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@_Projekty v realizaci\201005_RUE SOU Svitavy Kloudy\01_Dodatečné informace\01 DO 1_14.11.2022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D 1.1 D 1.1.1 Pol" sheetId="13" r:id="rId5"/>
    <sheet name="D 1.1 D 1.4.1 Pol" sheetId="14" r:id="rId6"/>
    <sheet name="D 1.1 D 1.4.2 Pol" sheetId="15" r:id="rId7"/>
    <sheet name="D 1.1 D 1.4.3 Pol" sheetId="16" r:id="rId8"/>
    <sheet name="D 1.1.2 1 Pol" sheetId="17" r:id="rId9"/>
    <sheet name="D 2.1 1 Pol" sheetId="18" r:id="rId10"/>
    <sheet name="D 2.1 2 Pol" sheetId="19" r:id="rId11"/>
    <sheet name="D 2.1 3 Pol" sheetId="20" r:id="rId12"/>
  </sheets>
  <externalReferences>
    <externalReference r:id="rId13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'D 1.1 D 1.1.1 Pol'!$1:$7</definedName>
    <definedName name="_xlnm.Print_Titles" localSheetId="5">'D 1.1 D 1.4.1 Pol'!$1:$7</definedName>
    <definedName name="_xlnm.Print_Titles" localSheetId="6">'D 1.1 D 1.4.2 Pol'!$1:$7</definedName>
    <definedName name="_xlnm.Print_Titles" localSheetId="7">'D 1.1 D 1.4.3 Pol'!$1:$7</definedName>
    <definedName name="_xlnm.Print_Titles" localSheetId="8">'D 1.1.2 1 Pol'!$1:$7</definedName>
    <definedName name="_xlnm.Print_Titles" localSheetId="9">'D 2.1 1 Pol'!$1:$7</definedName>
    <definedName name="_xlnm.Print_Titles" localSheetId="10">'D 2.1 2 Pol'!$1:$7</definedName>
    <definedName name="_xlnm.Print_Titles" localSheetId="11">'D 2.1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Pol'!$A$1:$Y$49</definedName>
    <definedName name="_xlnm.Print_Area" localSheetId="4">'D 1.1 D 1.1.1 Pol'!$A$1:$Y$833</definedName>
    <definedName name="_xlnm.Print_Area" localSheetId="5">'D 1.1 D 1.4.1 Pol'!$A$1:$Y$75</definedName>
    <definedName name="_xlnm.Print_Area" localSheetId="6">'D 1.1 D 1.4.2 Pol'!$A$1:$Y$50</definedName>
    <definedName name="_xlnm.Print_Area" localSheetId="7">'D 1.1 D 1.4.3 Pol'!$A$1:$Y$33</definedName>
    <definedName name="_xlnm.Print_Area" localSheetId="8">'D 1.1.2 1 Pol'!$A$1:$Y$281</definedName>
    <definedName name="_xlnm.Print_Area" localSheetId="9">'D 2.1 1 Pol'!$A$1:$Y$180</definedName>
    <definedName name="_xlnm.Print_Area" localSheetId="10">'D 2.1 2 Pol'!$A$1:$Y$40</definedName>
    <definedName name="_xlnm.Print_Area" localSheetId="11">'D 2.1 3 Pol'!$A$1:$Y$83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2" i="1" l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82" i="20"/>
  <c r="BA56" i="20"/>
  <c r="BA53" i="20"/>
  <c r="BA47" i="20"/>
  <c r="BA41" i="20"/>
  <c r="BA31" i="20"/>
  <c r="BA30" i="20"/>
  <c r="BA25" i="20"/>
  <c r="BA24" i="20"/>
  <c r="BA19" i="20"/>
  <c r="BA18" i="20"/>
  <c r="BA13" i="20"/>
  <c r="BA12" i="20"/>
  <c r="G8" i="20"/>
  <c r="G9" i="20"/>
  <c r="I9" i="20"/>
  <c r="K9" i="20"/>
  <c r="K8" i="20" s="1"/>
  <c r="M9" i="20"/>
  <c r="O9" i="20"/>
  <c r="O8" i="20" s="1"/>
  <c r="Q9" i="20"/>
  <c r="Q8" i="20" s="1"/>
  <c r="V9" i="20"/>
  <c r="V8" i="20" s="1"/>
  <c r="G11" i="20"/>
  <c r="I11" i="20"/>
  <c r="I8" i="20" s="1"/>
  <c r="K11" i="20"/>
  <c r="M11" i="20"/>
  <c r="O11" i="20"/>
  <c r="Q11" i="20"/>
  <c r="V11" i="20"/>
  <c r="G15" i="20"/>
  <c r="I15" i="20"/>
  <c r="K15" i="20"/>
  <c r="M15" i="20"/>
  <c r="O15" i="20"/>
  <c r="Q15" i="20"/>
  <c r="V15" i="20"/>
  <c r="G17" i="20"/>
  <c r="I17" i="20"/>
  <c r="K17" i="20"/>
  <c r="M17" i="20"/>
  <c r="O17" i="20"/>
  <c r="Q17" i="20"/>
  <c r="V17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7" i="20"/>
  <c r="M27" i="20" s="1"/>
  <c r="I27" i="20"/>
  <c r="K27" i="20"/>
  <c r="O27" i="20"/>
  <c r="Q27" i="20"/>
  <c r="V27" i="20"/>
  <c r="G29" i="20"/>
  <c r="M29" i="20" s="1"/>
  <c r="I29" i="20"/>
  <c r="K29" i="20"/>
  <c r="O29" i="20"/>
  <c r="Q29" i="20"/>
  <c r="V29" i="20"/>
  <c r="G33" i="20"/>
  <c r="M33" i="20" s="1"/>
  <c r="I33" i="20"/>
  <c r="K33" i="20"/>
  <c r="O33" i="20"/>
  <c r="Q33" i="20"/>
  <c r="V33" i="20"/>
  <c r="G35" i="20"/>
  <c r="I35" i="20"/>
  <c r="K35" i="20"/>
  <c r="M35" i="20"/>
  <c r="O35" i="20"/>
  <c r="Q35" i="20"/>
  <c r="V35" i="20"/>
  <c r="G38" i="20"/>
  <c r="I38" i="20"/>
  <c r="K38" i="20"/>
  <c r="M38" i="20"/>
  <c r="O38" i="20"/>
  <c r="Q38" i="20"/>
  <c r="V38" i="20"/>
  <c r="G40" i="20"/>
  <c r="I40" i="20"/>
  <c r="K40" i="20"/>
  <c r="M40" i="20"/>
  <c r="O40" i="20"/>
  <c r="Q40" i="20"/>
  <c r="V40" i="20"/>
  <c r="G44" i="20"/>
  <c r="I44" i="20"/>
  <c r="K44" i="20"/>
  <c r="M44" i="20"/>
  <c r="O44" i="20"/>
  <c r="Q44" i="20"/>
  <c r="V44" i="20"/>
  <c r="G46" i="20"/>
  <c r="M46" i="20" s="1"/>
  <c r="I46" i="20"/>
  <c r="K46" i="20"/>
  <c r="O46" i="20"/>
  <c r="Q46" i="20"/>
  <c r="V46" i="20"/>
  <c r="G49" i="20"/>
  <c r="V49" i="20"/>
  <c r="G50" i="20"/>
  <c r="M50" i="20" s="1"/>
  <c r="M49" i="20" s="1"/>
  <c r="I50" i="20"/>
  <c r="I49" i="20" s="1"/>
  <c r="K50" i="20"/>
  <c r="K49" i="20" s="1"/>
  <c r="O50" i="20"/>
  <c r="Q50" i="20"/>
  <c r="V50" i="20"/>
  <c r="G52" i="20"/>
  <c r="I52" i="20"/>
  <c r="K52" i="20"/>
  <c r="M52" i="20"/>
  <c r="O52" i="20"/>
  <c r="O49" i="20" s="1"/>
  <c r="Q52" i="20"/>
  <c r="V52" i="20"/>
  <c r="G55" i="20"/>
  <c r="I55" i="20"/>
  <c r="K55" i="20"/>
  <c r="M55" i="20"/>
  <c r="O55" i="20"/>
  <c r="Q55" i="20"/>
  <c r="Q49" i="20" s="1"/>
  <c r="V55" i="20"/>
  <c r="O58" i="20"/>
  <c r="G59" i="20"/>
  <c r="I59" i="20"/>
  <c r="I58" i="20" s="1"/>
  <c r="K59" i="20"/>
  <c r="M59" i="20"/>
  <c r="O59" i="20"/>
  <c r="Q59" i="20"/>
  <c r="Q58" i="20" s="1"/>
  <c r="V59" i="20"/>
  <c r="V58" i="20" s="1"/>
  <c r="G62" i="20"/>
  <c r="G58" i="20" s="1"/>
  <c r="I62" i="20"/>
  <c r="K62" i="20"/>
  <c r="K58" i="20" s="1"/>
  <c r="O62" i="20"/>
  <c r="Q62" i="20"/>
  <c r="V62" i="20"/>
  <c r="G65" i="20"/>
  <c r="M65" i="20" s="1"/>
  <c r="I65" i="20"/>
  <c r="K65" i="20"/>
  <c r="O65" i="20"/>
  <c r="Q65" i="20"/>
  <c r="V65" i="20"/>
  <c r="G68" i="20"/>
  <c r="M68" i="20" s="1"/>
  <c r="I68" i="20"/>
  <c r="K68" i="20"/>
  <c r="O68" i="20"/>
  <c r="Q68" i="20"/>
  <c r="V68" i="20"/>
  <c r="G70" i="20"/>
  <c r="M70" i="20" s="1"/>
  <c r="I70" i="20"/>
  <c r="K70" i="20"/>
  <c r="O70" i="20"/>
  <c r="Q70" i="20"/>
  <c r="V70" i="20"/>
  <c r="G72" i="20"/>
  <c r="M72" i="20" s="1"/>
  <c r="I72" i="20"/>
  <c r="K72" i="20"/>
  <c r="O72" i="20"/>
  <c r="Q72" i="20"/>
  <c r="V72" i="20"/>
  <c r="G75" i="20"/>
  <c r="I75" i="20"/>
  <c r="K75" i="20"/>
  <c r="M75" i="20"/>
  <c r="O75" i="20"/>
  <c r="Q75" i="20"/>
  <c r="V75" i="20"/>
  <c r="G77" i="20"/>
  <c r="I77" i="20"/>
  <c r="K77" i="20"/>
  <c r="M77" i="20"/>
  <c r="O77" i="20"/>
  <c r="Q77" i="20"/>
  <c r="V77" i="20"/>
  <c r="G79" i="20"/>
  <c r="I79" i="20"/>
  <c r="K79" i="20"/>
  <c r="M79" i="20"/>
  <c r="O79" i="20"/>
  <c r="Q79" i="20"/>
  <c r="V79" i="20"/>
  <c r="AE82" i="20"/>
  <c r="G39" i="19"/>
  <c r="G9" i="19"/>
  <c r="G8" i="19" s="1"/>
  <c r="I9" i="19"/>
  <c r="I8" i="19" s="1"/>
  <c r="K9" i="19"/>
  <c r="K8" i="19" s="1"/>
  <c r="M9" i="19"/>
  <c r="O9" i="19"/>
  <c r="O8" i="19" s="1"/>
  <c r="Q9" i="19"/>
  <c r="Q8" i="19" s="1"/>
  <c r="V9" i="19"/>
  <c r="V8" i="19" s="1"/>
  <c r="G11" i="19"/>
  <c r="M11" i="19" s="1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5" i="19"/>
  <c r="I15" i="19"/>
  <c r="K15" i="19"/>
  <c r="M15" i="19"/>
  <c r="O15" i="19"/>
  <c r="Q15" i="19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I21" i="19"/>
  <c r="K21" i="19"/>
  <c r="M21" i="19"/>
  <c r="O21" i="19"/>
  <c r="Q21" i="19"/>
  <c r="V21" i="19"/>
  <c r="G23" i="19"/>
  <c r="I23" i="19"/>
  <c r="K23" i="19"/>
  <c r="M23" i="19"/>
  <c r="O23" i="19"/>
  <c r="Q23" i="19"/>
  <c r="V23" i="19"/>
  <c r="G25" i="19"/>
  <c r="M25" i="19" s="1"/>
  <c r="I25" i="19"/>
  <c r="K25" i="19"/>
  <c r="O25" i="19"/>
  <c r="Q25" i="19"/>
  <c r="V25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M31" i="19" s="1"/>
  <c r="I31" i="19"/>
  <c r="K31" i="19"/>
  <c r="O31" i="19"/>
  <c r="Q31" i="19"/>
  <c r="V31" i="19"/>
  <c r="G33" i="19"/>
  <c r="I33" i="19"/>
  <c r="K33" i="19"/>
  <c r="M33" i="19"/>
  <c r="O33" i="19"/>
  <c r="Q33" i="19"/>
  <c r="V33" i="19"/>
  <c r="G36" i="19"/>
  <c r="I36" i="19"/>
  <c r="K36" i="19"/>
  <c r="M36" i="19"/>
  <c r="O36" i="19"/>
  <c r="Q36" i="19"/>
  <c r="V36" i="19"/>
  <c r="AE39" i="19"/>
  <c r="G179" i="18"/>
  <c r="G9" i="18"/>
  <c r="G8" i="18" s="1"/>
  <c r="I9" i="18"/>
  <c r="I8" i="18" s="1"/>
  <c r="K9" i="18"/>
  <c r="K8" i="18" s="1"/>
  <c r="M9" i="18"/>
  <c r="O9" i="18"/>
  <c r="O8" i="18" s="1"/>
  <c r="Q9" i="18"/>
  <c r="Q8" i="18" s="1"/>
  <c r="V9" i="18"/>
  <c r="V8" i="18" s="1"/>
  <c r="G16" i="18"/>
  <c r="M16" i="18" s="1"/>
  <c r="I16" i="18"/>
  <c r="K16" i="18"/>
  <c r="O16" i="18"/>
  <c r="Q16" i="18"/>
  <c r="V16" i="18"/>
  <c r="G19" i="18"/>
  <c r="M19" i="18" s="1"/>
  <c r="I19" i="18"/>
  <c r="K19" i="18"/>
  <c r="O19" i="18"/>
  <c r="Q19" i="18"/>
  <c r="V19" i="18"/>
  <c r="G21" i="18"/>
  <c r="I21" i="18"/>
  <c r="K21" i="18"/>
  <c r="M21" i="18"/>
  <c r="O21" i="18"/>
  <c r="Q21" i="18"/>
  <c r="V21" i="18"/>
  <c r="G27" i="18"/>
  <c r="I27" i="18"/>
  <c r="K27" i="18"/>
  <c r="M27" i="18"/>
  <c r="O27" i="18"/>
  <c r="Q27" i="18"/>
  <c r="V27" i="18"/>
  <c r="G34" i="18"/>
  <c r="I34" i="18"/>
  <c r="K34" i="18"/>
  <c r="M34" i="18"/>
  <c r="O34" i="18"/>
  <c r="G35" i="18"/>
  <c r="I35" i="18"/>
  <c r="K35" i="18"/>
  <c r="M35" i="18"/>
  <c r="O35" i="18"/>
  <c r="Q35" i="18"/>
  <c r="Q34" i="18" s="1"/>
  <c r="V35" i="18"/>
  <c r="V34" i="18" s="1"/>
  <c r="I42" i="18"/>
  <c r="K42" i="18"/>
  <c r="O42" i="18"/>
  <c r="Q42" i="18"/>
  <c r="V42" i="18"/>
  <c r="G43" i="18"/>
  <c r="M43" i="18" s="1"/>
  <c r="M42" i="18" s="1"/>
  <c r="I43" i="18"/>
  <c r="K43" i="18"/>
  <c r="O43" i="18"/>
  <c r="Q43" i="18"/>
  <c r="V43" i="18"/>
  <c r="G46" i="18"/>
  <c r="G47" i="18"/>
  <c r="M47" i="18" s="1"/>
  <c r="I47" i="18"/>
  <c r="I46" i="18" s="1"/>
  <c r="K47" i="18"/>
  <c r="K46" i="18" s="1"/>
  <c r="O47" i="18"/>
  <c r="Q47" i="18"/>
  <c r="V47" i="18"/>
  <c r="G50" i="18"/>
  <c r="M50" i="18" s="1"/>
  <c r="I50" i="18"/>
  <c r="K50" i="18"/>
  <c r="O50" i="18"/>
  <c r="Q50" i="18"/>
  <c r="V50" i="18"/>
  <c r="V46" i="18" s="1"/>
  <c r="G53" i="18"/>
  <c r="I53" i="18"/>
  <c r="K53" i="18"/>
  <c r="M53" i="18"/>
  <c r="O53" i="18"/>
  <c r="Q53" i="18"/>
  <c r="V53" i="18"/>
  <c r="G58" i="18"/>
  <c r="I58" i="18"/>
  <c r="K58" i="18"/>
  <c r="M58" i="18"/>
  <c r="O58" i="18"/>
  <c r="O46" i="18" s="1"/>
  <c r="Q58" i="18"/>
  <c r="V58" i="18"/>
  <c r="G61" i="18"/>
  <c r="I61" i="18"/>
  <c r="K61" i="18"/>
  <c r="M61" i="18"/>
  <c r="O61" i="18"/>
  <c r="Q61" i="18"/>
  <c r="Q46" i="18" s="1"/>
  <c r="V61" i="18"/>
  <c r="G64" i="18"/>
  <c r="I64" i="18"/>
  <c r="K64" i="18"/>
  <c r="M64" i="18"/>
  <c r="O64" i="18"/>
  <c r="Q64" i="18"/>
  <c r="V64" i="18"/>
  <c r="G67" i="18"/>
  <c r="I67" i="18"/>
  <c r="K67" i="18"/>
  <c r="M67" i="18"/>
  <c r="O67" i="18"/>
  <c r="Q67" i="18"/>
  <c r="V67" i="18"/>
  <c r="G69" i="18"/>
  <c r="M69" i="18" s="1"/>
  <c r="I69" i="18"/>
  <c r="K69" i="18"/>
  <c r="O69" i="18"/>
  <c r="Q69" i="18"/>
  <c r="V69" i="18"/>
  <c r="G71" i="18"/>
  <c r="M71" i="18" s="1"/>
  <c r="I71" i="18"/>
  <c r="K71" i="18"/>
  <c r="O71" i="18"/>
  <c r="Q71" i="18"/>
  <c r="V71" i="18"/>
  <c r="G74" i="18"/>
  <c r="I74" i="18"/>
  <c r="K74" i="18"/>
  <c r="M74" i="18"/>
  <c r="O74" i="18"/>
  <c r="Q74" i="18"/>
  <c r="V74" i="18"/>
  <c r="G76" i="18"/>
  <c r="I76" i="18"/>
  <c r="K76" i="18"/>
  <c r="M76" i="18"/>
  <c r="O76" i="18"/>
  <c r="Q76" i="18"/>
  <c r="V76" i="18"/>
  <c r="G78" i="18"/>
  <c r="M78" i="18" s="1"/>
  <c r="I78" i="18"/>
  <c r="K78" i="18"/>
  <c r="O78" i="18"/>
  <c r="Q78" i="18"/>
  <c r="V78" i="18"/>
  <c r="G80" i="18"/>
  <c r="I80" i="18"/>
  <c r="K80" i="18"/>
  <c r="M80" i="18"/>
  <c r="O80" i="18"/>
  <c r="Q80" i="18"/>
  <c r="V80" i="18"/>
  <c r="G82" i="18"/>
  <c r="I82" i="18"/>
  <c r="K82" i="18"/>
  <c r="M82" i="18"/>
  <c r="O82" i="18"/>
  <c r="Q82" i="18"/>
  <c r="V82" i="18"/>
  <c r="Q85" i="18"/>
  <c r="V85" i="18"/>
  <c r="G86" i="18"/>
  <c r="M86" i="18" s="1"/>
  <c r="M85" i="18" s="1"/>
  <c r="I86" i="18"/>
  <c r="I85" i="18" s="1"/>
  <c r="K86" i="18"/>
  <c r="K85" i="18" s="1"/>
  <c r="O86" i="18"/>
  <c r="O85" i="18" s="1"/>
  <c r="Q86" i="18"/>
  <c r="V86" i="18"/>
  <c r="G89" i="18"/>
  <c r="G90" i="18"/>
  <c r="M90" i="18" s="1"/>
  <c r="M89" i="18" s="1"/>
  <c r="I90" i="18"/>
  <c r="K90" i="18"/>
  <c r="K89" i="18" s="1"/>
  <c r="O90" i="18"/>
  <c r="O89" i="18" s="1"/>
  <c r="Q90" i="18"/>
  <c r="Q89" i="18" s="1"/>
  <c r="V90" i="18"/>
  <c r="V89" i="18" s="1"/>
  <c r="G93" i="18"/>
  <c r="I93" i="18"/>
  <c r="K93" i="18"/>
  <c r="M93" i="18"/>
  <c r="O93" i="18"/>
  <c r="Q93" i="18"/>
  <c r="V93" i="18"/>
  <c r="G96" i="18"/>
  <c r="I96" i="18"/>
  <c r="K96" i="18"/>
  <c r="M96" i="18"/>
  <c r="O96" i="18"/>
  <c r="Q96" i="18"/>
  <c r="V96" i="18"/>
  <c r="G99" i="18"/>
  <c r="I99" i="18"/>
  <c r="I89" i="18" s="1"/>
  <c r="K99" i="18"/>
  <c r="M99" i="18"/>
  <c r="O99" i="18"/>
  <c r="Q99" i="18"/>
  <c r="V99" i="18"/>
  <c r="O102" i="18"/>
  <c r="V102" i="18"/>
  <c r="G103" i="18"/>
  <c r="I103" i="18"/>
  <c r="I102" i="18" s="1"/>
  <c r="K103" i="18"/>
  <c r="K102" i="18" s="1"/>
  <c r="M103" i="18"/>
  <c r="O103" i="18"/>
  <c r="Q103" i="18"/>
  <c r="V103" i="18"/>
  <c r="G107" i="18"/>
  <c r="G102" i="18" s="1"/>
  <c r="I107" i="18"/>
  <c r="K107" i="18"/>
  <c r="O107" i="18"/>
  <c r="Q107" i="18"/>
  <c r="V107" i="18"/>
  <c r="G110" i="18"/>
  <c r="M110" i="18" s="1"/>
  <c r="I110" i="18"/>
  <c r="K110" i="18"/>
  <c r="O110" i="18"/>
  <c r="Q110" i="18"/>
  <c r="Q102" i="18" s="1"/>
  <c r="V110" i="18"/>
  <c r="G113" i="18"/>
  <c r="I113" i="18"/>
  <c r="K113" i="18"/>
  <c r="M113" i="18"/>
  <c r="O113" i="18"/>
  <c r="Q113" i="18"/>
  <c r="V113" i="18"/>
  <c r="G123" i="18"/>
  <c r="I123" i="18"/>
  <c r="K123" i="18"/>
  <c r="M123" i="18"/>
  <c r="O123" i="18"/>
  <c r="Q123" i="18"/>
  <c r="V123" i="18"/>
  <c r="G127" i="18"/>
  <c r="I127" i="18"/>
  <c r="K127" i="18"/>
  <c r="M127" i="18"/>
  <c r="O127" i="18"/>
  <c r="Q127" i="18"/>
  <c r="Q126" i="18" s="1"/>
  <c r="V127" i="18"/>
  <c r="G130" i="18"/>
  <c r="I130" i="18"/>
  <c r="K130" i="18"/>
  <c r="K126" i="18" s="1"/>
  <c r="M130" i="18"/>
  <c r="O130" i="18"/>
  <c r="Q130" i="18"/>
  <c r="V130" i="18"/>
  <c r="V126" i="18" s="1"/>
  <c r="G132" i="18"/>
  <c r="M132" i="18" s="1"/>
  <c r="I132" i="18"/>
  <c r="K132" i="18"/>
  <c r="O132" i="18"/>
  <c r="Q132" i="18"/>
  <c r="V132" i="18"/>
  <c r="G134" i="18"/>
  <c r="M134" i="18" s="1"/>
  <c r="I134" i="18"/>
  <c r="K134" i="18"/>
  <c r="O134" i="18"/>
  <c r="O126" i="18" s="1"/>
  <c r="Q134" i="18"/>
  <c r="V134" i="18"/>
  <c r="G137" i="18"/>
  <c r="M137" i="18" s="1"/>
  <c r="I137" i="18"/>
  <c r="I126" i="18" s="1"/>
  <c r="K137" i="18"/>
  <c r="O137" i="18"/>
  <c r="Q137" i="18"/>
  <c r="V137" i="18"/>
  <c r="G139" i="18"/>
  <c r="M139" i="18" s="1"/>
  <c r="I139" i="18"/>
  <c r="K139" i="18"/>
  <c r="O139" i="18"/>
  <c r="Q139" i="18"/>
  <c r="V139" i="18"/>
  <c r="G141" i="18"/>
  <c r="I141" i="18"/>
  <c r="K141" i="18"/>
  <c r="M141" i="18"/>
  <c r="O141" i="18"/>
  <c r="Q141" i="18"/>
  <c r="V141" i="18"/>
  <c r="G143" i="18"/>
  <c r="I143" i="18"/>
  <c r="K143" i="18"/>
  <c r="M143" i="18"/>
  <c r="O143" i="18"/>
  <c r="Q143" i="18"/>
  <c r="V143" i="18"/>
  <c r="G145" i="18"/>
  <c r="I145" i="18"/>
  <c r="K145" i="18"/>
  <c r="M145" i="18"/>
  <c r="O145" i="18"/>
  <c r="Q145" i="18"/>
  <c r="V145" i="18"/>
  <c r="O148" i="18"/>
  <c r="Q148" i="18"/>
  <c r="V148" i="18"/>
  <c r="G149" i="18"/>
  <c r="I149" i="18"/>
  <c r="I148" i="18" s="1"/>
  <c r="K149" i="18"/>
  <c r="K148" i="18" s="1"/>
  <c r="M149" i="18"/>
  <c r="O149" i="18"/>
  <c r="Q149" i="18"/>
  <c r="V149" i="18"/>
  <c r="G154" i="18"/>
  <c r="G148" i="18" s="1"/>
  <c r="I154" i="18"/>
  <c r="K154" i="18"/>
  <c r="O154" i="18"/>
  <c r="Q154" i="18"/>
  <c r="V154" i="18"/>
  <c r="G157" i="18"/>
  <c r="I157" i="18"/>
  <c r="Q157" i="18"/>
  <c r="V157" i="18"/>
  <c r="G158" i="18"/>
  <c r="I158" i="18"/>
  <c r="K158" i="18"/>
  <c r="K157" i="18" s="1"/>
  <c r="M158" i="18"/>
  <c r="M157" i="18" s="1"/>
  <c r="O158" i="18"/>
  <c r="O157" i="18" s="1"/>
  <c r="Q158" i="18"/>
  <c r="V158" i="18"/>
  <c r="I164" i="18"/>
  <c r="K164" i="18"/>
  <c r="M164" i="18"/>
  <c r="G165" i="18"/>
  <c r="G164" i="18" s="1"/>
  <c r="I165" i="18"/>
  <c r="K165" i="18"/>
  <c r="M165" i="18"/>
  <c r="O165" i="18"/>
  <c r="O164" i="18" s="1"/>
  <c r="Q165" i="18"/>
  <c r="Q164" i="18" s="1"/>
  <c r="V165" i="18"/>
  <c r="V164" i="18" s="1"/>
  <c r="G168" i="18"/>
  <c r="I168" i="18"/>
  <c r="K168" i="18"/>
  <c r="M168" i="18"/>
  <c r="O168" i="18"/>
  <c r="Q168" i="18"/>
  <c r="V168" i="18"/>
  <c r="K171" i="18"/>
  <c r="Q171" i="18"/>
  <c r="G172" i="18"/>
  <c r="M172" i="18" s="1"/>
  <c r="M171" i="18" s="1"/>
  <c r="I172" i="18"/>
  <c r="I171" i="18" s="1"/>
  <c r="K172" i="18"/>
  <c r="O172" i="18"/>
  <c r="O171" i="18" s="1"/>
  <c r="Q172" i="18"/>
  <c r="V172" i="18"/>
  <c r="V171" i="18" s="1"/>
  <c r="G176" i="18"/>
  <c r="M176" i="18" s="1"/>
  <c r="I176" i="18"/>
  <c r="K176" i="18"/>
  <c r="O176" i="18"/>
  <c r="Q176" i="18"/>
  <c r="V176" i="18"/>
  <c r="AE179" i="18"/>
  <c r="G280" i="17"/>
  <c r="BA263" i="17"/>
  <c r="BA262" i="17"/>
  <c r="BA226" i="17"/>
  <c r="BA113" i="17"/>
  <c r="BA106" i="17"/>
  <c r="BA101" i="17"/>
  <c r="BA97" i="17"/>
  <c r="BA70" i="17"/>
  <c r="BA55" i="17"/>
  <c r="BA26" i="17"/>
  <c r="BA21" i="17"/>
  <c r="BA10" i="17"/>
  <c r="G8" i="17"/>
  <c r="G9" i="17"/>
  <c r="I9" i="17"/>
  <c r="K9" i="17"/>
  <c r="M9" i="17"/>
  <c r="O9" i="17"/>
  <c r="O8" i="17" s="1"/>
  <c r="Q9" i="17"/>
  <c r="Q8" i="17" s="1"/>
  <c r="V9" i="17"/>
  <c r="V8" i="17" s="1"/>
  <c r="G13" i="17"/>
  <c r="I13" i="17"/>
  <c r="K13" i="17"/>
  <c r="K8" i="17" s="1"/>
  <c r="M13" i="17"/>
  <c r="O13" i="17"/>
  <c r="Q13" i="17"/>
  <c r="V13" i="17"/>
  <c r="G17" i="17"/>
  <c r="I17" i="17"/>
  <c r="K17" i="17"/>
  <c r="M17" i="17"/>
  <c r="O17" i="17"/>
  <c r="Q17" i="17"/>
  <c r="V17" i="17"/>
  <c r="G20" i="17"/>
  <c r="I20" i="17"/>
  <c r="K20" i="17"/>
  <c r="M20" i="17"/>
  <c r="O20" i="17"/>
  <c r="Q20" i="17"/>
  <c r="V20" i="17"/>
  <c r="G25" i="17"/>
  <c r="M25" i="17" s="1"/>
  <c r="I25" i="17"/>
  <c r="K25" i="17"/>
  <c r="O25" i="17"/>
  <c r="Q25" i="17"/>
  <c r="V25" i="17"/>
  <c r="G28" i="17"/>
  <c r="M28" i="17" s="1"/>
  <c r="I28" i="17"/>
  <c r="K28" i="17"/>
  <c r="O28" i="17"/>
  <c r="Q28" i="17"/>
  <c r="V28" i="17"/>
  <c r="G34" i="17"/>
  <c r="M34" i="17" s="1"/>
  <c r="I34" i="17"/>
  <c r="I8" i="17" s="1"/>
  <c r="K34" i="17"/>
  <c r="O34" i="17"/>
  <c r="Q34" i="17"/>
  <c r="V34" i="17"/>
  <c r="G44" i="17"/>
  <c r="M44" i="17" s="1"/>
  <c r="I44" i="17"/>
  <c r="K44" i="17"/>
  <c r="O44" i="17"/>
  <c r="Q44" i="17"/>
  <c r="V44" i="17"/>
  <c r="G49" i="17"/>
  <c r="I49" i="17"/>
  <c r="K49" i="17"/>
  <c r="M49" i="17"/>
  <c r="O49" i="17"/>
  <c r="Q49" i="17"/>
  <c r="V49" i="17"/>
  <c r="G54" i="17"/>
  <c r="I54" i="17"/>
  <c r="K54" i="17"/>
  <c r="M54" i="17"/>
  <c r="O54" i="17"/>
  <c r="Q54" i="17"/>
  <c r="V54" i="17"/>
  <c r="G59" i="17"/>
  <c r="I59" i="17"/>
  <c r="K59" i="17"/>
  <c r="M59" i="17"/>
  <c r="O59" i="17"/>
  <c r="Q59" i="17"/>
  <c r="V59" i="17"/>
  <c r="G64" i="17"/>
  <c r="I64" i="17"/>
  <c r="K64" i="17"/>
  <c r="M64" i="17"/>
  <c r="O64" i="17"/>
  <c r="Q64" i="17"/>
  <c r="V64" i="17"/>
  <c r="G69" i="17"/>
  <c r="I69" i="17"/>
  <c r="K69" i="17"/>
  <c r="M69" i="17"/>
  <c r="O69" i="17"/>
  <c r="Q69" i="17"/>
  <c r="V69" i="17"/>
  <c r="G78" i="17"/>
  <c r="M78" i="17" s="1"/>
  <c r="I78" i="17"/>
  <c r="K78" i="17"/>
  <c r="O78" i="17"/>
  <c r="Q78" i="17"/>
  <c r="V78" i="17"/>
  <c r="G87" i="17"/>
  <c r="M87" i="17" s="1"/>
  <c r="I87" i="17"/>
  <c r="K87" i="17"/>
  <c r="O87" i="17"/>
  <c r="Q87" i="17"/>
  <c r="V87" i="17"/>
  <c r="G95" i="17"/>
  <c r="I95" i="17"/>
  <c r="G96" i="17"/>
  <c r="I96" i="17"/>
  <c r="K96" i="17"/>
  <c r="M96" i="17"/>
  <c r="O96" i="17"/>
  <c r="O95" i="17" s="1"/>
  <c r="Q96" i="17"/>
  <c r="Q95" i="17" s="1"/>
  <c r="V96" i="17"/>
  <c r="V95" i="17" s="1"/>
  <c r="G100" i="17"/>
  <c r="I100" i="17"/>
  <c r="K100" i="17"/>
  <c r="K95" i="17" s="1"/>
  <c r="M100" i="17"/>
  <c r="M95" i="17" s="1"/>
  <c r="O100" i="17"/>
  <c r="Q100" i="17"/>
  <c r="V100" i="17"/>
  <c r="G105" i="17"/>
  <c r="I105" i="17"/>
  <c r="I104" i="17" s="1"/>
  <c r="K105" i="17"/>
  <c r="M105" i="17"/>
  <c r="O105" i="17"/>
  <c r="O104" i="17" s="1"/>
  <c r="Q105" i="17"/>
  <c r="Q104" i="17" s="1"/>
  <c r="V105" i="17"/>
  <c r="V104" i="17" s="1"/>
  <c r="G109" i="17"/>
  <c r="G104" i="17" s="1"/>
  <c r="I109" i="17"/>
  <c r="K109" i="17"/>
  <c r="O109" i="17"/>
  <c r="Q109" i="17"/>
  <c r="V109" i="17"/>
  <c r="G112" i="17"/>
  <c r="M112" i="17" s="1"/>
  <c r="I112" i="17"/>
  <c r="K112" i="17"/>
  <c r="O112" i="17"/>
  <c r="Q112" i="17"/>
  <c r="V112" i="17"/>
  <c r="G117" i="17"/>
  <c r="M117" i="17" s="1"/>
  <c r="I117" i="17"/>
  <c r="K117" i="17"/>
  <c r="K104" i="17" s="1"/>
  <c r="O117" i="17"/>
  <c r="Q117" i="17"/>
  <c r="V117" i="17"/>
  <c r="G121" i="17"/>
  <c r="M121" i="17" s="1"/>
  <c r="I121" i="17"/>
  <c r="K121" i="17"/>
  <c r="O121" i="17"/>
  <c r="Q121" i="17"/>
  <c r="V121" i="17"/>
  <c r="G125" i="17"/>
  <c r="I125" i="17"/>
  <c r="K125" i="17"/>
  <c r="M125" i="17"/>
  <c r="O125" i="17"/>
  <c r="Q125" i="17"/>
  <c r="V125" i="17"/>
  <c r="G128" i="17"/>
  <c r="I128" i="17"/>
  <c r="K128" i="17"/>
  <c r="M128" i="17"/>
  <c r="O128" i="17"/>
  <c r="Q128" i="17"/>
  <c r="V128" i="17"/>
  <c r="G132" i="17"/>
  <c r="I132" i="17"/>
  <c r="K132" i="17"/>
  <c r="M132" i="17"/>
  <c r="O132" i="17"/>
  <c r="Q132" i="17"/>
  <c r="V132" i="17"/>
  <c r="G136" i="17"/>
  <c r="I136" i="17"/>
  <c r="K136" i="17"/>
  <c r="M136" i="17"/>
  <c r="O136" i="17"/>
  <c r="Q136" i="17"/>
  <c r="V136" i="17"/>
  <c r="G140" i="17"/>
  <c r="I140" i="17"/>
  <c r="K140" i="17"/>
  <c r="M140" i="17"/>
  <c r="O140" i="17"/>
  <c r="Q140" i="17"/>
  <c r="V140" i="17"/>
  <c r="G143" i="17"/>
  <c r="M143" i="17" s="1"/>
  <c r="I143" i="17"/>
  <c r="K143" i="17"/>
  <c r="O143" i="17"/>
  <c r="Q143" i="17"/>
  <c r="V143" i="17"/>
  <c r="G146" i="17"/>
  <c r="M146" i="17" s="1"/>
  <c r="I146" i="17"/>
  <c r="K146" i="17"/>
  <c r="O146" i="17"/>
  <c r="Q146" i="17"/>
  <c r="V146" i="17"/>
  <c r="G149" i="17"/>
  <c r="I149" i="17"/>
  <c r="G150" i="17"/>
  <c r="I150" i="17"/>
  <c r="K150" i="17"/>
  <c r="M150" i="17"/>
  <c r="O150" i="17"/>
  <c r="O149" i="17" s="1"/>
  <c r="Q150" i="17"/>
  <c r="V150" i="17"/>
  <c r="V149" i="17" s="1"/>
  <c r="G157" i="17"/>
  <c r="I157" i="17"/>
  <c r="K157" i="17"/>
  <c r="K149" i="17" s="1"/>
  <c r="M157" i="17"/>
  <c r="O157" i="17"/>
  <c r="Q157" i="17"/>
  <c r="Q149" i="17" s="1"/>
  <c r="V157" i="17"/>
  <c r="G160" i="17"/>
  <c r="I160" i="17"/>
  <c r="K160" i="17"/>
  <c r="M160" i="17"/>
  <c r="O160" i="17"/>
  <c r="Q160" i="17"/>
  <c r="V160" i="17"/>
  <c r="G168" i="17"/>
  <c r="I168" i="17"/>
  <c r="K168" i="17"/>
  <c r="M168" i="17"/>
  <c r="O168" i="17"/>
  <c r="Q168" i="17"/>
  <c r="V168" i="17"/>
  <c r="G175" i="17"/>
  <c r="M175" i="17" s="1"/>
  <c r="I175" i="17"/>
  <c r="K175" i="17"/>
  <c r="O175" i="17"/>
  <c r="Q175" i="17"/>
  <c r="V175" i="17"/>
  <c r="G178" i="17"/>
  <c r="M178" i="17" s="1"/>
  <c r="I178" i="17"/>
  <c r="K178" i="17"/>
  <c r="O178" i="17"/>
  <c r="Q178" i="17"/>
  <c r="V178" i="17"/>
  <c r="G181" i="17"/>
  <c r="G182" i="17"/>
  <c r="M182" i="17" s="1"/>
  <c r="M181" i="17" s="1"/>
  <c r="I182" i="17"/>
  <c r="K182" i="17"/>
  <c r="K181" i="17" s="1"/>
  <c r="O182" i="17"/>
  <c r="Q182" i="17"/>
  <c r="Q181" i="17" s="1"/>
  <c r="V182" i="17"/>
  <c r="G185" i="17"/>
  <c r="I185" i="17"/>
  <c r="I181" i="17" s="1"/>
  <c r="K185" i="17"/>
  <c r="M185" i="17"/>
  <c r="O185" i="17"/>
  <c r="O181" i="17" s="1"/>
  <c r="Q185" i="17"/>
  <c r="V185" i="17"/>
  <c r="G189" i="17"/>
  <c r="I189" i="17"/>
  <c r="K189" i="17"/>
  <c r="M189" i="17"/>
  <c r="O189" i="17"/>
  <c r="Q189" i="17"/>
  <c r="V189" i="17"/>
  <c r="G194" i="17"/>
  <c r="I194" i="17"/>
  <c r="K194" i="17"/>
  <c r="M194" i="17"/>
  <c r="O194" i="17"/>
  <c r="Q194" i="17"/>
  <c r="V194" i="17"/>
  <c r="V181" i="17" s="1"/>
  <c r="G197" i="17"/>
  <c r="I197" i="17"/>
  <c r="K197" i="17"/>
  <c r="M197" i="17"/>
  <c r="O197" i="17"/>
  <c r="Q197" i="17"/>
  <c r="V197" i="17"/>
  <c r="G201" i="17"/>
  <c r="I201" i="17"/>
  <c r="K201" i="17"/>
  <c r="M201" i="17"/>
  <c r="O201" i="17"/>
  <c r="Q201" i="17"/>
  <c r="V201" i="17"/>
  <c r="G204" i="17"/>
  <c r="M204" i="17" s="1"/>
  <c r="I204" i="17"/>
  <c r="K204" i="17"/>
  <c r="O204" i="17"/>
  <c r="Q204" i="17"/>
  <c r="V204" i="17"/>
  <c r="G207" i="17"/>
  <c r="G206" i="17" s="1"/>
  <c r="I207" i="17"/>
  <c r="I206" i="17" s="1"/>
  <c r="K207" i="17"/>
  <c r="K206" i="17" s="1"/>
  <c r="O207" i="17"/>
  <c r="Q207" i="17"/>
  <c r="Q206" i="17" s="1"/>
  <c r="V207" i="17"/>
  <c r="G212" i="17"/>
  <c r="I212" i="17"/>
  <c r="K212" i="17"/>
  <c r="M212" i="17"/>
  <c r="O212" i="17"/>
  <c r="Q212" i="17"/>
  <c r="V212" i="17"/>
  <c r="G216" i="17"/>
  <c r="I216" i="17"/>
  <c r="K216" i="17"/>
  <c r="M216" i="17"/>
  <c r="O216" i="17"/>
  <c r="O206" i="17" s="1"/>
  <c r="Q216" i="17"/>
  <c r="V216" i="17"/>
  <c r="G219" i="17"/>
  <c r="I219" i="17"/>
  <c r="K219" i="17"/>
  <c r="M219" i="17"/>
  <c r="O219" i="17"/>
  <c r="Q219" i="17"/>
  <c r="V219" i="17"/>
  <c r="G222" i="17"/>
  <c r="I222" i="17"/>
  <c r="K222" i="17"/>
  <c r="M222" i="17"/>
  <c r="O222" i="17"/>
  <c r="Q222" i="17"/>
  <c r="V222" i="17"/>
  <c r="V206" i="17" s="1"/>
  <c r="G225" i="17"/>
  <c r="M225" i="17" s="1"/>
  <c r="I225" i="17"/>
  <c r="K225" i="17"/>
  <c r="O225" i="17"/>
  <c r="Q225" i="17"/>
  <c r="V225" i="17"/>
  <c r="G229" i="17"/>
  <c r="M229" i="17" s="1"/>
  <c r="I229" i="17"/>
  <c r="K229" i="17"/>
  <c r="O229" i="17"/>
  <c r="Q229" i="17"/>
  <c r="V229" i="17"/>
  <c r="G236" i="17"/>
  <c r="M236" i="17" s="1"/>
  <c r="I236" i="17"/>
  <c r="K236" i="17"/>
  <c r="O236" i="17"/>
  <c r="Q236" i="17"/>
  <c r="V236" i="17"/>
  <c r="G243" i="17"/>
  <c r="M243" i="17" s="1"/>
  <c r="I243" i="17"/>
  <c r="K243" i="17"/>
  <c r="O243" i="17"/>
  <c r="Q243" i="17"/>
  <c r="V243" i="17"/>
  <c r="G246" i="17"/>
  <c r="I246" i="17"/>
  <c r="K246" i="17"/>
  <c r="M246" i="17"/>
  <c r="O246" i="17"/>
  <c r="Q246" i="17"/>
  <c r="V246" i="17"/>
  <c r="G248" i="17"/>
  <c r="I248" i="17"/>
  <c r="K248" i="17"/>
  <c r="M248" i="17"/>
  <c r="O248" i="17"/>
  <c r="Q248" i="17"/>
  <c r="V248" i="17"/>
  <c r="G250" i="17"/>
  <c r="I250" i="17"/>
  <c r="K250" i="17"/>
  <c r="M250" i="17"/>
  <c r="O250" i="17"/>
  <c r="Q250" i="17"/>
  <c r="V250" i="17"/>
  <c r="G252" i="17"/>
  <c r="I252" i="17"/>
  <c r="K252" i="17"/>
  <c r="M252" i="17"/>
  <c r="O252" i="17"/>
  <c r="Q252" i="17"/>
  <c r="V252" i="17"/>
  <c r="K255" i="17"/>
  <c r="O255" i="17"/>
  <c r="Q255" i="17"/>
  <c r="V255" i="17"/>
  <c r="G256" i="17"/>
  <c r="M256" i="17" s="1"/>
  <c r="M255" i="17" s="1"/>
  <c r="I256" i="17"/>
  <c r="I255" i="17" s="1"/>
  <c r="K256" i="17"/>
  <c r="O256" i="17"/>
  <c r="Q256" i="17"/>
  <c r="V256" i="17"/>
  <c r="G259" i="17"/>
  <c r="V259" i="17"/>
  <c r="G260" i="17"/>
  <c r="M260" i="17" s="1"/>
  <c r="M259" i="17" s="1"/>
  <c r="I260" i="17"/>
  <c r="I259" i="17" s="1"/>
  <c r="K260" i="17"/>
  <c r="K259" i="17" s="1"/>
  <c r="O260" i="17"/>
  <c r="Q260" i="17"/>
  <c r="Q259" i="17" s="1"/>
  <c r="V260" i="17"/>
  <c r="G268" i="17"/>
  <c r="I268" i="17"/>
  <c r="K268" i="17"/>
  <c r="M268" i="17"/>
  <c r="O268" i="17"/>
  <c r="O259" i="17" s="1"/>
  <c r="Q268" i="17"/>
  <c r="V268" i="17"/>
  <c r="G271" i="17"/>
  <c r="I271" i="17"/>
  <c r="K271" i="17"/>
  <c r="M271" i="17"/>
  <c r="O271" i="17"/>
  <c r="Q271" i="17"/>
  <c r="V271" i="17"/>
  <c r="AE280" i="17"/>
  <c r="G32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AE32" i="16"/>
  <c r="AF32" i="16"/>
  <c r="G49" i="15"/>
  <c r="G9" i="15"/>
  <c r="G8" i="15" s="1"/>
  <c r="I9" i="15"/>
  <c r="I8" i="15" s="1"/>
  <c r="K9" i="15"/>
  <c r="K8" i="15" s="1"/>
  <c r="M9" i="15"/>
  <c r="O9" i="15"/>
  <c r="Q9" i="15"/>
  <c r="Q8" i="15" s="1"/>
  <c r="V9" i="15"/>
  <c r="V8" i="15" s="1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O8" i="15" s="1"/>
  <c r="Q19" i="15"/>
  <c r="V19" i="15"/>
  <c r="G21" i="15"/>
  <c r="I21" i="15"/>
  <c r="K21" i="15"/>
  <c r="M21" i="15"/>
  <c r="O21" i="15"/>
  <c r="Q21" i="15"/>
  <c r="V21" i="15"/>
  <c r="G23" i="15"/>
  <c r="I23" i="15"/>
  <c r="K23" i="15"/>
  <c r="M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G40" i="15"/>
  <c r="I40" i="15"/>
  <c r="K40" i="15"/>
  <c r="M40" i="15"/>
  <c r="O40" i="15"/>
  <c r="Q40" i="15"/>
  <c r="V40" i="15"/>
  <c r="G42" i="15"/>
  <c r="I42" i="15"/>
  <c r="K42" i="15"/>
  <c r="M42" i="15"/>
  <c r="O42" i="15"/>
  <c r="Q42" i="15"/>
  <c r="V42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AE49" i="15"/>
  <c r="AF49" i="15"/>
  <c r="G74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2" i="14"/>
  <c r="M32" i="14" s="1"/>
  <c r="I32" i="14"/>
  <c r="K32" i="14"/>
  <c r="O32" i="14"/>
  <c r="Q32" i="14"/>
  <c r="V32" i="14"/>
  <c r="G35" i="14"/>
  <c r="I35" i="14"/>
  <c r="K35" i="14"/>
  <c r="M35" i="14"/>
  <c r="O35" i="14"/>
  <c r="Q35" i="14"/>
  <c r="V35" i="14"/>
  <c r="G37" i="14"/>
  <c r="I37" i="14"/>
  <c r="K37" i="14"/>
  <c r="M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7" i="14"/>
  <c r="I57" i="14"/>
  <c r="K57" i="14"/>
  <c r="M57" i="14"/>
  <c r="O57" i="14"/>
  <c r="Q57" i="14"/>
  <c r="V57" i="14"/>
  <c r="G59" i="14"/>
  <c r="M59" i="14" s="1"/>
  <c r="I59" i="14"/>
  <c r="K59" i="14"/>
  <c r="O59" i="14"/>
  <c r="Q59" i="14"/>
  <c r="V59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1" i="14"/>
  <c r="I71" i="14"/>
  <c r="K71" i="14"/>
  <c r="M71" i="14"/>
  <c r="O71" i="14"/>
  <c r="Q71" i="14"/>
  <c r="V71" i="14"/>
  <c r="AE74" i="14"/>
  <c r="G832" i="13"/>
  <c r="BA676" i="13"/>
  <c r="BA473" i="13"/>
  <c r="BA237" i="13"/>
  <c r="BA158" i="13"/>
  <c r="BA134" i="13"/>
  <c r="BA130" i="13"/>
  <c r="BA121" i="13"/>
  <c r="BA100" i="13"/>
  <c r="BA78" i="13"/>
  <c r="BA73" i="13"/>
  <c r="BA53" i="13"/>
  <c r="BA43" i="13"/>
  <c r="BA23" i="13"/>
  <c r="G8" i="13"/>
  <c r="G9" i="13"/>
  <c r="M9" i="13" s="1"/>
  <c r="M8" i="13" s="1"/>
  <c r="I9" i="13"/>
  <c r="K9" i="13"/>
  <c r="K8" i="13" s="1"/>
  <c r="O9" i="13"/>
  <c r="O8" i="13" s="1"/>
  <c r="Q9" i="13"/>
  <c r="Q8" i="13" s="1"/>
  <c r="V9" i="13"/>
  <c r="V8" i="13" s="1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39" i="13"/>
  <c r="I39" i="13"/>
  <c r="K39" i="13"/>
  <c r="M39" i="13"/>
  <c r="O39" i="13"/>
  <c r="Q39" i="13"/>
  <c r="V39" i="13"/>
  <c r="G42" i="13"/>
  <c r="I42" i="13"/>
  <c r="K42" i="13"/>
  <c r="M42" i="13"/>
  <c r="O42" i="13"/>
  <c r="Q42" i="13"/>
  <c r="V42" i="13"/>
  <c r="G52" i="13"/>
  <c r="M52" i="13" s="1"/>
  <c r="I52" i="13"/>
  <c r="K52" i="13"/>
  <c r="O52" i="13"/>
  <c r="Q52" i="13"/>
  <c r="V52" i="13"/>
  <c r="G56" i="13"/>
  <c r="M56" i="13" s="1"/>
  <c r="I56" i="13"/>
  <c r="I8" i="13" s="1"/>
  <c r="K56" i="13"/>
  <c r="O56" i="13"/>
  <c r="Q56" i="13"/>
  <c r="V56" i="13"/>
  <c r="G72" i="13"/>
  <c r="I72" i="13"/>
  <c r="K72" i="13"/>
  <c r="M72" i="13"/>
  <c r="O72" i="13"/>
  <c r="Q72" i="13"/>
  <c r="V72" i="13"/>
  <c r="G77" i="13"/>
  <c r="I77" i="13"/>
  <c r="I76" i="13" s="1"/>
  <c r="K77" i="13"/>
  <c r="K76" i="13" s="1"/>
  <c r="M77" i="13"/>
  <c r="O77" i="13"/>
  <c r="O76" i="13" s="1"/>
  <c r="Q77" i="13"/>
  <c r="Q76" i="13" s="1"/>
  <c r="V77" i="13"/>
  <c r="G94" i="13"/>
  <c r="I94" i="13"/>
  <c r="K94" i="13"/>
  <c r="M94" i="13"/>
  <c r="O94" i="13"/>
  <c r="Q94" i="13"/>
  <c r="V94" i="13"/>
  <c r="V76" i="13" s="1"/>
  <c r="G97" i="13"/>
  <c r="I97" i="13"/>
  <c r="K97" i="13"/>
  <c r="M97" i="13"/>
  <c r="O97" i="13"/>
  <c r="Q97" i="13"/>
  <c r="V97" i="13"/>
  <c r="G99" i="13"/>
  <c r="M99" i="13" s="1"/>
  <c r="I99" i="13"/>
  <c r="K99" i="13"/>
  <c r="O99" i="13"/>
  <c r="Q99" i="13"/>
  <c r="V99" i="13"/>
  <c r="G104" i="13"/>
  <c r="M104" i="13" s="1"/>
  <c r="I104" i="13"/>
  <c r="K104" i="13"/>
  <c r="O104" i="13"/>
  <c r="Q104" i="13"/>
  <c r="V104" i="13"/>
  <c r="G113" i="13"/>
  <c r="M113" i="13" s="1"/>
  <c r="I113" i="13"/>
  <c r="K113" i="13"/>
  <c r="O113" i="13"/>
  <c r="Q113" i="13"/>
  <c r="V113" i="13"/>
  <c r="G117" i="13"/>
  <c r="M117" i="13" s="1"/>
  <c r="I117" i="13"/>
  <c r="K117" i="13"/>
  <c r="O117" i="13"/>
  <c r="Q117" i="13"/>
  <c r="V117" i="13"/>
  <c r="G120" i="13"/>
  <c r="I120" i="13"/>
  <c r="K120" i="13"/>
  <c r="M120" i="13"/>
  <c r="O120" i="13"/>
  <c r="Q120" i="13"/>
  <c r="V120" i="13"/>
  <c r="G129" i="13"/>
  <c r="I129" i="13"/>
  <c r="K129" i="13"/>
  <c r="M129" i="13"/>
  <c r="O129" i="13"/>
  <c r="Q129" i="13"/>
  <c r="V129" i="13"/>
  <c r="G133" i="13"/>
  <c r="I133" i="13"/>
  <c r="K133" i="13"/>
  <c r="M133" i="13"/>
  <c r="O133" i="13"/>
  <c r="Q133" i="13"/>
  <c r="V133" i="13"/>
  <c r="G137" i="13"/>
  <c r="I137" i="13"/>
  <c r="K137" i="13"/>
  <c r="M137" i="13"/>
  <c r="O137" i="13"/>
  <c r="Q137" i="13"/>
  <c r="V137" i="13"/>
  <c r="G142" i="13"/>
  <c r="I142" i="13"/>
  <c r="K142" i="13"/>
  <c r="M142" i="13"/>
  <c r="O142" i="13"/>
  <c r="Q142" i="13"/>
  <c r="V142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1" i="13"/>
  <c r="I161" i="13"/>
  <c r="K161" i="13"/>
  <c r="M161" i="13"/>
  <c r="O161" i="13"/>
  <c r="Q161" i="13"/>
  <c r="V161" i="13"/>
  <c r="G171" i="13"/>
  <c r="I171" i="13"/>
  <c r="K171" i="13"/>
  <c r="M171" i="13"/>
  <c r="O171" i="13"/>
  <c r="Q171" i="13"/>
  <c r="V171" i="13"/>
  <c r="G185" i="13"/>
  <c r="I185" i="13"/>
  <c r="K185" i="13"/>
  <c r="M185" i="13"/>
  <c r="O185" i="13"/>
  <c r="Q185" i="13"/>
  <c r="V185" i="13"/>
  <c r="G189" i="13"/>
  <c r="M189" i="13" s="1"/>
  <c r="I189" i="13"/>
  <c r="K189" i="13"/>
  <c r="O189" i="13"/>
  <c r="Q189" i="13"/>
  <c r="V189" i="13"/>
  <c r="G193" i="13"/>
  <c r="M193" i="13" s="1"/>
  <c r="I193" i="13"/>
  <c r="K193" i="13"/>
  <c r="O193" i="13"/>
  <c r="Q193" i="13"/>
  <c r="V193" i="13"/>
  <c r="G209" i="13"/>
  <c r="M209" i="13" s="1"/>
  <c r="I209" i="13"/>
  <c r="K209" i="13"/>
  <c r="O209" i="13"/>
  <c r="Q209" i="13"/>
  <c r="V209" i="13"/>
  <c r="G220" i="13"/>
  <c r="M220" i="13" s="1"/>
  <c r="I220" i="13"/>
  <c r="K220" i="13"/>
  <c r="O220" i="13"/>
  <c r="Q220" i="13"/>
  <c r="V220" i="13"/>
  <c r="G227" i="13"/>
  <c r="I227" i="13"/>
  <c r="K227" i="13"/>
  <c r="M227" i="13"/>
  <c r="O227" i="13"/>
  <c r="Q227" i="13"/>
  <c r="V227" i="13"/>
  <c r="G231" i="13"/>
  <c r="I231" i="13"/>
  <c r="K231" i="13"/>
  <c r="K230" i="13" s="1"/>
  <c r="M231" i="13"/>
  <c r="O231" i="13"/>
  <c r="O230" i="13" s="1"/>
  <c r="Q231" i="13"/>
  <c r="Q230" i="13" s="1"/>
  <c r="V231" i="13"/>
  <c r="V230" i="13" s="1"/>
  <c r="G234" i="13"/>
  <c r="I234" i="13"/>
  <c r="K234" i="13"/>
  <c r="M234" i="13"/>
  <c r="O234" i="13"/>
  <c r="Q234" i="13"/>
  <c r="V234" i="13"/>
  <c r="G236" i="13"/>
  <c r="I236" i="13"/>
  <c r="K236" i="13"/>
  <c r="M236" i="13"/>
  <c r="O236" i="13"/>
  <c r="Q236" i="13"/>
  <c r="V236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54" i="13"/>
  <c r="M254" i="13" s="1"/>
  <c r="I254" i="13"/>
  <c r="I230" i="13" s="1"/>
  <c r="K254" i="13"/>
  <c r="O254" i="13"/>
  <c r="Q254" i="13"/>
  <c r="V254" i="13"/>
  <c r="G262" i="13"/>
  <c r="M262" i="13" s="1"/>
  <c r="I262" i="13"/>
  <c r="K262" i="13"/>
  <c r="O262" i="13"/>
  <c r="Q262" i="13"/>
  <c r="V262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Q280" i="13"/>
  <c r="G281" i="13"/>
  <c r="G280" i="13" s="1"/>
  <c r="I281" i="13"/>
  <c r="K281" i="13"/>
  <c r="M281" i="13"/>
  <c r="O281" i="13"/>
  <c r="O280" i="13" s="1"/>
  <c r="Q281" i="13"/>
  <c r="V281" i="13"/>
  <c r="G285" i="13"/>
  <c r="M285" i="13" s="1"/>
  <c r="I285" i="13"/>
  <c r="I280" i="13" s="1"/>
  <c r="K285" i="13"/>
  <c r="K280" i="13" s="1"/>
  <c r="O285" i="13"/>
  <c r="Q285" i="13"/>
  <c r="V285" i="13"/>
  <c r="G289" i="13"/>
  <c r="M289" i="13" s="1"/>
  <c r="I289" i="13"/>
  <c r="K289" i="13"/>
  <c r="O289" i="13"/>
  <c r="Q289" i="13"/>
  <c r="V289" i="13"/>
  <c r="V280" i="13" s="1"/>
  <c r="G291" i="13"/>
  <c r="M291" i="13" s="1"/>
  <c r="I291" i="13"/>
  <c r="K291" i="13"/>
  <c r="O291" i="13"/>
  <c r="Q291" i="13"/>
  <c r="V291" i="13"/>
  <c r="G294" i="13"/>
  <c r="I294" i="13"/>
  <c r="K294" i="13"/>
  <c r="M294" i="13"/>
  <c r="O294" i="13"/>
  <c r="Q294" i="13"/>
  <c r="V294" i="13"/>
  <c r="G296" i="13"/>
  <c r="I296" i="13"/>
  <c r="K296" i="13"/>
  <c r="M296" i="13"/>
  <c r="O296" i="13"/>
  <c r="Q296" i="13"/>
  <c r="V296" i="13"/>
  <c r="O299" i="13"/>
  <c r="G300" i="13"/>
  <c r="I300" i="13"/>
  <c r="K300" i="13"/>
  <c r="M300" i="13"/>
  <c r="O300" i="13"/>
  <c r="Q300" i="13"/>
  <c r="V300" i="13"/>
  <c r="V299" i="13" s="1"/>
  <c r="G305" i="13"/>
  <c r="I305" i="13"/>
  <c r="I299" i="13" s="1"/>
  <c r="K305" i="13"/>
  <c r="M305" i="13"/>
  <c r="O305" i="13"/>
  <c r="Q305" i="13"/>
  <c r="V305" i="13"/>
  <c r="G309" i="13"/>
  <c r="M309" i="13" s="1"/>
  <c r="I309" i="13"/>
  <c r="K309" i="13"/>
  <c r="O309" i="13"/>
  <c r="Q309" i="13"/>
  <c r="Q299" i="13" s="1"/>
  <c r="V309" i="13"/>
  <c r="G318" i="13"/>
  <c r="M318" i="13" s="1"/>
  <c r="I318" i="13"/>
  <c r="K318" i="13"/>
  <c r="O318" i="13"/>
  <c r="Q318" i="13"/>
  <c r="V318" i="13"/>
  <c r="G321" i="13"/>
  <c r="M321" i="13" s="1"/>
  <c r="I321" i="13"/>
  <c r="K321" i="13"/>
  <c r="K299" i="13" s="1"/>
  <c r="O321" i="13"/>
  <c r="Q321" i="13"/>
  <c r="V321" i="13"/>
  <c r="G325" i="13"/>
  <c r="M325" i="13" s="1"/>
  <c r="I325" i="13"/>
  <c r="K325" i="13"/>
  <c r="O325" i="13"/>
  <c r="Q325" i="13"/>
  <c r="V325" i="13"/>
  <c r="G329" i="13"/>
  <c r="I329" i="13"/>
  <c r="K329" i="13"/>
  <c r="K328" i="13" s="1"/>
  <c r="M329" i="13"/>
  <c r="O329" i="13"/>
  <c r="Q329" i="13"/>
  <c r="Q328" i="13" s="1"/>
  <c r="V329" i="13"/>
  <c r="V328" i="13" s="1"/>
  <c r="G350" i="13"/>
  <c r="I350" i="13"/>
  <c r="K350" i="13"/>
  <c r="M350" i="13"/>
  <c r="O350" i="13"/>
  <c r="Q350" i="13"/>
  <c r="V350" i="13"/>
  <c r="G353" i="13"/>
  <c r="I353" i="13"/>
  <c r="K353" i="13"/>
  <c r="M353" i="13"/>
  <c r="O353" i="13"/>
  <c r="O328" i="13" s="1"/>
  <c r="Q353" i="13"/>
  <c r="V353" i="13"/>
  <c r="G365" i="13"/>
  <c r="M365" i="13" s="1"/>
  <c r="I365" i="13"/>
  <c r="K365" i="13"/>
  <c r="O365" i="13"/>
  <c r="Q365" i="13"/>
  <c r="V365" i="13"/>
  <c r="G370" i="13"/>
  <c r="M370" i="13" s="1"/>
  <c r="I370" i="13"/>
  <c r="I328" i="13" s="1"/>
  <c r="K370" i="13"/>
  <c r="O370" i="13"/>
  <c r="Q370" i="13"/>
  <c r="V370" i="13"/>
  <c r="G374" i="13"/>
  <c r="M374" i="13" s="1"/>
  <c r="I374" i="13"/>
  <c r="K374" i="13"/>
  <c r="O374" i="13"/>
  <c r="Q374" i="13"/>
  <c r="V374" i="13"/>
  <c r="G380" i="13"/>
  <c r="I380" i="13"/>
  <c r="K380" i="13"/>
  <c r="M380" i="13"/>
  <c r="O380" i="13"/>
  <c r="Q380" i="13"/>
  <c r="V380" i="13"/>
  <c r="G385" i="13"/>
  <c r="I385" i="13"/>
  <c r="K385" i="13"/>
  <c r="M385" i="13"/>
  <c r="O385" i="13"/>
  <c r="Q385" i="13"/>
  <c r="V385" i="13"/>
  <c r="G391" i="13"/>
  <c r="I391" i="13"/>
  <c r="K391" i="13"/>
  <c r="M391" i="13"/>
  <c r="O391" i="13"/>
  <c r="Q391" i="13"/>
  <c r="V391" i="13"/>
  <c r="G395" i="13"/>
  <c r="I395" i="13"/>
  <c r="K395" i="13"/>
  <c r="M395" i="13"/>
  <c r="O395" i="13"/>
  <c r="Q395" i="13"/>
  <c r="V395" i="13"/>
  <c r="G399" i="13"/>
  <c r="I399" i="13"/>
  <c r="K399" i="13"/>
  <c r="M399" i="13"/>
  <c r="O399" i="13"/>
  <c r="Q399" i="13"/>
  <c r="V399" i="13"/>
  <c r="G403" i="13"/>
  <c r="M403" i="13" s="1"/>
  <c r="I403" i="13"/>
  <c r="K403" i="13"/>
  <c r="O403" i="13"/>
  <c r="Q403" i="13"/>
  <c r="V403" i="13"/>
  <c r="G414" i="13"/>
  <c r="M414" i="13" s="1"/>
  <c r="I414" i="13"/>
  <c r="K414" i="13"/>
  <c r="O414" i="13"/>
  <c r="Q414" i="13"/>
  <c r="V414" i="13"/>
  <c r="G417" i="13"/>
  <c r="M417" i="13" s="1"/>
  <c r="I417" i="13"/>
  <c r="K417" i="13"/>
  <c r="O417" i="13"/>
  <c r="Q417" i="13"/>
  <c r="V417" i="13"/>
  <c r="G427" i="13"/>
  <c r="M427" i="13" s="1"/>
  <c r="I427" i="13"/>
  <c r="K427" i="13"/>
  <c r="O427" i="13"/>
  <c r="Q427" i="13"/>
  <c r="V427" i="13"/>
  <c r="G440" i="13"/>
  <c r="I440" i="13"/>
  <c r="K440" i="13"/>
  <c r="M440" i="13"/>
  <c r="O440" i="13"/>
  <c r="Q440" i="13"/>
  <c r="V440" i="13"/>
  <c r="G450" i="13"/>
  <c r="I450" i="13"/>
  <c r="K450" i="13"/>
  <c r="M450" i="13"/>
  <c r="O450" i="13"/>
  <c r="Q450" i="13"/>
  <c r="V450" i="13"/>
  <c r="G472" i="13"/>
  <c r="I472" i="13"/>
  <c r="K472" i="13"/>
  <c r="M472" i="13"/>
  <c r="O472" i="13"/>
  <c r="Q472" i="13"/>
  <c r="V472" i="13"/>
  <c r="G476" i="13"/>
  <c r="I476" i="13"/>
  <c r="K476" i="13"/>
  <c r="M476" i="13"/>
  <c r="O476" i="13"/>
  <c r="Q476" i="13"/>
  <c r="V476" i="13"/>
  <c r="G480" i="13"/>
  <c r="M480" i="13" s="1"/>
  <c r="I480" i="13"/>
  <c r="K480" i="13"/>
  <c r="O480" i="13"/>
  <c r="Q480" i="13"/>
  <c r="V480" i="13"/>
  <c r="G482" i="13"/>
  <c r="M482" i="13" s="1"/>
  <c r="I482" i="13"/>
  <c r="K482" i="13"/>
  <c r="O482" i="13"/>
  <c r="Q482" i="13"/>
  <c r="V482" i="13"/>
  <c r="G484" i="13"/>
  <c r="M484" i="13" s="1"/>
  <c r="I484" i="13"/>
  <c r="K484" i="13"/>
  <c r="O484" i="13"/>
  <c r="Q484" i="13"/>
  <c r="V484" i="13"/>
  <c r="G487" i="13"/>
  <c r="I487" i="13"/>
  <c r="K487" i="13"/>
  <c r="M487" i="13"/>
  <c r="O487" i="13"/>
  <c r="Q487" i="13"/>
  <c r="V487" i="13"/>
  <c r="G489" i="13"/>
  <c r="I489" i="13"/>
  <c r="K489" i="13"/>
  <c r="M489" i="13"/>
  <c r="O489" i="13"/>
  <c r="Q489" i="13"/>
  <c r="V489" i="13"/>
  <c r="G491" i="13"/>
  <c r="I491" i="13"/>
  <c r="K491" i="13"/>
  <c r="M491" i="13"/>
  <c r="O491" i="13"/>
  <c r="Q491" i="13"/>
  <c r="V491" i="13"/>
  <c r="G493" i="13"/>
  <c r="I493" i="13"/>
  <c r="K493" i="13"/>
  <c r="M493" i="13"/>
  <c r="O493" i="13"/>
  <c r="Q493" i="13"/>
  <c r="V493" i="13"/>
  <c r="G495" i="13"/>
  <c r="I495" i="13"/>
  <c r="K495" i="13"/>
  <c r="M495" i="13"/>
  <c r="O495" i="13"/>
  <c r="Q495" i="13"/>
  <c r="V495" i="13"/>
  <c r="G498" i="13"/>
  <c r="O498" i="13"/>
  <c r="G499" i="13"/>
  <c r="M499" i="13" s="1"/>
  <c r="M498" i="13" s="1"/>
  <c r="I499" i="13"/>
  <c r="I498" i="13" s="1"/>
  <c r="K499" i="13"/>
  <c r="K498" i="13" s="1"/>
  <c r="O499" i="13"/>
  <c r="Q499" i="13"/>
  <c r="Q498" i="13" s="1"/>
  <c r="V499" i="13"/>
  <c r="V498" i="13" s="1"/>
  <c r="I502" i="13"/>
  <c r="K502" i="13"/>
  <c r="V502" i="13"/>
  <c r="G503" i="13"/>
  <c r="M503" i="13" s="1"/>
  <c r="M502" i="13" s="1"/>
  <c r="I503" i="13"/>
  <c r="K503" i="13"/>
  <c r="O503" i="13"/>
  <c r="O502" i="13" s="1"/>
  <c r="Q503" i="13"/>
  <c r="Q502" i="13" s="1"/>
  <c r="V503" i="13"/>
  <c r="G506" i="13"/>
  <c r="I506" i="13"/>
  <c r="K506" i="13"/>
  <c r="M506" i="13"/>
  <c r="O506" i="13"/>
  <c r="Q506" i="13"/>
  <c r="V506" i="13"/>
  <c r="G509" i="13"/>
  <c r="I509" i="13"/>
  <c r="K509" i="13"/>
  <c r="M509" i="13"/>
  <c r="O509" i="13"/>
  <c r="Q509" i="13"/>
  <c r="V509" i="13"/>
  <c r="Q512" i="13"/>
  <c r="V512" i="13"/>
  <c r="G513" i="13"/>
  <c r="I513" i="13"/>
  <c r="K513" i="13"/>
  <c r="M513" i="13"/>
  <c r="O513" i="13"/>
  <c r="O512" i="13" s="1"/>
  <c r="Q513" i="13"/>
  <c r="V513" i="13"/>
  <c r="G516" i="13"/>
  <c r="G512" i="13" s="1"/>
  <c r="I516" i="13"/>
  <c r="K516" i="13"/>
  <c r="O516" i="13"/>
  <c r="Q516" i="13"/>
  <c r="V516" i="13"/>
  <c r="G519" i="13"/>
  <c r="M519" i="13" s="1"/>
  <c r="I519" i="13"/>
  <c r="I512" i="13" s="1"/>
  <c r="K519" i="13"/>
  <c r="O519" i="13"/>
  <c r="Q519" i="13"/>
  <c r="V519" i="13"/>
  <c r="G523" i="13"/>
  <c r="M523" i="13" s="1"/>
  <c r="I523" i="13"/>
  <c r="K523" i="13"/>
  <c r="O523" i="13"/>
  <c r="Q523" i="13"/>
  <c r="V523" i="13"/>
  <c r="G526" i="13"/>
  <c r="I526" i="13"/>
  <c r="K526" i="13"/>
  <c r="K512" i="13" s="1"/>
  <c r="M526" i="13"/>
  <c r="O526" i="13"/>
  <c r="Q526" i="13"/>
  <c r="V526" i="13"/>
  <c r="G530" i="13"/>
  <c r="I530" i="13"/>
  <c r="K530" i="13"/>
  <c r="M530" i="13"/>
  <c r="O530" i="13"/>
  <c r="Q530" i="13"/>
  <c r="V530" i="13"/>
  <c r="G533" i="13"/>
  <c r="I533" i="13"/>
  <c r="K533" i="13"/>
  <c r="M533" i="13"/>
  <c r="O533" i="13"/>
  <c r="Q533" i="13"/>
  <c r="V533" i="13"/>
  <c r="G537" i="13"/>
  <c r="G536" i="13" s="1"/>
  <c r="I537" i="13"/>
  <c r="I536" i="13" s="1"/>
  <c r="K537" i="13"/>
  <c r="M537" i="13"/>
  <c r="O537" i="13"/>
  <c r="O536" i="13" s="1"/>
  <c r="Q537" i="13"/>
  <c r="Q536" i="13" s="1"/>
  <c r="V537" i="13"/>
  <c r="V536" i="13" s="1"/>
  <c r="G540" i="13"/>
  <c r="M540" i="13" s="1"/>
  <c r="I540" i="13"/>
  <c r="K540" i="13"/>
  <c r="O540" i="13"/>
  <c r="Q540" i="13"/>
  <c r="V540" i="13"/>
  <c r="G543" i="13"/>
  <c r="M543" i="13" s="1"/>
  <c r="I543" i="13"/>
  <c r="K543" i="13"/>
  <c r="O543" i="13"/>
  <c r="Q543" i="13"/>
  <c r="V543" i="13"/>
  <c r="G547" i="13"/>
  <c r="M547" i="13" s="1"/>
  <c r="I547" i="13"/>
  <c r="K547" i="13"/>
  <c r="K536" i="13" s="1"/>
  <c r="O547" i="13"/>
  <c r="Q547" i="13"/>
  <c r="V547" i="13"/>
  <c r="G550" i="13"/>
  <c r="M550" i="13" s="1"/>
  <c r="I550" i="13"/>
  <c r="K550" i="13"/>
  <c r="O550" i="13"/>
  <c r="Q550" i="13"/>
  <c r="V550" i="13"/>
  <c r="G553" i="13"/>
  <c r="I553" i="13"/>
  <c r="K553" i="13"/>
  <c r="M553" i="13"/>
  <c r="O553" i="13"/>
  <c r="Q553" i="13"/>
  <c r="V553" i="13"/>
  <c r="G557" i="13"/>
  <c r="G556" i="13" s="1"/>
  <c r="I557" i="13"/>
  <c r="K557" i="13"/>
  <c r="K556" i="13" s="1"/>
  <c r="M557" i="13"/>
  <c r="O557" i="13"/>
  <c r="O556" i="13" s="1"/>
  <c r="Q557" i="13"/>
  <c r="Q556" i="13" s="1"/>
  <c r="V557" i="13"/>
  <c r="V556" i="13" s="1"/>
  <c r="G562" i="13"/>
  <c r="I562" i="13"/>
  <c r="K562" i="13"/>
  <c r="M562" i="13"/>
  <c r="O562" i="13"/>
  <c r="Q562" i="13"/>
  <c r="V562" i="13"/>
  <c r="G566" i="13"/>
  <c r="M566" i="13" s="1"/>
  <c r="I566" i="13"/>
  <c r="K566" i="13"/>
  <c r="O566" i="13"/>
  <c r="Q566" i="13"/>
  <c r="V566" i="13"/>
  <c r="G570" i="13"/>
  <c r="M570" i="13" s="1"/>
  <c r="I570" i="13"/>
  <c r="I556" i="13" s="1"/>
  <c r="K570" i="13"/>
  <c r="O570" i="13"/>
  <c r="Q570" i="13"/>
  <c r="V570" i="13"/>
  <c r="G574" i="13"/>
  <c r="M574" i="13" s="1"/>
  <c r="I574" i="13"/>
  <c r="K574" i="13"/>
  <c r="O574" i="13"/>
  <c r="Q574" i="13"/>
  <c r="V574" i="13"/>
  <c r="G578" i="13"/>
  <c r="I578" i="13"/>
  <c r="K578" i="13"/>
  <c r="M578" i="13"/>
  <c r="O578" i="13"/>
  <c r="Q578" i="13"/>
  <c r="V578" i="13"/>
  <c r="G581" i="13"/>
  <c r="I581" i="13"/>
  <c r="K581" i="13"/>
  <c r="M581" i="13"/>
  <c r="O581" i="13"/>
  <c r="Q581" i="13"/>
  <c r="V581" i="13"/>
  <c r="G585" i="13"/>
  <c r="I585" i="13"/>
  <c r="K585" i="13"/>
  <c r="M585" i="13"/>
  <c r="O585" i="13"/>
  <c r="Q585" i="13"/>
  <c r="V585" i="13"/>
  <c r="G595" i="13"/>
  <c r="I595" i="13"/>
  <c r="K595" i="13"/>
  <c r="M595" i="13"/>
  <c r="O595" i="13"/>
  <c r="Q595" i="13"/>
  <c r="V595" i="13"/>
  <c r="G599" i="13"/>
  <c r="I599" i="13"/>
  <c r="K599" i="13"/>
  <c r="M599" i="13"/>
  <c r="O599" i="13"/>
  <c r="Q599" i="13"/>
  <c r="V599" i="13"/>
  <c r="G603" i="13"/>
  <c r="M603" i="13" s="1"/>
  <c r="I603" i="13"/>
  <c r="K603" i="13"/>
  <c r="O603" i="13"/>
  <c r="Q603" i="13"/>
  <c r="V603" i="13"/>
  <c r="G606" i="13"/>
  <c r="M606" i="13" s="1"/>
  <c r="I606" i="13"/>
  <c r="K606" i="13"/>
  <c r="O606" i="13"/>
  <c r="Q606" i="13"/>
  <c r="V606" i="13"/>
  <c r="G608" i="13"/>
  <c r="M608" i="13" s="1"/>
  <c r="I608" i="13"/>
  <c r="K608" i="13"/>
  <c r="O608" i="13"/>
  <c r="Q608" i="13"/>
  <c r="V608" i="13"/>
  <c r="G619" i="13"/>
  <c r="M619" i="13" s="1"/>
  <c r="I619" i="13"/>
  <c r="K619" i="13"/>
  <c r="O619" i="13"/>
  <c r="Q619" i="13"/>
  <c r="V619" i="13"/>
  <c r="G630" i="13"/>
  <c r="I630" i="13"/>
  <c r="K630" i="13"/>
  <c r="M630" i="13"/>
  <c r="O630" i="13"/>
  <c r="Q630" i="13"/>
  <c r="V630" i="13"/>
  <c r="G632" i="13"/>
  <c r="I632" i="13"/>
  <c r="K632" i="13"/>
  <c r="M632" i="13"/>
  <c r="O632" i="13"/>
  <c r="Q632" i="13"/>
  <c r="V632" i="13"/>
  <c r="G636" i="13"/>
  <c r="I636" i="13"/>
  <c r="K636" i="13"/>
  <c r="M636" i="13"/>
  <c r="O636" i="13"/>
  <c r="Q636" i="13"/>
  <c r="V636" i="13"/>
  <c r="G639" i="13"/>
  <c r="I639" i="13"/>
  <c r="K639" i="13"/>
  <c r="M639" i="13"/>
  <c r="O639" i="13"/>
  <c r="Q639" i="13"/>
  <c r="V639" i="13"/>
  <c r="G641" i="13"/>
  <c r="M641" i="13" s="1"/>
  <c r="I641" i="13"/>
  <c r="K641" i="13"/>
  <c r="O641" i="13"/>
  <c r="Q641" i="13"/>
  <c r="V641" i="13"/>
  <c r="G643" i="13"/>
  <c r="M643" i="13" s="1"/>
  <c r="I643" i="13"/>
  <c r="K643" i="13"/>
  <c r="O643" i="13"/>
  <c r="Q643" i="13"/>
  <c r="V643" i="13"/>
  <c r="G645" i="13"/>
  <c r="M645" i="13" s="1"/>
  <c r="I645" i="13"/>
  <c r="K645" i="13"/>
  <c r="O645" i="13"/>
  <c r="Q645" i="13"/>
  <c r="V645" i="13"/>
  <c r="G648" i="13"/>
  <c r="K648" i="13"/>
  <c r="M648" i="13"/>
  <c r="G649" i="13"/>
  <c r="I649" i="13"/>
  <c r="I648" i="13" s="1"/>
  <c r="K649" i="13"/>
  <c r="M649" i="13"/>
  <c r="O649" i="13"/>
  <c r="O648" i="13" s="1"/>
  <c r="Q649" i="13"/>
  <c r="Q648" i="13" s="1"/>
  <c r="V649" i="13"/>
  <c r="V648" i="13" s="1"/>
  <c r="Q655" i="13"/>
  <c r="G656" i="13"/>
  <c r="I656" i="13"/>
  <c r="K656" i="13"/>
  <c r="M656" i="13"/>
  <c r="O656" i="13"/>
  <c r="Q656" i="13"/>
  <c r="V656" i="13"/>
  <c r="V655" i="13" s="1"/>
  <c r="G659" i="13"/>
  <c r="I659" i="13"/>
  <c r="K659" i="13"/>
  <c r="M659" i="13"/>
  <c r="O659" i="13"/>
  <c r="Q659" i="13"/>
  <c r="V659" i="13"/>
  <c r="G662" i="13"/>
  <c r="M662" i="13" s="1"/>
  <c r="I662" i="13"/>
  <c r="K662" i="13"/>
  <c r="O662" i="13"/>
  <c r="Q662" i="13"/>
  <c r="V662" i="13"/>
  <c r="G665" i="13"/>
  <c r="M665" i="13" s="1"/>
  <c r="I665" i="13"/>
  <c r="K665" i="13"/>
  <c r="O665" i="13"/>
  <c r="Q665" i="13"/>
  <c r="V665" i="13"/>
  <c r="G671" i="13"/>
  <c r="M671" i="13" s="1"/>
  <c r="I671" i="13"/>
  <c r="I655" i="13" s="1"/>
  <c r="K671" i="13"/>
  <c r="K655" i="13" s="1"/>
  <c r="O671" i="13"/>
  <c r="Q671" i="13"/>
  <c r="V671" i="13"/>
  <c r="G679" i="13"/>
  <c r="M679" i="13" s="1"/>
  <c r="I679" i="13"/>
  <c r="K679" i="13"/>
  <c r="O679" i="13"/>
  <c r="Q679" i="13"/>
  <c r="V679" i="13"/>
  <c r="G687" i="13"/>
  <c r="I687" i="13"/>
  <c r="K687" i="13"/>
  <c r="M687" i="13"/>
  <c r="O687" i="13"/>
  <c r="O655" i="13" s="1"/>
  <c r="Q687" i="13"/>
  <c r="V687" i="13"/>
  <c r="G699" i="13"/>
  <c r="I699" i="13"/>
  <c r="K699" i="13"/>
  <c r="M699" i="13"/>
  <c r="O699" i="13"/>
  <c r="Q699" i="13"/>
  <c r="V699" i="13"/>
  <c r="G703" i="13"/>
  <c r="I703" i="13"/>
  <c r="K703" i="13"/>
  <c r="M703" i="13"/>
  <c r="O703" i="13"/>
  <c r="Q703" i="13"/>
  <c r="V703" i="13"/>
  <c r="G708" i="13"/>
  <c r="I708" i="13"/>
  <c r="K708" i="13"/>
  <c r="M708" i="13"/>
  <c r="O708" i="13"/>
  <c r="Q708" i="13"/>
  <c r="V708" i="13"/>
  <c r="G713" i="13"/>
  <c r="M713" i="13" s="1"/>
  <c r="I713" i="13"/>
  <c r="K713" i="13"/>
  <c r="O713" i="13"/>
  <c r="Q713" i="13"/>
  <c r="V713" i="13"/>
  <c r="G718" i="13"/>
  <c r="M718" i="13" s="1"/>
  <c r="I718" i="13"/>
  <c r="K718" i="13"/>
  <c r="O718" i="13"/>
  <c r="Q718" i="13"/>
  <c r="V718" i="13"/>
  <c r="G722" i="13"/>
  <c r="M722" i="13" s="1"/>
  <c r="I722" i="13"/>
  <c r="K722" i="13"/>
  <c r="O722" i="13"/>
  <c r="Q722" i="13"/>
  <c r="V722" i="13"/>
  <c r="G727" i="13"/>
  <c r="G728" i="13"/>
  <c r="I728" i="13"/>
  <c r="K728" i="13"/>
  <c r="M728" i="13"/>
  <c r="O728" i="13"/>
  <c r="O727" i="13" s="1"/>
  <c r="Q728" i="13"/>
  <c r="Q727" i="13" s="1"/>
  <c r="V728" i="13"/>
  <c r="V727" i="13" s="1"/>
  <c r="G744" i="13"/>
  <c r="I744" i="13"/>
  <c r="I727" i="13" s="1"/>
  <c r="K744" i="13"/>
  <c r="M744" i="13"/>
  <c r="O744" i="13"/>
  <c r="Q744" i="13"/>
  <c r="V744" i="13"/>
  <c r="G757" i="13"/>
  <c r="I757" i="13"/>
  <c r="K757" i="13"/>
  <c r="M757" i="13"/>
  <c r="O757" i="13"/>
  <c r="Q757" i="13"/>
  <c r="V757" i="13"/>
  <c r="G770" i="13"/>
  <c r="I770" i="13"/>
  <c r="K770" i="13"/>
  <c r="M770" i="13"/>
  <c r="O770" i="13"/>
  <c r="Q770" i="13"/>
  <c r="V770" i="13"/>
  <c r="G773" i="13"/>
  <c r="M773" i="13" s="1"/>
  <c r="M727" i="13" s="1"/>
  <c r="I773" i="13"/>
  <c r="K773" i="13"/>
  <c r="O773" i="13"/>
  <c r="Q773" i="13"/>
  <c r="V773" i="13"/>
  <c r="G776" i="13"/>
  <c r="M776" i="13" s="1"/>
  <c r="I776" i="13"/>
  <c r="K776" i="13"/>
  <c r="O776" i="13"/>
  <c r="Q776" i="13"/>
  <c r="V776" i="13"/>
  <c r="G779" i="13"/>
  <c r="M779" i="13" s="1"/>
  <c r="I779" i="13"/>
  <c r="K779" i="13"/>
  <c r="K727" i="13" s="1"/>
  <c r="O779" i="13"/>
  <c r="Q779" i="13"/>
  <c r="V779" i="13"/>
  <c r="G782" i="13"/>
  <c r="M782" i="13" s="1"/>
  <c r="I782" i="13"/>
  <c r="K782" i="13"/>
  <c r="O782" i="13"/>
  <c r="Q782" i="13"/>
  <c r="V782" i="13"/>
  <c r="G785" i="13"/>
  <c r="I785" i="13"/>
  <c r="K785" i="13"/>
  <c r="M785" i="13"/>
  <c r="O785" i="13"/>
  <c r="Q785" i="13"/>
  <c r="V785" i="13"/>
  <c r="G788" i="13"/>
  <c r="I788" i="13"/>
  <c r="K788" i="13"/>
  <c r="M788" i="13"/>
  <c r="O788" i="13"/>
  <c r="Q788" i="13"/>
  <c r="V788" i="13"/>
  <c r="G791" i="13"/>
  <c r="I791" i="13"/>
  <c r="K791" i="13"/>
  <c r="M791" i="13"/>
  <c r="O791" i="13"/>
  <c r="Q791" i="13"/>
  <c r="V791" i="13"/>
  <c r="G794" i="13"/>
  <c r="I794" i="13"/>
  <c r="K794" i="13"/>
  <c r="M794" i="13"/>
  <c r="O794" i="13"/>
  <c r="Q794" i="13"/>
  <c r="V794" i="13"/>
  <c r="G797" i="13"/>
  <c r="M797" i="13" s="1"/>
  <c r="I797" i="13"/>
  <c r="K797" i="13"/>
  <c r="O797" i="13"/>
  <c r="Q797" i="13"/>
  <c r="V797" i="13"/>
  <c r="G800" i="13"/>
  <c r="M800" i="13" s="1"/>
  <c r="I800" i="13"/>
  <c r="K800" i="13"/>
  <c r="O800" i="13"/>
  <c r="Q800" i="13"/>
  <c r="V800" i="13"/>
  <c r="G803" i="13"/>
  <c r="M803" i="13" s="1"/>
  <c r="I803" i="13"/>
  <c r="K803" i="13"/>
  <c r="O803" i="13"/>
  <c r="Q803" i="13"/>
  <c r="V803" i="13"/>
  <c r="G806" i="13"/>
  <c r="I806" i="13"/>
  <c r="K806" i="13"/>
  <c r="M806" i="13"/>
  <c r="G807" i="13"/>
  <c r="I807" i="13"/>
  <c r="K807" i="13"/>
  <c r="M807" i="13"/>
  <c r="O807" i="13"/>
  <c r="O806" i="13" s="1"/>
  <c r="Q807" i="13"/>
  <c r="Q806" i="13" s="1"/>
  <c r="V807" i="13"/>
  <c r="V806" i="13" s="1"/>
  <c r="I811" i="13"/>
  <c r="K811" i="13"/>
  <c r="O811" i="13"/>
  <c r="Q811" i="13"/>
  <c r="G812" i="13"/>
  <c r="I812" i="13"/>
  <c r="K812" i="13"/>
  <c r="M812" i="13"/>
  <c r="O812" i="13"/>
  <c r="Q812" i="13"/>
  <c r="V812" i="13"/>
  <c r="V811" i="13" s="1"/>
  <c r="G819" i="13"/>
  <c r="I819" i="13"/>
  <c r="K819" i="13"/>
  <c r="M819" i="13"/>
  <c r="O819" i="13"/>
  <c r="Q819" i="13"/>
  <c r="V819" i="13"/>
  <c r="G822" i="13"/>
  <c r="M822" i="13" s="1"/>
  <c r="I822" i="13"/>
  <c r="K822" i="13"/>
  <c r="O822" i="13"/>
  <c r="Q822" i="13"/>
  <c r="V822" i="13"/>
  <c r="G829" i="13"/>
  <c r="M829" i="13" s="1"/>
  <c r="I829" i="13"/>
  <c r="K829" i="13"/>
  <c r="O829" i="13"/>
  <c r="Q829" i="13"/>
  <c r="V829" i="13"/>
  <c r="AE832" i="13"/>
  <c r="AF832" i="13"/>
  <c r="G48" i="12"/>
  <c r="BA45" i="12"/>
  <c r="BA42" i="12"/>
  <c r="BA37" i="12"/>
  <c r="BA34" i="12"/>
  <c r="BA31" i="12"/>
  <c r="BA28" i="12"/>
  <c r="BA22" i="12"/>
  <c r="BA17" i="12"/>
  <c r="G8" i="12"/>
  <c r="O8" i="12"/>
  <c r="Q8" i="12"/>
  <c r="V8" i="12"/>
  <c r="G9" i="12"/>
  <c r="M9" i="12" s="1"/>
  <c r="M8" i="12" s="1"/>
  <c r="I9" i="12"/>
  <c r="K9" i="12"/>
  <c r="O9" i="12"/>
  <c r="Q9" i="12"/>
  <c r="V9" i="12"/>
  <c r="G11" i="12"/>
  <c r="M11" i="12" s="1"/>
  <c r="I11" i="12"/>
  <c r="I8" i="12" s="1"/>
  <c r="K11" i="12"/>
  <c r="K8" i="12" s="1"/>
  <c r="O11" i="12"/>
  <c r="Q11" i="12"/>
  <c r="V11" i="12"/>
  <c r="G13" i="12"/>
  <c r="M13" i="12" s="1"/>
  <c r="I13" i="12"/>
  <c r="K13" i="12"/>
  <c r="O13" i="12"/>
  <c r="Q13" i="12"/>
  <c r="V13" i="12"/>
  <c r="G15" i="12"/>
  <c r="G16" i="12"/>
  <c r="I16" i="12"/>
  <c r="I15" i="12" s="1"/>
  <c r="K16" i="12"/>
  <c r="K15" i="12" s="1"/>
  <c r="M16" i="12"/>
  <c r="O16" i="12"/>
  <c r="O15" i="12" s="1"/>
  <c r="Q16" i="12"/>
  <c r="V16" i="12"/>
  <c r="G19" i="12"/>
  <c r="I19" i="12"/>
  <c r="K19" i="12"/>
  <c r="M19" i="12"/>
  <c r="O19" i="12"/>
  <c r="Q19" i="12"/>
  <c r="Q15" i="12" s="1"/>
  <c r="V19" i="12"/>
  <c r="V15" i="12" s="1"/>
  <c r="G21" i="12"/>
  <c r="I21" i="12"/>
  <c r="K21" i="12"/>
  <c r="M21" i="12"/>
  <c r="O21" i="12"/>
  <c r="Q21" i="12"/>
  <c r="V21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AE48" i="12"/>
  <c r="I20" i="1"/>
  <c r="I19" i="1"/>
  <c r="I18" i="1"/>
  <c r="I17" i="1"/>
  <c r="I16" i="1"/>
  <c r="I103" i="1"/>
  <c r="J97" i="1" s="1"/>
  <c r="F54" i="1"/>
  <c r="G54" i="1"/>
  <c r="G25" i="1" s="1"/>
  <c r="A25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4" i="1" s="1"/>
  <c r="J91" i="1" l="1"/>
  <c r="J95" i="1"/>
  <c r="J82" i="1"/>
  <c r="J90" i="1"/>
  <c r="J98" i="1"/>
  <c r="J79" i="1"/>
  <c r="J84" i="1"/>
  <c r="J75" i="1"/>
  <c r="J76" i="1"/>
  <c r="J85" i="1"/>
  <c r="J101" i="1"/>
  <c r="J99" i="1"/>
  <c r="J100" i="1"/>
  <c r="J77" i="1"/>
  <c r="J93" i="1"/>
  <c r="J83" i="1"/>
  <c r="J92" i="1"/>
  <c r="J78" i="1"/>
  <c r="J86" i="1"/>
  <c r="J94" i="1"/>
  <c r="J102" i="1"/>
  <c r="J87" i="1"/>
  <c r="J80" i="1"/>
  <c r="J88" i="1"/>
  <c r="J96" i="1"/>
  <c r="J81" i="1"/>
  <c r="J89" i="1"/>
  <c r="G26" i="1"/>
  <c r="A26" i="1"/>
  <c r="G28" i="1"/>
  <c r="G23" i="1"/>
  <c r="M8" i="20"/>
  <c r="AF82" i="20"/>
  <c r="M62" i="20"/>
  <c r="M58" i="20" s="1"/>
  <c r="M8" i="19"/>
  <c r="AF39" i="19"/>
  <c r="M126" i="18"/>
  <c r="M46" i="18"/>
  <c r="M8" i="18"/>
  <c r="G85" i="18"/>
  <c r="AF179" i="18"/>
  <c r="G126" i="18"/>
  <c r="G171" i="18"/>
  <c r="G42" i="18"/>
  <c r="M154" i="18"/>
  <c r="M148" i="18" s="1"/>
  <c r="M107" i="18"/>
  <c r="M102" i="18" s="1"/>
  <c r="M8" i="17"/>
  <c r="M149" i="17"/>
  <c r="M207" i="17"/>
  <c r="M206" i="17" s="1"/>
  <c r="G255" i="17"/>
  <c r="AF280" i="17"/>
  <c r="M109" i="17"/>
  <c r="M104" i="17" s="1"/>
  <c r="M8" i="16"/>
  <c r="M8" i="15"/>
  <c r="M8" i="14"/>
  <c r="AF74" i="14"/>
  <c r="M328" i="13"/>
  <c r="M655" i="13"/>
  <c r="M299" i="13"/>
  <c r="M76" i="13"/>
  <c r="M556" i="13"/>
  <c r="M280" i="13"/>
  <c r="M536" i="13"/>
  <c r="M811" i="13"/>
  <c r="M230" i="13"/>
  <c r="G502" i="13"/>
  <c r="G328" i="13"/>
  <c r="G655" i="13"/>
  <c r="M516" i="13"/>
  <c r="M512" i="13" s="1"/>
  <c r="G299" i="13"/>
  <c r="G811" i="13"/>
  <c r="G76" i="13"/>
  <c r="G230" i="13"/>
  <c r="M15" i="12"/>
  <c r="AF48" i="12"/>
  <c r="J49" i="1"/>
  <c r="J53" i="1"/>
  <c r="J42" i="1"/>
  <c r="J45" i="1"/>
  <c r="J48" i="1"/>
  <c r="J43" i="1"/>
  <c r="J44" i="1"/>
  <c r="J47" i="1"/>
  <c r="J41" i="1"/>
  <c r="J51" i="1"/>
  <c r="J39" i="1"/>
  <c r="J54" i="1" s="1"/>
  <c r="J52" i="1"/>
  <c r="J50" i="1"/>
  <c r="J46" i="1"/>
  <c r="H54" i="1"/>
  <c r="I21" i="1"/>
  <c r="J28" i="1"/>
  <c r="J26" i="1"/>
  <c r="G38" i="1"/>
  <c r="F38" i="1"/>
  <c r="J23" i="1"/>
  <c r="J24" i="1"/>
  <c r="J25" i="1"/>
  <c r="J27" i="1"/>
  <c r="E24" i="1"/>
  <c r="E26" i="1"/>
  <c r="J103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Jaroslav Dvořák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<sst xmlns="http://schemas.openxmlformats.org/spreadsheetml/2006/main" count="5862" uniqueCount="1324">
  <si>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</si>
  <si>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</si>
  <si>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</si>
  <si>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</si>
  <si>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</si>
  <si>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</si>
  <si>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</si>
  <si>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</si>
  <si>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</si>
  <si>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</si>
  <si>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</si>
  <si>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</si>
  <si>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</si>
  <si>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</si>
  <si>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</si>
  <si>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</si>
  <si>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</si>
  <si>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</si>
  <si>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</si>
  <si>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</si>
  <si>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</si>
  <si>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</si>
  <si>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</si>
  <si>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</si>
  <si>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</si>
  <si>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</si>
  <si>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</si>
  <si>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</si>
  <si>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</si>
  <si>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</si>
  <si>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</si>
  <si>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</si>
  <si>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</si>
  <si>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</si>
  <si>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</si>
  <si>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</si>
  <si>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</si>
  <si>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</si>
  <si>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</si>
  <si>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</si>
  <si>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</si>
  <si>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</si>
  <si>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</si>
  <si>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Sinc s.r.o.</t>
  </si>
  <si>
    <t>201005</t>
  </si>
  <si>
    <t>Realizace úspor energie – SOU Svitavy, objekt R.Kl</t>
  </si>
  <si>
    <t>Stavba</t>
  </si>
  <si>
    <t>Stavební objekt</t>
  </si>
  <si>
    <t>01</t>
  </si>
  <si>
    <t>Ostatní a vedlejší náklady</t>
  </si>
  <si>
    <t>1</t>
  </si>
  <si>
    <t>D 1.1</t>
  </si>
  <si>
    <t>SO-01 Architektonicko stavební řešení</t>
  </si>
  <si>
    <t>D 1.1.1</t>
  </si>
  <si>
    <t>Architektonicko-stavební řešení</t>
  </si>
  <si>
    <t>D 1.4.1</t>
  </si>
  <si>
    <t>Bleskosvod</t>
  </si>
  <si>
    <t>D 1.4.2</t>
  </si>
  <si>
    <t>Silnoproud uznatelné náklady</t>
  </si>
  <si>
    <t>D 1.4.3</t>
  </si>
  <si>
    <t>Silnoproud neuznatelné náklady</t>
  </si>
  <si>
    <t>D 1.1.2</t>
  </si>
  <si>
    <t>SO-01 Architektonicko stavební řešené-druhá část</t>
  </si>
  <si>
    <t>Sanační a vnější úpravy</t>
  </si>
  <si>
    <t>D 2.1</t>
  </si>
  <si>
    <t>SO-02 Nucené větrání</t>
  </si>
  <si>
    <t>Stavební část</t>
  </si>
  <si>
    <t>2</t>
  </si>
  <si>
    <t>Silnoproud-nucené větrání</t>
  </si>
  <si>
    <t>3</t>
  </si>
  <si>
    <t>Vzduchotechnika</t>
  </si>
  <si>
    <t>Celkem za stavbu</t>
  </si>
  <si>
    <t>CZK</t>
  </si>
  <si>
    <t>#POPS</t>
  </si>
  <si>
    <t>Popis stavby: 201005 - Realizace úspor energie – SOU Svitavy, objekt R.Kl</t>
  </si>
  <si>
    <t>#POPO</t>
  </si>
  <si>
    <t>Popis objektu: 01 - Ostatní a vedlejší náklady</t>
  </si>
  <si>
    <t>#POPR</t>
  </si>
  <si>
    <t>Popis rozpočtu: 1 - Ostatní a vedlejší náklady</t>
  </si>
  <si>
    <t>Popis objektu: D 1.1 - SO-01 Architektonicko stavební řešení</t>
  </si>
  <si>
    <t>Popis rozpočtu: D 1.1.1 - Architektonicko-stavební řešení</t>
  </si>
  <si>
    <t>Popis rozpočtu: D 1.4.1 - Bleskosvod</t>
  </si>
  <si>
    <t>Popis rozpočtu: D 1.4.2 - Silnoproud uznatelné náklady</t>
  </si>
  <si>
    <t>Popis rozpočtu: D 1.4.3 - Silnoproud neuznatelné náklady</t>
  </si>
  <si>
    <t>Popis objektu: D 1.1.2 - SO-01 Architektonicko stavební řešené-druhá část</t>
  </si>
  <si>
    <t>Popis rozpočtu: 1 - Sanační a vnější úpravy</t>
  </si>
  <si>
    <t>Popis objektu: D 2.1 - SO-02 Nucené větrání</t>
  </si>
  <si>
    <t>Popis rozpočtu: 1 - Stavební část</t>
  </si>
  <si>
    <t>Popis rozpočtu: 2 - Silnoproud-nucené větrání</t>
  </si>
  <si>
    <t>Popis rozpočtu: 3 - Vzduchotechnika</t>
  </si>
  <si>
    <t>Rekapitulace dílů</t>
  </si>
  <si>
    <t>Typ dílu</t>
  </si>
  <si>
    <t>_1</t>
  </si>
  <si>
    <t>Zařízení č. 1</t>
  </si>
  <si>
    <t>_3</t>
  </si>
  <si>
    <t>Izolace potrubí VZD</t>
  </si>
  <si>
    <t>Zemní práce</t>
  </si>
  <si>
    <t>11</t>
  </si>
  <si>
    <t>Přípravné a přidružené práce</t>
  </si>
  <si>
    <t>342</t>
  </si>
  <si>
    <t>Sádrokartonové konstrukce</t>
  </si>
  <si>
    <t>591</t>
  </si>
  <si>
    <t>Dlažby</t>
  </si>
  <si>
    <t>61</t>
  </si>
  <si>
    <t>Úpravy povrchů vnitřní</t>
  </si>
  <si>
    <t>62</t>
  </si>
  <si>
    <t>Úpravy povrchů vnější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</si>
  <si>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</si>
  <si>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</si>
  <si>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</si>
  <si>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</si>
  <si>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</si>
  <si>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</si>
  <si>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</si>
  <si>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</si>
  <si>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</si>
  <si>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</si>
  <si>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</si>
  <si>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</si>
  <si>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</si>
  <si>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</si>
  <si>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</si>
  <si>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</si>
  <si>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</si>
  <si>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</si>
  <si>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</si>
  <si>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</si>
  <si>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</si>
  <si>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</si>
  <si>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</si>
  <si>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</si>
  <si>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</si>
  <si>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</si>
  <si>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769</t>
  </si>
  <si>
    <t>Otvorové prvky z plastu</t>
  </si>
  <si>
    <t>783</t>
  </si>
  <si>
    <t>Nátěry</t>
  </si>
  <si>
    <t>784</t>
  </si>
  <si>
    <t>Malby</t>
  </si>
  <si>
    <t>799</t>
  </si>
  <si>
    <t>Ostatní</t>
  </si>
  <si>
    <t>M650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</si>
  <si>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</si>
  <si>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</si>
  <si>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</si>
  <si>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</si>
  <si>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</si>
  <si>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</si>
  <si>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</si>
  <si>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</si>
  <si>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</si>
  <si>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</si>
  <si>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</si>
  <si>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</si>
  <si>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</si>
  <si>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</si>
  <si>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</si>
  <si>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</si>
  <si>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</si>
  <si>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</si>
  <si>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</si>
  <si>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</si>
  <si>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</si>
  <si>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</si>
  <si>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</si>
  <si>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</si>
  <si>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</si>
  <si>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</si>
  <si>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</si>
  <si>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</si>
  <si>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</si>
  <si>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</si>
  <si>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</si>
  <si>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</si>
  <si>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</si>
  <si>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</si>
  <si>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</si>
  <si>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22/ II</t>
  </si>
  <si>
    <t>Indiv</t>
  </si>
  <si>
    <t>VRN</t>
  </si>
  <si>
    <t>Běžná</t>
  </si>
  <si>
    <t>POL99_</t>
  </si>
  <si>
    <t>SPU</t>
  </si>
  <si>
    <t>005121020R</t>
  </si>
  <si>
    <t xml:space="preserve">Provoz zařízení staveniště </t>
  </si>
  <si>
    <t>005121030R</t>
  </si>
  <si>
    <t>Odstranění zařízení staveniště</t>
  </si>
  <si>
    <t>005261010R</t>
  </si>
  <si>
    <t>Pojištění dodavatele a pojištění díla</t>
  </si>
  <si>
    <t>Náklady spojené s povinným pojištěním dodavatele nebo stavebního díla či jeho části, v rozsahu dle návrhu smlouvy o dílo“</t>
  </si>
  <si>
    <t>POP</t>
  </si>
  <si>
    <t>0052950T</t>
  </si>
  <si>
    <t>Vypracování průkazu energetické náročnosti po realizaci</t>
  </si>
  <si>
    <t>kus</t>
  </si>
  <si>
    <t>Vlastní</t>
  </si>
  <si>
    <t>Práce</t>
  </si>
  <si>
    <t>POL1_1</t>
  </si>
  <si>
    <t>005211080R</t>
  </si>
  <si>
    <t xml:space="preserve">Bezpečnostní a hygienická opatření na staveništi </t>
  </si>
  <si>
    <t>R-položka</t>
  </si>
  <si>
    <t>POL12_1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</si>
  <si>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</si>
  <si>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</si>
  <si>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</si>
  <si>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</si>
  <si>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</si>
  <si>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</si>
  <si>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</si>
  <si>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</si>
  <si>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</si>
  <si>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POL99_8</t>
  </si>
  <si>
    <t>„Náklady na vyhotovení dokumentace skutečného provedení stavby v počtu třech  paré. Dokumentace bude předána v tištěné formě a na CD ve dvou formátech (veškerá dokumetnace v PDF,  výkresová část v DWG a PDF)“</t>
  </si>
  <si>
    <t>005261021R</t>
  </si>
  <si>
    <t>Bankovní záruky za řádné provedení díla</t>
  </si>
  <si>
    <t>Náklady zhotovitele spojené se zabezpečením a poskytnutím zajišťovacích bankovních záruk za řádné provedení díla, jak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</si>
  <si>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</si>
  <si>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</si>
  <si>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jak je zadavatel požaduje v obchodních podmínkách.</t>
  </si>
  <si>
    <t>005261012T</t>
  </si>
  <si>
    <t>Náklady spojené s pojištěním odpovědnosti za škodu jak je uvedeno v návrhu smlouvy o dílo</t>
  </si>
  <si>
    <t>00533T</t>
  </si>
  <si>
    <t>D+M informační celobarevný plakát (formát A3) v místě realizace</t>
  </si>
  <si>
    <t>z materiálu odolného proti povětrnostním podmínkám, instalace po celou dobu realizace projektu na viditelném místě.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</si>
  <si>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</si>
  <si>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</si>
  <si>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</si>
  <si>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SUM</t>
  </si>
  <si>
    <t>END</t>
  </si>
  <si>
    <t>602016141R00</t>
  </si>
  <si>
    <t xml:space="preserve">Omítka stěn z hotových směsí vrstva štuková, vápenocementová,  , tloušťka vrstvy 3 mm,  </t>
  </si>
  <si>
    <t>m2</t>
  </si>
  <si>
    <t>801-1</t>
  </si>
  <si>
    <t>RTS 21/ I</t>
  </si>
  <si>
    <t>po jednotlivých vrstvách</t>
  </si>
  <si>
    <t>SPI</t>
  </si>
  <si>
    <t>S06 : (2,42*2,6/2*2+(4,26+1,1+4,55)*2,6-0,9*2,1)*1,05</t>
  </si>
  <si>
    <t>VV</t>
  </si>
  <si>
    <t>špalety : (2,1*2+0,9)*0,08*1,05</t>
  </si>
  <si>
    <t>602016191R00</t>
  </si>
  <si>
    <t>Omítka stěn z hotových směsí Doplňkové práce pro omítky stěn z hotových směsí  penetrační nátěr stěn akrylátový</t>
  </si>
  <si>
    <t>602016195R00</t>
  </si>
  <si>
    <t>Omítka stěn z hotových směsí Doplňkové práce pro omítky stěn z hotových směsí  hloubková penetrace stěn silikátová</t>
  </si>
  <si>
    <t>(2,1*2+0,9)*0,08*1,05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</si>
  <si>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</si>
  <si>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</si>
  <si>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</si>
  <si>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D 1.1.17 P01 : 1,2*2,4*26</t>
  </si>
  <si>
    <t>P02 : 1,45*1,3*1</t>
  </si>
  <si>
    <t>P03 : 1,45*1,3*1</t>
  </si>
  <si>
    <t>P04 : 0,9*1,3*2</t>
  </si>
  <si>
    <t>P05 : 0,9*1,3*2</t>
  </si>
  <si>
    <t>P06 : 0,6*1,3*2</t>
  </si>
  <si>
    <t>P07 : 1,4*2,35*1</t>
  </si>
  <si>
    <t>P08 : 0,8*1*2</t>
  </si>
  <si>
    <t>P09 : 0,5*1,2*2</t>
  </si>
  <si>
    <t>P10 : 0,8*0,5*2</t>
  </si>
  <si>
    <t>P11 : 1,2*2,4*2</t>
  </si>
  <si>
    <t>D 1.1.17 Z01 : 1,6*2,4*1</t>
  </si>
  <si>
    <t>Z02 : 1,6*1,25*1</t>
  </si>
  <si>
    <t>Z03 : 0,9*2,12*1</t>
  </si>
  <si>
    <t>612421626R00</t>
  </si>
  <si>
    <t>Omítky vnitřní stěn vápenné nebo vápenocementové v podlaží i ve schodišti hladké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</si>
  <si>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</si>
  <si>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</si>
  <si>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</si>
  <si>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</si>
  <si>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Začátek provozního součtu</t>
  </si>
  <si>
    <t xml:space="preserve">  D 1.1.16 S19 ostění,nadpraží : (2,4*2+1,2)*28+(1,3*2+1,45)*2+(1,3*2+0,9)*4+(1,3*2+0,6)*2+(2,35*2+1,4)*1+(1,0*2+0,8)*2</t>
  </si>
  <si>
    <t xml:space="preserve">  (1,2*2+0,5)*2+(3,7*2+1,6)*1+(0,5*2+1,0)*1</t>
  </si>
  <si>
    <t xml:space="preserve">  Mezisoučet</t>
  </si>
  <si>
    <t>Konec provozního součtu</t>
  </si>
  <si>
    <t>225*0,2*1,05</t>
  </si>
  <si>
    <t>S20 pod parapety : ((1,2+0,3)*28+(1,45+0,3)*2+(0,9+0,3)*4+(0,6+0,3)*2+(1,4+0,3)*1+(0,8+0,3)*2+(0,5+0,3)*2)*0,1*1,05</t>
  </si>
  <si>
    <t>622311831RV1</t>
  </si>
  <si>
    <t>Zateplení fasády  , minerálními deskami s podélným vláknem, tloušťky 80 mm, zakončené stěrkou s výztužnou tkaninou,  , Výrobek izolační pro budovy z minerální vlny (MW) tvar: deska; použití: fasády; tloušťka d = 80,0 mm; hrana: rovná; OH = 150 kg/m3; lambda = 0,035 ...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</si>
  <si>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</si>
  <si>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622473187RT2</t>
  </si>
  <si>
    <t>Příplatek za okenní začišťovací lištu včetně dodávky</t>
  </si>
  <si>
    <t>m</t>
  </si>
  <si>
    <t>D 1.1.17 P01 : (1,2+2,4*2)*26</t>
  </si>
  <si>
    <t>P02 : (1,45+1,3*2)*1</t>
  </si>
  <si>
    <t>P03 : (1,45+1,3*2)*1</t>
  </si>
  <si>
    <t>P04 : (0,9+1,3*2)*2</t>
  </si>
  <si>
    <t>P05 : (0,9+1,3*2)*2</t>
  </si>
  <si>
    <t>P06 : (0,6+1,3*2)*2</t>
  </si>
  <si>
    <t>P07 : (1,4+2,35*2)*1</t>
  </si>
  <si>
    <t>P08 : (0,8+1*2)*2</t>
  </si>
  <si>
    <t>P09 : (0,5+1,2*2)*2</t>
  </si>
  <si>
    <t>P10 : (0,8+0,5*2)*2</t>
  </si>
  <si>
    <t>P11 : (1,2+2,4*2)*2</t>
  </si>
  <si>
    <t>D 1.1.17 Z01 : (1,6+2*2,4)*1</t>
  </si>
  <si>
    <t>Z02 : (1,6+2*1,25)*1</t>
  </si>
  <si>
    <t>Z03 : (0,9+2*2,12)*1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</si>
  <si>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</si>
  <si>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</si>
  <si>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</si>
  <si>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S 21 pod parapety : (1,2*0,36*25+1,2*0,21*3+(1,45*2+0,9*4+0,6*2+1,4*1+0,8*2+0,5*2)*0,51)*1,05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</si>
  <si>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</si>
  <si>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</si>
  <si>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</si>
  <si>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621481111R00</t>
  </si>
  <si>
    <t>Potažení vnějších podhledů rabicovým pletivem, vypnutí</t>
  </si>
  <si>
    <t>D 1.1.16 S18 : ((21,36+15,25)*2+(0,26*2+4,4))*0,2*1,05</t>
  </si>
  <si>
    <t>621481211RT6</t>
  </si>
  <si>
    <t>Vyztužení vnějších omítek podhledů sklotextilní síťovinou s dodávkou výztužné sítě a stěrkového tmelu</t>
  </si>
  <si>
    <t>622311334R00</t>
  </si>
  <si>
    <t>Zateplení fasády  , expandovaným polystyrénem s grafitem, tloušťky 140 mm, kontaktní nátěr a akrylátová omítka, škrábaná, zrnitost 2 mm</t>
  </si>
  <si>
    <t>Součinitel tepelné vodivosti izolantu je 0,032 W/mK.</t>
  </si>
  <si>
    <t>S02 : (21,16+2*15,05-2,92+8,03+9,25)*0,4*1,05</t>
  </si>
  <si>
    <t>622311337T00</t>
  </si>
  <si>
    <t>Zatepl.syst,fasáda,EPS F plus s grafitem tl.150 mm+silikonová om.2mm probarvená</t>
  </si>
  <si>
    <t xml:space="preserve">  D 1.1.20 S01 : 15,05*8,07+15,05*8,07-1,12*2,32*3+21,16*8,07-1,12*2,32*13-1,52*3,7+8,03*8,07+4,0*8,47</t>
  </si>
  <si>
    <t xml:space="preserve">  9,25*8,07+0,3*8,07*2-1,12*2,32*8-0,82*1,98-0,82*1,22*4-1,37*1,22*2-0,72*0,92*2-1,32*2,27-0,52*1,22*2</t>
  </si>
  <si>
    <t>509,2962*1,05</t>
  </si>
  <si>
    <t>622311516T00</t>
  </si>
  <si>
    <t>Zateplovací systém, sokl, XPS tl. 20 mm-mozaiková omítka 2mm</t>
  </si>
  <si>
    <t>Součinitel tepelné vodivosti izolantu je 0,036 W/mK.</t>
  </si>
  <si>
    <t>S 11 : ((0,375+0,18+0,3)*0,99*2)*1,05</t>
  </si>
  <si>
    <t>622311828T00</t>
  </si>
  <si>
    <t>Zatepl.systém, fasáda, miner.desky PV 40 mm,s omítkou SilikonTop K2, lepidlo ProContact</t>
  </si>
  <si>
    <t>D 1.1.1 S10 : ((0,375+0,18+0,3)*3,26*2+1,65)*1,05</t>
  </si>
  <si>
    <t>622311521RU1</t>
  </si>
  <si>
    <t>Zateplení soklu extrudovaným polystyrénem, tloušťky 80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</si>
  <si>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</si>
  <si>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 xml:space="preserve">  S03 : (9,08*(0,81+0,74)/2)+(9,08*(0,74+0,53)/2)+(15,05*(0,53+0,42)/2)+(9,1*(0,42+0,81)/2)+((0,3*2+1,57*2+0,35*2)*0,81)</t>
  </si>
  <si>
    <t xml:space="preserve">  (7,88*(0,81+0,59)/2)+(15,05*(0,59+0,81)/2)-0,72*0,42*2</t>
  </si>
  <si>
    <t>44,59065*1,05</t>
  </si>
  <si>
    <t>622311521RV1</t>
  </si>
  <si>
    <t>Zateplení soklu extrudovaným polystyrénem, tloušťky 80 mm, zakončené stěrkou s výztužnou tkaninou</t>
  </si>
  <si>
    <t>S04 : (9,08+9,08+15,05+9,1+0,3*2+1,57*2+0,35*2+7,88+15,05)*0,25*1,05</t>
  </si>
  <si>
    <t>622318131RT3</t>
  </si>
  <si>
    <t>Zateplení fasády  , deskami z fenolické pěny, tloušťky 80 mm, kontaktní nátěr a silikonová omítka, hlazená, zrnitost 2 mm</t>
  </si>
  <si>
    <t>S05 : (5,02*1,46+5,43*2,35/2+1,46*2,04/2*2-0,42*1,2*2)*1,05</t>
  </si>
  <si>
    <t>622311150RT3</t>
  </si>
  <si>
    <t>Povrchová úprava ostění zateplovacího systému  , kontaktní nátěr a omítka silikonová</t>
  </si>
  <si>
    <t>okenní a rohové lišty, výztužná stěrka. Povrchová úprava dle popisu položky.</t>
  </si>
  <si>
    <t>včetně všech systémových rohů a lišt</t>
  </si>
  <si>
    <t>D 1.1.16 S01 : ((2,4*2+1,2)*28+(1,3*2+1,45)*2+(1,3*2+0,9)*4+(1,3*2+0,6)*2+(2,35*2+1,4)*1+(1,0*2+0,8)*2+(1,2*2+0,5)*2)*0,15*1,05</t>
  </si>
  <si>
    <t>622311150RU1</t>
  </si>
  <si>
    <t>Povrchová úprava ostění zateplovacího systému  , kontaktní nátěr a mozaiková omítka</t>
  </si>
  <si>
    <t>včetně rohů a lišt</t>
  </si>
  <si>
    <t>S03 : (0,5*2+0,8)*2*0,08*1,05</t>
  </si>
  <si>
    <t>622318150RT3</t>
  </si>
  <si>
    <t>S05 : (1,2*2+0,5)*2*0,08*1,05</t>
  </si>
  <si>
    <t>622300156R00</t>
  </si>
  <si>
    <t xml:space="preserve">Příslušenství pro zateplovací systém montáž, napojovací lišty na oplechování zdí,  </t>
  </si>
  <si>
    <t>D 1.1.17 Z10 : (21,16+15,05*2+7,88+9,1-14*1,2+2,25*2+2,3*2+5,02+1,5)*1,05</t>
  </si>
  <si>
    <t>622300176RT2</t>
  </si>
  <si>
    <t>Příslušenství pro zateplovací systém montáž včetně dodávky, montážní desky do zateplení, o rozměru 120x120x200 mm</t>
  </si>
  <si>
    <t>D 1.1.17 Z18 : 4</t>
  </si>
  <si>
    <t>622392184T00</t>
  </si>
  <si>
    <t>Fasádní dekorační profil (šambrána),220/120mm dodávka a montáž,vč.povrchové úpravy dle fasády</t>
  </si>
  <si>
    <t>Dodání profilu, připevnění k podkladu tmelem, lepení profilů k sobě PU pěnou, penetrace a nátěr profilu.</t>
  </si>
  <si>
    <t>D 1.1.16 S09 : (15,17+21,28)*2*1,05</t>
  </si>
  <si>
    <t>622421143R00</t>
  </si>
  <si>
    <t>Omítky vnější stěn vápenné nebo vápenocementové štukové,  , složitost 1÷ 2</t>
  </si>
  <si>
    <t xml:space="preserve">  S03 : (9,08*(0,81+0,74)/2)+(9,08*(0,74+0,53)/2)+(15,05*(0,53+0,42)/2)+(9,1*(0,42+0,81)/2)</t>
  </si>
  <si>
    <t xml:space="preserve">  ((0,3*2+1,57*2+0,35*2)*0,81)+(7,88*(0,81+0,59)/2)+(15,05*(0,59+0,81)/2)-0,8*0,5*2</t>
  </si>
  <si>
    <t>44,39545*1,05</t>
  </si>
  <si>
    <t>S11 : ((0,375+0,18+0,3)*0,99*2)*1,05</t>
  </si>
  <si>
    <t>622422511R00</t>
  </si>
  <si>
    <t>Oprava vnějších omítek vápenných a vápenocementových hladkých, stupeň členitosti 1 a 2, v množství opravované plochy přes 40 do 50 %, s barvením na 100% opravované plochy, bez nákladů na umělecké dekorace fasád</t>
  </si>
  <si>
    <t>bez otlučení vadných míst</t>
  </si>
  <si>
    <t>S05 : (5,02*1,46+5,43*2,35/2+1,46*2,04/2*2-0,5*1,2*2)*1,05</t>
  </si>
  <si>
    <t>S09 : (15,17+21,28)*2*0,26*1,05</t>
  </si>
  <si>
    <t>S10 : ((0,375+0,18+0,3)*3,26*2+1,65)*1,05</t>
  </si>
  <si>
    <t>S18 : ((21,36+15,25)*2+(0,26*2+4,4))*0,2*1,05</t>
  </si>
  <si>
    <t>622423521R00</t>
  </si>
  <si>
    <t>Oprava vnějších omítek vápenných a vápenocementových štukových, stupeň členitosti 3, v množství opravované plochy přes 40 do 50 %, s barvením na 100% opravované plochy, bez nákladů na umělecké dekorace fasád</t>
  </si>
  <si>
    <t>622471318RU4</t>
  </si>
  <si>
    <t xml:space="preserve">Nátěry a nástřiky vnějších stěn a pilířů základním a krycím nátěrem (nebo přestřikem povrchu) hmota silikonová, složitost 3 ÷ 4,  </t>
  </si>
  <si>
    <t>Penetrace + 2 x krycí nátěr.</t>
  </si>
  <si>
    <t>622904112R00</t>
  </si>
  <si>
    <t>Očištění fasád tlakovou vodou, složitost fasády 1 - 2</t>
  </si>
  <si>
    <t>D 1.1.20 S01 : 534,76</t>
  </si>
  <si>
    <t>S02 : 27,5604</t>
  </si>
  <si>
    <t>S03 : 46,820183</t>
  </si>
  <si>
    <t>S04 : 18,291</t>
  </si>
  <si>
    <t>S05 : 16,534403</t>
  </si>
  <si>
    <t>S09 : 19,9017</t>
  </si>
  <si>
    <t>S10 : 7,58583</t>
  </si>
  <si>
    <t>S11 : 1,777545</t>
  </si>
  <si>
    <t>S18 : 16,4094</t>
  </si>
  <si>
    <t>62291R</t>
  </si>
  <si>
    <t>Dvoukomorová budka z extrudovaného polystyrenu dodávka a montáž</t>
  </si>
  <si>
    <t xml:space="preserve">ks    </t>
  </si>
  <si>
    <t>osadit před pokládkou izolační vrstvy</t>
  </si>
  <si>
    <t>D 1.1.17 Z18 : 1</t>
  </si>
  <si>
    <t>283502709R</t>
  </si>
  <si>
    <t>profil plastový stavební ukončovací, napojení na oplechování atiky; s tkaninou; tkanina 120 mm</t>
  </si>
  <si>
    <t>SPCM</t>
  </si>
  <si>
    <t>Specifikace</t>
  </si>
  <si>
    <t>POL3_1</t>
  </si>
  <si>
    <t>D 1.1.17 Z10 : (21,16+15,05*2+7,88+9,1-14*1,2+2,25*2+2,3*2+5,02+1,5)*1,1</t>
  </si>
  <si>
    <t>622300131R00</t>
  </si>
  <si>
    <t>Příprava podkladu vyrovnání podkladu tmelem tl. do 5 mm, včetně dodávky materiálu</t>
  </si>
  <si>
    <t>622300141R00</t>
  </si>
  <si>
    <t>Příprava podkladu montáž vyrovnávací vrstvy izolantem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</si>
  <si>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</si>
  <si>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</si>
  <si>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</si>
  <si>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D 1.1.17 P12 : 1,2*25</t>
  </si>
  <si>
    <t>P13 : 1,2*3</t>
  </si>
  <si>
    <t>P14 : 1,45*2</t>
  </si>
  <si>
    <t>P15 : 0,9*4</t>
  </si>
  <si>
    <t>P16 : 0,6*2</t>
  </si>
  <si>
    <t>P17 : 1,4*1</t>
  </si>
  <si>
    <t>P18 : 0,8*2</t>
  </si>
  <si>
    <t>P19 : 0,5*2</t>
  </si>
  <si>
    <t>28376420.AR</t>
  </si>
  <si>
    <t>deska izolační tepelně izol.; extrudovaný polystyren; povrch drsný; rovná hrana; tl. 20,0 mm; součinitel tepelné vodivosti 0,034 W/mK; R = 0,590 m2K/W; obj. hmotnost 35,00 kg/m3</t>
  </si>
  <si>
    <t>S 21 pod parapety : (1,2*0,36*25+1,2*0,21*3+(1,45*2+0,9*4+0,6*2+1,4*1+0,8*2+0,5*2)*0,51)*1,2</t>
  </si>
  <si>
    <t>60775550.AR</t>
  </si>
  <si>
    <t>krytka parapetu plast; boční, oboustranná; rozměr 400 mm; barva bílá</t>
  </si>
  <si>
    <t>D 1.1.17 P13 : 2*3</t>
  </si>
  <si>
    <t>P19 : 2*2</t>
  </si>
  <si>
    <t>60775551R</t>
  </si>
  <si>
    <t>krytka parapetu plast; boční, oboustranná; rozměr 600 mm; barva bílá</t>
  </si>
  <si>
    <t>D 1.1.17 P12 : 2*25</t>
  </si>
  <si>
    <t>P14 : 2*2</t>
  </si>
  <si>
    <t>P15 : 2*4</t>
  </si>
  <si>
    <t>P16 : 2*2</t>
  </si>
  <si>
    <t>P17 : 2*1</t>
  </si>
  <si>
    <t>P18 : 2*2</t>
  </si>
  <si>
    <t>60780012R</t>
  </si>
  <si>
    <t>parapet vnitřní š = 250 mm; materiál - povrch laminátová fólie 0,6 mm; materiál - jádro vlhkuodolná DTD 16 mm; dekor bílý</t>
  </si>
  <si>
    <t>D 1.1.17 P19 : 0,5*2*1,1</t>
  </si>
  <si>
    <t>60780015R</t>
  </si>
  <si>
    <t>parapet vnitřní š = 400 mm; materiál - povrch laminátová fólie 0,6 mm; materiál - jádro vlhkuodolná DTD 16 mm; dekor bílý</t>
  </si>
  <si>
    <t>D 1.1.17 P13 : 1,2*3*1,1</t>
  </si>
  <si>
    <t>60780018R</t>
  </si>
  <si>
    <t>parapet vnitřní š = 550 mm; materiál - povrch laminátová fólie 0,6 mm; materiál - jádro vlhkuodolná DTD 16 mm; dekor bílý</t>
  </si>
  <si>
    <t xml:space="preserve">  D 1.1.17 P12 : 1,2*25</t>
  </si>
  <si>
    <t xml:space="preserve">  P14 : 1,45*2</t>
  </si>
  <si>
    <t xml:space="preserve">  P15 : 0,9*4</t>
  </si>
  <si>
    <t xml:space="preserve">  P16 : 0,6*2</t>
  </si>
  <si>
    <t xml:space="preserve">  P17 : 1,4*1</t>
  </si>
  <si>
    <t xml:space="preserve">  P18 : 0,8*2</t>
  </si>
  <si>
    <t>40,7*1,1</t>
  </si>
  <si>
    <t>941941031R00</t>
  </si>
  <si>
    <t>Montáž lešení lehkého pracovního řadového s podlahami šířky od 0,80 do 1,00 m, výšky do 10 m</t>
  </si>
  <si>
    <t>800-3</t>
  </si>
  <si>
    <t>včetně kotvení</t>
  </si>
  <si>
    <t>(17,05+21,16)*2*10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</si>
  <si>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</si>
  <si>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</si>
  <si>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(17,05+21,16)*2*10*2</t>
  </si>
  <si>
    <t>941941831R00</t>
  </si>
  <si>
    <t>Demontáž lešení lehkého řadového s podlahami šířky od 0,8 do 1 m, výšky do 10 m</t>
  </si>
  <si>
    <t>944944013R00</t>
  </si>
  <si>
    <t xml:space="preserve">Montáž ochranné sítě z umělých vláken </t>
  </si>
  <si>
    <t>944944083R00</t>
  </si>
  <si>
    <t xml:space="preserve">Demontáž ochranné sítě z umělých vláken </t>
  </si>
  <si>
    <t>70921337R</t>
  </si>
  <si>
    <t>síťovina ochranná HDPE; se stabilizací proti UV; š = 3 070,0 mm; plošná hmotnost 140 g/m2</t>
  </si>
  <si>
    <t>RTS 22/ I</t>
  </si>
  <si>
    <t>(17,05+21,16)*2*10*1,2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</si>
  <si>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</si>
  <si>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</si>
  <si>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I.NP : 240,5</t>
  </si>
  <si>
    <t>II.NP : 251,86</t>
  </si>
  <si>
    <t>podkroví : 207,80</t>
  </si>
  <si>
    <t>953941312R00</t>
  </si>
  <si>
    <t>Osazení předmětů na hmoždinky osazení hasicího přístroje</t>
  </si>
  <si>
    <t>D 1.1.17 Z27 : 3</t>
  </si>
  <si>
    <t>Z28 : 1</t>
  </si>
  <si>
    <t>Z30</t>
  </si>
  <si>
    <t>Demontáž a zpětná montáž informačních tabulí  D+M</t>
  </si>
  <si>
    <t>naučná tabule - 1ks</t>
  </si>
  <si>
    <t>D 1.1.17 Z19 : 6</t>
  </si>
  <si>
    <t>44984123T</t>
  </si>
  <si>
    <t>Přístroj hasicí práškový 34A</t>
  </si>
  <si>
    <t>44984127T</t>
  </si>
  <si>
    <t>Hasicí přístroj PHP 183B</t>
  </si>
  <si>
    <t>Přenosný hasicí přístroj s hasicí schopností 183B</t>
  </si>
  <si>
    <t>D 1.1.17 Z28 : 1</t>
  </si>
  <si>
    <t>R002</t>
  </si>
  <si>
    <t>Značení vnitřního hadicového systému, hlavní uzávěr vody apod. D+M</t>
  </si>
  <si>
    <t>kompl</t>
  </si>
  <si>
    <t>D 1.1.17 Z29 : 1</t>
  </si>
  <si>
    <t xml:space="preserve">  D 1.1.20 S01 : 15,05*8,07+15,05*8,07-1,2*2,4*3+21,16*8,07-1,2*2,4*13-1,6*3,7+8,03*8,07+4,0*8,47</t>
  </si>
  <si>
    <t xml:space="preserve">  9,25*8,07+0,3*8,07*2-1,2*2,4*8-0,9*2,02-0,9*1,3*4-1,45*1,3*2-0,8*1,0*2-1,4*2,35-0,6*1,3*2</t>
  </si>
  <si>
    <t>500,0818*1,05</t>
  </si>
  <si>
    <t>S09 : (2,42*2,6/2*2+(4,26+1,1+4,55)*2,6-0,9*2,1)*1,05</t>
  </si>
  <si>
    <t>965990010T00</t>
  </si>
  <si>
    <t>Vysávání prům.vysavačem půdních prostor</t>
  </si>
  <si>
    <t>POL1_7</t>
  </si>
  <si>
    <t>968061112R00</t>
  </si>
  <si>
    <t>Vyvěšení nebo zavěšení dřevěných křídel oken, plochy do 1,5 m2</t>
  </si>
  <si>
    <t>801-3</t>
  </si>
  <si>
    <t>oken, dveří a vrat, s uložením a opětovným zavěšením po provedení stavebních změn,</t>
  </si>
  <si>
    <t>D 1.1.20 P09 : 2</t>
  </si>
  <si>
    <t>P08 : 2</t>
  </si>
  <si>
    <t>P06 : 2</t>
  </si>
  <si>
    <t>P02 a P03 : 2</t>
  </si>
  <si>
    <t>P04 a P05 : 4</t>
  </si>
  <si>
    <t>P10 : 2</t>
  </si>
  <si>
    <t>P01 a P11 : 28*2</t>
  </si>
  <si>
    <t>Z02 : 1*2</t>
  </si>
  <si>
    <t>P07 : 1*2</t>
  </si>
  <si>
    <t>968061125R00</t>
  </si>
  <si>
    <t>Vyvěšení nebo zavěšení dřevěných křídel dveří, plochy do 2 m2</t>
  </si>
  <si>
    <t>D 1.1.20 Z01 : 2</t>
  </si>
  <si>
    <t>D 1.1.20 Z03 : 1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</si>
  <si>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</si>
  <si>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</si>
  <si>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</si>
  <si>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D 1.1.20 P10 : 0,8*0,5*2</t>
  </si>
  <si>
    <t>968062354R00</t>
  </si>
  <si>
    <t>Vybourání dřevěných rámů oken dvojitých nebo zdvojených, plochy do 1 m2</t>
  </si>
  <si>
    <t>D 1.1.20 P09 : 0,5*1,2*2</t>
  </si>
  <si>
    <t>968062355R00</t>
  </si>
  <si>
    <t>Vybourání dřevěných rámů oken dvojitých nebo zdvojených, plochy do 2 m2</t>
  </si>
  <si>
    <t>D 1.1.20 P02 a P03 : 1,45*1,3*2</t>
  </si>
  <si>
    <t>P04 a P05 : 0,9*1,3*4</t>
  </si>
  <si>
    <t>968062356R00</t>
  </si>
  <si>
    <t>Vybourání dřevěných rámů oken dvojitých nebo zdvojených, plochy do 4 m2</t>
  </si>
  <si>
    <t>D 1.1.20 P01 a P11 : 1,2*2,4*28</t>
  </si>
  <si>
    <t>Z02 : 1,6*1,2*1</t>
  </si>
  <si>
    <t>968062455R00</t>
  </si>
  <si>
    <t>Vybourání dřevěných rámů dveřních zárubní, plochy do 2 m2</t>
  </si>
  <si>
    <t>D 1.1.20 Z03 : 0,9*2,02*1</t>
  </si>
  <si>
    <t>968062456R00</t>
  </si>
  <si>
    <t>Vybourání dřevěných rámů dveřních zárubní, plochy přes 2 m2</t>
  </si>
  <si>
    <t>D 1.1.20 Z01 : 1,6*2,5*1</t>
  </si>
  <si>
    <t>968072880T00</t>
  </si>
  <si>
    <t>Vybourání  mříží kovových</t>
  </si>
  <si>
    <t>D 1.1.20 B02 : 1,45*1,3*1</t>
  </si>
  <si>
    <t>0,9*1,3*2</t>
  </si>
  <si>
    <t>968095002R00</t>
  </si>
  <si>
    <t xml:space="preserve">Vybourání vnitřních parapetů dřevěných, šířky do 50 cm,  </t>
  </si>
  <si>
    <t>D 1.1.20 P09 : 0,5*2</t>
  </si>
  <si>
    <t>P08 : 0,8*2</t>
  </si>
  <si>
    <t>P06 : 0,6*2</t>
  </si>
  <si>
    <t>P02 a P03 : 1,45*2</t>
  </si>
  <si>
    <t>P04 a P05 : 0,9*4</t>
  </si>
  <si>
    <t>P10 : 0,8*2</t>
  </si>
  <si>
    <t>P01 a P11 : 1,2*28</t>
  </si>
  <si>
    <t>Z02 : 1,6*1</t>
  </si>
  <si>
    <t>P07 : 1,4*1</t>
  </si>
  <si>
    <t>970031200R00</t>
  </si>
  <si>
    <t>Jádrové vrtání, kruhové prostupy v cihelném zdivu jádrové vrtání, do D 200 mm</t>
  </si>
  <si>
    <t>D 1.1.20 B14 : 0,7*1</t>
  </si>
  <si>
    <t>978013191R00</t>
  </si>
  <si>
    <t>Otlučení omítek vápenných nebo vápenocementových vnitřních s vyškrabáním spár, s očištěním zdiva stěn, v rozsahu do 100 %</t>
  </si>
  <si>
    <t>978015261R00</t>
  </si>
  <si>
    <t>Otlučení omítek vápenných nebo vápenocementových vnějších s vyškrabáním spár, s očištěním zdiva  1. až 4. stupni složitosti, v rozsahu do 50 %</t>
  </si>
  <si>
    <t>978015291R00</t>
  </si>
  <si>
    <t>Otlučení omítek vápenných nebo vápenocementových vnějších s vyškrabáním spár, s očištěním zdiva  1. až 4. stupni složitosti, v rozsahu do 100 %</t>
  </si>
  <si>
    <t>978023411R00</t>
  </si>
  <si>
    <t>Vysekání, vyškrábání a vyčištění spár zdiva cihelného  mimo komínového</t>
  </si>
  <si>
    <t>979054441R00</t>
  </si>
  <si>
    <t xml:space="preserve">Očištění vybouraných obrubníků, dlaždic dlaždic, desek nebo tvarovek s původním vyplněním spár kamenivem těženým </t>
  </si>
  <si>
    <t>822-1</t>
  </si>
  <si>
    <t>krajníků, desek nebo panelů od spojovacího materiálu s odklizením a uložením očištěných hmot a spojovacího materiálu na skládku na vzdálenost do 10 m</t>
  </si>
  <si>
    <t>D 1.1.20 B07 : 11,85*0,47</t>
  </si>
  <si>
    <t>96807R</t>
  </si>
  <si>
    <t>Demontáž a likvidace vnitřních rolet 1200x2400mm</t>
  </si>
  <si>
    <t>- demontáž stávajících vnitřních rolet včetně jejich likvidace na oknech 1200x2400mm</t>
  </si>
  <si>
    <t>D 1.1.20 B13 : 26</t>
  </si>
  <si>
    <t>979011111R00</t>
  </si>
  <si>
    <t>Svislá doprava suti a vybouraných hmot za prvé podlaží nad nebo pod základním podlažím</t>
  </si>
  <si>
    <t>t</t>
  </si>
  <si>
    <t>POL1_3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</si>
  <si>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</si>
  <si>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</si>
  <si>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</si>
  <si>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</si>
  <si>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</si>
  <si>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</si>
  <si>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</si>
  <si>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</si>
  <si>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</si>
  <si>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</si>
  <si>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</si>
  <si>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979990162R00</t>
  </si>
  <si>
    <t>Poplatek za skládku za uložení, dřevo+sklo,  , skupina 17 09 04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</si>
  <si>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</si>
  <si>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</si>
  <si>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</si>
  <si>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</si>
  <si>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</si>
  <si>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  výšky do 12 m,  </t>
  </si>
  <si>
    <t>oborů 801, 803, 811 a 812</t>
  </si>
  <si>
    <t>711823121RT6</t>
  </si>
  <si>
    <t>Ochrana konstrukcí nopovou fólií svisle, výška nopu 20 mm, včetně dodávky fólie</t>
  </si>
  <si>
    <t>800-711</t>
  </si>
  <si>
    <t>711823129RT5</t>
  </si>
  <si>
    <t>Ochrana konstrukcí nopovou fólií ukončovací lišta,  , včetně dodávky lišty, Lišta</t>
  </si>
  <si>
    <t>D 1.1.1.16 S04 : (9,08+9,08+15,05+9,1+0,3*2+1,57*2+0,35*2+7,88+15,05)*1,05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</si>
  <si>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</si>
  <si>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</si>
  <si>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</si>
  <si>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713111231RK5</t>
  </si>
  <si>
    <t>Montáž tepelné izolace stropů parotěsná zábrana stropů shora s přelepením spojů, včetně dodávky fólie</t>
  </si>
  <si>
    <t>800-713</t>
  </si>
  <si>
    <t>S07 : (3,37*13,65+(0,16+4,12+1,33)*3,84+4,94*6,93)*1,05</t>
  </si>
  <si>
    <t>713111231RS6</t>
  </si>
  <si>
    <t>D 1.1.13 S08 : (1,1*6,97+4,1*13,65)*1,05</t>
  </si>
  <si>
    <t>713121121RT1</t>
  </si>
  <si>
    <t>Montáž tepelné izolace podlah  dvouvrstvá, bez dodávky materiálu</t>
  </si>
  <si>
    <t>63151374.AR</t>
  </si>
  <si>
    <t>deska izolační minerální vlákno; tl. 100,0 mm; součinitel tepelné vodivosti 0,038 W/mK; R = 2,600 m2K/W; obj. hmotnost 30,00 kg/m3; hydrofobizováno</t>
  </si>
  <si>
    <t>S07 : (3,37*13,65+(0,16+4,12+1,33)*3,84+4,94*6,93)*1,1</t>
  </si>
  <si>
    <t>63151375.AR</t>
  </si>
  <si>
    <t>deska izolační minerální vlákno; tl. 120,0 mm; součinitel tepelné vodivosti 0,038 W/mK; R = 3,150 m2K/W; obj. hmotnost 30,00 kg/m3; hydrofobizováno</t>
  </si>
  <si>
    <t>D 1.1.13 S08 : (1,1*6,97+4,1*13,65)*1,1</t>
  </si>
  <si>
    <t>63151376.AR</t>
  </si>
  <si>
    <t>deska izolační minerální vlákno; tl. 140,0 mm; součinitel tepelné vodivosti 0,038 W/mK; R = 3,650 m2K/W; obj. hmotnost 30,00 kg/m3; hydrofobizováno</t>
  </si>
  <si>
    <t>998713102R00</t>
  </si>
  <si>
    <t>Přesun hmot pro izolace tepelné v objektech výšky do 12 m</t>
  </si>
  <si>
    <t>50 m vodorovně</t>
  </si>
  <si>
    <t>762523104RT3</t>
  </si>
  <si>
    <t>Položení podlah s dodávkou materiálu z prken hoblovaných na sraz, tloušťky 24 mm</t>
  </si>
  <si>
    <t>800-762</t>
  </si>
  <si>
    <t>762595000R00</t>
  </si>
  <si>
    <t>Spojovací a ochranné prostředky hřebíky, vruty, impregnace</t>
  </si>
  <si>
    <t>m3</t>
  </si>
  <si>
    <t>D 1.1.13 S08 : (1,1*6,97+4,1*13,65)*1,05*0,024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</si>
  <si>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</si>
  <si>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</si>
  <si>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</si>
  <si>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>D 1.1.13 S08 hranoly 80x140mm : 68,04+8+81,78+6,95+11,18+2,72+1,42</t>
  </si>
  <si>
    <t>762795000R00</t>
  </si>
  <si>
    <t>Spojovací a ochranné prostředky hřebíky, svory, fiksační prkna, impregnace</t>
  </si>
  <si>
    <t>D 1.1.13 S08 hranoly 80x140mm : (68,04+8+81,78+6,95+11,18+2,72+1,42)*0,08*0,14</t>
  </si>
  <si>
    <t>60515198T</t>
  </si>
  <si>
    <t>Hranol SM/JD 1 8x14 délka 300-600 cm</t>
  </si>
  <si>
    <t>D 1.1.13 S08 hranoly 80x140mm : (68,04+8+81,78+6,95+11,18+2,72+1,42)*0,08*0,14*1,1</t>
  </si>
  <si>
    <t>998762102R00</t>
  </si>
  <si>
    <t>Přesun hmot pro konstrukce tesařské v objektech výšky do 12 m</t>
  </si>
  <si>
    <t>764811201RT1</t>
  </si>
  <si>
    <t xml:space="preserve">Krytina hladká z tabulí, z pozinkovaného lakovaného plechu, sklon střechy do 30°, plocha střechy do 10 m2, dodávka a montáž </t>
  </si>
  <si>
    <t>800-764</t>
  </si>
  <si>
    <t>s úpravou krytiny u okapů, prostupů a výčnělků</t>
  </si>
  <si>
    <t>D 1.1.17 K11 : 2,3*0,65*2</t>
  </si>
  <si>
    <t>K12 : 1,6*0,65*1</t>
  </si>
  <si>
    <t>764813125R00</t>
  </si>
  <si>
    <t>Lemování zdí, z lakovaného pozinkovaného plechu, rš 250 mm, dodávka a montáž</t>
  </si>
  <si>
    <t>D 1.1.17 K13 : 2,6*2</t>
  </si>
  <si>
    <t>K14 : 5,2*1</t>
  </si>
  <si>
    <t>764819213R00</t>
  </si>
  <si>
    <t>Odpadní trouby kruhové, průměr 120 mm, z lakovaného pozinkovaného plechu,  , dodávka a montáž</t>
  </si>
  <si>
    <t>D 1.1.17 K17 : 10*2</t>
  </si>
  <si>
    <t>K18 : 12*2</t>
  </si>
  <si>
    <t>764815212R00</t>
  </si>
  <si>
    <t>Žlaby podokapní půlkruhové, z lakovaného pozinkovaného plechu, rš 330 mm, dodávka a montáž</t>
  </si>
  <si>
    <t>včetně háků, čel, rohů, rovných hrdel a dilatací</t>
  </si>
  <si>
    <t>D 1.1.17 K16 : 8,25</t>
  </si>
  <si>
    <t>764815812R00</t>
  </si>
  <si>
    <t>Ostatní prvky ke žlabům a odpadním troubám kotlík žlabový oválného tvaru o rozměru 330/120 mm, z lakovaného pozinkovaného plechu,  , dodávka a montáž</t>
  </si>
  <si>
    <t>D 1.1.17 K17 : 2</t>
  </si>
  <si>
    <t>K18 : 2</t>
  </si>
  <si>
    <t>764814525R00</t>
  </si>
  <si>
    <t>Závětrná lišta  , z lakovaného pozinkovaného plechu, rš 250 mm, dodávka a montáž</t>
  </si>
  <si>
    <t>D 1.1.17 K15 : 3,5*2</t>
  </si>
  <si>
    <t>764816120R00</t>
  </si>
  <si>
    <t>Oplechování parapetů včetně rohů, lepené lepidlem, z lakovaného pozinkovaného plechu, rš 200 mm, dodávka a montáž</t>
  </si>
  <si>
    <t>včetně rohů</t>
  </si>
  <si>
    <t>D 1.1.17 K09 : 0,8*2</t>
  </si>
  <si>
    <t>764816125R00</t>
  </si>
  <si>
    <t>Oplechování parapetů včetně rohů, lepené lepidlem, z lakovaného pozinkovaného plechu, rš 250 mm, dodávka a montáž</t>
  </si>
  <si>
    <t>D 1.1.17 K01 : 1,2*14</t>
  </si>
  <si>
    <t>K03 : 1,45*2</t>
  </si>
  <si>
    <t>K04 : 0,9*4</t>
  </si>
  <si>
    <t>K05 : 0,6*2</t>
  </si>
  <si>
    <t>K06 : 1,4*1</t>
  </si>
  <si>
    <t>K07 : 0,8*2</t>
  </si>
  <si>
    <t>K08 : 0,5*2</t>
  </si>
  <si>
    <t>764816134R00</t>
  </si>
  <si>
    <t>Oplechování parapetů včetně rohů, lepené lepidlem, z lakovaného pozinkovaného plechu, rš 345 mm, dodávka a montáž</t>
  </si>
  <si>
    <t>D 1.1.17 K02 : 1,2*14</t>
  </si>
  <si>
    <t>764311821R00</t>
  </si>
  <si>
    <t xml:space="preserve">Demontáž krytiny hladké střešní z tabulí 2 x 1 m, plochy do 25 m, sklonu do 30° </t>
  </si>
  <si>
    <t>764352811R00</t>
  </si>
  <si>
    <t>Demontáž žlabů podokapních půlkruhových rovných, rš 330 mm, sklonu přes 30 do 45°</t>
  </si>
  <si>
    <t>764359811R00</t>
  </si>
  <si>
    <t>Demontáž žlabů kotlíku kónického,  , sklonu přes 30 do 45°</t>
  </si>
  <si>
    <t>764410850R00</t>
  </si>
  <si>
    <t>Demontáž oplechování parapetů rš od 100 do 330 mm</t>
  </si>
  <si>
    <t>764454802R00</t>
  </si>
  <si>
    <t>Demontáž odpadních trub nebo součástí trub kruhových , o průměru 120 mm</t>
  </si>
  <si>
    <t>764812649T00</t>
  </si>
  <si>
    <t>Oplechování říms z lakovaného Pz plechu, rš 290 mm</t>
  </si>
  <si>
    <t>spojeno jednoduchou stojatou drážkou s K02</t>
  </si>
  <si>
    <t>D 1.1.17 K10 : (21,16+15,05)*2-4,18-1,2*14</t>
  </si>
  <si>
    <t>998764102R00</t>
  </si>
  <si>
    <t>Přesun hmot pro konstrukce klempířské v objektech výšky do 12 m</t>
  </si>
  <si>
    <t>979990118T00</t>
  </si>
  <si>
    <t>Recyklovatelný materiál zůstává v majetku zadavatele</t>
  </si>
  <si>
    <t xml:space="preserve">t     </t>
  </si>
  <si>
    <t>765Z09</t>
  </si>
  <si>
    <t>Střešní krytina v oblasti vikýře-dle popisu</t>
  </si>
  <si>
    <t>po provedení úprav stavebních úprav na vikýři zpětné položení krytiny na původní místo</t>
  </si>
  <si>
    <t>D 1.1.17 Z09 : (1,0*2,2+0,6*1,0)*2+5,02*0,4</t>
  </si>
  <si>
    <t>76701</t>
  </si>
  <si>
    <t>Vstupní dveře hliníkové dvoukřídlé hliníkový práh v křídle 1,6x2,45m dodávka a montáž, parametry dle popisu v PD</t>
  </si>
  <si>
    <t>D 1.1.17 Z01 : 1</t>
  </si>
  <si>
    <t>76702</t>
  </si>
  <si>
    <t>Nadsvětlík hliníkový 1,6x1,25m dodávka a montáž-je obsaženo v Z01, parametry dle popisu v PD</t>
  </si>
  <si>
    <t>D 1.1.17 Z02 : 1</t>
  </si>
  <si>
    <t>76703</t>
  </si>
  <si>
    <t>Vstupní dveře hliníkové  hliníkový práh v křídle 0,9x2,12m dodávka a montáž, parametry dle popisu v PD</t>
  </si>
  <si>
    <t>D 1.1.17 Z03 : 1</t>
  </si>
  <si>
    <t>76708</t>
  </si>
  <si>
    <t>Logo školy, parametry dle popisu v PD</t>
  </si>
  <si>
    <t>zpětná montáž</t>
  </si>
  <si>
    <t>D 1.1.17 Z08 : 1</t>
  </si>
  <si>
    <t>76716</t>
  </si>
  <si>
    <t>Fasádní držák vlajek dodávka a montáž, parametry dle popisu v PD</t>
  </si>
  <si>
    <t>kotveno přes KZS pomocí montážního bloku vyrobeného z tvarově stálého PU o vysoké objemové hustotě, o rozměrech 198x190mm a tl. 150mm</t>
  </si>
  <si>
    <t>D 1.1.17 Z16 : 1</t>
  </si>
  <si>
    <t>76717</t>
  </si>
  <si>
    <t>Dešťová žaluzie kruhová DN 160 dodávka a montáž, parametry dle popisu v PD</t>
  </si>
  <si>
    <t>včetně propojovacího potrubí do interiéru z HT DN160 délky 700mm</t>
  </si>
  <si>
    <t>767Z04</t>
  </si>
  <si>
    <t>Schránka rolety z purenitu,včetně lížin  parametry dle PD montáž a dodávka</t>
  </si>
  <si>
    <t xml:space="preserve">		-	rozměry upravit dle skutečnosti na stavbě</t>
  </si>
  <si>
    <t>D 1.1.8 D6 : 20</t>
  </si>
  <si>
    <t>767Z04 a</t>
  </si>
  <si>
    <t>Lamely  120 x 240 cm parametry dle PD</t>
  </si>
  <si>
    <t>Z-70 základní SOMFY-io Protect</t>
  </si>
  <si>
    <t>D 1.1.8 -1 : 14</t>
  </si>
  <si>
    <t>767Z04 b</t>
  </si>
  <si>
    <t>Situo 1 Var io II Pure</t>
  </si>
  <si>
    <t>D 1.1.8 -2 : 2</t>
  </si>
  <si>
    <t>767Z04 c</t>
  </si>
  <si>
    <t>Situo 5 Var A/M io II Pure</t>
  </si>
  <si>
    <t>D 1.1.8 -3 : 4</t>
  </si>
  <si>
    <t>767Z04M</t>
  </si>
  <si>
    <t>Montáž a doprava venkovních žaluzií parametry dle PD</t>
  </si>
  <si>
    <t>šířka kastlíku 3800 mm, tloušťka kastlíku min. 1,5 mm</t>
  </si>
  <si>
    <t>rozvinutá délka kastlíku 570 mm</t>
  </si>
  <si>
    <t>délka boční lišty 3020 mm</t>
  </si>
  <si>
    <t>767Z05</t>
  </si>
  <si>
    <t>Dálkový ovladač jednokanálový dálkový ovladač pro místnosti 1.7 a 3.3</t>
  </si>
  <si>
    <t>ovladač vybaven ovládacím kolečkem pro nastavení sklonu lamel</t>
  </si>
  <si>
    <t>D 1.1.17 Z05 : 2</t>
  </si>
  <si>
    <t>767Z06</t>
  </si>
  <si>
    <t xml:space="preserve">Dálkový ovladač pětikanálový dálkový ovladač pro místnosti 1.9 a 3.8 a místnosti 1.8 a 3.9	</t>
  </si>
  <si>
    <t>D 1.1.17 Z06 : 2</t>
  </si>
  <si>
    <t>Z 07 : 2</t>
  </si>
  <si>
    <t>766601211R00</t>
  </si>
  <si>
    <t xml:space="preserve">Těsnění připojovací spáry spára ostění, interiér - fólie parotěsná šířky 70 mm samolepicí, výplň PU pěnou, exteriér - páska paropropustná šířky 10 mm, tl. 2/10 mm expanzní,  </t>
  </si>
  <si>
    <t>800-766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</si>
  <si>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</si>
  <si>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</si>
  <si>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 1.1.17 P01 : 1,2*26</t>
  </si>
  <si>
    <t>P02 : 1,45*1</t>
  </si>
  <si>
    <t>P03 : 1,45*1</t>
  </si>
  <si>
    <t>P04 : 0,9*2</t>
  </si>
  <si>
    <t>P05 : 0,9*2</t>
  </si>
  <si>
    <t>P09 : 0,5*2</t>
  </si>
  <si>
    <t>P11 : 1,2*2</t>
  </si>
  <si>
    <t>766711001R00</t>
  </si>
  <si>
    <t xml:space="preserve">Montáž otvorových prvků plastových nebo z dřevěných europrofilů oken a balkonových dveří,  </t>
  </si>
  <si>
    <t>D 1.1.17 P01 : (1,2+2,4)*2*26</t>
  </si>
  <si>
    <t>P02 : (1,45+1,3)*2*1</t>
  </si>
  <si>
    <t>P03 : (1,45+1,3)*2*1</t>
  </si>
  <si>
    <t>P04 : (0,9+1,3)*2*2</t>
  </si>
  <si>
    <t>P05 : (0,9+1,3)*2*2</t>
  </si>
  <si>
    <t>P06 : (0,6+1,3)*2*2</t>
  </si>
  <si>
    <t>P07 : (1,4+2,35)*2*1</t>
  </si>
  <si>
    <t>P08 : (0,8+1)*2*2</t>
  </si>
  <si>
    <t>P09 : (0,5+1,2)*2*2</t>
  </si>
  <si>
    <t>P10 : (0,8+0,5)*2*2</t>
  </si>
  <si>
    <t>P11 : (1,2+2,4)*2*2</t>
  </si>
  <si>
    <t>76901</t>
  </si>
  <si>
    <t>Plastové okno 120 x 240 cm dodávka v parametrech dle popisu v PD</t>
  </si>
  <si>
    <t>D 1.1.17 P01 : 26</t>
  </si>
  <si>
    <t>76902</t>
  </si>
  <si>
    <t>Plastové okno 145 x 130 cm dodávka v parametrech dle popisu v PD</t>
  </si>
  <si>
    <t>D 1.1.17 P02 : 1</t>
  </si>
  <si>
    <t>76903</t>
  </si>
  <si>
    <t>D 1.1.17 P03 : 1</t>
  </si>
  <si>
    <t>76904</t>
  </si>
  <si>
    <t>Plastové okno 90 x 130 cm dodávka v parametrech dle popisu v PD</t>
  </si>
  <si>
    <t>D 1.1.17 P04 : 2</t>
  </si>
  <si>
    <t>76905</t>
  </si>
  <si>
    <t>D 1.1.17 P05 : 2</t>
  </si>
  <si>
    <t>76906</t>
  </si>
  <si>
    <t>Plastové okno 60 x 130 cm dodávka v parametrech dle popisu v PD</t>
  </si>
  <si>
    <t>D 1.1.17 P06 : 2</t>
  </si>
  <si>
    <t>76907</t>
  </si>
  <si>
    <t>Plastové okno 140 x 235 cm dodávka v parametrech dle popisu v PD</t>
  </si>
  <si>
    <t>D 1.1.17 P07 : 1</t>
  </si>
  <si>
    <t>76908</t>
  </si>
  <si>
    <t>Plastové okno 80 x 100 cm dodávka v parametrech dle popisu v PD</t>
  </si>
  <si>
    <t>D 1.1.17 P08 : 2</t>
  </si>
  <si>
    <t>76909</t>
  </si>
  <si>
    <t>Plastové okno 50 x 120 cm dodávka v parametrech dle popisu v PD</t>
  </si>
  <si>
    <t>D 1.1.17 P09 : 2</t>
  </si>
  <si>
    <t>769091</t>
  </si>
  <si>
    <t>Plastové okno 80 x 50 cm dodávka v parametrech dle popisu v PD</t>
  </si>
  <si>
    <t>D 1.1.17 P10 : 2</t>
  </si>
  <si>
    <t>769092</t>
  </si>
  <si>
    <t>D 1.1.17 P11 : 2</t>
  </si>
  <si>
    <t>998766202R00</t>
  </si>
  <si>
    <t>Přesun hmot pro konstrukce truhlářské v objektech výšky do 12 m</t>
  </si>
  <si>
    <t>783782221R00</t>
  </si>
  <si>
    <t>Nátěry tesařských konstrukcí ochranné biocidní (proti hmyzu), dvojnásobný</t>
  </si>
  <si>
    <t>800-783</t>
  </si>
  <si>
    <t>D 1.1.13 S08 : (1,1*6,97+4,1*13,65)*1,05*2</t>
  </si>
  <si>
    <t>D 1.1.13 S08 hranoly 80x140mm : (68,04+8+81,78+6,95+11,18+2,72+1,42)*0,44</t>
  </si>
  <si>
    <t>784245113T00</t>
  </si>
  <si>
    <t>Malba  vysoce paropropustný nátěr , bílá, bez penetrace, 2 x</t>
  </si>
  <si>
    <t>D 1.1.16 S17  část chodby 1.2 : (0,58+1,11+1,24+1,13)*1,5*1,05</t>
  </si>
  <si>
    <t>schodiště do suterénu : ((0,47*1,81+3,15*1,81/2+0,77*3,92+3,92*2,0/2)*2+2,77*1,4+2,58*1,4-1,1*1,97-0,8*1,97)*1,05</t>
  </si>
  <si>
    <t>místnost 0.1 : ((3,06+1,6)*2*2,35-1,16*2,0-1,1*1,97)*1,05</t>
  </si>
  <si>
    <t>místnost 0.2 : ((6,45+1,91)*2*2,35-1,2*2,0-,16*2,0-1,0*0,07+0,65*(1,0+0,07)*2+(1,16+2*2,0)*0,55)*1,05</t>
  </si>
  <si>
    <t>místnost 0.3 : ((6,45+4,0)*2*2,35-0,8*0,5*2-1,2*2,0+0,65*(0,8+0,5)*2*2+(1,2+2*2,0)*0,6)*1,05</t>
  </si>
  <si>
    <t>784121101R00</t>
  </si>
  <si>
    <t>Příprava povrchu Penetrace (napouštění) podkladu akrylát, jednonásobná</t>
  </si>
  <si>
    <t>800-784</t>
  </si>
  <si>
    <t>D 1.1.16 S21 stěny s okny : 8,5*3,75+2,8*2,5+4,05*2,5+3,35*3,75+(6,5+8,5)*3,75+2,06*4,25+8,5*3,75+3,25*2,75+3,25*4,0+2,8*2,65+4,15*2,65</t>
  </si>
  <si>
    <t>784241101R00</t>
  </si>
  <si>
    <t>Příprava povrchu Penetrace (napouštění) podkladu disperzní, jednonásobná</t>
  </si>
  <si>
    <t>784125212R00</t>
  </si>
  <si>
    <t>Malby z malířských směsí otěruvzdorných,  , bílé, dvojnásobné</t>
  </si>
  <si>
    <t>síla desky: 20 - 40 mm</t>
  </si>
  <si>
    <t>š x v x h: 620 x 170 x 200 mm</t>
  </si>
  <si>
    <t>vletový otvor: v x š (spodní okraj vletového otvoru max. 10 mm nade dnem budky</t>
  </si>
  <si>
    <t>číslo popisné - 1ks</t>
  </si>
  <si>
    <t>číslo orientační - 1ks</t>
  </si>
  <si>
    <t>státní znak - 1ks</t>
  </si>
  <si>
    <t>cedule školy - 1ks</t>
  </si>
  <si>
    <t>krajský znak - 1ks</t>
  </si>
  <si>
    <t>demontáž střešní krytiny</t>
  </si>
  <si>
    <t>zkrácení střešní krytiny dle zateplovacího systému, popř. úprava laťování</t>
  </si>
  <si>
    <t>demontáž loga školy</t>
  </si>
  <si>
    <t>prodloužení kotevních bodů</t>
  </si>
  <si>
    <t>nerezový fasádní držák vlajek pro jednu žerď</t>
  </si>
  <si>
    <t>základna 100x150mm tl. nerez plechu 1,5mm</t>
  </si>
  <si>
    <t>včetně bezpečnostní pojistky proti vypadnutí žerdě</t>
  </si>
  <si>
    <t>osazení na fasádě dle dohody s provozovatelem objektu</t>
  </si>
  <si>
    <t>pevná kruhová žaluzie z hliníku pro venkovní montáž</t>
  </si>
  <si>
    <t>žaluzie je vybavena ochranným pletivem (velikost oka 10x10mm)</t>
  </si>
  <si>
    <t>rozteč lamel je 20 mm, sklon 35°</t>
  </si>
  <si>
    <t>ochranné pletivo je drát z ušlechtilé oceli</t>
  </si>
  <si>
    <t>typ lamely: -	Z70</t>
  </si>
  <si>
    <t>barva:	-	antracit</t>
  </si>
  <si>
    <t>ovládání:	-	ovládání pomocí dálkového ovladače</t>
  </si>
  <si>
    <t>vodící lišty:-	zaomítatelné vodící lišty vč. kotvících ocelových pásků na ostění okna</t>
  </si>
  <si>
    <t>nosiče:	-	montážní držáky pozinkované</t>
  </si>
  <si>
    <t xml:space="preserve">	-	držáky podomítkové</t>
  </si>
  <si>
    <t>pohon:	-	elektrický motor</t>
  </si>
  <si>
    <t>poznámka:	-	viz. D.1.1.20</t>
  </si>
  <si>
    <t>650111146R00</t>
  </si>
  <si>
    <t>Uložení uzem. drátu v zemi FeZn do 10 mm</t>
  </si>
  <si>
    <t>650111311R00</t>
  </si>
  <si>
    <t>Montáž zemnící tyče, zaražení a připojení do 2 m</t>
  </si>
  <si>
    <t>650111611R00</t>
  </si>
  <si>
    <t>Montáž svodového vodiče D do 10 mm včetně podpěr</t>
  </si>
  <si>
    <t>650111711R00</t>
  </si>
  <si>
    <t>Montáž hromosvodové svorky do 2 šroubů</t>
  </si>
  <si>
    <t>650111713R00</t>
  </si>
  <si>
    <t>Montáž hromosvodové svorky nad 2 šrouby</t>
  </si>
  <si>
    <t>650111761R00</t>
  </si>
  <si>
    <t>Montáž ochran. úhelníku / trubky s držáky do zdiva</t>
  </si>
  <si>
    <t>650111781R00</t>
  </si>
  <si>
    <t>Označení svodu štítkem</t>
  </si>
  <si>
    <t>650111911R00</t>
  </si>
  <si>
    <t xml:space="preserve">Montáž jímací tyče do 3 m, na střešní hřeben </t>
  </si>
  <si>
    <t>650112011R00</t>
  </si>
  <si>
    <t>Vytvarování pomocného jímače ze svodového vodiče</t>
  </si>
  <si>
    <t>910      R00</t>
  </si>
  <si>
    <t>Hzs - predbezne obhlidky a revize</t>
  </si>
  <si>
    <t>h</t>
  </si>
  <si>
    <t>Prav.M</t>
  </si>
  <si>
    <t>HZS</t>
  </si>
  <si>
    <t>POL10_8</t>
  </si>
  <si>
    <t>15615225R</t>
  </si>
  <si>
    <t>drát ocelový; tažený, měkký; pozink.; pr. 8,00 mm; jak. 11 343</t>
  </si>
  <si>
    <t>kg</t>
  </si>
  <si>
    <t>130x0,4x1,05=54,6kg</t>
  </si>
  <si>
    <t>15615235R</t>
  </si>
  <si>
    <t>drát ocelový; tažený, měkký; pozink.; pr. 10,00 mm; jak. 11 343</t>
  </si>
  <si>
    <t>POL3_0</t>
  </si>
  <si>
    <t>20x0,6x1,05=12,6kg</t>
  </si>
  <si>
    <t>35441460R</t>
  </si>
  <si>
    <t>podpěra vedení do zdiva na hmoždinku; provedení Fe/Zn</t>
  </si>
  <si>
    <t>35441480R</t>
  </si>
  <si>
    <t>podpěra vedení pod krytinu na svahu; provedení Fe/Zn; délka 150 mm</t>
  </si>
  <si>
    <t>35441485R</t>
  </si>
  <si>
    <t>podpěra vedení pod hřebenáče; provedení Fe/Zn</t>
  </si>
  <si>
    <t>35441830R</t>
  </si>
  <si>
    <t>úhelník ochranný; l = 2 000 mm</t>
  </si>
  <si>
    <t>35441840R</t>
  </si>
  <si>
    <t>držák ochranného úhelníku do zdiva; provedení Fe/Zn; délka 250 mm</t>
  </si>
  <si>
    <t>35441846R</t>
  </si>
  <si>
    <t>štítek označení, plast</t>
  </si>
  <si>
    <t>35441860R</t>
  </si>
  <si>
    <t>svorka k jímací tyči; provedení Fe/Zn</t>
  </si>
  <si>
    <t>35441865R</t>
  </si>
  <si>
    <t>svorka k zemnicí tyči; provedení Fe/Zn</t>
  </si>
  <si>
    <t>35441885R</t>
  </si>
  <si>
    <t>svorka spojovací pro lano; provedení Fe/Zn</t>
  </si>
  <si>
    <t>35441905R</t>
  </si>
  <si>
    <t>svorka na okapové žlaby; provedení Fe/Zn</t>
  </si>
  <si>
    <t>35441925R</t>
  </si>
  <si>
    <t>svorka zkušební pro lano; provedení Fe/Zn</t>
  </si>
  <si>
    <t>35442080R</t>
  </si>
  <si>
    <t>tyč zemnicí; provedení Fe/Zn; délka 1 000 mm</t>
  </si>
  <si>
    <t>Rmat1</t>
  </si>
  <si>
    <t>Tyč jímací JT3000 3000mm komplet</t>
  </si>
  <si>
    <t>204      R00</t>
  </si>
  <si>
    <t>Zednické výpomoci M 21 podle čl.13-5b</t>
  </si>
  <si>
    <t>Montážní přirážka</t>
  </si>
  <si>
    <t>POL9_</t>
  </si>
  <si>
    <t>650811112R00</t>
  </si>
  <si>
    <t>Demontáž vodiče svodového do D 10 mm vč. podpěr</t>
  </si>
  <si>
    <t>POL1_</t>
  </si>
  <si>
    <t>650811121R00</t>
  </si>
  <si>
    <t>Demontáž hromosvodové svorky do 2 šroubů</t>
  </si>
  <si>
    <t>650811126R00</t>
  </si>
  <si>
    <t>Demontáž hromosvodové svorky nad 2 šrouby</t>
  </si>
  <si>
    <t>650811151R00</t>
  </si>
  <si>
    <t>Demontáž jímací tyče na hřebenu střechy</t>
  </si>
  <si>
    <t>650811171R00</t>
  </si>
  <si>
    <t>Demontáž ochranného úhelníku</t>
  </si>
  <si>
    <t>650010111R00</t>
  </si>
  <si>
    <t>Montáž elektroinstalační lišty šířky do 40 mm</t>
  </si>
  <si>
    <t>650010675R00</t>
  </si>
  <si>
    <t>Montáž trubky ohebné kovové, uložená pevně 40 mm</t>
  </si>
  <si>
    <t>650012111R00</t>
  </si>
  <si>
    <t>Uložení krabice kruhové pod omítku bez zapojení</t>
  </si>
  <si>
    <t>650031113R00</t>
  </si>
  <si>
    <t>Osazení rozvodnice do výklenku, pl. do 0,4 m2</t>
  </si>
  <si>
    <t>650061611R00</t>
  </si>
  <si>
    <t>Montáž jističe modulárního jednopólového do 25 A</t>
  </si>
  <si>
    <t>650124641R00</t>
  </si>
  <si>
    <t>Uložení kabelu Cu 3 x 1,5 mm2 pod omítku</t>
  </si>
  <si>
    <t>650124681R00</t>
  </si>
  <si>
    <t>Uložení kabelu Cu 4 x 16 mm2 pod omítku</t>
  </si>
  <si>
    <t>650141111R00</t>
  </si>
  <si>
    <t>Ukončení vodiče v rozvaděči + zapojení do 2,5 mm2</t>
  </si>
  <si>
    <t>650141115R00</t>
  </si>
  <si>
    <t>Ukončení vodiče v rozvaděči + zapojení do 16 mm2</t>
  </si>
  <si>
    <t>909      R00</t>
  </si>
  <si>
    <t>Hzs-nezmeritelne stavebni prace</t>
  </si>
  <si>
    <t>úprava- přepojení "krabiček" na venkovní zdi objektu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</si>
  <si>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</si>
  <si>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</si>
  <si>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</si>
  <si>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</si>
  <si>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34571024R</t>
  </si>
  <si>
    <t>trubka ohebná, kovová, elektroinstalační; mat. pozinkovaná ocel.páska, vnitřní izolační vrstva; vnější pr.= 43,0 mm; vnitřní pr.= 36,0 mm; mech.odolnost střední; mezní hodnota zatížení 750 N/5 cm; teplot.rozsah -45 až 90 °C; použití: pro mechanickou ochranu vodičů a kabelů do vnitřních prostor</t>
  </si>
  <si>
    <t>345715165R</t>
  </si>
  <si>
    <t>krabice elektroinstalační pod omítku; přístrojová; mat. PVC samozhášivé; teplot.rozsah -5 až 60 °C; určeno pro rozvody s napětím 400 V a proudem max. 16 A; rozměry-průměr,hloubka 73, 66 mm</t>
  </si>
  <si>
    <t>34572120R</t>
  </si>
  <si>
    <t>lišta elektroinstalační vkládací; mat. PVC samozhášivé; Š x V 40 x 20 mm; délka 2,00 m; bílá; stupeň hořlavosti A-C3; teplot.rozsah -5 až 60 °C</t>
  </si>
  <si>
    <t>RMat1</t>
  </si>
  <si>
    <t>Pojistková skříň kabelová pro smyčkové zapojení do 240mm2, zapuštěná montáž</t>
  </si>
  <si>
    <t>RMat2</t>
  </si>
  <si>
    <t>Jistič jednopólový modulární B10/1</t>
  </si>
  <si>
    <t>205      R00</t>
  </si>
  <si>
    <t>Zednické výpomoci M 21 podle čl.13-5c</t>
  </si>
  <si>
    <t>RDod1</t>
  </si>
  <si>
    <t>Ventilátor axiální nástěnný pr.150mm, 230V 36W, IP44</t>
  </si>
  <si>
    <t>650071671R00</t>
  </si>
  <si>
    <t>Montáž relé programovatelného digitálního</t>
  </si>
  <si>
    <t>Časový spínač na DIN lištu s nastavitelnými časovými programy</t>
  </si>
  <si>
    <t>121101100R00</t>
  </si>
  <si>
    <t>Sejmutí ornice s přemístěním na vzdálenost do 50 m</t>
  </si>
  <si>
    <t>800-1</t>
  </si>
  <si>
    <t>nebo lesní půdy, s vodorovným přemístěním na hromady v místě upotřebení nebo na dočasné či trvalé skládky se složením</t>
  </si>
  <si>
    <t>D 1.1.20 B10 : (97,33*0,15)*1,05</t>
  </si>
  <si>
    <t>122201101R00</t>
  </si>
  <si>
    <t>Odkopávky a  prokopávky nezapažené v hornině 3 do 100 m3</t>
  </si>
  <si>
    <t>s přehozením výkopku na vzdálenost do 3 m nebo s naložením na dopravní prostředek,</t>
  </si>
  <si>
    <t>D 1.1.16 B 10 : (1,1*1,52+1,77*1,75+(1,73+1,44)/2*5,9+1,73*3,81+(1,73+1,02)/2*7,83)*1,05</t>
  </si>
  <si>
    <t>122201109R00</t>
  </si>
  <si>
    <t>Odkopávky a  prokopávky nezapažené v hornině 3 příplatek k cenám za lepivost horniny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</si>
  <si>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</si>
  <si>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</si>
  <si>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</si>
  <si>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 1.1.17 Z12 : 4*0,4*1,5*2</t>
  </si>
  <si>
    <t>Z13 : 2*0,4*1,5*2</t>
  </si>
  <si>
    <t>132201119R00</t>
  </si>
  <si>
    <t xml:space="preserve">Hloubení rýh šířky do 60 cm příplatek za lepivost, v hornině 3, 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</si>
  <si>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</si>
  <si>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</si>
  <si>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</si>
  <si>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</si>
  <si>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z horniny 1 až 4</t>
  </si>
  <si>
    <t xml:space="preserve">  D 1.1.16 B 10 : (1,1*1,52+1,77*1,75+(1,73+1,44)/2*5,9+1,73*3,81+(1,73+1,02)/2*7,83)*1,05</t>
  </si>
  <si>
    <t xml:space="preserve">  D 1.1.17 Z12 : 4*0,4*1,5*2</t>
  </si>
  <si>
    <t xml:space="preserve">  Z13 : 2*0,4*1,5*2</t>
  </si>
  <si>
    <t>40,25248*10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</si>
  <si>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</si>
  <si>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</si>
  <si>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</si>
  <si>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</si>
  <si>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</si>
  <si>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D 1.1.17 Z12 : 4*0,4*1*2</t>
  </si>
  <si>
    <t>Z13 : 2*0,4*1*2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</si>
  <si>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</si>
  <si>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</si>
  <si>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</si>
  <si>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D 1.1.17 Z12 : 4*0,4*0,5*2</t>
  </si>
  <si>
    <t>Z13 : 2*0,4*0,5*2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</si>
  <si>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</si>
  <si>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</si>
  <si>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</si>
  <si>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</si>
  <si>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D 1.1.1.16 S15 : 81*1,05</t>
  </si>
  <si>
    <t>S16 : (0,94*9,72+0,94*8,94)*1,05</t>
  </si>
  <si>
    <t>181101105T01</t>
  </si>
  <si>
    <t>Úprava pláně v zářezech v hor. 1-4, se zhutněním, Edef2 30-45 MPa dle parametrů PD včetně všech zkoušek</t>
  </si>
  <si>
    <t>D 1.1.16 S13 : 47,14</t>
  </si>
  <si>
    <t>S14 : 4,69</t>
  </si>
  <si>
    <t>D 1.1.16 S12 : (8,28+15,45)*0,4*1,05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</si>
  <si>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</si>
  <si>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</si>
  <si>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</si>
  <si>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 xml:space="preserve">  D 1.1.1.16 S15 : 81*1,05</t>
  </si>
  <si>
    <t xml:space="preserve">  S16 : (0,94*9,72+0,94*8,94)*1,05</t>
  </si>
  <si>
    <t>103,46742</t>
  </si>
  <si>
    <t>199000005R00</t>
  </si>
  <si>
    <t>Poplatky za skládku zeminy 1- 4, skupina 17 05 04 z Katalogu odpadů</t>
  </si>
  <si>
    <t>40,25248*1,9</t>
  </si>
  <si>
    <t>00572400R</t>
  </si>
  <si>
    <t>směs travní parková, pro běžnou zátěž</t>
  </si>
  <si>
    <t>103,46742*0,05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</si>
  <si>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</si>
  <si>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</si>
  <si>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</si>
  <si>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D 1.1.20 B04 : (1,05*(9,05+8,95))*1,05</t>
  </si>
  <si>
    <t>112101121R00</t>
  </si>
  <si>
    <t>Kácení stromů jehličnatých bez odkornění o průměru přes 100 do 300 mm</t>
  </si>
  <si>
    <t>s odřezáním kmene a odvětvením, včetně případného odklizení kmene a větví na oddělené hromady na vzdálenost do 50 m nebo s naložením na dopravní prostředek,</t>
  </si>
  <si>
    <t>D 1.1.20 B03 : 6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</si>
  <si>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</si>
  <si>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</si>
  <si>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</si>
  <si>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</si>
  <si>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</si>
  <si>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D 1.1.16 S13 : 1,5+5,1+5,1+8,65+3,0+1,5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</si>
  <si>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</si>
  <si>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</si>
  <si>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</si>
  <si>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(původní - uskladněna při bouracích pracích viz. B07</t>
  </si>
  <si>
    <t>D 1.1.16 S14 : 11,85*0,47</t>
  </si>
  <si>
    <t>639571118T00</t>
  </si>
  <si>
    <t>Podklad pod okapový chodník ze štěrku tl.180 mm</t>
  </si>
  <si>
    <t>639571313T00</t>
  </si>
  <si>
    <t>Okapový chodník -dodávka a montáž  textilie 300g/m2</t>
  </si>
  <si>
    <t>S13 : 47,14</t>
  </si>
  <si>
    <t>639581000T00</t>
  </si>
  <si>
    <t>Montáž okapový chodník z dlaždic bet.,lože 4cm,šd</t>
  </si>
  <si>
    <t>639571110R00</t>
  </si>
  <si>
    <t>Podklad pod okapových chodník ze štěrku tl. 100 mm</t>
  </si>
  <si>
    <t>bez obrubníku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</si>
  <si>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</si>
  <si>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</si>
  <si>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</si>
  <si>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D 1.1.16 S13 : 1,5+5,1+5,1+8,65+3,0</t>
  </si>
  <si>
    <t>916661111RT5</t>
  </si>
  <si>
    <t>Osazení parkového obrubníku betonového včetně dodávky obrubníku 80x250x1000 mm, s boční opěrou z betonu prostého</t>
  </si>
  <si>
    <t>D 1.1.16 S13 : 3*0,5</t>
  </si>
  <si>
    <t>59217335R</t>
  </si>
  <si>
    <t>obrubník zahradní materiál beton; l = 1000,0 mm; š = 50,0 mm; h = 250,0 mm; barva šedá</t>
  </si>
  <si>
    <t>D 1.1.16 S13 : (1,5+5,1+5,1+8,65+3,0)*1,01</t>
  </si>
  <si>
    <t>59245020R</t>
  </si>
  <si>
    <t>dlažba betonová zámková, dvouvrstvá; kost; šedá; l = 200 mm; š = 165 mm; tl. 60,0 mm</t>
  </si>
  <si>
    <t>D 1.1.16 S13 : 47,14*1,01</t>
  </si>
  <si>
    <t>5924798410R</t>
  </si>
  <si>
    <t>dlažba betonová plošná; obdélník; šedá; l = 600 mm; š = 400 mm; tl. 50,0 mm</t>
  </si>
  <si>
    <t>D 1.1.16 S12 : 9,9666*1,01</t>
  </si>
  <si>
    <t>602471715T00</t>
  </si>
  <si>
    <t>Systémový adhézní můstek dle PD 6kg/m2 D+M</t>
  </si>
  <si>
    <t>602016121RT1</t>
  </si>
  <si>
    <t xml:space="preserve">Omítka stěn z hotových směsí vrstva vyrovnávací, vápenocementová, sanační, tloušťka vrstvy 10 mm,  </t>
  </si>
  <si>
    <t>602016151R00</t>
  </si>
  <si>
    <t xml:space="preserve">Omítka stěn z hotových směsí vrstva štuková, vápenná, sanační, tloušťka vrstvy 3 mm,  </t>
  </si>
  <si>
    <t>602016190T00</t>
  </si>
  <si>
    <t>Penetrační nátěr stěn - materiál ve specifikaci</t>
  </si>
  <si>
    <t>612433111RT4</t>
  </si>
  <si>
    <t xml:space="preserve">Omítka vnitřní sanační pro malé zasolení, jednovrstvá, tloušťky 20 mm,  </t>
  </si>
  <si>
    <t>Hodnota z bývalého odkazu. : 148,76159</t>
  </si>
  <si>
    <t>24551170R</t>
  </si>
  <si>
    <t>hmota nátěrová víceúčelová křemičitá; izolační, impregnační, injektáž; odolnost proti vodě, agresivní vodě; paropropustná; podklad beton, zdivo</t>
  </si>
  <si>
    <t>D 1.1.16 S17 : 148,76159*0,2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</si>
  <si>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</si>
  <si>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</si>
  <si>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800-721</t>
  </si>
  <si>
    <t>D 1.1.17 Z11 : 4</t>
  </si>
  <si>
    <t>817354006T00</t>
  </si>
  <si>
    <t>Napojení potrubí  do stávajícího potrubí</t>
  </si>
  <si>
    <t>D 1.1.17 Z12 : 2</t>
  </si>
  <si>
    <t>Z13 : 2</t>
  </si>
  <si>
    <t>871313121R00</t>
  </si>
  <si>
    <t>Montáž potrubí z trub z plastů těsněných gumovým kroužkem  DN 150 mm</t>
  </si>
  <si>
    <t>827-1</t>
  </si>
  <si>
    <t>v otevřeném výkopu ve sklonu do 20 %,</t>
  </si>
  <si>
    <t>D 1.1.17 Z12 : 3*2</t>
  </si>
  <si>
    <t>Z13 : 1,5*2</t>
  </si>
  <si>
    <t>28611145.AR</t>
  </si>
  <si>
    <t>trubka plastová kanalizační PVC; hladká, s hrdlem; Sn 4 kN/m2; D = 125,0 mm; s = 3,20 mm; l = 500,0 mm</t>
  </si>
  <si>
    <t>28611146.AR</t>
  </si>
  <si>
    <t>trubka plastová kanalizační PVC; hladká, s hrdlem; Sn 4 kN/m2; D = 125,0 mm; s = 3,20 mm; l = 1000,0 mm</t>
  </si>
  <si>
    <t>28611147.AR</t>
  </si>
  <si>
    <t>trubka plastová kanalizační PVC; hladká, s hrdlem; Sn 4 kN/m2; D = 125,0 mm; s = 3,20 mm; l = 2000,0 mm</t>
  </si>
  <si>
    <t>28651659.AR</t>
  </si>
  <si>
    <t>koleno PVC; 87,0 °; D = 125,0 mm; s 1 hrdlem</t>
  </si>
  <si>
    <t>113106121R00</t>
  </si>
  <si>
    <t>Rozebrání komunikací pro pěší s jakýmkoliv ložem a výplní spár z betonových nebo kameninových dlaždic nebo tvarovek</t>
  </si>
  <si>
    <t>s přemístěním hmot na skládku na vzdálenost do 3 m nebo s naložením na dopravní prostředek</t>
  </si>
  <si>
    <t>D 1.1.20 B05 : (15,25+7,9)*0,4*1,05</t>
  </si>
  <si>
    <t>B07 : 11,85*0,47</t>
  </si>
  <si>
    <t>113106231R00</t>
  </si>
  <si>
    <t>Rozebrání vozovek a ploch s jakoukoliv výplní spár  v jakékoliv ploše, ze zámkové dlažky, kladených do lože z kameniva</t>
  </si>
  <si>
    <t>D 1.1.20 B06 : (26,67+2,0+1,38)*1,05</t>
  </si>
  <si>
    <t>113107310R00</t>
  </si>
  <si>
    <t>Odstranění podkladů nebo krytů z kameniva těženého, v ploše jednotlivě do 50 m2, tloušťka vrstvy 100 mm</t>
  </si>
  <si>
    <t>113107320R00</t>
  </si>
  <si>
    <t>Odstranění podkladů nebo krytů z kameniva těženého, v ploše jednotlivě do 50 m2, tloušťka vrstvy 200 mm</t>
  </si>
  <si>
    <t>113107522R00</t>
  </si>
  <si>
    <t>Odstranění podkladů nebo krytů z kameniva hrubého drceného, v ploše jednotlivě do 50 m2, tloušťka vrstvy 220 mm</t>
  </si>
  <si>
    <t>113204111R00</t>
  </si>
  <si>
    <t>Vytrhání obrub záhonových</t>
  </si>
  <si>
    <t>s vybouráním lože, s přemístěním hmot na skládku na vzdálenost do 3 m nebo naložením na dopravní prostředek</t>
  </si>
  <si>
    <t>D 1.1.20 B06 : (1,52+5,0+6,55+5,05+1,62)*1,05</t>
  </si>
  <si>
    <t>D 1.1.20 B08 část chodby 1.2 : (0,58+1,11+1,24+1,13)*1,5*1,05</t>
  </si>
  <si>
    <t>Vysekání, vyškrábání a vyčištění spár zdiva cihelného mimo komínového</t>
  </si>
  <si>
    <t>979990001R00</t>
  </si>
  <si>
    <t>Poplatek za skládku stavební suti, skupina 17 09 04 z Katalogu odpadů</t>
  </si>
  <si>
    <t>RTS 20/ I</t>
  </si>
  <si>
    <t xml:space="preserve">Přesun hmot pro opravy a údržbu objektů pro opravy a údržbu dosavadních objektů včetně vnějších plášťů výšky do 12 m,  </t>
  </si>
  <si>
    <t>76714</t>
  </si>
  <si>
    <t>Nový sloupek se vstupní brankou, parametry dle popisu v PD</t>
  </si>
  <si>
    <t>-délka: 1,5m</t>
  </si>
  <si>
    <t>D 1.1.17 Z14 : 1</t>
  </si>
  <si>
    <t>76714a</t>
  </si>
  <si>
    <t>demontáž branky včetně sloupku</t>
  </si>
  <si>
    <t>D 1.1.20 B11 : 1</t>
  </si>
  <si>
    <t>76715</t>
  </si>
  <si>
    <t>Přemístění stávajícího plotového sloupku</t>
  </si>
  <si>
    <t>zpětná montáž pletiva na sloupek</t>
  </si>
  <si>
    <t>D 1.1.17 Z15 : 1</t>
  </si>
  <si>
    <t>-výkop patky pro novou pozici sloupku 250x250x800mm</t>
  </si>
  <si>
    <t>-dodávka a montáž žárově zinkovaného sloupku o76mm tl. stěny 4mm, na sloupku přivařeny panty pro branku, včetně zavíčkování sloupku, sloupek osazen do betonu C12/15</t>
  </si>
  <si>
    <t>-branka o celkových rozměrech 1050 x 1520mm, z trubek  o40mm tl.3,0mm, v dolní části výplň plechová tl. 1,5mm v horní části výplň z poplastovaného pletiva</t>
  </si>
  <si>
    <t>-kování klika - klika, zámek dozický + 4 klíče</t>
  </si>
  <si>
    <t>rozpletení pletiva a jeho zkrácení</t>
  </si>
  <si>
    <t>demontáž sloupku výšky 2300mm včetně základové patky 200x200x800mm</t>
  </si>
  <si>
    <t>výkop patky pro novou pozici sloupku 200x200x800mm</t>
  </si>
  <si>
    <t>osazení sloupku do nové pozice a zalití betonem C12/15</t>
  </si>
  <si>
    <t>416026122R00</t>
  </si>
  <si>
    <t>Podhledy na kovové konstrukci opláštěné deskami sádrokartonovými dvouúrovňový křížový rošt z profilů CD zavěšený 1x deska, tloušťky 12,5 mm, protipožární, požární odolnost REI 45, bez izolace</t>
  </si>
  <si>
    <t>D 2.1.7 S01 plocha m.1.8 : (0,435*0,53+3,105*0,825+0,89*0,515/2+0,145*1,34+1,91*0,525)*1,05</t>
  </si>
  <si>
    <t>plocha m.1.10 : (0,92*0,62+2,49*1,02+0,615*1,02+0,615*0,45/2+0,635*0,62+0,635*0,42/2)*1,05</t>
  </si>
  <si>
    <t>plocha m.3.8 : (0,92*0,62+3,205*1,02+0,74*0,43/2+0,225*0,43)*1,05</t>
  </si>
  <si>
    <t>plocha m.3.9 : (0,92*0,62+2,49*1,02+0,615*1,02+0,615*0,45/2+0,635*0,62+0,635*0,42/2)*1,05</t>
  </si>
  <si>
    <t>plocha m.3.10 : (0,92*0,62+2,49*1,02+0,615*1,02+0,615*0,45/2+0,635*0,62+0,635*0,42/2)*1,05</t>
  </si>
  <si>
    <t>416026126R00</t>
  </si>
  <si>
    <t>Podhledy na kovové konstrukci opláštěné deskami sádrokartonovými dvouúrovňový křížový rošt z profilů CD zavěšený 1x deska, tloušťky 15 mm, protipožární, požární odolnost REI 60, bez izolace</t>
  </si>
  <si>
    <t>D 2.1.7 S02 : 2*1*1,2</t>
  </si>
  <si>
    <t>416091081R00</t>
  </si>
  <si>
    <t>Příplatky k podhledům sádrokartonovým příplatek k podhledu sádrokartonovému za plochu do 2 m2</t>
  </si>
  <si>
    <t>954312102R00</t>
  </si>
  <si>
    <t>Obklady konstrukcí sádrokartonovými deskami opláštění vodorovných konstrukcí dvoustranné do 200x200 mm, deskami protipožárními tl. 12,5 mm</t>
  </si>
  <si>
    <t>D 2.1.7 S01 plocha m.1.10 : (1,535+1,91+0,915)*1,05</t>
  </si>
  <si>
    <t>plocha m.3.8 : (1,535+1,91+0,915)*1,05</t>
  </si>
  <si>
    <t>plocha m.3.9 : (1,535+1,91+0,915)*1,05</t>
  </si>
  <si>
    <t>plocha m.3.10 : (1,535+1,91+0,915)*1,05</t>
  </si>
  <si>
    <t>954312202R00</t>
  </si>
  <si>
    <t>Obklady konstrukcí sádrokartonovými deskami opláštění vodorovných konstrukcí dvoustranné od 200x200 mm do 500x500 mm, deskami protipožárními tl. 12,5 mm</t>
  </si>
  <si>
    <t>D 2.1.7 S01 plocha m.1.8 : ((0,77+1,6+1,3)+(2,07+1,03+0,145)+(3,105+1,34+1,91))*1,05</t>
  </si>
  <si>
    <t>plocha m.1.10 : (1,47+4,4+1,04)*1,05</t>
  </si>
  <si>
    <t>plocha m.3.8 : (1,91+4,15+0,855+0,225)*1,05</t>
  </si>
  <si>
    <t>plocha m.3.9 : (1,47+4,4+1,04)*1,05</t>
  </si>
  <si>
    <t>plocha m.3.10 : (1,47+4,4+1,04)*1,05</t>
  </si>
  <si>
    <t>941955002R00</t>
  </si>
  <si>
    <t>Lešení lehké pracovní pomocné pomocné, o výšce lešeňové podlahy přes 1,2 do 1,9 m</t>
  </si>
  <si>
    <t>D 2.1.7 S01 plocha m.1.8 : 55,25</t>
  </si>
  <si>
    <t>plocha m.1.10 : 56,1</t>
  </si>
  <si>
    <t>plocha m.3.8 : 55,25</t>
  </si>
  <si>
    <t>plocha m.3.9 : 72,54</t>
  </si>
  <si>
    <t>plocha m.3.10 : 56,1</t>
  </si>
  <si>
    <t>D 2.1.7 S04 : 44,67+240,5+18,71+251,86+207,8</t>
  </si>
  <si>
    <t>963016152R00</t>
  </si>
  <si>
    <t>Demontáž sádrokartonových a sádrovláknitých podhledů z desek bez minerální izolace, na dvouúrovňovém křížovém roštu, 1x opláštěné tl. 15 mm</t>
  </si>
  <si>
    <t>D 2.1.6 B03 : 2*1*1,2</t>
  </si>
  <si>
    <t>963016995R00</t>
  </si>
  <si>
    <t>Demontáž sádrokartonových a sádrovláknitých podhledů příplatek za demontáž vrstvy minerální izolace, -, tl. 120 mm</t>
  </si>
  <si>
    <t>D 2.1.6 B03 : 2*1*1,2*2</t>
  </si>
  <si>
    <t>970031035R00</t>
  </si>
  <si>
    <t>Jádrové vrtání, kruhové prostupy v cihelném zdivu jádrové vrtání, d 35-39 mm</t>
  </si>
  <si>
    <t>D 2.1.6 B05 : 0,35*1</t>
  </si>
  <si>
    <t>0,5*1</t>
  </si>
  <si>
    <t>0,7*1</t>
  </si>
  <si>
    <t>970031300R00</t>
  </si>
  <si>
    <t>Jádrové vrtání, kruhové prostupy v cihelném zdivu jádrové vrtání, do D 300 mm</t>
  </si>
  <si>
    <t>D 2.1.6 B1 : 0,5*2</t>
  </si>
  <si>
    <t>970031340T00</t>
  </si>
  <si>
    <t>Vrtání jádrové do zdiva cihelného do D 400 mm</t>
  </si>
  <si>
    <t>D 2.1.6 B1 : 0,5*8</t>
  </si>
  <si>
    <t>762811911R00</t>
  </si>
  <si>
    <t>Záklop stropů vyříznutí části záklopů nebo v podbíjení tloušťky do 32 mm plochy do 0,25 m2</t>
  </si>
  <si>
    <t>D 2.1.6 B04 : (3,14*0,225*0,225/2*2)*1,05</t>
  </si>
  <si>
    <t>713111121RT2</t>
  </si>
  <si>
    <t>Montáž tepelné izolace stropů rovných, spodem, uchycení drátem, dvouvrstvá</t>
  </si>
  <si>
    <t>713111221RK6</t>
  </si>
  <si>
    <t>Montáž tepelné izolace stropů parotěsná zábrana zavěšených podhledů s přelepením spojů, včetně dodávky fólie</t>
  </si>
  <si>
    <t>D 2.1.7 S02 : 2*1*1,2*2*1,1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</si>
  <si>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</si>
  <si>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</si>
  <si>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</si>
  <si>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D 2.1.8 Z03 : (5,5+6,1+3,4+9,1+0,9)*1,2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</si>
  <si>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</si>
  <si>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</si>
  <si>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D 2.1.8 Z05 : 5</t>
  </si>
  <si>
    <t>650010161R00</t>
  </si>
  <si>
    <t>Montáž elektroinstalačního kanálu šířky do 40 mm</t>
  </si>
  <si>
    <t>POL1_9</t>
  </si>
  <si>
    <t>D 2.1.8 Z04 : (5,5+6,1+3,4+9,1)*1,2</t>
  </si>
  <si>
    <t>72585Z05</t>
  </si>
  <si>
    <t xml:space="preserve">Připojení kondenzátu do kanalizačního potrubí	</t>
  </si>
  <si>
    <t>stavební rozměr otvoru: 0,5*0,8*0,25=0,1m3</t>
  </si>
  <si>
    <t>34572177R</t>
  </si>
  <si>
    <t>lišta elektroinstalační hranatá; mat. PVC samozhášivé; Š x V 40 x 40,3 mm; délka 3,00 m; bílá; stupeň hořlavosti A1-F; teplot.rozsah -5 až 60 °C</t>
  </si>
  <si>
    <t>762841812R00</t>
  </si>
  <si>
    <t>Demontáž podbití stropů a střech do 60° z prken tl. do 35 mm s omítkou</t>
  </si>
  <si>
    <t>D 2.1.6 B02 : (1,6*1,3+1,91*1,535*4)*1,2</t>
  </si>
  <si>
    <t>7648101</t>
  </si>
  <si>
    <t>Oplechování VZD potrubí v místě prostupu nad střechu r.š.1200mm</t>
  </si>
  <si>
    <t>tl. plechu: min. 0,5 mm</t>
  </si>
  <si>
    <t>D 2.1.8 Z01 : 1,2*2</t>
  </si>
  <si>
    <t>76Z01</t>
  </si>
  <si>
    <t>Střešní krytina v místě prostupu VZD potrubí nad střechu-dle popisu</t>
  </si>
  <si>
    <t>po osazení VZD potrubí včetně jeho oplechování zpětné položení krytiny na původní místo</t>
  </si>
  <si>
    <t>D 2.1.8 K01 : 1*1*2</t>
  </si>
  <si>
    <t>Přemístění projekčního plátna-demontáž a zpětná montáž projekčního plátna</t>
  </si>
  <si>
    <t>D 2.1.8 Z02 : 1</t>
  </si>
  <si>
    <t>76706</t>
  </si>
  <si>
    <t>Bezpečnostní značky a tabulky-tabulky směru úniku</t>
  </si>
  <si>
    <t>D 2.1.8 Z06 : 2</t>
  </si>
  <si>
    <t>D 2.1.7 S03 : (20,9+16,72+17,71)*2,35+(15,0+30,0+10,92+31,77+8,9+7,8+4,0+4,2+30,0+30,2)*3,75+(5,5+5,04+12,2+10,5)*2,5+(14,2+5,8+4,0+8,1)*2,65</t>
  </si>
  <si>
    <t>(15,1+8,9+30,0+35,32+30,2+20,41)*3,75+(14,7+12,0+6,5+5,1)*3,0+33,05*3,0+10,97*2,55+22,82*2,25+44,67+240,5+18,71+251,86+207,8</t>
  </si>
  <si>
    <t>vybourání zdiva v místě napojení</t>
  </si>
  <si>
    <t>vyřezání svodného HT potrubí DN 75</t>
  </si>
  <si>
    <t>osazení odbočky HTEA 67° DN 75/50</t>
  </si>
  <si>
    <t>osazení redukce HTR DN 50/32</t>
  </si>
  <si>
    <t>napojení Z03 do kanalizačního potrubí včetně utěsnění</t>
  </si>
  <si>
    <t>zazdění  potrubí včetně nové omítky</t>
  </si>
  <si>
    <t>lakovaný pozinkovaný plech s povrch. úpravou 50 µm polyuretanový povlak</t>
  </si>
  <si>
    <t>úprava střešní krytiny</t>
  </si>
  <si>
    <t>Rmont1</t>
  </si>
  <si>
    <t>Lišta elektroinstalační PVC š.do 40mm, šroubováním</t>
  </si>
  <si>
    <t>650061641R00</t>
  </si>
  <si>
    <t>Montáž jističe modulárního třípólového do 25 A</t>
  </si>
  <si>
    <t>Jistič třípólový modulární C10/3</t>
  </si>
  <si>
    <t>650061642R00</t>
  </si>
  <si>
    <t>Montáž jističe modulárního třípólového do 80 A</t>
  </si>
  <si>
    <t>Jistič třípólový modulární B32/3</t>
  </si>
  <si>
    <t>650124261R00</t>
  </si>
  <si>
    <t>Uložení kabelu Cu 5 x 1,5 mm2 pevně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</si>
  <si>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</si>
  <si>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</si>
  <si>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kolidujících s větracími jednotkami (dle skutečné pozice větracích jednotek)</t>
  </si>
  <si>
    <t>751.R.001</t>
  </si>
  <si>
    <t>Montáž podstropní rekuperační jednotky s opláštěním</t>
  </si>
  <si>
    <t>ks</t>
  </si>
  <si>
    <t>429.R.001</t>
  </si>
  <si>
    <t>Rekuperační jednotka - podstropní provedení - dodávka dle popisu</t>
  </si>
  <si>
    <t>- přívod vzduchu v horní poloze, deskový protiproudý výměník, tepelný obtok, uzavírací klapka, regulace, EC motor, do 40°C, filtr, Elektrický předehřívač, Elektrické napětí: 1x 230 V / 6,6 A, Topení: 1,5 kW, vícerychlostní, Max. množství vzduchu: 725 / 650 m 3/h při 30 Pa, Elektrické napětí: 1x 230 V / 6,6 A, Topení: 1,5 kW, vícerychlostní, Max. množství vzduchu: 725 / 650 m 3/h při 30 Pa Elektrické napětí: 1/N/PE 230 V proud 1,1 A, Výkon motoru(ů): 156 W, Hladina hluku: 35 / 30 LpA Hladina akustického tlaku v 1m doba dozvuku 0,9s (Použité větrací zařízení musí zaručit to, že hladina akustického tlaku A v učebnách nepřekročí hodnotu 40 dB - dle požadavku normy ČSN EN 15 251), Váha jednotky: 155 kg, Připojení: zadní - horizontální o O315mm, Účinnost rekuperace při referenční průtoku (vyvážené): 84%,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t>
  </si>
  <si>
    <t>Včetně příslušenství: 1ks čerpadla kondenzátu, 2ks fasádní hliníkové mřížky - připojení: O315mm,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3*1          Poz.č.1.01</t>
  </si>
  <si>
    <t>751.R.002</t>
  </si>
  <si>
    <t>429.R.002</t>
  </si>
  <si>
    <t>- přívod vzduchu ve střední poloze, deskový protiproudý výměník, tepelný obtok, uzavírací klapka, regulace, EC motor, do 40°C, filtr, Elektrickýpředehřívač, Elektrické napětí: 1x 230 V / 6,6 A, Topení: 1,5 kW, vícerychlostní, Max. množství vzduchu: 725 / 650 m 3/h při 30 Pa Elektrické napětí: 1/N/PE 230 V proud 1,1 A, Výkon motoru(ů): 156 W, Hladina hluku: 35 / 30 LpA Hladina akustického tlaku v 1m doba dozvuku 0,9s (Použité větrací zařízení musí zaručit to, že hladina akustického tlaku A v učebnách nepřekročí hodnotu 40 dB - dle požadavku normy ČSN EN 15 251), Váha jednotky: 155 kg, Připojení: zadní - horizontální o O315mm, Účinnost rekuperace při referenční průtoku (vyvážené): 84%,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t>
  </si>
  <si>
    <t>Včetně příslušenství: 1ks čerpadla kondenzátu, 2ks fasádní hliníkové mřížky - připojení: O315mm,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Poz.č.1.02</t>
  </si>
  <si>
    <t>751.R.003</t>
  </si>
  <si>
    <t>429.R.003</t>
  </si>
  <si>
    <t>Rekuperační jednotka - podstropní provedení - přívod vzduchu ve střední poloze, deskový protiproudý výměník, tepelný obtok, uzavírací klapka, regulace, EC motor, do 40°C, filtr, Elektrický předehřívač, Elektrické napětí: 1x 230 V / 6,6 A, Topení: 1,5 kW, vícerychlostní, Max. množství vzduchu: 725 / 650 m 3/h při 30 Pa Elektrické napětí: 1/N/PE 230 V proud 1,1 A, Výkon motoru(ů): 156 W, Hladina hluku: 35 / 30 LpA Hladina akustického tlaku v 1m doba dozvuku 0,9s (Použité větrací zařízení musí zaručit to, že hladina akustického tlaku A v učebnách nepřekročí hodnotu 40 dB - dle požadavku normy ČSN EN 15 251), Váha jednotky: 155 kg, Připojení: horní - vertikální o O315mm, Účinnost rekuperace při referenční průtoku (vyvážené): 84%,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t>
  </si>
  <si>
    <t>Včetně příslušenství: 1ks čerpadla kondenzátu,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                                                          p.č.1.03</t>
  </si>
  <si>
    <t>751.R.004</t>
  </si>
  <si>
    <t>429.R.004</t>
  </si>
  <si>
    <t>Rekuperační jednotka - podstropní provedení - přívod vzduchu ve spodní poloze, deskový protiproudý výměník, tepelný obtok, uzavírací klapka, regulace, EC motor, do 40°C, filtr, Elektrický předehřívač, Elektrické napětí: 1x 230 V / 4,4 A, Topení: 1,0 kW, vícerychlostní, Max. množství vzduchu: 550 /430 m 3/h při 0 Pa Elektrické napětí: 1/N/PE 230 V proud 1,1 A, Výkon motoru(ů): 132 W, Hladina hluku: 35 / 30 LpA Hladina akustického tlaku v 1m doba dozvuku 0,9s (Použité větrací zařízení musí zaručit to, že hladina akustického tlaku A v učebnách nepřekročí hodnotu 40 dB - dle požadavku normy ČSN EN 15 251), Váha jednotky: 108 kg, Připojení: horní - vertikální o O315mm, Účinnost rekuperace při referenční průtoku (vyvážené): 82%,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t>
  </si>
  <si>
    <t>Včetně příslušenství: 1ks čerpadla kondenzátu, 2ks fasádní hliníkové mřížky - připojení: O250mm,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                                                                                                                                                                                                                                                                            Poz.č.1.04</t>
  </si>
  <si>
    <t>751.R.005</t>
  </si>
  <si>
    <t>Montáž protidešťové žaluzie 315x400</t>
  </si>
  <si>
    <t>429.R.005</t>
  </si>
  <si>
    <t>Protidešťová hliníková žaluzie 315x400 vč. síta 2x1-dodávka</t>
  </si>
  <si>
    <t>Poz.č.1.05</t>
  </si>
  <si>
    <t>751.R.006</t>
  </si>
  <si>
    <t>Montáž potrubní výfukové tvarovky 370x370mm</t>
  </si>
  <si>
    <t>429.R.006</t>
  </si>
  <si>
    <t>Jednostranně zaslepená celopozinkovaná výfuková tvarovka 370x370mm/L=500mm s nástavcem</t>
  </si>
  <si>
    <t xml:space="preserve"> Poz.č.1.06</t>
  </si>
  <si>
    <t>751.R.007</t>
  </si>
  <si>
    <t>Montáž celopozinkovaného kruhového potrubí</t>
  </si>
  <si>
    <t>429.R.007</t>
  </si>
  <si>
    <t>Celopozinkované potrubí sk. I - ON 120311, včetně tvarovek -dodávka dle popisu</t>
  </si>
  <si>
    <t>a včetně všeho potřebného materiálu pro provedení závěsů potrubí (nástěnné nebo stropní nosníkyy, objímky, závěsové tyče atd...) pro spojení kruhového nasávacího a výfukového potrubí a utěsnění potrubních spojů                  72*1                                                                                                                                                                                       Poz.č.1.07</t>
  </si>
  <si>
    <t>751.R.008</t>
  </si>
  <si>
    <t>Montáž ocelových výměn a nosníků pro zavěšení větracích rekuparačních jednotek (poz.č. 1.01 až 1.04)</t>
  </si>
  <si>
    <t>429.R.008</t>
  </si>
  <si>
    <t>Nosný a závěsný materiál pro provedení nosných výměn</t>
  </si>
  <si>
    <t xml:space="preserve"> (kotvených do stěn a přichycených ke stropním trámům) a pro zavěšení 6ks větracích rekuperačních jednotek (poz.č. 1.01 až 1.04)</t>
  </si>
  <si>
    <t>751.R.009</t>
  </si>
  <si>
    <t xml:space="preserve">Vypracování dílenské dokumentace </t>
  </si>
  <si>
    <t>Vypracování dílenské dokumentace pro výrobu nosných výměn a konstrukcí pro zavěšení větracích rekuperačních jednotek  (poz.č. 1.01 až 1.04) a to v rozměrech a dle hmotnosti odpovídajícím skutečně použitým větracím jednotkám,  včetně doměření skutečných rozměrů stavebních konstrukcí po demontáži části stávajícího stropního zaklopení (podhledů) a  včetně posouzení a odsouhlasení statikem</t>
  </si>
  <si>
    <t>751.R.010</t>
  </si>
  <si>
    <t>Samolepící parotěsná tepelná izolace tl. 30mm s Al fólií</t>
  </si>
  <si>
    <t>Měřeno elektronicky z výkresu</t>
  </si>
  <si>
    <t>751.R.011</t>
  </si>
  <si>
    <t>Samolepící parotěsná tepelná izolace tl. 30mm s  polepemAl fólií pro venkovní použití</t>
  </si>
  <si>
    <t>751.R.012</t>
  </si>
  <si>
    <t>Samolepící parotěsná tepelná izolace tl. 12mm s Al fólií</t>
  </si>
  <si>
    <t>751.R.013</t>
  </si>
  <si>
    <t>Hliníkový plech tl. 0,55mm pro obalení izolace potrubí VZT mezi větrací rekuperační jednotkou, (poz.č. 1.04) a podhledem učebny v podkroví</t>
  </si>
  <si>
    <t>751.R.014</t>
  </si>
  <si>
    <t>Protipožární ucpávka</t>
  </si>
  <si>
    <t>751.R.015</t>
  </si>
  <si>
    <t>Protipožární izolace tl. 40mm a Al fóliís min požární odolností 30 minut</t>
  </si>
  <si>
    <t>Pol__0023</t>
  </si>
  <si>
    <t>Mimostaveništní doprava</t>
  </si>
  <si>
    <t>Pol__0024</t>
  </si>
  <si>
    <t>Přesun hmot</t>
  </si>
  <si>
    <t>Pol__0025</t>
  </si>
  <si>
    <t>Vyregulování a komplexní zkoušky</t>
  </si>
  <si>
    <t>hod</t>
  </si>
  <si>
    <t>s nástavcem 400x315mm/L=32mm bez příruby a s nástavcem průměr 313mm/L= 1000mm bez příruby         2*1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</si>
</sst>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RGhyVbCGXTbA5UPWLz6Srt5l4M6EoKgqTrTUwTTy301jTzK0esT45LtT0uryKilERWeZfJlS++Y1AoRefp8Bqg==" saltValue="ndTppnp2OqGYtBXPD4EXJ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SUMIF(F75:F102,A16,I75:I102)+SUMIF(F75:F102,"PSU",I75:I102)</f>
        <v>0</v>
      </c>
      <c r="J16" s="85"/>
    </row>
    <row r="17" spans="1:10" ht="23.25" customHeight="1" x14ac:dyDescent="0.25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SUMIF(F75:F102,A17,I75:I102)</f>
        <v>0</v>
      </c>
      <c r="J17" s="85"/>
    </row>
    <row r="18" spans="1:10" ht="23.25" customHeight="1" x14ac:dyDescent="0.25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SUMIF(F75:F102,A18,I75:I102)</f>
        <v>0</v>
      </c>
      <c r="J18" s="85"/>
    </row>
    <row r="19" spans="1:10" ht="23.25" customHeight="1" x14ac:dyDescent="0.25">
      <c r="A19" s="194" t="s">
        <v>143</v>
      </c>
      <c r="B19" s="38" t="s">
        <v>27</v>
      </c>
      <c r="C19" s="62"/>
      <c r="D19" s="63"/>
      <c r="E19" s="83"/>
      <c r="F19" s="84"/>
      <c r="G19" s="83"/>
      <c r="H19" s="84"/>
      <c r="I19" s="83">
        <f>SUMIF(F75:F102,A19,I75:I102)</f>
        <v>0</v>
      </c>
      <c r="J19" s="85"/>
    </row>
    <row r="20" spans="1:10" ht="23.25" customHeight="1" x14ac:dyDescent="0.25">
      <c r="A20" s="194" t="s">
        <v>144</v>
      </c>
      <c r="B20" s="38" t="s">
        <v>28</v>
      </c>
      <c r="C20" s="62"/>
      <c r="D20" s="63"/>
      <c r="E20" s="83"/>
      <c r="F20" s="84"/>
      <c r="G20" s="83"/>
      <c r="H20" s="84"/>
      <c r="I20" s="83">
        <f>SUMIF(F75:F102,A20,I75:I102)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46</v>
      </c>
      <c r="C39" s="145"/>
      <c r="D39" s="145"/>
      <c r="E39" s="145"/>
      <c r="F39" s="146">
        <f>'01 1 Pol'!AE48+'D 1.1 D 1.1.1 Pol'!AE832+'D 1.1 D 1.4.1 Pol'!AE74+'D 1.1 D 1.4.2 Pol'!AE49+'D 1.1 D 1.4.3 Pol'!AE32+'D 1.1.2 1 Pol'!AE280+'D 2.1 1 Pol'!AE179+'D 2.1 2 Pol'!AE39+'D 2.1 3 Pol'!AE82</f>
        <v>0</v>
      </c>
      <c r="G39" s="147">
        <f>'01 1 Pol'!AF48+'D 1.1 D 1.1.1 Pol'!AF832+'D 1.1 D 1.4.1 Pol'!AF74+'D 1.1 D 1.4.2 Pol'!AF49+'D 1.1 D 1.4.3 Pol'!AF32+'D 1.1.2 1 Pol'!AF280+'D 2.1 1 Pol'!AF179+'D 2.1 2 Pol'!AF39+'D 2.1 3 Pol'!AF82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/>
      <c r="C40" s="151" t="s">
        <v>47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5">
      <c r="A41" s="134">
        <v>2</v>
      </c>
      <c r="B41" s="150" t="s">
        <v>48</v>
      </c>
      <c r="C41" s="151" t="s">
        <v>49</v>
      </c>
      <c r="D41" s="151"/>
      <c r="E41" s="151"/>
      <c r="F41" s="152">
        <f>'01 1 Pol'!AE48</f>
        <v>0</v>
      </c>
      <c r="G41" s="153">
        <f>'01 1 Pol'!AF48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49</v>
      </c>
      <c r="D42" s="145"/>
      <c r="E42" s="145"/>
      <c r="F42" s="156">
        <f>'01 1 Pol'!AE48</f>
        <v>0</v>
      </c>
      <c r="G42" s="148">
        <f>'01 1 Pol'!AF48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5">
      <c r="A43" s="134">
        <v>2</v>
      </c>
      <c r="B43" s="150" t="s">
        <v>51</v>
      </c>
      <c r="C43" s="151" t="s">
        <v>52</v>
      </c>
      <c r="D43" s="151"/>
      <c r="E43" s="151"/>
      <c r="F43" s="152">
        <f>'D 1.1 D 1.1.1 Pol'!AE832+'D 1.1 D 1.4.1 Pol'!AE74+'D 1.1 D 1.4.2 Pol'!AE49+'D 1.1 D 1.4.3 Pol'!AE32</f>
        <v>0</v>
      </c>
      <c r="G43" s="153">
        <f>'D 1.1 D 1.1.1 Pol'!AF832+'D 1.1 D 1.4.1 Pol'!AF74+'D 1.1 D 1.4.2 Pol'!AF49+'D 1.1 D 1.4.3 Pol'!AF32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5">
      <c r="A44" s="134">
        <v>3</v>
      </c>
      <c r="B44" s="155" t="s">
        <v>53</v>
      </c>
      <c r="C44" s="145" t="s">
        <v>54</v>
      </c>
      <c r="D44" s="145"/>
      <c r="E44" s="145"/>
      <c r="F44" s="156">
        <f>'D 1.1 D 1.1.1 Pol'!AE832</f>
        <v>0</v>
      </c>
      <c r="G44" s="148">
        <f>'D 1.1 D 1.1.1 Pol'!AF832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5">
      <c r="A45" s="134">
        <v>3</v>
      </c>
      <c r="B45" s="155" t="s">
        <v>55</v>
      </c>
      <c r="C45" s="145" t="s">
        <v>56</v>
      </c>
      <c r="D45" s="145"/>
      <c r="E45" s="145"/>
      <c r="F45" s="156">
        <f>'D 1.1 D 1.4.1 Pol'!AE74</f>
        <v>0</v>
      </c>
      <c r="G45" s="148">
        <f>'D 1.1 D 1.4.1 Pol'!AF74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5">
      <c r="A46" s="134">
        <v>3</v>
      </c>
      <c r="B46" s="155" t="s">
        <v>57</v>
      </c>
      <c r="C46" s="145" t="s">
        <v>58</v>
      </c>
      <c r="D46" s="145"/>
      <c r="E46" s="145"/>
      <c r="F46" s="156">
        <f>'D 1.1 D 1.4.2 Pol'!AE49</f>
        <v>0</v>
      </c>
      <c r="G46" s="148">
        <f>'D 1.1 D 1.4.2 Pol'!AF49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5">
      <c r="A47" s="134">
        <v>3</v>
      </c>
      <c r="B47" s="155" t="s">
        <v>59</v>
      </c>
      <c r="C47" s="145" t="s">
        <v>60</v>
      </c>
      <c r="D47" s="145"/>
      <c r="E47" s="145"/>
      <c r="F47" s="156">
        <f>'D 1.1 D 1.4.3 Pol'!AE32</f>
        <v>0</v>
      </c>
      <c r="G47" s="148">
        <f>'D 1.1 D 1.4.3 Pol'!AF32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5">
      <c r="A48" s="134">
        <v>2</v>
      </c>
      <c r="B48" s="150" t="s">
        <v>61</v>
      </c>
      <c r="C48" s="151" t="s">
        <v>62</v>
      </c>
      <c r="D48" s="151"/>
      <c r="E48" s="151"/>
      <c r="F48" s="152">
        <f>'D 1.1.2 1 Pol'!AE280</f>
        <v>0</v>
      </c>
      <c r="G48" s="153">
        <f>'D 1.1.2 1 Pol'!AF280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5">
      <c r="A49" s="134">
        <v>3</v>
      </c>
      <c r="B49" s="155" t="s">
        <v>50</v>
      </c>
      <c r="C49" s="145" t="s">
        <v>63</v>
      </c>
      <c r="D49" s="145"/>
      <c r="E49" s="145"/>
      <c r="F49" s="156">
        <f>'D 1.1.2 1 Pol'!AE280</f>
        <v>0</v>
      </c>
      <c r="G49" s="148">
        <f>'D 1.1.2 1 Pol'!AF280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5">
      <c r="A50" s="134">
        <v>2</v>
      </c>
      <c r="B50" s="150" t="s">
        <v>64</v>
      </c>
      <c r="C50" s="151" t="s">
        <v>65</v>
      </c>
      <c r="D50" s="151"/>
      <c r="E50" s="151"/>
      <c r="F50" s="152">
        <f>'D 2.1 1 Pol'!AE179+'D 2.1 2 Pol'!AE39+'D 2.1 3 Pol'!AE82</f>
        <v>0</v>
      </c>
      <c r="G50" s="153">
        <f>'D 2.1 1 Pol'!AF179+'D 2.1 2 Pol'!AF39+'D 2.1 3 Pol'!AF82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5">
      <c r="A51" s="134">
        <v>3</v>
      </c>
      <c r="B51" s="155" t="s">
        <v>50</v>
      </c>
      <c r="C51" s="145" t="s">
        <v>66</v>
      </c>
      <c r="D51" s="145"/>
      <c r="E51" s="145"/>
      <c r="F51" s="156">
        <f>'D 2.1 1 Pol'!AE179</f>
        <v>0</v>
      </c>
      <c r="G51" s="148">
        <f>'D 2.1 1 Pol'!AF179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5">
      <c r="A52" s="134">
        <v>3</v>
      </c>
      <c r="B52" s="155" t="s">
        <v>67</v>
      </c>
      <c r="C52" s="145" t="s">
        <v>68</v>
      </c>
      <c r="D52" s="145"/>
      <c r="E52" s="145"/>
      <c r="F52" s="156">
        <f>'D 2.1 2 Pol'!AE39</f>
        <v>0</v>
      </c>
      <c r="G52" s="148">
        <f>'D 2.1 2 Pol'!AF39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5">
      <c r="A53" s="134">
        <v>3</v>
      </c>
      <c r="B53" s="155" t="s">
        <v>69</v>
      </c>
      <c r="C53" s="145" t="s">
        <v>70</v>
      </c>
      <c r="D53" s="145"/>
      <c r="E53" s="145"/>
      <c r="F53" s="156">
        <f>'D 2.1 3 Pol'!AE82</f>
        <v>0</v>
      </c>
      <c r="G53" s="148">
        <f>'D 2.1 3 Pol'!AF82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5">
      <c r="A54" s="134"/>
      <c r="B54" s="157" t="s">
        <v>71</v>
      </c>
      <c r="C54" s="158"/>
      <c r="D54" s="158"/>
      <c r="E54" s="159"/>
      <c r="F54" s="160">
        <f>SUMIF(A39:A53,"=1",F39:F53)</f>
        <v>0</v>
      </c>
      <c r="G54" s="161">
        <f>SUMIF(A39:A53,"=1",G39:G53)</f>
        <v>0</v>
      </c>
      <c r="H54" s="161">
        <f>SUMIF(A39:A53,"=1",H39:H53)</f>
        <v>0</v>
      </c>
      <c r="I54" s="161">
        <f>SUMIF(A39:A53,"=1",I39:I53)</f>
        <v>0</v>
      </c>
      <c r="J54" s="162">
        <f>SUMIF(A39:A53,"=1",J39:J53)</f>
        <v>0</v>
      </c>
    </row>
    <row r="56" spans="1:10" x14ac:dyDescent="0.25">
      <c r="A56" t="s">
        <v>73</v>
      </c>
      <c r="B56" t="s">
        <v>74</v>
      </c>
    </row>
    <row r="57" spans="1:10" x14ac:dyDescent="0.25">
      <c r="A57" t="s">
        <v>75</v>
      </c>
      <c r="B57" t="s">
        <v>76</v>
      </c>
    </row>
    <row r="58" spans="1:10" x14ac:dyDescent="0.25">
      <c r="A58" t="s">
        <v>77</v>
      </c>
      <c r="B58" t="s">
        <v>78</v>
      </c>
    </row>
    <row r="59" spans="1:10" x14ac:dyDescent="0.25">
      <c r="A59" t="s">
        <v>75</v>
      </c>
      <c r="B59" t="s">
        <v>79</v>
      </c>
    </row>
    <row r="60" spans="1:10" x14ac:dyDescent="0.25">
      <c r="A60" t="s">
        <v>77</v>
      </c>
      <c r="B60" t="s">
        <v>80</v>
      </c>
    </row>
    <row r="61" spans="1:10" x14ac:dyDescent="0.25">
      <c r="A61" t="s">
        <v>77</v>
      </c>
      <c r="B61" t="s">
        <v>81</v>
      </c>
    </row>
    <row r="62" spans="1:10" x14ac:dyDescent="0.25">
      <c r="A62" t="s">
        <v>77</v>
      </c>
      <c r="B62" t="s">
        <v>82</v>
      </c>
    </row>
    <row r="63" spans="1:10" x14ac:dyDescent="0.25">
      <c r="A63" t="s">
        <v>77</v>
      </c>
      <c r="B63" t="s">
        <v>83</v>
      </c>
    </row>
    <row r="64" spans="1:10" x14ac:dyDescent="0.25">
      <c r="A64" t="s">
        <v>75</v>
      </c>
      <c r="B64" t="s">
        <v>84</v>
      </c>
    </row>
    <row r="65" spans="1:10" x14ac:dyDescent="0.25">
      <c r="A65" t="s">
        <v>77</v>
      </c>
      <c r="B65" t="s">
        <v>85</v>
      </c>
    </row>
    <row r="66" spans="1:10" x14ac:dyDescent="0.25">
      <c r="A66" t="s">
        <v>75</v>
      </c>
      <c r="B66" t="s">
        <v>86</v>
      </c>
    </row>
    <row r="67" spans="1:10" x14ac:dyDescent="0.25">
      <c r="A67" t="s">
        <v>77</v>
      </c>
      <c r="B67" t="s">
        <v>87</v>
      </c>
    </row>
    <row r="68" spans="1:10" x14ac:dyDescent="0.25">
      <c r="A68" t="s">
        <v>77</v>
      </c>
      <c r="B68" t="s">
        <v>88</v>
      </c>
    </row>
    <row r="69" spans="1:10" x14ac:dyDescent="0.25">
      <c r="A69" t="s">
        <v>77</v>
      </c>
      <c r="B69" t="s">
        <v>89</v>
      </c>
    </row>
    <row r="72" spans="1:10" ht="15.6" x14ac:dyDescent="0.3">
      <c r="B72" s="173" t="s">
        <v>90</v>
      </c>
    </row>
    <row r="74" spans="1:10" ht="25.5" customHeight="1" x14ac:dyDescent="0.25">
      <c r="A74" s="175"/>
      <c r="B74" s="178" t="s">
        <v>17</v>
      </c>
      <c r="C74" s="178" t="s">
        <v>5</v>
      </c>
      <c r="D74" s="179"/>
      <c r="E74" s="179"/>
      <c r="F74" s="180" t="s">
        <v>91</v>
      </c>
      <c r="G74" s="180"/>
      <c r="H74" s="180"/>
      <c r="I74" s="180" t="s">
        <v>29</v>
      </c>
      <c r="J74" s="180" t="s">
        <v>0</v>
      </c>
    </row>
    <row r="75" spans="1:10" ht="36.75" customHeight="1" x14ac:dyDescent="0.25">
      <c r="A75" s="176"/>
      <c r="B75" s="181" t="s">
        <v>92</v>
      </c>
      <c r="C75" s="182" t="s">
        <v>93</v>
      </c>
      <c r="D75" s="183"/>
      <c r="E75" s="183"/>
      <c r="F75" s="190" t="s">
        <v>24</v>
      </c>
      <c r="G75" s="191"/>
      <c r="H75" s="191"/>
      <c r="I75" s="191">
        <f>'D 2.1 3 Pol'!G8</f>
        <v>0</v>
      </c>
      <c r="J75" s="187" t="str">
        <f>IF(I103=0,"",I75/I103*100)</f>
        <v/>
      </c>
    </row>
    <row r="76" spans="1:10" ht="36.75" customHeight="1" x14ac:dyDescent="0.25">
      <c r="A76" s="176"/>
      <c r="B76" s="181" t="s">
        <v>94</v>
      </c>
      <c r="C76" s="182" t="s">
        <v>95</v>
      </c>
      <c r="D76" s="183"/>
      <c r="E76" s="183"/>
      <c r="F76" s="190" t="s">
        <v>24</v>
      </c>
      <c r="G76" s="191"/>
      <c r="H76" s="191"/>
      <c r="I76" s="191">
        <f>'D 2.1 3 Pol'!G58</f>
        <v>0</v>
      </c>
      <c r="J76" s="187" t="str">
        <f>IF(I103=0,"",I76/I103*100)</f>
        <v/>
      </c>
    </row>
    <row r="77" spans="1:10" ht="36.75" customHeight="1" x14ac:dyDescent="0.25">
      <c r="A77" s="176"/>
      <c r="B77" s="181" t="s">
        <v>50</v>
      </c>
      <c r="C77" s="182" t="s">
        <v>96</v>
      </c>
      <c r="D77" s="183"/>
      <c r="E77" s="183"/>
      <c r="F77" s="190" t="s">
        <v>24</v>
      </c>
      <c r="G77" s="191"/>
      <c r="H77" s="191"/>
      <c r="I77" s="191">
        <f>'D 1.1.2 1 Pol'!G8</f>
        <v>0</v>
      </c>
      <c r="J77" s="187" t="str">
        <f>IF(I103=0,"",I77/I103*100)</f>
        <v/>
      </c>
    </row>
    <row r="78" spans="1:10" ht="36.75" customHeight="1" x14ac:dyDescent="0.25">
      <c r="A78" s="176"/>
      <c r="B78" s="181" t="s">
        <v>97</v>
      </c>
      <c r="C78" s="182" t="s">
        <v>98</v>
      </c>
      <c r="D78" s="183"/>
      <c r="E78" s="183"/>
      <c r="F78" s="190" t="s">
        <v>24</v>
      </c>
      <c r="G78" s="191"/>
      <c r="H78" s="191"/>
      <c r="I78" s="191">
        <f>'D 1.1.2 1 Pol'!G95</f>
        <v>0</v>
      </c>
      <c r="J78" s="187" t="str">
        <f>IF(I103=0,"",I78/I103*100)</f>
        <v/>
      </c>
    </row>
    <row r="79" spans="1:10" ht="36.75" customHeight="1" x14ac:dyDescent="0.25">
      <c r="A79" s="176"/>
      <c r="B79" s="181" t="s">
        <v>99</v>
      </c>
      <c r="C79" s="182" t="s">
        <v>100</v>
      </c>
      <c r="D79" s="183"/>
      <c r="E79" s="183"/>
      <c r="F79" s="190" t="s">
        <v>24</v>
      </c>
      <c r="G79" s="191"/>
      <c r="H79" s="191"/>
      <c r="I79" s="191">
        <f>'D 2.1 1 Pol'!G8</f>
        <v>0</v>
      </c>
      <c r="J79" s="187" t="str">
        <f>IF(I103=0,"",I79/I103*100)</f>
        <v/>
      </c>
    </row>
    <row r="80" spans="1:10" ht="36.75" customHeight="1" x14ac:dyDescent="0.25">
      <c r="A80" s="176"/>
      <c r="B80" s="181" t="s">
        <v>101</v>
      </c>
      <c r="C80" s="182" t="s">
        <v>102</v>
      </c>
      <c r="D80" s="183"/>
      <c r="E80" s="183"/>
      <c r="F80" s="190" t="s">
        <v>24</v>
      </c>
      <c r="G80" s="191"/>
      <c r="H80" s="191"/>
      <c r="I80" s="191">
        <f>'D 1.1.2 1 Pol'!G104</f>
        <v>0</v>
      </c>
      <c r="J80" s="187" t="str">
        <f>IF(I103=0,"",I80/I103*100)</f>
        <v/>
      </c>
    </row>
    <row r="81" spans="1:10" ht="36.75" customHeight="1" x14ac:dyDescent="0.25">
      <c r="A81" s="176"/>
      <c r="B81" s="181" t="s">
        <v>103</v>
      </c>
      <c r="C81" s="182" t="s">
        <v>104</v>
      </c>
      <c r="D81" s="183"/>
      <c r="E81" s="183"/>
      <c r="F81" s="190" t="s">
        <v>24</v>
      </c>
      <c r="G81" s="191"/>
      <c r="H81" s="191"/>
      <c r="I81" s="191">
        <f>'D 1.1 D 1.1.1 Pol'!G8+'D 1.1.2 1 Pol'!G149</f>
        <v>0</v>
      </c>
      <c r="J81" s="187" t="str">
        <f>IF(I103=0,"",I81/I103*100)</f>
        <v/>
      </c>
    </row>
    <row r="82" spans="1:10" ht="36.75" customHeight="1" x14ac:dyDescent="0.25">
      <c r="A82" s="176"/>
      <c r="B82" s="181" t="s">
        <v>105</v>
      </c>
      <c r="C82" s="182" t="s">
        <v>106</v>
      </c>
      <c r="D82" s="183"/>
      <c r="E82" s="183"/>
      <c r="F82" s="190" t="s">
        <v>24</v>
      </c>
      <c r="G82" s="191"/>
      <c r="H82" s="191"/>
      <c r="I82" s="191">
        <f>'D 1.1 D 1.1.1 Pol'!G76</f>
        <v>0</v>
      </c>
      <c r="J82" s="187" t="str">
        <f>IF(I103=0,"",I82/I103*100)</f>
        <v/>
      </c>
    </row>
    <row r="83" spans="1:10" ht="36.75" customHeight="1" x14ac:dyDescent="0.25">
      <c r="A83" s="176"/>
      <c r="B83" s="181" t="s">
        <v>107</v>
      </c>
      <c r="C83" s="182" t="s">
        <v>108</v>
      </c>
      <c r="D83" s="183"/>
      <c r="E83" s="183"/>
      <c r="F83" s="190" t="s">
        <v>24</v>
      </c>
      <c r="G83" s="191"/>
      <c r="H83" s="191"/>
      <c r="I83" s="191">
        <f>'D 1.1 D 1.1.1 Pol'!G230</f>
        <v>0</v>
      </c>
      <c r="J83" s="187" t="str">
        <f>IF(I103=0,"",I83/I103*100)</f>
        <v/>
      </c>
    </row>
    <row r="84" spans="1:10" ht="36.75" customHeight="1" x14ac:dyDescent="0.25">
      <c r="A84" s="176"/>
      <c r="B84" s="181" t="s">
        <v>109</v>
      </c>
      <c r="C84" s="182" t="s">
        <v>110</v>
      </c>
      <c r="D84" s="183"/>
      <c r="E84" s="183"/>
      <c r="F84" s="190" t="s">
        <v>24</v>
      </c>
      <c r="G84" s="191"/>
      <c r="H84" s="191"/>
      <c r="I84" s="191">
        <f>'D 1.1.2 1 Pol'!G181</f>
        <v>0</v>
      </c>
      <c r="J84" s="187" t="str">
        <f>IF(I103=0,"",I84/I103*100)</f>
        <v/>
      </c>
    </row>
    <row r="85" spans="1:10" ht="36.75" customHeight="1" x14ac:dyDescent="0.25">
      <c r="A85" s="176"/>
      <c r="B85" s="181" t="s">
        <v>111</v>
      </c>
      <c r="C85" s="182" t="s">
        <v>112</v>
      </c>
      <c r="D85" s="183"/>
      <c r="E85" s="183"/>
      <c r="F85" s="190" t="s">
        <v>24</v>
      </c>
      <c r="G85" s="191"/>
      <c r="H85" s="191"/>
      <c r="I85" s="191">
        <f>'D 1.1 D 1.1.1 Pol'!G280+'D 2.1 1 Pol'!G34</f>
        <v>0</v>
      </c>
      <c r="J85" s="187" t="str">
        <f>IF(I103=0,"",I85/I103*100)</f>
        <v/>
      </c>
    </row>
    <row r="86" spans="1:10" ht="36.75" customHeight="1" x14ac:dyDescent="0.25">
      <c r="A86" s="176"/>
      <c r="B86" s="181" t="s">
        <v>113</v>
      </c>
      <c r="C86" s="182" t="s">
        <v>114</v>
      </c>
      <c r="D86" s="183"/>
      <c r="E86" s="183"/>
      <c r="F86" s="190" t="s">
        <v>24</v>
      </c>
      <c r="G86" s="191"/>
      <c r="H86" s="191"/>
      <c r="I86" s="191">
        <f>'D 1.1 D 1.1.1 Pol'!G299+'D 2.1 1 Pol'!G42</f>
        <v>0</v>
      </c>
      <c r="J86" s="187" t="str">
        <f>IF(I103=0,"",I86/I103*100)</f>
        <v/>
      </c>
    </row>
    <row r="87" spans="1:10" ht="36.75" customHeight="1" x14ac:dyDescent="0.25">
      <c r="A87" s="176"/>
      <c r="B87" s="181" t="s">
        <v>115</v>
      </c>
      <c r="C87" s="182" t="s">
        <v>116</v>
      </c>
      <c r="D87" s="183"/>
      <c r="E87" s="183"/>
      <c r="F87" s="190" t="s">
        <v>24</v>
      </c>
      <c r="G87" s="191"/>
      <c r="H87" s="191"/>
      <c r="I87" s="191">
        <f>'D 1.1 D 1.1.1 Pol'!G328+'D 1.1.2 1 Pol'!G206+'D 2.1 1 Pol'!G46</f>
        <v>0</v>
      </c>
      <c r="J87" s="187" t="str">
        <f>IF(I103=0,"",I87/I103*100)</f>
        <v/>
      </c>
    </row>
    <row r="88" spans="1:10" ht="36.75" customHeight="1" x14ac:dyDescent="0.25">
      <c r="A88" s="176"/>
      <c r="B88" s="181" t="s">
        <v>117</v>
      </c>
      <c r="C88" s="182" t="s">
        <v>118</v>
      </c>
      <c r="D88" s="183"/>
      <c r="E88" s="183"/>
      <c r="F88" s="190" t="s">
        <v>24</v>
      </c>
      <c r="G88" s="191"/>
      <c r="H88" s="191"/>
      <c r="I88" s="191">
        <f>'D 1.1 D 1.1.1 Pol'!G498+'D 1.1.2 1 Pol'!G255+'D 2.1 1 Pol'!G85</f>
        <v>0</v>
      </c>
      <c r="J88" s="187" t="str">
        <f>IF(I103=0,"",I88/I103*100)</f>
        <v/>
      </c>
    </row>
    <row r="89" spans="1:10" ht="36.75" customHeight="1" x14ac:dyDescent="0.25">
      <c r="A89" s="176"/>
      <c r="B89" s="181" t="s">
        <v>119</v>
      </c>
      <c r="C89" s="182" t="s">
        <v>120</v>
      </c>
      <c r="D89" s="183"/>
      <c r="E89" s="183"/>
      <c r="F89" s="190" t="s">
        <v>25</v>
      </c>
      <c r="G89" s="191"/>
      <c r="H89" s="191"/>
      <c r="I89" s="191">
        <f>'D 1.1 D 1.1.1 Pol'!G502</f>
        <v>0</v>
      </c>
      <c r="J89" s="187" t="str">
        <f>IF(I103=0,"",I89/I103*100)</f>
        <v/>
      </c>
    </row>
    <row r="90" spans="1:10" ht="36.75" customHeight="1" x14ac:dyDescent="0.25">
      <c r="A90" s="176"/>
      <c r="B90" s="181" t="s">
        <v>121</v>
      </c>
      <c r="C90" s="182" t="s">
        <v>122</v>
      </c>
      <c r="D90" s="183"/>
      <c r="E90" s="183"/>
      <c r="F90" s="190" t="s">
        <v>25</v>
      </c>
      <c r="G90" s="191"/>
      <c r="H90" s="191"/>
      <c r="I90" s="191">
        <f>'D 1.1 D 1.1.1 Pol'!G512+'D 2.1 1 Pol'!G89</f>
        <v>0</v>
      </c>
      <c r="J90" s="187" t="str">
        <f>IF(I103=0,"",I90/I103*100)</f>
        <v/>
      </c>
    </row>
    <row r="91" spans="1:10" ht="36.75" customHeight="1" x14ac:dyDescent="0.25">
      <c r="A91" s="176"/>
      <c r="B91" s="181" t="s">
        <v>123</v>
      </c>
      <c r="C91" s="182" t="s">
        <v>124</v>
      </c>
      <c r="D91" s="183"/>
      <c r="E91" s="183"/>
      <c r="F91" s="190" t="s">
        <v>25</v>
      </c>
      <c r="G91" s="191"/>
      <c r="H91" s="191"/>
      <c r="I91" s="191">
        <f>'D 2.1 1 Pol'!G102</f>
        <v>0</v>
      </c>
      <c r="J91" s="187" t="str">
        <f>IF(I103=0,"",I91/I103*100)</f>
        <v/>
      </c>
    </row>
    <row r="92" spans="1:10" ht="36.75" customHeight="1" x14ac:dyDescent="0.25">
      <c r="A92" s="176"/>
      <c r="B92" s="181" t="s">
        <v>125</v>
      </c>
      <c r="C92" s="182" t="s">
        <v>126</v>
      </c>
      <c r="D92" s="183"/>
      <c r="E92" s="183"/>
      <c r="F92" s="190" t="s">
        <v>25</v>
      </c>
      <c r="G92" s="191"/>
      <c r="H92" s="191"/>
      <c r="I92" s="191">
        <f>'D 1.1 D 1.1.1 Pol'!G536+'D 2.1 1 Pol'!G126</f>
        <v>0</v>
      </c>
      <c r="J92" s="187" t="str">
        <f>IF(I103=0,"",I92/I103*100)</f>
        <v/>
      </c>
    </row>
    <row r="93" spans="1:10" ht="36.75" customHeight="1" x14ac:dyDescent="0.25">
      <c r="A93" s="176"/>
      <c r="B93" s="181" t="s">
        <v>127</v>
      </c>
      <c r="C93" s="182" t="s">
        <v>128</v>
      </c>
      <c r="D93" s="183"/>
      <c r="E93" s="183"/>
      <c r="F93" s="190" t="s">
        <v>25</v>
      </c>
      <c r="G93" s="191"/>
      <c r="H93" s="191"/>
      <c r="I93" s="191">
        <f>'D 1.1 D 1.1.1 Pol'!G556+'D 2.1 1 Pol'!G148</f>
        <v>0</v>
      </c>
      <c r="J93" s="187" t="str">
        <f>IF(I103=0,"",I93/I103*100)</f>
        <v/>
      </c>
    </row>
    <row r="94" spans="1:10" ht="36.75" customHeight="1" x14ac:dyDescent="0.25">
      <c r="A94" s="176"/>
      <c r="B94" s="181" t="s">
        <v>129</v>
      </c>
      <c r="C94" s="182" t="s">
        <v>130</v>
      </c>
      <c r="D94" s="183"/>
      <c r="E94" s="183"/>
      <c r="F94" s="190" t="s">
        <v>25</v>
      </c>
      <c r="G94" s="191"/>
      <c r="H94" s="191"/>
      <c r="I94" s="191">
        <f>'D 1.1 D 1.1.1 Pol'!G648+'D 2.1 1 Pol'!G157</f>
        <v>0</v>
      </c>
      <c r="J94" s="187" t="str">
        <f>IF(I103=0,"",I94/I103*100)</f>
        <v/>
      </c>
    </row>
    <row r="95" spans="1:10" ht="36.75" customHeight="1" x14ac:dyDescent="0.25">
      <c r="A95" s="176"/>
      <c r="B95" s="181" t="s">
        <v>131</v>
      </c>
      <c r="C95" s="182" t="s">
        <v>132</v>
      </c>
      <c r="D95" s="183"/>
      <c r="E95" s="183"/>
      <c r="F95" s="190" t="s">
        <v>25</v>
      </c>
      <c r="G95" s="191"/>
      <c r="H95" s="191"/>
      <c r="I95" s="191">
        <f>'D 1.1 D 1.1.1 Pol'!G655+'D 1.1.2 1 Pol'!G259+'D 2.1 1 Pol'!G164</f>
        <v>0</v>
      </c>
      <c r="J95" s="187" t="str">
        <f>IF(I103=0,"",I95/I103*100)</f>
        <v/>
      </c>
    </row>
    <row r="96" spans="1:10" ht="36.75" customHeight="1" x14ac:dyDescent="0.25">
      <c r="A96" s="176"/>
      <c r="B96" s="181" t="s">
        <v>133</v>
      </c>
      <c r="C96" s="182" t="s">
        <v>134</v>
      </c>
      <c r="D96" s="183"/>
      <c r="E96" s="183"/>
      <c r="F96" s="190" t="s">
        <v>25</v>
      </c>
      <c r="G96" s="191"/>
      <c r="H96" s="191"/>
      <c r="I96" s="191">
        <f>'D 1.1 D 1.1.1 Pol'!G727</f>
        <v>0</v>
      </c>
      <c r="J96" s="187" t="str">
        <f>IF(I103=0,"",I96/I103*100)</f>
        <v/>
      </c>
    </row>
    <row r="97" spans="1:10" ht="36.75" customHeight="1" x14ac:dyDescent="0.25">
      <c r="A97" s="176"/>
      <c r="B97" s="181" t="s">
        <v>135</v>
      </c>
      <c r="C97" s="182" t="s">
        <v>136</v>
      </c>
      <c r="D97" s="183"/>
      <c r="E97" s="183"/>
      <c r="F97" s="190" t="s">
        <v>25</v>
      </c>
      <c r="G97" s="191"/>
      <c r="H97" s="191"/>
      <c r="I97" s="191">
        <f>'D 1.1 D 1.1.1 Pol'!G806</f>
        <v>0</v>
      </c>
      <c r="J97" s="187" t="str">
        <f>IF(I103=0,"",I97/I103*100)</f>
        <v/>
      </c>
    </row>
    <row r="98" spans="1:10" ht="36.75" customHeight="1" x14ac:dyDescent="0.25">
      <c r="A98" s="176"/>
      <c r="B98" s="181" t="s">
        <v>137</v>
      </c>
      <c r="C98" s="182" t="s">
        <v>138</v>
      </c>
      <c r="D98" s="183"/>
      <c r="E98" s="183"/>
      <c r="F98" s="190" t="s">
        <v>25</v>
      </c>
      <c r="G98" s="191"/>
      <c r="H98" s="191"/>
      <c r="I98" s="191">
        <f>'D 1.1 D 1.1.1 Pol'!G811+'D 2.1 1 Pol'!G171</f>
        <v>0</v>
      </c>
      <c r="J98" s="187" t="str">
        <f>IF(I103=0,"",I98/I103*100)</f>
        <v/>
      </c>
    </row>
    <row r="99" spans="1:10" ht="36.75" customHeight="1" x14ac:dyDescent="0.25">
      <c r="A99" s="176"/>
      <c r="B99" s="181" t="s">
        <v>139</v>
      </c>
      <c r="C99" s="182" t="s">
        <v>140</v>
      </c>
      <c r="D99" s="183"/>
      <c r="E99" s="183"/>
      <c r="F99" s="190" t="s">
        <v>25</v>
      </c>
      <c r="G99" s="191"/>
      <c r="H99" s="191"/>
      <c r="I99" s="191">
        <f>'D 2.1 3 Pol'!G49</f>
        <v>0</v>
      </c>
      <c r="J99" s="187" t="str">
        <f>IF(I103=0,"",I99/I103*100)</f>
        <v/>
      </c>
    </row>
    <row r="100" spans="1:10" ht="36.75" customHeight="1" x14ac:dyDescent="0.25">
      <c r="A100" s="176"/>
      <c r="B100" s="181" t="s">
        <v>141</v>
      </c>
      <c r="C100" s="182" t="s">
        <v>142</v>
      </c>
      <c r="D100" s="183"/>
      <c r="E100" s="183"/>
      <c r="F100" s="190" t="s">
        <v>26</v>
      </c>
      <c r="G100" s="191"/>
      <c r="H100" s="191"/>
      <c r="I100" s="191">
        <f>'D 1.1 D 1.4.1 Pol'!G8+'D 1.1 D 1.4.2 Pol'!G8+'D 1.1 D 1.4.3 Pol'!G8+'D 2.1 2 Pol'!G8</f>
        <v>0</v>
      </c>
      <c r="J100" s="187" t="str">
        <f>IF(I103=0,"",I100/I103*100)</f>
        <v/>
      </c>
    </row>
    <row r="101" spans="1:10" ht="36.75" customHeight="1" x14ac:dyDescent="0.25">
      <c r="A101" s="176"/>
      <c r="B101" s="181" t="s">
        <v>143</v>
      </c>
      <c r="C101" s="182" t="s">
        <v>27</v>
      </c>
      <c r="D101" s="183"/>
      <c r="E101" s="183"/>
      <c r="F101" s="190" t="s">
        <v>143</v>
      </c>
      <c r="G101" s="191"/>
      <c r="H101" s="191"/>
      <c r="I101" s="191">
        <f>'01 1 Pol'!G8</f>
        <v>0</v>
      </c>
      <c r="J101" s="187" t="str">
        <f>IF(I103=0,"",I101/I103*100)</f>
        <v/>
      </c>
    </row>
    <row r="102" spans="1:10" ht="36.75" customHeight="1" x14ac:dyDescent="0.25">
      <c r="A102" s="176"/>
      <c r="B102" s="181" t="s">
        <v>144</v>
      </c>
      <c r="C102" s="182" t="s">
        <v>28</v>
      </c>
      <c r="D102" s="183"/>
      <c r="E102" s="183"/>
      <c r="F102" s="190" t="s">
        <v>144</v>
      </c>
      <c r="G102" s="191"/>
      <c r="H102" s="191"/>
      <c r="I102" s="191">
        <f>'01 1 Pol'!G15</f>
        <v>0</v>
      </c>
      <c r="J102" s="187" t="str">
        <f>IF(I103=0,"",I102/I103*100)</f>
        <v/>
      </c>
    </row>
    <row r="103" spans="1:10" ht="25.5" customHeight="1" x14ac:dyDescent="0.25">
      <c r="A103" s="177"/>
      <c r="B103" s="184" t="s">
        <v>1</v>
      </c>
      <c r="C103" s="185"/>
      <c r="D103" s="186"/>
      <c r="E103" s="186"/>
      <c r="F103" s="192"/>
      <c r="G103" s="193"/>
      <c r="H103" s="193"/>
      <c r="I103" s="193">
        <f>SUM(I75:I102)</f>
        <v>0</v>
      </c>
      <c r="J103" s="188">
        <f>SUM(J75:J102)</f>
        <v>0</v>
      </c>
    </row>
    <row r="104" spans="1:10" x14ac:dyDescent="0.25">
      <c r="F104" s="133"/>
      <c r="G104" s="133"/>
      <c r="H104" s="133"/>
      <c r="I104" s="133"/>
      <c r="J104" s="189"/>
    </row>
    <row r="105" spans="1:10" x14ac:dyDescent="0.25">
      <c r="F105" s="133"/>
      <c r="G105" s="133"/>
      <c r="H105" s="133"/>
      <c r="I105" s="133"/>
      <c r="J105" s="189"/>
    </row>
    <row r="106" spans="1:10" x14ac:dyDescent="0.25">
      <c r="F106" s="133"/>
      <c r="G106" s="133"/>
      <c r="H106" s="133"/>
      <c r="I106" s="133"/>
      <c r="J106" s="189"/>
    </row>
  </sheetData>
  <sheetProtection algorithmName="SHA-512" hashValue="e7CdEYNNDC14XpunbJkIrUwgIsnZ0JFSwsFhoaduBPeuKgdAKlWoZEowGEpEZRgmN3+qct8iQUsMcx2sfzF8ug==" saltValue="ibyO9edIbR0Hn4eeJ6Ofe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C99:E99"/>
    <mergeCell ref="C100:E100"/>
    <mergeCell ref="C101:E101"/>
    <mergeCell ref="C102:E102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B54:E54"/>
    <mergeCell ref="C75:E75"/>
    <mergeCell ref="C76:E76"/>
    <mergeCell ref="C77:E77"/>
    <mergeCell ref="C78:E7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Tsq+/6krmfYI26DnOez0XAzOkykT4evq1YBh/e5Ru/epe4nCqq3QBUb1SYBaVxMINt8ORafL/SEnRYOSj180Jg==" saltValue="uKxMPiAFOyz9CGreIYFCk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50</v>
      </c>
      <c r="C4" s="202" t="s">
        <v>49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143</v>
      </c>
      <c r="C8" s="240" t="s">
        <v>27</v>
      </c>
      <c r="D8" s="224"/>
      <c r="E8" s="225"/>
      <c r="F8" s="226"/>
      <c r="G8" s="226">
        <f>SUMIF(AG9:AG14,"&lt;&gt;NOR",G9:G14)</f>
        <v>0</v>
      </c>
      <c r="H8" s="226"/>
      <c r="I8" s="226">
        <f>SUM(I9:I14)</f>
        <v>0</v>
      </c>
      <c r="J8" s="226"/>
      <c r="K8" s="226">
        <f>SUM(K9:K14)</f>
        <v>0</v>
      </c>
      <c r="L8" s="226"/>
      <c r="M8" s="226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6"/>
      <c r="S8" s="226"/>
      <c r="T8" s="227"/>
      <c r="U8" s="221"/>
      <c r="V8" s="221">
        <f>SUM(V9:V14)</f>
        <v>0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174</v>
      </c>
      <c r="C9" s="241" t="s">
        <v>175</v>
      </c>
      <c r="D9" s="231" t="s">
        <v>176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177</v>
      </c>
      <c r="T9" s="235" t="s">
        <v>178</v>
      </c>
      <c r="U9" s="220">
        <v>0</v>
      </c>
      <c r="V9" s="220">
        <f>ROUND(E9*U9,2)</f>
        <v>0</v>
      </c>
      <c r="W9" s="220"/>
      <c r="X9" s="220" t="s">
        <v>179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/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9">
        <v>2</v>
      </c>
      <c r="B11" s="230" t="s">
        <v>183</v>
      </c>
      <c r="C11" s="241" t="s">
        <v>184</v>
      </c>
      <c r="D11" s="231" t="s">
        <v>176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177</v>
      </c>
      <c r="T11" s="235" t="s">
        <v>178</v>
      </c>
      <c r="U11" s="220">
        <v>0</v>
      </c>
      <c r="V11" s="220">
        <f>ROUND(E11*U11,2)</f>
        <v>0</v>
      </c>
      <c r="W11" s="220"/>
      <c r="X11" s="220" t="s">
        <v>179</v>
      </c>
      <c r="Y11" s="220" t="s">
        <v>180</v>
      </c>
      <c r="Z11" s="210"/>
      <c r="AA11" s="210"/>
      <c r="AB11" s="210"/>
      <c r="AC11" s="210"/>
      <c r="AD11" s="210"/>
      <c r="AE11" s="210"/>
      <c r="AF11" s="210"/>
      <c r="AG11" s="210" t="s">
        <v>181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2"/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3</v>
      </c>
      <c r="B13" s="230" t="s">
        <v>185</v>
      </c>
      <c r="C13" s="241" t="s">
        <v>186</v>
      </c>
      <c r="D13" s="231" t="s">
        <v>176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177</v>
      </c>
      <c r="T13" s="235" t="s">
        <v>178</v>
      </c>
      <c r="U13" s="220">
        <v>0</v>
      </c>
      <c r="V13" s="220">
        <f>ROUND(E13*U13,2)</f>
        <v>0</v>
      </c>
      <c r="W13" s="220"/>
      <c r="X13" s="220" t="s">
        <v>179</v>
      </c>
      <c r="Y13" s="220" t="s">
        <v>180</v>
      </c>
      <c r="Z13" s="210"/>
      <c r="AA13" s="210"/>
      <c r="AB13" s="210"/>
      <c r="AC13" s="210"/>
      <c r="AD13" s="210"/>
      <c r="AE13" s="210"/>
      <c r="AF13" s="210"/>
      <c r="AG13" s="210" t="s">
        <v>181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42"/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22" t="s">
        <v>172</v>
      </c>
      <c r="B15" s="223" t="s">
        <v>144</v>
      </c>
      <c r="C15" s="240" t="s">
        <v>28</v>
      </c>
      <c r="D15" s="224"/>
      <c r="E15" s="225"/>
      <c r="F15" s="226"/>
      <c r="G15" s="226">
        <f>SUMIF(AG16:AG46,"&lt;&gt;NOR",G16:G46)</f>
        <v>0</v>
      </c>
      <c r="H15" s="226"/>
      <c r="I15" s="226">
        <f>SUM(I16:I46)</f>
        <v>0</v>
      </c>
      <c r="J15" s="226"/>
      <c r="K15" s="226">
        <f>SUM(K16:K46)</f>
        <v>0</v>
      </c>
      <c r="L15" s="226"/>
      <c r="M15" s="226">
        <f>SUM(M16:M46)</f>
        <v>0</v>
      </c>
      <c r="N15" s="225"/>
      <c r="O15" s="225">
        <f>SUM(O16:O46)</f>
        <v>0</v>
      </c>
      <c r="P15" s="225"/>
      <c r="Q15" s="225">
        <f>SUM(Q16:Q46)</f>
        <v>0</v>
      </c>
      <c r="R15" s="226"/>
      <c r="S15" s="226"/>
      <c r="T15" s="227"/>
      <c r="U15" s="221"/>
      <c r="V15" s="221">
        <f>SUM(V16:V46)</f>
        <v>0</v>
      </c>
      <c r="W15" s="221"/>
      <c r="X15" s="221"/>
      <c r="Y15" s="221"/>
      <c r="AG15" t="s">
        <v>173</v>
      </c>
    </row>
    <row r="16" spans="1:60" outlineLevel="1" x14ac:dyDescent="0.25">
      <c r="A16" s="229">
        <v>4</v>
      </c>
      <c r="B16" s="230" t="s">
        <v>187</v>
      </c>
      <c r="C16" s="241" t="s">
        <v>188</v>
      </c>
      <c r="D16" s="231" t="s">
        <v>176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177</v>
      </c>
      <c r="T16" s="235" t="s">
        <v>178</v>
      </c>
      <c r="U16" s="220">
        <v>0</v>
      </c>
      <c r="V16" s="220">
        <f>ROUND(E16*U16,2)</f>
        <v>0</v>
      </c>
      <c r="W16" s="220"/>
      <c r="X16" s="220" t="s">
        <v>179</v>
      </c>
      <c r="Y16" s="220" t="s">
        <v>180</v>
      </c>
      <c r="Z16" s="210"/>
      <c r="AA16" s="210"/>
      <c r="AB16" s="210"/>
      <c r="AC16" s="210"/>
      <c r="AD16" s="210"/>
      <c r="AE16" s="210"/>
      <c r="AF16" s="210"/>
      <c r="AG16" s="210" t="s">
        <v>181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17"/>
      <c r="B17" s="218"/>
      <c r="C17" s="243" t="s">
        <v>189</v>
      </c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190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8" t="str">
        <f>C17</f>
        <v>Náklady spojené s povinným pojištěním dodavatele nebo stavebního díla či jeho části, v rozsahu dle návrhu smlouvy o dílo“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4"/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9">
        <v>5</v>
      </c>
      <c r="B19" s="230" t="s">
        <v>191</v>
      </c>
      <c r="C19" s="241" t="s">
        <v>192</v>
      </c>
      <c r="D19" s="231" t="s">
        <v>193</v>
      </c>
      <c r="E19" s="232">
        <v>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194</v>
      </c>
      <c r="T19" s="235" t="s">
        <v>178</v>
      </c>
      <c r="U19" s="220">
        <v>0</v>
      </c>
      <c r="V19" s="220">
        <f>ROUND(E19*U19,2)</f>
        <v>0</v>
      </c>
      <c r="W19" s="220"/>
      <c r="X19" s="220" t="s">
        <v>195</v>
      </c>
      <c r="Y19" s="220" t="s">
        <v>180</v>
      </c>
      <c r="Z19" s="210"/>
      <c r="AA19" s="210"/>
      <c r="AB19" s="210"/>
      <c r="AC19" s="210"/>
      <c r="AD19" s="210"/>
      <c r="AE19" s="210"/>
      <c r="AF19" s="210"/>
      <c r="AG19" s="210" t="s">
        <v>196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2"/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9">
        <v>6</v>
      </c>
      <c r="B21" s="230" t="s">
        <v>197</v>
      </c>
      <c r="C21" s="241" t="s">
        <v>198</v>
      </c>
      <c r="D21" s="231" t="s">
        <v>176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177</v>
      </c>
      <c r="T21" s="235" t="s">
        <v>178</v>
      </c>
      <c r="U21" s="220">
        <v>0</v>
      </c>
      <c r="V21" s="220">
        <f>ROUND(E21*U21,2)</f>
        <v>0</v>
      </c>
      <c r="W21" s="220"/>
      <c r="X21" s="220" t="s">
        <v>199</v>
      </c>
      <c r="Y21" s="220" t="s">
        <v>180</v>
      </c>
      <c r="Z21" s="210"/>
      <c r="AA21" s="210"/>
      <c r="AB21" s="210"/>
      <c r="AC21" s="210"/>
      <c r="AD21" s="210"/>
      <c r="AE21" s="210"/>
      <c r="AF21" s="210"/>
      <c r="AG21" s="210" t="s">
        <v>200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1.2" outlineLevel="2" x14ac:dyDescent="0.25">
      <c r="A22" s="217"/>
      <c r="B22" s="218"/>
      <c r="C22" s="243" t="s">
        <v>201</v>
      </c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190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8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17"/>
      <c r="B23" s="218"/>
      <c r="C23" s="244"/>
      <c r="D23" s="236"/>
      <c r="E23" s="236"/>
      <c r="F23" s="236"/>
      <c r="G23" s="236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182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9">
        <v>7</v>
      </c>
      <c r="B24" s="230" t="s">
        <v>202</v>
      </c>
      <c r="C24" s="241" t="s">
        <v>203</v>
      </c>
      <c r="D24" s="231" t="s">
        <v>176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177</v>
      </c>
      <c r="T24" s="235" t="s">
        <v>178</v>
      </c>
      <c r="U24" s="220">
        <v>0</v>
      </c>
      <c r="V24" s="220">
        <f>ROUND(E24*U24,2)</f>
        <v>0</v>
      </c>
      <c r="W24" s="220"/>
      <c r="X24" s="220" t="s">
        <v>179</v>
      </c>
      <c r="Y24" s="220" t="s">
        <v>180</v>
      </c>
      <c r="Z24" s="210"/>
      <c r="AA24" s="210"/>
      <c r="AB24" s="210"/>
      <c r="AC24" s="210"/>
      <c r="AD24" s="210"/>
      <c r="AE24" s="210"/>
      <c r="AF24" s="210"/>
      <c r="AG24" s="210" t="s">
        <v>181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17"/>
      <c r="B25" s="218"/>
      <c r="C25" s="243" t="s">
        <v>204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190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44"/>
      <c r="D26" s="236"/>
      <c r="E26" s="236"/>
      <c r="F26" s="236"/>
      <c r="G26" s="236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9">
        <v>8</v>
      </c>
      <c r="B27" s="230" t="s">
        <v>205</v>
      </c>
      <c r="C27" s="241" t="s">
        <v>206</v>
      </c>
      <c r="D27" s="231" t="s">
        <v>176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177</v>
      </c>
      <c r="T27" s="235" t="s">
        <v>178</v>
      </c>
      <c r="U27" s="220">
        <v>0</v>
      </c>
      <c r="V27" s="220">
        <f>ROUND(E27*U27,2)</f>
        <v>0</v>
      </c>
      <c r="W27" s="220"/>
      <c r="X27" s="220" t="s">
        <v>179</v>
      </c>
      <c r="Y27" s="220" t="s">
        <v>180</v>
      </c>
      <c r="Z27" s="210"/>
      <c r="AA27" s="210"/>
      <c r="AB27" s="210"/>
      <c r="AC27" s="210"/>
      <c r="AD27" s="210"/>
      <c r="AE27" s="210"/>
      <c r="AF27" s="210"/>
      <c r="AG27" s="210" t="s">
        <v>181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3" t="s">
        <v>207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190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8" t="str">
        <f>C28</f>
        <v>Náklady zhotovitele, které vzniknou v souvislosti s povinnostmi zhotovitele při předání a převzetí díla.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44"/>
      <c r="D29" s="236"/>
      <c r="E29" s="236"/>
      <c r="F29" s="236"/>
      <c r="G29" s="236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9">
        <v>9</v>
      </c>
      <c r="B30" s="230" t="s">
        <v>208</v>
      </c>
      <c r="C30" s="241" t="s">
        <v>209</v>
      </c>
      <c r="D30" s="231" t="s">
        <v>176</v>
      </c>
      <c r="E30" s="232">
        <v>1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177</v>
      </c>
      <c r="T30" s="235" t="s">
        <v>178</v>
      </c>
      <c r="U30" s="220">
        <v>0</v>
      </c>
      <c r="V30" s="220">
        <f>ROUND(E30*U30,2)</f>
        <v>0</v>
      </c>
      <c r="W30" s="220"/>
      <c r="X30" s="220" t="s">
        <v>179</v>
      </c>
      <c r="Y30" s="220" t="s">
        <v>180</v>
      </c>
      <c r="Z30" s="210"/>
      <c r="AA30" s="210"/>
      <c r="AB30" s="210"/>
      <c r="AC30" s="210"/>
      <c r="AD30" s="210"/>
      <c r="AE30" s="210"/>
      <c r="AF30" s="210"/>
      <c r="AG30" s="210" t="s">
        <v>210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1" outlineLevel="2" x14ac:dyDescent="0.25">
      <c r="A31" s="217"/>
      <c r="B31" s="218"/>
      <c r="C31" s="243" t="s">
        <v>211</v>
      </c>
      <c r="D31" s="239"/>
      <c r="E31" s="239"/>
      <c r="F31" s="239"/>
      <c r="G31" s="239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190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8" t="str">
        <f>C31</f>
        <v>„Náklady na vyhotovení dokumentace skutečného provedení stavby v počtu třech  paré. Dokumentace bude předána v tištěné formě a na CD ve dvou formátech (veškerá dokumetnace v PDF,  výkresová část v DWG a PDF)“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17"/>
      <c r="B32" s="218"/>
      <c r="C32" s="244"/>
      <c r="D32" s="236"/>
      <c r="E32" s="236"/>
      <c r="F32" s="236"/>
      <c r="G32" s="236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9">
        <v>10</v>
      </c>
      <c r="B33" s="230" t="s">
        <v>212</v>
      </c>
      <c r="C33" s="241" t="s">
        <v>213</v>
      </c>
      <c r="D33" s="231" t="s">
        <v>176</v>
      </c>
      <c r="E33" s="232">
        <v>1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177</v>
      </c>
      <c r="T33" s="235" t="s">
        <v>178</v>
      </c>
      <c r="U33" s="220">
        <v>0</v>
      </c>
      <c r="V33" s="220">
        <f>ROUND(E33*U33,2)</f>
        <v>0</v>
      </c>
      <c r="W33" s="220"/>
      <c r="X33" s="220" t="s">
        <v>179</v>
      </c>
      <c r="Y33" s="220" t="s">
        <v>180</v>
      </c>
      <c r="Z33" s="210"/>
      <c r="AA33" s="210"/>
      <c r="AB33" s="210"/>
      <c r="AC33" s="210"/>
      <c r="AD33" s="210"/>
      <c r="AE33" s="210"/>
      <c r="AF33" s="210"/>
      <c r="AG33" s="210" t="s">
        <v>210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1" outlineLevel="2" x14ac:dyDescent="0.25">
      <c r="A34" s="217"/>
      <c r="B34" s="218"/>
      <c r="C34" s="243" t="s">
        <v>214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190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8" t="str">
        <f>C34</f>
        <v>Náklady zhotovitele spojené se zabezpečením a poskytnutím zajišťovacích bankovních záruk za řádné provedení díla, jak je zadavatel požaduje v obchodních podmínkách.</v>
      </c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44"/>
      <c r="D35" s="236"/>
      <c r="E35" s="236"/>
      <c r="F35" s="236"/>
      <c r="G35" s="23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9">
        <v>11</v>
      </c>
      <c r="B36" s="230" t="s">
        <v>215</v>
      </c>
      <c r="C36" s="241" t="s">
        <v>216</v>
      </c>
      <c r="D36" s="231" t="s">
        <v>176</v>
      </c>
      <c r="E36" s="232">
        <v>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177</v>
      </c>
      <c r="T36" s="235" t="s">
        <v>178</v>
      </c>
      <c r="U36" s="220">
        <v>0</v>
      </c>
      <c r="V36" s="220">
        <f>ROUND(E36*U36,2)</f>
        <v>0</v>
      </c>
      <c r="W36" s="220"/>
      <c r="X36" s="220" t="s">
        <v>179</v>
      </c>
      <c r="Y36" s="220" t="s">
        <v>180</v>
      </c>
      <c r="Z36" s="210"/>
      <c r="AA36" s="210"/>
      <c r="AB36" s="210"/>
      <c r="AC36" s="210"/>
      <c r="AD36" s="210"/>
      <c r="AE36" s="210"/>
      <c r="AF36" s="210"/>
      <c r="AG36" s="210" t="s">
        <v>210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1" outlineLevel="2" x14ac:dyDescent="0.25">
      <c r="A37" s="217"/>
      <c r="B37" s="218"/>
      <c r="C37" s="243" t="s">
        <v>217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190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8" t="str">
        <f>C37</f>
        <v>Náklady zhotovitele spojené se zabezpečením a poskytnutím zajišťovacích bankovních záruk za splnění záručních podmínek, jak je zadavatel požaduje v obchodních podmínkách.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17"/>
      <c r="B38" s="218"/>
      <c r="C38" s="244"/>
      <c r="D38" s="236"/>
      <c r="E38" s="236"/>
      <c r="F38" s="236"/>
      <c r="G38" s="236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9">
        <v>12</v>
      </c>
      <c r="B39" s="230" t="s">
        <v>218</v>
      </c>
      <c r="C39" s="241" t="s">
        <v>219</v>
      </c>
      <c r="D39" s="231" t="s">
        <v>176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194</v>
      </c>
      <c r="T39" s="235" t="s">
        <v>178</v>
      </c>
      <c r="U39" s="220">
        <v>0</v>
      </c>
      <c r="V39" s="220">
        <f>ROUND(E39*U39,2)</f>
        <v>0</v>
      </c>
      <c r="W39" s="220"/>
      <c r="X39" s="220" t="s">
        <v>195</v>
      </c>
      <c r="Y39" s="220" t="s">
        <v>180</v>
      </c>
      <c r="Z39" s="210"/>
      <c r="AA39" s="210"/>
      <c r="AB39" s="210"/>
      <c r="AC39" s="210"/>
      <c r="AD39" s="210"/>
      <c r="AE39" s="210"/>
      <c r="AF39" s="210"/>
      <c r="AG39" s="210" t="s">
        <v>196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17"/>
      <c r="B40" s="218"/>
      <c r="C40" s="242"/>
      <c r="D40" s="237"/>
      <c r="E40" s="237"/>
      <c r="F40" s="237"/>
      <c r="G40" s="237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9">
        <v>13</v>
      </c>
      <c r="B41" s="230" t="s">
        <v>220</v>
      </c>
      <c r="C41" s="241" t="s">
        <v>221</v>
      </c>
      <c r="D41" s="231" t="s">
        <v>176</v>
      </c>
      <c r="E41" s="232">
        <v>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194</v>
      </c>
      <c r="T41" s="235" t="s">
        <v>178</v>
      </c>
      <c r="U41" s="220">
        <v>0</v>
      </c>
      <c r="V41" s="220">
        <f>ROUND(E41*U41,2)</f>
        <v>0</v>
      </c>
      <c r="W41" s="220"/>
      <c r="X41" s="220" t="s">
        <v>195</v>
      </c>
      <c r="Y41" s="220" t="s">
        <v>180</v>
      </c>
      <c r="Z41" s="210"/>
      <c r="AA41" s="210"/>
      <c r="AB41" s="210"/>
      <c r="AC41" s="210"/>
      <c r="AD41" s="210"/>
      <c r="AE41" s="210"/>
      <c r="AF41" s="210"/>
      <c r="AG41" s="210" t="s">
        <v>196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43" t="s">
        <v>222</v>
      </c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190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8" t="str">
        <f>C42</f>
        <v>z materiálu odolného proti povětrnostním podmínkám, instalace po celou dobu realizace projektu na viditelném místě.</v>
      </c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44"/>
      <c r="D43" s="236"/>
      <c r="E43" s="236"/>
      <c r="F43" s="236"/>
      <c r="G43" s="236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9">
        <v>14</v>
      </c>
      <c r="B44" s="230" t="s">
        <v>223</v>
      </c>
      <c r="C44" s="241" t="s">
        <v>224</v>
      </c>
      <c r="D44" s="231" t="s">
        <v>176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177</v>
      </c>
      <c r="T44" s="235" t="s">
        <v>178</v>
      </c>
      <c r="U44" s="220">
        <v>0</v>
      </c>
      <c r="V44" s="220">
        <f>ROUND(E44*U44,2)</f>
        <v>0</v>
      </c>
      <c r="W44" s="220"/>
      <c r="X44" s="220" t="s">
        <v>179</v>
      </c>
      <c r="Y44" s="220" t="s">
        <v>180</v>
      </c>
      <c r="Z44" s="210"/>
      <c r="AA44" s="210"/>
      <c r="AB44" s="210"/>
      <c r="AC44" s="210"/>
      <c r="AD44" s="210"/>
      <c r="AE44" s="210"/>
      <c r="AF44" s="210"/>
      <c r="AG44" s="210" t="s">
        <v>210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43" t="s">
        <v>225</v>
      </c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190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8" t="str">
        <f>C45</f>
        <v>Zaměření a vytýčení stávajících inženýrských sítí v místě stavby z hlediska jejich ochrany při provádění stavby.</v>
      </c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17"/>
      <c r="B46" s="218"/>
      <c r="C46" s="244"/>
      <c r="D46" s="236"/>
      <c r="E46" s="236"/>
      <c r="F46" s="236"/>
      <c r="G46" s="236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4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15</v>
      </c>
      <c r="AF47">
        <v>21</v>
      </c>
      <c r="AG47" t="s">
        <v>158</v>
      </c>
    </row>
    <row r="48" spans="1:60" x14ac:dyDescent="0.25">
      <c r="A48" s="213"/>
      <c r="B48" s="214" t="s">
        <v>29</v>
      </c>
      <c r="C48" s="246"/>
      <c r="D48" s="215"/>
      <c r="E48" s="216"/>
      <c r="F48" s="216"/>
      <c r="G48" s="228">
        <f>G8+G15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226</v>
      </c>
    </row>
    <row r="49" spans="3:33" x14ac:dyDescent="0.25">
      <c r="C49" s="247"/>
      <c r="D49" s="10"/>
      <c r="AG49" t="s">
        <v>227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xBUveGRN5IW6jbNB3G/ULZrnaYIvAuiRUshPNSoVnPJSAMiBGKStbty4IJHRFuzLabYfIYW+fODJdQGn/m1kA==" saltValue="TYygG01CkPl24tY+zZKFmA==" spinCount="100000" sheet="1" formatRows="0"/>
  <mergeCells count="27">
    <mergeCell ref="C43:G43"/>
    <mergeCell ref="C45:G45"/>
    <mergeCell ref="C46:G46"/>
    <mergeCell ref="C34:G34"/>
    <mergeCell ref="C35:G35"/>
    <mergeCell ref="C37:G37"/>
    <mergeCell ref="C38:G38"/>
    <mergeCell ref="C40:G40"/>
    <mergeCell ref="C42:G42"/>
    <mergeCell ref="C25:G25"/>
    <mergeCell ref="C26:G26"/>
    <mergeCell ref="C28:G28"/>
    <mergeCell ref="C29:G29"/>
    <mergeCell ref="C31:G31"/>
    <mergeCell ref="C32:G32"/>
    <mergeCell ref="C14:G14"/>
    <mergeCell ref="C17:G17"/>
    <mergeCell ref="C18:G18"/>
    <mergeCell ref="C20:G20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103</v>
      </c>
      <c r="C8" s="240" t="s">
        <v>104</v>
      </c>
      <c r="D8" s="224"/>
      <c r="E8" s="225"/>
      <c r="F8" s="226"/>
      <c r="G8" s="226">
        <f>SUMIF(AG9:AG75,"&lt;&gt;NOR",G9:G75)</f>
        <v>0</v>
      </c>
      <c r="H8" s="226"/>
      <c r="I8" s="226">
        <f>SUM(I9:I75)</f>
        <v>0</v>
      </c>
      <c r="J8" s="226"/>
      <c r="K8" s="226">
        <f>SUM(K9:K75)</f>
        <v>0</v>
      </c>
      <c r="L8" s="226"/>
      <c r="M8" s="226">
        <f>SUM(M9:M75)</f>
        <v>0</v>
      </c>
      <c r="N8" s="225"/>
      <c r="O8" s="225">
        <f>SUM(O9:O75)</f>
        <v>5.19</v>
      </c>
      <c r="P8" s="225"/>
      <c r="Q8" s="225">
        <f>SUM(Q9:Q75)</f>
        <v>0</v>
      </c>
      <c r="R8" s="226"/>
      <c r="S8" s="226"/>
      <c r="T8" s="227"/>
      <c r="U8" s="221"/>
      <c r="V8" s="221">
        <f>SUM(V9:V75)</f>
        <v>155.30000000000001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228</v>
      </c>
      <c r="C9" s="241" t="s">
        <v>229</v>
      </c>
      <c r="D9" s="231" t="s">
        <v>230</v>
      </c>
      <c r="E9" s="232">
        <v>32.104799999999997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4.1999999999999997E-3</v>
      </c>
      <c r="O9" s="232">
        <f>ROUND(E9*N9,2)</f>
        <v>0.13</v>
      </c>
      <c r="P9" s="232">
        <v>0</v>
      </c>
      <c r="Q9" s="232">
        <f>ROUND(E9*P9,2)</f>
        <v>0</v>
      </c>
      <c r="R9" s="234" t="s">
        <v>231</v>
      </c>
      <c r="S9" s="234" t="s">
        <v>177</v>
      </c>
      <c r="T9" s="235" t="s">
        <v>232</v>
      </c>
      <c r="U9" s="220">
        <v>0.245</v>
      </c>
      <c r="V9" s="220">
        <f>ROUND(E9*U9,2)</f>
        <v>7.87</v>
      </c>
      <c r="W9" s="220"/>
      <c r="X9" s="220" t="s">
        <v>195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233</v>
      </c>
      <c r="D10" s="254"/>
      <c r="E10" s="254"/>
      <c r="F10" s="254"/>
      <c r="G10" s="25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235</v>
      </c>
      <c r="D11" s="248"/>
      <c r="E11" s="249">
        <v>31.68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236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17"/>
      <c r="B12" s="218"/>
      <c r="C12" s="257" t="s">
        <v>237</v>
      </c>
      <c r="D12" s="248"/>
      <c r="E12" s="249">
        <v>0.43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236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44"/>
      <c r="D13" s="236"/>
      <c r="E13" s="236"/>
      <c r="F13" s="236"/>
      <c r="G13" s="236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9">
        <v>2</v>
      </c>
      <c r="B14" s="230" t="s">
        <v>238</v>
      </c>
      <c r="C14" s="241" t="s">
        <v>239</v>
      </c>
      <c r="D14" s="231" t="s">
        <v>230</v>
      </c>
      <c r="E14" s="232">
        <v>32.104799999999997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2.9999999999999997E-4</v>
      </c>
      <c r="O14" s="232">
        <f>ROUND(E14*N14,2)</f>
        <v>0.01</v>
      </c>
      <c r="P14" s="232">
        <v>0</v>
      </c>
      <c r="Q14" s="232">
        <f>ROUND(E14*P14,2)</f>
        <v>0</v>
      </c>
      <c r="R14" s="234" t="s">
        <v>231</v>
      </c>
      <c r="S14" s="234" t="s">
        <v>177</v>
      </c>
      <c r="T14" s="235" t="s">
        <v>232</v>
      </c>
      <c r="U14" s="220">
        <v>7.0000000000000007E-2</v>
      </c>
      <c r="V14" s="220">
        <f>ROUND(E14*U14,2)</f>
        <v>2.25</v>
      </c>
      <c r="W14" s="220"/>
      <c r="X14" s="220" t="s">
        <v>195</v>
      </c>
      <c r="Y14" s="220" t="s">
        <v>180</v>
      </c>
      <c r="Z14" s="210"/>
      <c r="AA14" s="210"/>
      <c r="AB14" s="210"/>
      <c r="AC14" s="210"/>
      <c r="AD14" s="210"/>
      <c r="AE14" s="210"/>
      <c r="AF14" s="210"/>
      <c r="AG14" s="210" t="s">
        <v>196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17"/>
      <c r="B15" s="218"/>
      <c r="C15" s="256" t="s">
        <v>233</v>
      </c>
      <c r="D15" s="254"/>
      <c r="E15" s="254"/>
      <c r="F15" s="254"/>
      <c r="G15" s="254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234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4"/>
      <c r="D16" s="236"/>
      <c r="E16" s="236"/>
      <c r="F16" s="236"/>
      <c r="G16" s="236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29">
        <v>3</v>
      </c>
      <c r="B17" s="230" t="s">
        <v>240</v>
      </c>
      <c r="C17" s="241" t="s">
        <v>241</v>
      </c>
      <c r="D17" s="231" t="s">
        <v>230</v>
      </c>
      <c r="E17" s="232">
        <v>32.104799999999997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3.2000000000000003E-4</v>
      </c>
      <c r="O17" s="232">
        <f>ROUND(E17*N17,2)</f>
        <v>0.01</v>
      </c>
      <c r="P17" s="232">
        <v>0</v>
      </c>
      <c r="Q17" s="232">
        <f>ROUND(E17*P17,2)</f>
        <v>0</v>
      </c>
      <c r="R17" s="234" t="s">
        <v>231</v>
      </c>
      <c r="S17" s="234" t="s">
        <v>177</v>
      </c>
      <c r="T17" s="235" t="s">
        <v>232</v>
      </c>
      <c r="U17" s="220">
        <v>7.0000000000000007E-2</v>
      </c>
      <c r="V17" s="220">
        <f>ROUND(E17*U17,2)</f>
        <v>2.25</v>
      </c>
      <c r="W17" s="220"/>
      <c r="X17" s="220" t="s">
        <v>195</v>
      </c>
      <c r="Y17" s="220" t="s">
        <v>180</v>
      </c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56" t="s">
        <v>233</v>
      </c>
      <c r="D18" s="254"/>
      <c r="E18" s="254"/>
      <c r="F18" s="254"/>
      <c r="G18" s="25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17"/>
      <c r="B19" s="218"/>
      <c r="C19" s="257" t="s">
        <v>235</v>
      </c>
      <c r="D19" s="248"/>
      <c r="E19" s="249">
        <v>31.68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236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17"/>
      <c r="B20" s="218"/>
      <c r="C20" s="257" t="s">
        <v>242</v>
      </c>
      <c r="D20" s="248"/>
      <c r="E20" s="249">
        <v>0.43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236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17"/>
      <c r="B21" s="218"/>
      <c r="C21" s="244"/>
      <c r="D21" s="236"/>
      <c r="E21" s="236"/>
      <c r="F21" s="236"/>
      <c r="G21" s="236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182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9">
        <v>4</v>
      </c>
      <c r="B22" s="230" t="s">
        <v>243</v>
      </c>
      <c r="C22" s="241" t="s">
        <v>244</v>
      </c>
      <c r="D22" s="231" t="s">
        <v>230</v>
      </c>
      <c r="E22" s="232">
        <v>105.288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4.0000000000000003E-5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231</v>
      </c>
      <c r="S22" s="234" t="s">
        <v>177</v>
      </c>
      <c r="T22" s="235" t="s">
        <v>232</v>
      </c>
      <c r="U22" s="220">
        <v>7.8E-2</v>
      </c>
      <c r="V22" s="220">
        <f>ROUND(E22*U22,2)</f>
        <v>8.2100000000000009</v>
      </c>
      <c r="W22" s="220"/>
      <c r="X22" s="220" t="s">
        <v>195</v>
      </c>
      <c r="Y22" s="220" t="s">
        <v>180</v>
      </c>
      <c r="Z22" s="210"/>
      <c r="AA22" s="210"/>
      <c r="AB22" s="210"/>
      <c r="AC22" s="210"/>
      <c r="AD22" s="210"/>
      <c r="AE22" s="210"/>
      <c r="AF22" s="210"/>
      <c r="AG22" s="210" t="s">
        <v>196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2" x14ac:dyDescent="0.25">
      <c r="A23" s="217"/>
      <c r="B23" s="218"/>
      <c r="C23" s="256" t="s">
        <v>245</v>
      </c>
      <c r="D23" s="254"/>
      <c r="E23" s="254"/>
      <c r="F23" s="254"/>
      <c r="G23" s="254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234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8" t="str">
        <f>C23</f>
        <v>které se zřizují před úpravami povrchu, a obalení osazených dveřních zárubní před znečištěním při úpravách povrchu nástřikem plastických maltovin včetně pozdějšího odkrytí,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57" t="s">
        <v>246</v>
      </c>
      <c r="D24" s="248"/>
      <c r="E24" s="249">
        <v>74.88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236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17"/>
      <c r="B25" s="218"/>
      <c r="C25" s="257" t="s">
        <v>247</v>
      </c>
      <c r="D25" s="248"/>
      <c r="E25" s="249">
        <v>1.89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236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17"/>
      <c r="B26" s="218"/>
      <c r="C26" s="257" t="s">
        <v>248</v>
      </c>
      <c r="D26" s="248"/>
      <c r="E26" s="249">
        <v>1.89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236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17"/>
      <c r="B27" s="218"/>
      <c r="C27" s="257" t="s">
        <v>249</v>
      </c>
      <c r="D27" s="248"/>
      <c r="E27" s="249">
        <v>2.34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236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17"/>
      <c r="B28" s="218"/>
      <c r="C28" s="257" t="s">
        <v>250</v>
      </c>
      <c r="D28" s="248"/>
      <c r="E28" s="249">
        <v>2.34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236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17"/>
      <c r="B29" s="218"/>
      <c r="C29" s="257" t="s">
        <v>251</v>
      </c>
      <c r="D29" s="248"/>
      <c r="E29" s="249">
        <v>1.56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236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17"/>
      <c r="B30" s="218"/>
      <c r="C30" s="257" t="s">
        <v>252</v>
      </c>
      <c r="D30" s="248"/>
      <c r="E30" s="249">
        <v>3.29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236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17"/>
      <c r="B31" s="218"/>
      <c r="C31" s="257" t="s">
        <v>253</v>
      </c>
      <c r="D31" s="248"/>
      <c r="E31" s="249">
        <v>1.6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236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17"/>
      <c r="B32" s="218"/>
      <c r="C32" s="257" t="s">
        <v>254</v>
      </c>
      <c r="D32" s="248"/>
      <c r="E32" s="249">
        <v>1.2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236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17"/>
      <c r="B33" s="218"/>
      <c r="C33" s="257" t="s">
        <v>255</v>
      </c>
      <c r="D33" s="248"/>
      <c r="E33" s="249">
        <v>0.8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236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17"/>
      <c r="B34" s="218"/>
      <c r="C34" s="257" t="s">
        <v>256</v>
      </c>
      <c r="D34" s="248"/>
      <c r="E34" s="249">
        <v>5.76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236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17"/>
      <c r="B35" s="218"/>
      <c r="C35" s="257" t="s">
        <v>257</v>
      </c>
      <c r="D35" s="248"/>
      <c r="E35" s="249">
        <v>3.84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236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17"/>
      <c r="B36" s="218"/>
      <c r="C36" s="257" t="s">
        <v>258</v>
      </c>
      <c r="D36" s="248"/>
      <c r="E36" s="249">
        <v>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236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17"/>
      <c r="B37" s="218"/>
      <c r="C37" s="257" t="s">
        <v>259</v>
      </c>
      <c r="D37" s="248"/>
      <c r="E37" s="249">
        <v>1.91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236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17"/>
      <c r="B38" s="218"/>
      <c r="C38" s="244"/>
      <c r="D38" s="236"/>
      <c r="E38" s="236"/>
      <c r="F38" s="236"/>
      <c r="G38" s="236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9">
        <v>5</v>
      </c>
      <c r="B39" s="230" t="s">
        <v>260</v>
      </c>
      <c r="C39" s="241" t="s">
        <v>261</v>
      </c>
      <c r="D39" s="231" t="s">
        <v>230</v>
      </c>
      <c r="E39" s="232">
        <v>31.676400000000001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4.4139999999999999E-2</v>
      </c>
      <c r="O39" s="232">
        <f>ROUND(E39*N39,2)</f>
        <v>1.4</v>
      </c>
      <c r="P39" s="232">
        <v>0</v>
      </c>
      <c r="Q39" s="232">
        <f>ROUND(E39*P39,2)</f>
        <v>0</v>
      </c>
      <c r="R39" s="234" t="s">
        <v>231</v>
      </c>
      <c r="S39" s="234" t="s">
        <v>177</v>
      </c>
      <c r="T39" s="235" t="s">
        <v>232</v>
      </c>
      <c r="U39" s="220">
        <v>0.6</v>
      </c>
      <c r="V39" s="220">
        <f>ROUND(E39*U39,2)</f>
        <v>19.010000000000002</v>
      </c>
      <c r="W39" s="220"/>
      <c r="X39" s="220" t="s">
        <v>195</v>
      </c>
      <c r="Y39" s="220" t="s">
        <v>180</v>
      </c>
      <c r="Z39" s="210"/>
      <c r="AA39" s="210"/>
      <c r="AB39" s="210"/>
      <c r="AC39" s="210"/>
      <c r="AD39" s="210"/>
      <c r="AE39" s="210"/>
      <c r="AF39" s="210"/>
      <c r="AG39" s="210" t="s">
        <v>196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17"/>
      <c r="B40" s="218"/>
      <c r="C40" s="257" t="s">
        <v>235</v>
      </c>
      <c r="D40" s="248"/>
      <c r="E40" s="249">
        <v>31.68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236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44"/>
      <c r="D41" s="236"/>
      <c r="E41" s="236"/>
      <c r="F41" s="236"/>
      <c r="G41" s="236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9">
        <v>6</v>
      </c>
      <c r="B42" s="230" t="s">
        <v>262</v>
      </c>
      <c r="C42" s="241" t="s">
        <v>263</v>
      </c>
      <c r="D42" s="231" t="s">
        <v>230</v>
      </c>
      <c r="E42" s="232">
        <v>53.298000000000002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3.4909999999999997E-2</v>
      </c>
      <c r="O42" s="232">
        <f>ROUND(E42*N42,2)</f>
        <v>1.86</v>
      </c>
      <c r="P42" s="232">
        <v>0</v>
      </c>
      <c r="Q42" s="232">
        <f>ROUND(E42*P42,2)</f>
        <v>0</v>
      </c>
      <c r="R42" s="234" t="s">
        <v>264</v>
      </c>
      <c r="S42" s="234" t="s">
        <v>177</v>
      </c>
      <c r="T42" s="235" t="s">
        <v>232</v>
      </c>
      <c r="U42" s="220">
        <v>1.1841699999999999</v>
      </c>
      <c r="V42" s="220">
        <f>ROUND(E42*U42,2)</f>
        <v>63.11</v>
      </c>
      <c r="W42" s="220"/>
      <c r="X42" s="220" t="s">
        <v>195</v>
      </c>
      <c r="Y42" s="220" t="s">
        <v>180</v>
      </c>
      <c r="Z42" s="210"/>
      <c r="AA42" s="210"/>
      <c r="AB42" s="210"/>
      <c r="AC42" s="210"/>
      <c r="AD42" s="210"/>
      <c r="AE42" s="210"/>
      <c r="AF42" s="210"/>
      <c r="AG42" s="210" t="s">
        <v>196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56" t="s">
        <v>265</v>
      </c>
      <c r="D43" s="254"/>
      <c r="E43" s="254"/>
      <c r="F43" s="254"/>
      <c r="G43" s="25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234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8" t="str">
        <f>C43</f>
        <v>okenního nebo dveřního, z pomocného pracovního lešení o výšce podlahy do 1900 mm a pro zatížení do 1,5 kPa,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58" t="s">
        <v>266</v>
      </c>
      <c r="D44" s="250"/>
      <c r="E44" s="251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236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3" x14ac:dyDescent="0.25">
      <c r="A45" s="217"/>
      <c r="B45" s="218"/>
      <c r="C45" s="259" t="s">
        <v>267</v>
      </c>
      <c r="D45" s="250"/>
      <c r="E45" s="251">
        <v>208.2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236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17"/>
      <c r="B46" s="218"/>
      <c r="C46" s="259" t="s">
        <v>268</v>
      </c>
      <c r="D46" s="250"/>
      <c r="E46" s="251">
        <v>16.8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236</v>
      </c>
      <c r="AH46" s="210">
        <v>2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17"/>
      <c r="B47" s="218"/>
      <c r="C47" s="260" t="s">
        <v>269</v>
      </c>
      <c r="D47" s="252"/>
      <c r="E47" s="253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236</v>
      </c>
      <c r="AH47" s="210">
        <v>3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17"/>
      <c r="B48" s="218"/>
      <c r="C48" s="258" t="s">
        <v>270</v>
      </c>
      <c r="D48" s="250"/>
      <c r="E48" s="251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236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17"/>
      <c r="B49" s="218"/>
      <c r="C49" s="257" t="s">
        <v>271</v>
      </c>
      <c r="D49" s="248"/>
      <c r="E49" s="249">
        <v>47.25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236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0.6" outlineLevel="3" x14ac:dyDescent="0.25">
      <c r="A50" s="217"/>
      <c r="B50" s="218"/>
      <c r="C50" s="257" t="s">
        <v>272</v>
      </c>
      <c r="D50" s="248"/>
      <c r="E50" s="249">
        <v>6.05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236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17"/>
      <c r="B51" s="218"/>
      <c r="C51" s="244"/>
      <c r="D51" s="236"/>
      <c r="E51" s="236"/>
      <c r="F51" s="236"/>
      <c r="G51" s="236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40.799999999999997" outlineLevel="1" x14ac:dyDescent="0.25">
      <c r="A52" s="229">
        <v>7</v>
      </c>
      <c r="B52" s="230" t="s">
        <v>273</v>
      </c>
      <c r="C52" s="241" t="s">
        <v>274</v>
      </c>
      <c r="D52" s="231" t="s">
        <v>230</v>
      </c>
      <c r="E52" s="232">
        <v>31.676400000000001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2.6270000000000002E-2</v>
      </c>
      <c r="O52" s="232">
        <f>ROUND(E52*N52,2)</f>
        <v>0.83</v>
      </c>
      <c r="P52" s="232">
        <v>0</v>
      </c>
      <c r="Q52" s="232">
        <f>ROUND(E52*P52,2)</f>
        <v>0</v>
      </c>
      <c r="R52" s="234" t="s">
        <v>231</v>
      </c>
      <c r="S52" s="234" t="s">
        <v>177</v>
      </c>
      <c r="T52" s="235" t="s">
        <v>232</v>
      </c>
      <c r="U52" s="220">
        <v>1.0169999999999999</v>
      </c>
      <c r="V52" s="220">
        <f>ROUND(E52*U52,2)</f>
        <v>32.21</v>
      </c>
      <c r="W52" s="220"/>
      <c r="X52" s="220" t="s">
        <v>195</v>
      </c>
      <c r="Y52" s="220" t="s">
        <v>180</v>
      </c>
      <c r="Z52" s="210"/>
      <c r="AA52" s="210"/>
      <c r="AB52" s="210"/>
      <c r="AC52" s="210"/>
      <c r="AD52" s="210"/>
      <c r="AE52" s="210"/>
      <c r="AF52" s="210"/>
      <c r="AG52" s="210" t="s">
        <v>196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1.2" outlineLevel="2" x14ac:dyDescent="0.25">
      <c r="A53" s="217"/>
      <c r="B53" s="218"/>
      <c r="C53" s="256" t="s">
        <v>275</v>
      </c>
      <c r="D53" s="254"/>
      <c r="E53" s="254"/>
      <c r="F53" s="254"/>
      <c r="G53" s="254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234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38" t="str">
        <f>C53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7" t="s">
        <v>235</v>
      </c>
      <c r="D54" s="248"/>
      <c r="E54" s="249">
        <v>31.68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236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17"/>
      <c r="B55" s="218"/>
      <c r="C55" s="244"/>
      <c r="D55" s="236"/>
      <c r="E55" s="236"/>
      <c r="F55" s="236"/>
      <c r="G55" s="236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182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9">
        <v>8</v>
      </c>
      <c r="B56" s="230" t="s">
        <v>276</v>
      </c>
      <c r="C56" s="241" t="s">
        <v>277</v>
      </c>
      <c r="D56" s="231" t="s">
        <v>278</v>
      </c>
      <c r="E56" s="232">
        <v>233.24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1.4999999999999999E-4</v>
      </c>
      <c r="O56" s="232">
        <f>ROUND(E56*N56,2)</f>
        <v>0.03</v>
      </c>
      <c r="P56" s="232">
        <v>0</v>
      </c>
      <c r="Q56" s="232">
        <f>ROUND(E56*P56,2)</f>
        <v>0</v>
      </c>
      <c r="R56" s="234" t="s">
        <v>231</v>
      </c>
      <c r="S56" s="234" t="s">
        <v>177</v>
      </c>
      <c r="T56" s="235" t="s">
        <v>232</v>
      </c>
      <c r="U56" s="220">
        <v>0.06</v>
      </c>
      <c r="V56" s="220">
        <f>ROUND(E56*U56,2)</f>
        <v>13.99</v>
      </c>
      <c r="W56" s="220"/>
      <c r="X56" s="220" t="s">
        <v>195</v>
      </c>
      <c r="Y56" s="220" t="s">
        <v>180</v>
      </c>
      <c r="Z56" s="210"/>
      <c r="AA56" s="210"/>
      <c r="AB56" s="210"/>
      <c r="AC56" s="210"/>
      <c r="AD56" s="210"/>
      <c r="AE56" s="210"/>
      <c r="AF56" s="210"/>
      <c r="AG56" s="210" t="s">
        <v>196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17"/>
      <c r="B57" s="218"/>
      <c r="C57" s="257" t="s">
        <v>279</v>
      </c>
      <c r="D57" s="248"/>
      <c r="E57" s="249">
        <v>156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236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17"/>
      <c r="B58" s="218"/>
      <c r="C58" s="257" t="s">
        <v>280</v>
      </c>
      <c r="D58" s="248"/>
      <c r="E58" s="249">
        <v>4.05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236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17"/>
      <c r="B59" s="218"/>
      <c r="C59" s="257" t="s">
        <v>281</v>
      </c>
      <c r="D59" s="248"/>
      <c r="E59" s="249">
        <v>4.05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236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17"/>
      <c r="B60" s="218"/>
      <c r="C60" s="257" t="s">
        <v>282</v>
      </c>
      <c r="D60" s="248"/>
      <c r="E60" s="249">
        <v>7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236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17"/>
      <c r="B61" s="218"/>
      <c r="C61" s="257" t="s">
        <v>283</v>
      </c>
      <c r="D61" s="248"/>
      <c r="E61" s="249">
        <v>7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236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17"/>
      <c r="B62" s="218"/>
      <c r="C62" s="257" t="s">
        <v>284</v>
      </c>
      <c r="D62" s="248"/>
      <c r="E62" s="249">
        <v>6.4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236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17"/>
      <c r="B63" s="218"/>
      <c r="C63" s="257" t="s">
        <v>285</v>
      </c>
      <c r="D63" s="248"/>
      <c r="E63" s="249">
        <v>6.1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236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17"/>
      <c r="B64" s="218"/>
      <c r="C64" s="257" t="s">
        <v>286</v>
      </c>
      <c r="D64" s="248"/>
      <c r="E64" s="249">
        <v>5.6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236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17"/>
      <c r="B65" s="218"/>
      <c r="C65" s="257" t="s">
        <v>287</v>
      </c>
      <c r="D65" s="248"/>
      <c r="E65" s="249">
        <v>5.8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236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17"/>
      <c r="B66" s="218"/>
      <c r="C66" s="257" t="s">
        <v>288</v>
      </c>
      <c r="D66" s="248"/>
      <c r="E66" s="249">
        <v>3.6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236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17"/>
      <c r="B67" s="218"/>
      <c r="C67" s="257" t="s">
        <v>289</v>
      </c>
      <c r="D67" s="248"/>
      <c r="E67" s="249">
        <v>12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236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17"/>
      <c r="B68" s="218"/>
      <c r="C68" s="257" t="s">
        <v>290</v>
      </c>
      <c r="D68" s="248"/>
      <c r="E68" s="249">
        <v>6.4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236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17"/>
      <c r="B69" s="218"/>
      <c r="C69" s="257" t="s">
        <v>291</v>
      </c>
      <c r="D69" s="248"/>
      <c r="E69" s="249">
        <v>4.0999999999999996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236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17"/>
      <c r="B70" s="218"/>
      <c r="C70" s="257" t="s">
        <v>292</v>
      </c>
      <c r="D70" s="248"/>
      <c r="E70" s="249">
        <v>5.14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236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17"/>
      <c r="B71" s="218"/>
      <c r="C71" s="244"/>
      <c r="D71" s="236"/>
      <c r="E71" s="236"/>
      <c r="F71" s="236"/>
      <c r="G71" s="236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182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9">
        <v>9</v>
      </c>
      <c r="B72" s="230" t="s">
        <v>293</v>
      </c>
      <c r="C72" s="241" t="s">
        <v>294</v>
      </c>
      <c r="D72" s="231" t="s">
        <v>230</v>
      </c>
      <c r="E72" s="232">
        <v>18.399149999999999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4.9840000000000002E-2</v>
      </c>
      <c r="O72" s="232">
        <f>ROUND(E72*N72,2)</f>
        <v>0.92</v>
      </c>
      <c r="P72" s="232">
        <v>0</v>
      </c>
      <c r="Q72" s="232">
        <f>ROUND(E72*P72,2)</f>
        <v>0</v>
      </c>
      <c r="R72" s="234" t="s">
        <v>231</v>
      </c>
      <c r="S72" s="234" t="s">
        <v>177</v>
      </c>
      <c r="T72" s="235" t="s">
        <v>232</v>
      </c>
      <c r="U72" s="220">
        <v>0.34799999999999998</v>
      </c>
      <c r="V72" s="220">
        <f>ROUND(E72*U72,2)</f>
        <v>6.4</v>
      </c>
      <c r="W72" s="220"/>
      <c r="X72" s="220" t="s">
        <v>195</v>
      </c>
      <c r="Y72" s="220" t="s">
        <v>180</v>
      </c>
      <c r="Z72" s="210"/>
      <c r="AA72" s="210"/>
      <c r="AB72" s="210"/>
      <c r="AC72" s="210"/>
      <c r="AD72" s="210"/>
      <c r="AE72" s="210"/>
      <c r="AF72" s="210"/>
      <c r="AG72" s="210" t="s">
        <v>196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1" outlineLevel="2" x14ac:dyDescent="0.25">
      <c r="A73" s="217"/>
      <c r="B73" s="218"/>
      <c r="C73" s="256" t="s">
        <v>295</v>
      </c>
      <c r="D73" s="254"/>
      <c r="E73" s="254"/>
      <c r="F73" s="254"/>
      <c r="G73" s="254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234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38" t="str">
        <f>C73</f>
        <v>na zdivu jako podklad např. pod izolaci, na parapetech z prefabrikovaných dílců, pod oplechování apod., vodorovný nebo ve spádu do 15°, hlazený dřevěným hladítkem,</v>
      </c>
      <c r="BB73" s="210"/>
      <c r="BC73" s="210"/>
      <c r="BD73" s="210"/>
      <c r="BE73" s="210"/>
      <c r="BF73" s="210"/>
      <c r="BG73" s="210"/>
      <c r="BH73" s="210"/>
    </row>
    <row r="74" spans="1:60" ht="20.399999999999999" outlineLevel="2" x14ac:dyDescent="0.25">
      <c r="A74" s="217"/>
      <c r="B74" s="218"/>
      <c r="C74" s="257" t="s">
        <v>296</v>
      </c>
      <c r="D74" s="248"/>
      <c r="E74" s="249">
        <v>18.399999999999999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236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17"/>
      <c r="B75" s="218"/>
      <c r="C75" s="244"/>
      <c r="D75" s="236"/>
      <c r="E75" s="236"/>
      <c r="F75" s="236"/>
      <c r="G75" s="236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182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5">
      <c r="A76" s="222" t="s">
        <v>172</v>
      </c>
      <c r="B76" s="223" t="s">
        <v>105</v>
      </c>
      <c r="C76" s="240" t="s">
        <v>106</v>
      </c>
      <c r="D76" s="224"/>
      <c r="E76" s="225"/>
      <c r="F76" s="226"/>
      <c r="G76" s="226">
        <f>SUMIF(AG77:AG229,"&lt;&gt;NOR",G77:G229)</f>
        <v>0</v>
      </c>
      <c r="H76" s="226"/>
      <c r="I76" s="226">
        <f>SUM(I77:I229)</f>
        <v>0</v>
      </c>
      <c r="J76" s="226"/>
      <c r="K76" s="226">
        <f>SUM(K77:K229)</f>
        <v>0</v>
      </c>
      <c r="L76" s="226"/>
      <c r="M76" s="226">
        <f>SUM(M77:M229)</f>
        <v>0</v>
      </c>
      <c r="N76" s="225"/>
      <c r="O76" s="225">
        <f>SUM(O77:O229)</f>
        <v>38.049999999999997</v>
      </c>
      <c r="P76" s="225"/>
      <c r="Q76" s="225">
        <f>SUM(Q77:Q229)</f>
        <v>0</v>
      </c>
      <c r="R76" s="226"/>
      <c r="S76" s="226"/>
      <c r="T76" s="227"/>
      <c r="U76" s="221"/>
      <c r="V76" s="221">
        <f>SUM(V77:V229)</f>
        <v>710.74000000000012</v>
      </c>
      <c r="W76" s="221"/>
      <c r="X76" s="221"/>
      <c r="Y76" s="221"/>
      <c r="AG76" t="s">
        <v>173</v>
      </c>
    </row>
    <row r="77" spans="1:60" outlineLevel="1" x14ac:dyDescent="0.25">
      <c r="A77" s="229">
        <v>10</v>
      </c>
      <c r="B77" s="230" t="s">
        <v>297</v>
      </c>
      <c r="C77" s="241" t="s">
        <v>298</v>
      </c>
      <c r="D77" s="231" t="s">
        <v>230</v>
      </c>
      <c r="E77" s="232">
        <v>105.288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4.0000000000000003E-5</v>
      </c>
      <c r="O77" s="232">
        <f>ROUND(E77*N77,2)</f>
        <v>0</v>
      </c>
      <c r="P77" s="232">
        <v>0</v>
      </c>
      <c r="Q77" s="232">
        <f>ROUND(E77*P77,2)</f>
        <v>0</v>
      </c>
      <c r="R77" s="234" t="s">
        <v>231</v>
      </c>
      <c r="S77" s="234" t="s">
        <v>177</v>
      </c>
      <c r="T77" s="235" t="s">
        <v>232</v>
      </c>
      <c r="U77" s="220">
        <v>7.8E-2</v>
      </c>
      <c r="V77" s="220">
        <f>ROUND(E77*U77,2)</f>
        <v>8.2100000000000009</v>
      </c>
      <c r="W77" s="220"/>
      <c r="X77" s="220" t="s">
        <v>195</v>
      </c>
      <c r="Y77" s="220" t="s">
        <v>180</v>
      </c>
      <c r="Z77" s="210"/>
      <c r="AA77" s="210"/>
      <c r="AB77" s="210"/>
      <c r="AC77" s="210"/>
      <c r="AD77" s="210"/>
      <c r="AE77" s="210"/>
      <c r="AF77" s="210"/>
      <c r="AG77" s="210" t="s">
        <v>196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1" outlineLevel="2" x14ac:dyDescent="0.25">
      <c r="A78" s="217"/>
      <c r="B78" s="218"/>
      <c r="C78" s="256" t="s">
        <v>299</v>
      </c>
      <c r="D78" s="254"/>
      <c r="E78" s="254"/>
      <c r="F78" s="254"/>
      <c r="G78" s="254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234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38" t="str">
        <f>C78</f>
        <v>s rámy a zárubněmi, zábradlí, předmětů oplechování apod., které se zřizují ještě před úpravami povrchu, před jejich znečištěním při úpravách povrchu nástřikem plastických (lepivých) maltovin</v>
      </c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17"/>
      <c r="B79" s="218"/>
      <c r="C79" s="257" t="s">
        <v>246</v>
      </c>
      <c r="D79" s="248"/>
      <c r="E79" s="249">
        <v>74.88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236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17"/>
      <c r="B80" s="218"/>
      <c r="C80" s="257" t="s">
        <v>247</v>
      </c>
      <c r="D80" s="248"/>
      <c r="E80" s="249">
        <v>1.89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236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17"/>
      <c r="B81" s="218"/>
      <c r="C81" s="257" t="s">
        <v>248</v>
      </c>
      <c r="D81" s="248"/>
      <c r="E81" s="249">
        <v>1.89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236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17"/>
      <c r="B82" s="218"/>
      <c r="C82" s="257" t="s">
        <v>249</v>
      </c>
      <c r="D82" s="248"/>
      <c r="E82" s="249">
        <v>2.34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236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17"/>
      <c r="B83" s="218"/>
      <c r="C83" s="257" t="s">
        <v>250</v>
      </c>
      <c r="D83" s="248"/>
      <c r="E83" s="249">
        <v>2.34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236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17"/>
      <c r="B84" s="218"/>
      <c r="C84" s="257" t="s">
        <v>251</v>
      </c>
      <c r="D84" s="248"/>
      <c r="E84" s="249">
        <v>1.56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236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17"/>
      <c r="B85" s="218"/>
      <c r="C85" s="257" t="s">
        <v>252</v>
      </c>
      <c r="D85" s="248"/>
      <c r="E85" s="249">
        <v>3.29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236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17"/>
      <c r="B86" s="218"/>
      <c r="C86" s="257" t="s">
        <v>253</v>
      </c>
      <c r="D86" s="248"/>
      <c r="E86" s="249">
        <v>1.6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236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17"/>
      <c r="B87" s="218"/>
      <c r="C87" s="257" t="s">
        <v>254</v>
      </c>
      <c r="D87" s="248"/>
      <c r="E87" s="249">
        <v>1.2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236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17"/>
      <c r="B88" s="218"/>
      <c r="C88" s="257" t="s">
        <v>255</v>
      </c>
      <c r="D88" s="248"/>
      <c r="E88" s="249">
        <v>0.8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236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17"/>
      <c r="B89" s="218"/>
      <c r="C89" s="257" t="s">
        <v>256</v>
      </c>
      <c r="D89" s="248"/>
      <c r="E89" s="249">
        <v>5.76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236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17"/>
      <c r="B90" s="218"/>
      <c r="C90" s="257" t="s">
        <v>257</v>
      </c>
      <c r="D90" s="248"/>
      <c r="E90" s="249">
        <v>3.84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236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17"/>
      <c r="B91" s="218"/>
      <c r="C91" s="257" t="s">
        <v>258</v>
      </c>
      <c r="D91" s="248"/>
      <c r="E91" s="249">
        <v>2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236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17"/>
      <c r="B92" s="218"/>
      <c r="C92" s="257" t="s">
        <v>259</v>
      </c>
      <c r="D92" s="248"/>
      <c r="E92" s="249">
        <v>1.91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236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5">
      <c r="A93" s="217"/>
      <c r="B93" s="218"/>
      <c r="C93" s="244"/>
      <c r="D93" s="236"/>
      <c r="E93" s="236"/>
      <c r="F93" s="236"/>
      <c r="G93" s="236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9">
        <v>11</v>
      </c>
      <c r="B94" s="230" t="s">
        <v>300</v>
      </c>
      <c r="C94" s="241" t="s">
        <v>301</v>
      </c>
      <c r="D94" s="231" t="s">
        <v>230</v>
      </c>
      <c r="E94" s="232">
        <v>16.409400000000002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1.48E-3</v>
      </c>
      <c r="O94" s="232">
        <f>ROUND(E94*N94,2)</f>
        <v>0.02</v>
      </c>
      <c r="P94" s="232">
        <v>0</v>
      </c>
      <c r="Q94" s="232">
        <f>ROUND(E94*P94,2)</f>
        <v>0</v>
      </c>
      <c r="R94" s="234" t="s">
        <v>231</v>
      </c>
      <c r="S94" s="234" t="s">
        <v>177</v>
      </c>
      <c r="T94" s="235" t="s">
        <v>232</v>
      </c>
      <c r="U94" s="220">
        <v>0.41</v>
      </c>
      <c r="V94" s="220">
        <f>ROUND(E94*U94,2)</f>
        <v>6.73</v>
      </c>
      <c r="W94" s="220"/>
      <c r="X94" s="220" t="s">
        <v>195</v>
      </c>
      <c r="Y94" s="220" t="s">
        <v>180</v>
      </c>
      <c r="Z94" s="210"/>
      <c r="AA94" s="210"/>
      <c r="AB94" s="210"/>
      <c r="AC94" s="210"/>
      <c r="AD94" s="210"/>
      <c r="AE94" s="210"/>
      <c r="AF94" s="210"/>
      <c r="AG94" s="210" t="s">
        <v>196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17"/>
      <c r="B95" s="218"/>
      <c r="C95" s="257" t="s">
        <v>302</v>
      </c>
      <c r="D95" s="248"/>
      <c r="E95" s="249">
        <v>16.41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236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17"/>
      <c r="B96" s="218"/>
      <c r="C96" s="244"/>
      <c r="D96" s="236"/>
      <c r="E96" s="236"/>
      <c r="F96" s="236"/>
      <c r="G96" s="236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182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29">
        <v>12</v>
      </c>
      <c r="B97" s="230" t="s">
        <v>303</v>
      </c>
      <c r="C97" s="241" t="s">
        <v>304</v>
      </c>
      <c r="D97" s="231" t="s">
        <v>230</v>
      </c>
      <c r="E97" s="232">
        <v>16.409400000000002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4.3800000000000002E-3</v>
      </c>
      <c r="O97" s="232">
        <f>ROUND(E97*N97,2)</f>
        <v>7.0000000000000007E-2</v>
      </c>
      <c r="P97" s="232">
        <v>0</v>
      </c>
      <c r="Q97" s="232">
        <f>ROUND(E97*P97,2)</f>
        <v>0</v>
      </c>
      <c r="R97" s="234" t="s">
        <v>231</v>
      </c>
      <c r="S97" s="234" t="s">
        <v>177</v>
      </c>
      <c r="T97" s="235" t="s">
        <v>232</v>
      </c>
      <c r="U97" s="220">
        <v>0.44400000000000001</v>
      </c>
      <c r="V97" s="220">
        <f>ROUND(E97*U97,2)</f>
        <v>7.29</v>
      </c>
      <c r="W97" s="220"/>
      <c r="X97" s="220" t="s">
        <v>195</v>
      </c>
      <c r="Y97" s="220" t="s">
        <v>180</v>
      </c>
      <c r="Z97" s="210"/>
      <c r="AA97" s="210"/>
      <c r="AB97" s="210"/>
      <c r="AC97" s="210"/>
      <c r="AD97" s="210"/>
      <c r="AE97" s="210"/>
      <c r="AF97" s="210"/>
      <c r="AG97" s="210" t="s">
        <v>196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17"/>
      <c r="B98" s="218"/>
      <c r="C98" s="242"/>
      <c r="D98" s="237"/>
      <c r="E98" s="237"/>
      <c r="F98" s="237"/>
      <c r="G98" s="237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29">
        <v>13</v>
      </c>
      <c r="B99" s="230" t="s">
        <v>305</v>
      </c>
      <c r="C99" s="241" t="s">
        <v>306</v>
      </c>
      <c r="D99" s="231" t="s">
        <v>230</v>
      </c>
      <c r="E99" s="232">
        <v>27.560400000000001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1.3599999999999999E-2</v>
      </c>
      <c r="O99" s="232">
        <f>ROUND(E99*N99,2)</f>
        <v>0.37</v>
      </c>
      <c r="P99" s="232">
        <v>0</v>
      </c>
      <c r="Q99" s="232">
        <f>ROUND(E99*P99,2)</f>
        <v>0</v>
      </c>
      <c r="R99" s="234" t="s">
        <v>231</v>
      </c>
      <c r="S99" s="234" t="s">
        <v>177</v>
      </c>
      <c r="T99" s="235" t="s">
        <v>232</v>
      </c>
      <c r="U99" s="220">
        <v>1.2558</v>
      </c>
      <c r="V99" s="220">
        <f>ROUND(E99*U99,2)</f>
        <v>34.61</v>
      </c>
      <c r="W99" s="220"/>
      <c r="X99" s="220" t="s">
        <v>195</v>
      </c>
      <c r="Y99" s="220" t="s">
        <v>180</v>
      </c>
      <c r="Z99" s="210"/>
      <c r="AA99" s="210"/>
      <c r="AB99" s="210"/>
      <c r="AC99" s="210"/>
      <c r="AD99" s="210"/>
      <c r="AE99" s="210"/>
      <c r="AF99" s="210"/>
      <c r="AG99" s="210" t="s">
        <v>196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1.2" outlineLevel="2" x14ac:dyDescent="0.25">
      <c r="A100" s="217"/>
      <c r="B100" s="218"/>
      <c r="C100" s="256" t="s">
        <v>275</v>
      </c>
      <c r="D100" s="254"/>
      <c r="E100" s="254"/>
      <c r="F100" s="254"/>
      <c r="G100" s="25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234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8" t="str">
        <f>C100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17"/>
      <c r="B101" s="218"/>
      <c r="C101" s="261" t="s">
        <v>307</v>
      </c>
      <c r="D101" s="255"/>
      <c r="E101" s="255"/>
      <c r="F101" s="255"/>
      <c r="G101" s="255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190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17"/>
      <c r="B102" s="218"/>
      <c r="C102" s="257" t="s">
        <v>308</v>
      </c>
      <c r="D102" s="248"/>
      <c r="E102" s="249">
        <v>27.56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236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17"/>
      <c r="B103" s="218"/>
      <c r="C103" s="244"/>
      <c r="D103" s="236"/>
      <c r="E103" s="236"/>
      <c r="F103" s="236"/>
      <c r="G103" s="236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9">
        <v>14</v>
      </c>
      <c r="B104" s="230" t="s">
        <v>309</v>
      </c>
      <c r="C104" s="241" t="s">
        <v>310</v>
      </c>
      <c r="D104" s="231" t="s">
        <v>230</v>
      </c>
      <c r="E104" s="232">
        <v>534.76101000000006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1.3990000000000001E-2</v>
      </c>
      <c r="O104" s="232">
        <f>ROUND(E104*N104,2)</f>
        <v>7.48</v>
      </c>
      <c r="P104" s="232">
        <v>0</v>
      </c>
      <c r="Q104" s="232">
        <f>ROUND(E104*P104,2)</f>
        <v>0</v>
      </c>
      <c r="R104" s="234"/>
      <c r="S104" s="234" t="s">
        <v>194</v>
      </c>
      <c r="T104" s="235" t="s">
        <v>178</v>
      </c>
      <c r="U104" s="220">
        <v>0</v>
      </c>
      <c r="V104" s="220">
        <f>ROUND(E104*U104,2)</f>
        <v>0</v>
      </c>
      <c r="W104" s="220"/>
      <c r="X104" s="220" t="s">
        <v>195</v>
      </c>
      <c r="Y104" s="220" t="s">
        <v>180</v>
      </c>
      <c r="Z104" s="210"/>
      <c r="AA104" s="210"/>
      <c r="AB104" s="210"/>
      <c r="AC104" s="210"/>
      <c r="AD104" s="210"/>
      <c r="AE104" s="210"/>
      <c r="AF104" s="210"/>
      <c r="AG104" s="210" t="s">
        <v>196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17"/>
      <c r="B105" s="218"/>
      <c r="C105" s="243" t="s">
        <v>307</v>
      </c>
      <c r="D105" s="239"/>
      <c r="E105" s="239"/>
      <c r="F105" s="239"/>
      <c r="G105" s="239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190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17"/>
      <c r="B106" s="218"/>
      <c r="C106" s="258" t="s">
        <v>266</v>
      </c>
      <c r="D106" s="250"/>
      <c r="E106" s="251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236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.399999999999999" outlineLevel="3" x14ac:dyDescent="0.25">
      <c r="A107" s="217"/>
      <c r="B107" s="218"/>
      <c r="C107" s="259" t="s">
        <v>311</v>
      </c>
      <c r="D107" s="250"/>
      <c r="E107" s="251">
        <v>465.15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236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3" x14ac:dyDescent="0.25">
      <c r="A108" s="217"/>
      <c r="B108" s="218"/>
      <c r="C108" s="259" t="s">
        <v>312</v>
      </c>
      <c r="D108" s="250"/>
      <c r="E108" s="251">
        <v>44.14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236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17"/>
      <c r="B109" s="218"/>
      <c r="C109" s="260" t="s">
        <v>269</v>
      </c>
      <c r="D109" s="252"/>
      <c r="E109" s="253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236</v>
      </c>
      <c r="AH109" s="210">
        <v>3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17"/>
      <c r="B110" s="218"/>
      <c r="C110" s="258" t="s">
        <v>270</v>
      </c>
      <c r="D110" s="250"/>
      <c r="E110" s="251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236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17"/>
      <c r="B111" s="218"/>
      <c r="C111" s="257" t="s">
        <v>313</v>
      </c>
      <c r="D111" s="248"/>
      <c r="E111" s="249">
        <v>534.76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236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17"/>
      <c r="B112" s="218"/>
      <c r="C112" s="244"/>
      <c r="D112" s="236"/>
      <c r="E112" s="236"/>
      <c r="F112" s="236"/>
      <c r="G112" s="236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9">
        <v>15</v>
      </c>
      <c r="B113" s="230" t="s">
        <v>314</v>
      </c>
      <c r="C113" s="241" t="s">
        <v>315</v>
      </c>
      <c r="D113" s="231" t="s">
        <v>230</v>
      </c>
      <c r="E113" s="232">
        <v>1.77755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1.2670000000000001E-2</v>
      </c>
      <c r="O113" s="232">
        <f>ROUND(E113*N113,2)</f>
        <v>0.02</v>
      </c>
      <c r="P113" s="232">
        <v>0</v>
      </c>
      <c r="Q113" s="232">
        <f>ROUND(E113*P113,2)</f>
        <v>0</v>
      </c>
      <c r="R113" s="234"/>
      <c r="S113" s="234" t="s">
        <v>194</v>
      </c>
      <c r="T113" s="235" t="s">
        <v>178</v>
      </c>
      <c r="U113" s="220">
        <v>0</v>
      </c>
      <c r="V113" s="220">
        <f>ROUND(E113*U113,2)</f>
        <v>0</v>
      </c>
      <c r="W113" s="220"/>
      <c r="X113" s="220" t="s">
        <v>195</v>
      </c>
      <c r="Y113" s="220" t="s">
        <v>180</v>
      </c>
      <c r="Z113" s="210"/>
      <c r="AA113" s="210"/>
      <c r="AB113" s="210"/>
      <c r="AC113" s="210"/>
      <c r="AD113" s="210"/>
      <c r="AE113" s="210"/>
      <c r="AF113" s="210"/>
      <c r="AG113" s="210" t="s">
        <v>196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17"/>
      <c r="B114" s="218"/>
      <c r="C114" s="243" t="s">
        <v>316</v>
      </c>
      <c r="D114" s="239"/>
      <c r="E114" s="239"/>
      <c r="F114" s="239"/>
      <c r="G114" s="239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190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17"/>
      <c r="B115" s="218"/>
      <c r="C115" s="257" t="s">
        <v>317</v>
      </c>
      <c r="D115" s="248"/>
      <c r="E115" s="249">
        <v>1.78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236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17"/>
      <c r="B116" s="218"/>
      <c r="C116" s="244"/>
      <c r="D116" s="236"/>
      <c r="E116" s="236"/>
      <c r="F116" s="236"/>
      <c r="G116" s="236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182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9">
        <v>16</v>
      </c>
      <c r="B117" s="230" t="s">
        <v>318</v>
      </c>
      <c r="C117" s="241" t="s">
        <v>319</v>
      </c>
      <c r="D117" s="231" t="s">
        <v>230</v>
      </c>
      <c r="E117" s="232">
        <v>7.5858299999999996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2.6329999999999999E-2</v>
      </c>
      <c r="O117" s="232">
        <f>ROUND(E117*N117,2)</f>
        <v>0.2</v>
      </c>
      <c r="P117" s="232">
        <v>0</v>
      </c>
      <c r="Q117" s="232">
        <f>ROUND(E117*P117,2)</f>
        <v>0</v>
      </c>
      <c r="R117" s="234"/>
      <c r="S117" s="234" t="s">
        <v>194</v>
      </c>
      <c r="T117" s="235" t="s">
        <v>178</v>
      </c>
      <c r="U117" s="220">
        <v>0</v>
      </c>
      <c r="V117" s="220">
        <f>ROUND(E117*U117,2)</f>
        <v>0</v>
      </c>
      <c r="W117" s="220"/>
      <c r="X117" s="220" t="s">
        <v>195</v>
      </c>
      <c r="Y117" s="220" t="s">
        <v>180</v>
      </c>
      <c r="Z117" s="210"/>
      <c r="AA117" s="210"/>
      <c r="AB117" s="210"/>
      <c r="AC117" s="210"/>
      <c r="AD117" s="210"/>
      <c r="AE117" s="210"/>
      <c r="AF117" s="210"/>
      <c r="AG117" s="210" t="s">
        <v>196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17"/>
      <c r="B118" s="218"/>
      <c r="C118" s="257" t="s">
        <v>320</v>
      </c>
      <c r="D118" s="248"/>
      <c r="E118" s="249">
        <v>7.59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236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17"/>
      <c r="B119" s="218"/>
      <c r="C119" s="244"/>
      <c r="D119" s="236"/>
      <c r="E119" s="236"/>
      <c r="F119" s="236"/>
      <c r="G119" s="236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182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29">
        <v>17</v>
      </c>
      <c r="B120" s="230" t="s">
        <v>321</v>
      </c>
      <c r="C120" s="241" t="s">
        <v>322</v>
      </c>
      <c r="D120" s="231" t="s">
        <v>230</v>
      </c>
      <c r="E120" s="232">
        <v>46.820180000000001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1.6420000000000001E-2</v>
      </c>
      <c r="O120" s="232">
        <f>ROUND(E120*N120,2)</f>
        <v>0.77</v>
      </c>
      <c r="P120" s="232">
        <v>0</v>
      </c>
      <c r="Q120" s="232">
        <f>ROUND(E120*P120,2)</f>
        <v>0</v>
      </c>
      <c r="R120" s="234" t="s">
        <v>231</v>
      </c>
      <c r="S120" s="234" t="s">
        <v>177</v>
      </c>
      <c r="T120" s="235" t="s">
        <v>232</v>
      </c>
      <c r="U120" s="220">
        <v>1.2558</v>
      </c>
      <c r="V120" s="220">
        <f>ROUND(E120*U120,2)</f>
        <v>58.8</v>
      </c>
      <c r="W120" s="220"/>
      <c r="X120" s="220" t="s">
        <v>195</v>
      </c>
      <c r="Y120" s="220" t="s">
        <v>180</v>
      </c>
      <c r="Z120" s="210"/>
      <c r="AA120" s="210"/>
      <c r="AB120" s="210"/>
      <c r="AC120" s="210"/>
      <c r="AD120" s="210"/>
      <c r="AE120" s="210"/>
      <c r="AF120" s="210"/>
      <c r="AG120" s="210" t="s">
        <v>196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1" outlineLevel="2" x14ac:dyDescent="0.25">
      <c r="A121" s="217"/>
      <c r="B121" s="218"/>
      <c r="C121" s="256" t="s">
        <v>323</v>
      </c>
      <c r="D121" s="254"/>
      <c r="E121" s="254"/>
      <c r="F121" s="254"/>
      <c r="G121" s="25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234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38" t="str">
        <f>C121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17"/>
      <c r="B122" s="218"/>
      <c r="C122" s="258" t="s">
        <v>266</v>
      </c>
      <c r="D122" s="250"/>
      <c r="E122" s="251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236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30.6" outlineLevel="3" x14ac:dyDescent="0.25">
      <c r="A123" s="217"/>
      <c r="B123" s="218"/>
      <c r="C123" s="259" t="s">
        <v>324</v>
      </c>
      <c r="D123" s="250"/>
      <c r="E123" s="251">
        <v>29.14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236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17"/>
      <c r="B124" s="218"/>
      <c r="C124" s="259" t="s">
        <v>325</v>
      </c>
      <c r="D124" s="250"/>
      <c r="E124" s="251">
        <v>15.45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236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17"/>
      <c r="B125" s="218"/>
      <c r="C125" s="260" t="s">
        <v>269</v>
      </c>
      <c r="D125" s="252"/>
      <c r="E125" s="253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236</v>
      </c>
      <c r="AH125" s="210">
        <v>3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17"/>
      <c r="B126" s="218"/>
      <c r="C126" s="258" t="s">
        <v>270</v>
      </c>
      <c r="D126" s="250"/>
      <c r="E126" s="251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236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5">
      <c r="A127" s="217"/>
      <c r="B127" s="218"/>
      <c r="C127" s="257" t="s">
        <v>326</v>
      </c>
      <c r="D127" s="248"/>
      <c r="E127" s="249">
        <v>46.82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236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17"/>
      <c r="B128" s="218"/>
      <c r="C128" s="244"/>
      <c r="D128" s="236"/>
      <c r="E128" s="236"/>
      <c r="F128" s="236"/>
      <c r="G128" s="236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182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29">
        <v>18</v>
      </c>
      <c r="B129" s="230" t="s">
        <v>327</v>
      </c>
      <c r="C129" s="241" t="s">
        <v>328</v>
      </c>
      <c r="D129" s="231" t="s">
        <v>230</v>
      </c>
      <c r="E129" s="232">
        <v>18.291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1.039E-2</v>
      </c>
      <c r="O129" s="232">
        <f>ROUND(E129*N129,2)</f>
        <v>0.19</v>
      </c>
      <c r="P129" s="232">
        <v>0</v>
      </c>
      <c r="Q129" s="232">
        <f>ROUND(E129*P129,2)</f>
        <v>0</v>
      </c>
      <c r="R129" s="234" t="s">
        <v>231</v>
      </c>
      <c r="S129" s="234" t="s">
        <v>177</v>
      </c>
      <c r="T129" s="235" t="s">
        <v>232</v>
      </c>
      <c r="U129" s="220">
        <v>0.85699999999999998</v>
      </c>
      <c r="V129" s="220">
        <f>ROUND(E129*U129,2)</f>
        <v>15.68</v>
      </c>
      <c r="W129" s="220"/>
      <c r="X129" s="220" t="s">
        <v>195</v>
      </c>
      <c r="Y129" s="220" t="s">
        <v>180</v>
      </c>
      <c r="Z129" s="210"/>
      <c r="AA129" s="210"/>
      <c r="AB129" s="210"/>
      <c r="AC129" s="210"/>
      <c r="AD129" s="210"/>
      <c r="AE129" s="210"/>
      <c r="AF129" s="210"/>
      <c r="AG129" s="210" t="s">
        <v>196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1" outlineLevel="2" x14ac:dyDescent="0.25">
      <c r="A130" s="217"/>
      <c r="B130" s="218"/>
      <c r="C130" s="256" t="s">
        <v>323</v>
      </c>
      <c r="D130" s="254"/>
      <c r="E130" s="254"/>
      <c r="F130" s="254"/>
      <c r="G130" s="254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234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38" t="str">
        <f>C130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17"/>
      <c r="B131" s="218"/>
      <c r="C131" s="257" t="s">
        <v>329</v>
      </c>
      <c r="D131" s="248"/>
      <c r="E131" s="249">
        <v>18.29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236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17"/>
      <c r="B132" s="218"/>
      <c r="C132" s="244"/>
      <c r="D132" s="236"/>
      <c r="E132" s="236"/>
      <c r="F132" s="236"/>
      <c r="G132" s="236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29">
        <v>19</v>
      </c>
      <c r="B133" s="230" t="s">
        <v>330</v>
      </c>
      <c r="C133" s="241" t="s">
        <v>331</v>
      </c>
      <c r="D133" s="231" t="s">
        <v>230</v>
      </c>
      <c r="E133" s="232">
        <v>16.463840000000001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2.0080000000000001E-2</v>
      </c>
      <c r="O133" s="232">
        <f>ROUND(E133*N133,2)</f>
        <v>0.33</v>
      </c>
      <c r="P133" s="232">
        <v>0</v>
      </c>
      <c r="Q133" s="232">
        <f>ROUND(E133*P133,2)</f>
        <v>0</v>
      </c>
      <c r="R133" s="234" t="s">
        <v>231</v>
      </c>
      <c r="S133" s="234" t="s">
        <v>177</v>
      </c>
      <c r="T133" s="235" t="s">
        <v>232</v>
      </c>
      <c r="U133" s="220">
        <v>1.2558</v>
      </c>
      <c r="V133" s="220">
        <f>ROUND(E133*U133,2)</f>
        <v>20.68</v>
      </c>
      <c r="W133" s="220"/>
      <c r="X133" s="220" t="s">
        <v>195</v>
      </c>
      <c r="Y133" s="220" t="s">
        <v>180</v>
      </c>
      <c r="Z133" s="210"/>
      <c r="AA133" s="210"/>
      <c r="AB133" s="210"/>
      <c r="AC133" s="210"/>
      <c r="AD133" s="210"/>
      <c r="AE133" s="210"/>
      <c r="AF133" s="210"/>
      <c r="AG133" s="210" t="s">
        <v>196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1.2" outlineLevel="2" x14ac:dyDescent="0.25">
      <c r="A134" s="217"/>
      <c r="B134" s="218"/>
      <c r="C134" s="256" t="s">
        <v>275</v>
      </c>
      <c r="D134" s="254"/>
      <c r="E134" s="254"/>
      <c r="F134" s="254"/>
      <c r="G134" s="254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234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38" t="str">
        <f>C134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17"/>
      <c r="B135" s="218"/>
      <c r="C135" s="257" t="s">
        <v>332</v>
      </c>
      <c r="D135" s="248"/>
      <c r="E135" s="249">
        <v>16.46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236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17"/>
      <c r="B136" s="218"/>
      <c r="C136" s="244"/>
      <c r="D136" s="236"/>
      <c r="E136" s="236"/>
      <c r="F136" s="236"/>
      <c r="G136" s="236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9">
        <v>20</v>
      </c>
      <c r="B137" s="230" t="s">
        <v>333</v>
      </c>
      <c r="C137" s="241" t="s">
        <v>334</v>
      </c>
      <c r="D137" s="231" t="s">
        <v>230</v>
      </c>
      <c r="E137" s="232">
        <v>33.704999999999998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9.8200000000000006E-3</v>
      </c>
      <c r="O137" s="232">
        <f>ROUND(E137*N137,2)</f>
        <v>0.33</v>
      </c>
      <c r="P137" s="232">
        <v>0</v>
      </c>
      <c r="Q137" s="232">
        <f>ROUND(E137*P137,2)</f>
        <v>0</v>
      </c>
      <c r="R137" s="234" t="s">
        <v>231</v>
      </c>
      <c r="S137" s="234" t="s">
        <v>177</v>
      </c>
      <c r="T137" s="235" t="s">
        <v>232</v>
      </c>
      <c r="U137" s="220">
        <v>2.19</v>
      </c>
      <c r="V137" s="220">
        <f>ROUND(E137*U137,2)</f>
        <v>73.81</v>
      </c>
      <c r="W137" s="220"/>
      <c r="X137" s="220" t="s">
        <v>195</v>
      </c>
      <c r="Y137" s="220" t="s">
        <v>180</v>
      </c>
      <c r="Z137" s="210"/>
      <c r="AA137" s="210"/>
      <c r="AB137" s="210"/>
      <c r="AC137" s="210"/>
      <c r="AD137" s="210"/>
      <c r="AE137" s="210"/>
      <c r="AF137" s="210"/>
      <c r="AG137" s="210" t="s">
        <v>196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17"/>
      <c r="B138" s="218"/>
      <c r="C138" s="256" t="s">
        <v>335</v>
      </c>
      <c r="D138" s="254"/>
      <c r="E138" s="254"/>
      <c r="F138" s="254"/>
      <c r="G138" s="254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234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17"/>
      <c r="B139" s="218"/>
      <c r="C139" s="261" t="s">
        <v>336</v>
      </c>
      <c r="D139" s="255"/>
      <c r="E139" s="255"/>
      <c r="F139" s="255"/>
      <c r="G139" s="255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190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0.6" outlineLevel="2" x14ac:dyDescent="0.25">
      <c r="A140" s="217"/>
      <c r="B140" s="218"/>
      <c r="C140" s="257" t="s">
        <v>337</v>
      </c>
      <c r="D140" s="248"/>
      <c r="E140" s="249">
        <v>33.700000000000003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236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5">
      <c r="A141" s="217"/>
      <c r="B141" s="218"/>
      <c r="C141" s="244"/>
      <c r="D141" s="236"/>
      <c r="E141" s="236"/>
      <c r="F141" s="236"/>
      <c r="G141" s="236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182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9">
        <v>21</v>
      </c>
      <c r="B142" s="230" t="s">
        <v>338</v>
      </c>
      <c r="C142" s="241" t="s">
        <v>339</v>
      </c>
      <c r="D142" s="231" t="s">
        <v>230</v>
      </c>
      <c r="E142" s="232">
        <v>0.3024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1.29E-2</v>
      </c>
      <c r="O142" s="232">
        <f>ROUND(E142*N142,2)</f>
        <v>0</v>
      </c>
      <c r="P142" s="232">
        <v>0</v>
      </c>
      <c r="Q142" s="232">
        <f>ROUND(E142*P142,2)</f>
        <v>0</v>
      </c>
      <c r="R142" s="234" t="s">
        <v>231</v>
      </c>
      <c r="S142" s="234" t="s">
        <v>177</v>
      </c>
      <c r="T142" s="235" t="s">
        <v>232</v>
      </c>
      <c r="U142" s="220">
        <v>2.19</v>
      </c>
      <c r="V142" s="220">
        <f>ROUND(E142*U142,2)</f>
        <v>0.66</v>
      </c>
      <c r="W142" s="220"/>
      <c r="X142" s="220" t="s">
        <v>195</v>
      </c>
      <c r="Y142" s="220" t="s">
        <v>180</v>
      </c>
      <c r="Z142" s="210"/>
      <c r="AA142" s="210"/>
      <c r="AB142" s="210"/>
      <c r="AC142" s="210"/>
      <c r="AD142" s="210"/>
      <c r="AE142" s="210"/>
      <c r="AF142" s="210"/>
      <c r="AG142" s="210" t="s">
        <v>196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17"/>
      <c r="B143" s="218"/>
      <c r="C143" s="256" t="s">
        <v>335</v>
      </c>
      <c r="D143" s="254"/>
      <c r="E143" s="254"/>
      <c r="F143" s="254"/>
      <c r="G143" s="254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234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17"/>
      <c r="B144" s="218"/>
      <c r="C144" s="261" t="s">
        <v>340</v>
      </c>
      <c r="D144" s="255"/>
      <c r="E144" s="255"/>
      <c r="F144" s="255"/>
      <c r="G144" s="255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190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17"/>
      <c r="B145" s="218"/>
      <c r="C145" s="257" t="s">
        <v>341</v>
      </c>
      <c r="D145" s="248"/>
      <c r="E145" s="249">
        <v>0.3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236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17"/>
      <c r="B146" s="218"/>
      <c r="C146" s="244"/>
      <c r="D146" s="236"/>
      <c r="E146" s="236"/>
      <c r="F146" s="236"/>
      <c r="G146" s="236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182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9">
        <v>22</v>
      </c>
      <c r="B147" s="230" t="s">
        <v>342</v>
      </c>
      <c r="C147" s="241" t="s">
        <v>334</v>
      </c>
      <c r="D147" s="231" t="s">
        <v>230</v>
      </c>
      <c r="E147" s="232">
        <v>0.48720000000000002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1.5180000000000001E-2</v>
      </c>
      <c r="O147" s="232">
        <f>ROUND(E147*N147,2)</f>
        <v>0.01</v>
      </c>
      <c r="P147" s="232">
        <v>0</v>
      </c>
      <c r="Q147" s="232">
        <f>ROUND(E147*P147,2)</f>
        <v>0</v>
      </c>
      <c r="R147" s="234" t="s">
        <v>231</v>
      </c>
      <c r="S147" s="234" t="s">
        <v>177</v>
      </c>
      <c r="T147" s="235" t="s">
        <v>232</v>
      </c>
      <c r="U147" s="220">
        <v>2.19</v>
      </c>
      <c r="V147" s="220">
        <f>ROUND(E147*U147,2)</f>
        <v>1.07</v>
      </c>
      <c r="W147" s="220"/>
      <c r="X147" s="220" t="s">
        <v>195</v>
      </c>
      <c r="Y147" s="220" t="s">
        <v>180</v>
      </c>
      <c r="Z147" s="210"/>
      <c r="AA147" s="210"/>
      <c r="AB147" s="210"/>
      <c r="AC147" s="210"/>
      <c r="AD147" s="210"/>
      <c r="AE147" s="210"/>
      <c r="AF147" s="210"/>
      <c r="AG147" s="210" t="s">
        <v>196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5">
      <c r="A148" s="217"/>
      <c r="B148" s="218"/>
      <c r="C148" s="256" t="s">
        <v>335</v>
      </c>
      <c r="D148" s="254"/>
      <c r="E148" s="254"/>
      <c r="F148" s="254"/>
      <c r="G148" s="254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234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5">
      <c r="A149" s="217"/>
      <c r="B149" s="218"/>
      <c r="C149" s="257" t="s">
        <v>343</v>
      </c>
      <c r="D149" s="248"/>
      <c r="E149" s="249">
        <v>0.49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236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17"/>
      <c r="B150" s="218"/>
      <c r="C150" s="244"/>
      <c r="D150" s="236"/>
      <c r="E150" s="236"/>
      <c r="F150" s="236"/>
      <c r="G150" s="236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182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9">
        <v>23</v>
      </c>
      <c r="B151" s="230" t="s">
        <v>344</v>
      </c>
      <c r="C151" s="241" t="s">
        <v>345</v>
      </c>
      <c r="D151" s="231" t="s">
        <v>278</v>
      </c>
      <c r="E151" s="232">
        <v>70.412999999999997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4" t="s">
        <v>231</v>
      </c>
      <c r="S151" s="234" t="s">
        <v>177</v>
      </c>
      <c r="T151" s="235" t="s">
        <v>232</v>
      </c>
      <c r="U151" s="220">
        <v>0.06</v>
      </c>
      <c r="V151" s="220">
        <f>ROUND(E151*U151,2)</f>
        <v>4.22</v>
      </c>
      <c r="W151" s="220"/>
      <c r="X151" s="220" t="s">
        <v>195</v>
      </c>
      <c r="Y151" s="220" t="s">
        <v>180</v>
      </c>
      <c r="Z151" s="210"/>
      <c r="AA151" s="210"/>
      <c r="AB151" s="210"/>
      <c r="AC151" s="210"/>
      <c r="AD151" s="210"/>
      <c r="AE151" s="210"/>
      <c r="AF151" s="210"/>
      <c r="AG151" s="210" t="s">
        <v>196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17"/>
      <c r="B152" s="218"/>
      <c r="C152" s="257" t="s">
        <v>346</v>
      </c>
      <c r="D152" s="248"/>
      <c r="E152" s="249">
        <v>70.41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236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5">
      <c r="A153" s="217"/>
      <c r="B153" s="218"/>
      <c r="C153" s="244"/>
      <c r="D153" s="236"/>
      <c r="E153" s="236"/>
      <c r="F153" s="236"/>
      <c r="G153" s="236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182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29">
        <v>24</v>
      </c>
      <c r="B154" s="230" t="s">
        <v>347</v>
      </c>
      <c r="C154" s="241" t="s">
        <v>348</v>
      </c>
      <c r="D154" s="231" t="s">
        <v>193</v>
      </c>
      <c r="E154" s="232">
        <v>4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3.8999999999999999E-4</v>
      </c>
      <c r="O154" s="232">
        <f>ROUND(E154*N154,2)</f>
        <v>0</v>
      </c>
      <c r="P154" s="232">
        <v>0</v>
      </c>
      <c r="Q154" s="232">
        <f>ROUND(E154*P154,2)</f>
        <v>0</v>
      </c>
      <c r="R154" s="234" t="s">
        <v>231</v>
      </c>
      <c r="S154" s="234" t="s">
        <v>177</v>
      </c>
      <c r="T154" s="235" t="s">
        <v>232</v>
      </c>
      <c r="U154" s="220">
        <v>0.12</v>
      </c>
      <c r="V154" s="220">
        <f>ROUND(E154*U154,2)</f>
        <v>0.48</v>
      </c>
      <c r="W154" s="220"/>
      <c r="X154" s="220" t="s">
        <v>195</v>
      </c>
      <c r="Y154" s="220" t="s">
        <v>180</v>
      </c>
      <c r="Z154" s="210"/>
      <c r="AA154" s="210"/>
      <c r="AB154" s="210"/>
      <c r="AC154" s="210"/>
      <c r="AD154" s="210"/>
      <c r="AE154" s="210"/>
      <c r="AF154" s="210"/>
      <c r="AG154" s="210" t="s">
        <v>196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5">
      <c r="A155" s="217"/>
      <c r="B155" s="218"/>
      <c r="C155" s="257" t="s">
        <v>349</v>
      </c>
      <c r="D155" s="248"/>
      <c r="E155" s="249">
        <v>4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236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17"/>
      <c r="B156" s="218"/>
      <c r="C156" s="244"/>
      <c r="D156" s="236"/>
      <c r="E156" s="236"/>
      <c r="F156" s="236"/>
      <c r="G156" s="236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29">
        <v>25</v>
      </c>
      <c r="B157" s="230" t="s">
        <v>350</v>
      </c>
      <c r="C157" s="241" t="s">
        <v>351</v>
      </c>
      <c r="D157" s="231" t="s">
        <v>278</v>
      </c>
      <c r="E157" s="232">
        <v>76.545000000000002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5.6999999999999998E-4</v>
      </c>
      <c r="O157" s="232">
        <f>ROUND(E157*N157,2)</f>
        <v>0.04</v>
      </c>
      <c r="P157" s="232">
        <v>0</v>
      </c>
      <c r="Q157" s="232">
        <f>ROUND(E157*P157,2)</f>
        <v>0</v>
      </c>
      <c r="R157" s="234"/>
      <c r="S157" s="234" t="s">
        <v>194</v>
      </c>
      <c r="T157" s="235" t="s">
        <v>178</v>
      </c>
      <c r="U157" s="220">
        <v>0</v>
      </c>
      <c r="V157" s="220">
        <f>ROUND(E157*U157,2)</f>
        <v>0</v>
      </c>
      <c r="W157" s="220"/>
      <c r="X157" s="220" t="s">
        <v>195</v>
      </c>
      <c r="Y157" s="220" t="s">
        <v>180</v>
      </c>
      <c r="Z157" s="210"/>
      <c r="AA157" s="210"/>
      <c r="AB157" s="210"/>
      <c r="AC157" s="210"/>
      <c r="AD157" s="210"/>
      <c r="AE157" s="210"/>
      <c r="AF157" s="210"/>
      <c r="AG157" s="210" t="s">
        <v>196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17"/>
      <c r="B158" s="218"/>
      <c r="C158" s="243" t="s">
        <v>352</v>
      </c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190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38" t="str">
        <f>C158</f>
        <v>Dodání profilu, připevnění k podkladu tmelem, lepení profilů k sobě PU pěnou, penetrace a nátěr profilu.</v>
      </c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17"/>
      <c r="B159" s="218"/>
      <c r="C159" s="257" t="s">
        <v>353</v>
      </c>
      <c r="D159" s="248"/>
      <c r="E159" s="249">
        <v>76.55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236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17"/>
      <c r="B160" s="218"/>
      <c r="C160" s="244"/>
      <c r="D160" s="236"/>
      <c r="E160" s="236"/>
      <c r="F160" s="236"/>
      <c r="G160" s="236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182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9">
        <v>26</v>
      </c>
      <c r="B161" s="230" t="s">
        <v>354</v>
      </c>
      <c r="C161" s="241" t="s">
        <v>355</v>
      </c>
      <c r="D161" s="231" t="s">
        <v>230</v>
      </c>
      <c r="E161" s="232">
        <v>66.683769999999996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2">
        <v>5.2580000000000002E-2</v>
      </c>
      <c r="O161" s="232">
        <f>ROUND(E161*N161,2)</f>
        <v>3.51</v>
      </c>
      <c r="P161" s="232">
        <v>0</v>
      </c>
      <c r="Q161" s="232">
        <f>ROUND(E161*P161,2)</f>
        <v>0</v>
      </c>
      <c r="R161" s="234" t="s">
        <v>231</v>
      </c>
      <c r="S161" s="234" t="s">
        <v>177</v>
      </c>
      <c r="T161" s="235" t="s">
        <v>232</v>
      </c>
      <c r="U161" s="220">
        <v>0.91700000000000004</v>
      </c>
      <c r="V161" s="220">
        <f>ROUND(E161*U161,2)</f>
        <v>61.15</v>
      </c>
      <c r="W161" s="220"/>
      <c r="X161" s="220" t="s">
        <v>195</v>
      </c>
      <c r="Y161" s="220" t="s">
        <v>180</v>
      </c>
      <c r="Z161" s="210"/>
      <c r="AA161" s="210"/>
      <c r="AB161" s="210"/>
      <c r="AC161" s="210"/>
      <c r="AD161" s="210"/>
      <c r="AE161" s="210"/>
      <c r="AF161" s="210"/>
      <c r="AG161" s="210" t="s">
        <v>196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17"/>
      <c r="B162" s="218"/>
      <c r="C162" s="258" t="s">
        <v>266</v>
      </c>
      <c r="D162" s="250"/>
      <c r="E162" s="251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236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17"/>
      <c r="B163" s="218"/>
      <c r="C163" s="259" t="s">
        <v>356</v>
      </c>
      <c r="D163" s="250"/>
      <c r="E163" s="251">
        <v>25.55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236</v>
      </c>
      <c r="AH163" s="210">
        <v>2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17"/>
      <c r="B164" s="218"/>
      <c r="C164" s="259" t="s">
        <v>357</v>
      </c>
      <c r="D164" s="250"/>
      <c r="E164" s="251">
        <v>18.850000000000001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236</v>
      </c>
      <c r="AH164" s="210">
        <v>2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17"/>
      <c r="B165" s="218"/>
      <c r="C165" s="260" t="s">
        <v>269</v>
      </c>
      <c r="D165" s="252"/>
      <c r="E165" s="253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236</v>
      </c>
      <c r="AH165" s="210">
        <v>3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17"/>
      <c r="B166" s="218"/>
      <c r="C166" s="258" t="s">
        <v>270</v>
      </c>
      <c r="D166" s="250"/>
      <c r="E166" s="251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236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17"/>
      <c r="B167" s="218"/>
      <c r="C167" s="257" t="s">
        <v>358</v>
      </c>
      <c r="D167" s="248"/>
      <c r="E167" s="249">
        <v>46.62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236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17"/>
      <c r="B168" s="218"/>
      <c r="C168" s="257" t="s">
        <v>329</v>
      </c>
      <c r="D168" s="248"/>
      <c r="E168" s="249">
        <v>18.29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236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17"/>
      <c r="B169" s="218"/>
      <c r="C169" s="257" t="s">
        <v>359</v>
      </c>
      <c r="D169" s="248"/>
      <c r="E169" s="249">
        <v>1.78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236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17"/>
      <c r="B170" s="218"/>
      <c r="C170" s="244"/>
      <c r="D170" s="236"/>
      <c r="E170" s="236"/>
      <c r="F170" s="236"/>
      <c r="G170" s="236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182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30.6" outlineLevel="1" x14ac:dyDescent="0.25">
      <c r="A171" s="229">
        <v>27</v>
      </c>
      <c r="B171" s="230" t="s">
        <v>360</v>
      </c>
      <c r="C171" s="241" t="s">
        <v>361</v>
      </c>
      <c r="D171" s="231" t="s">
        <v>230</v>
      </c>
      <c r="E171" s="232">
        <v>622.48058000000003</v>
      </c>
      <c r="F171" s="233"/>
      <c r="G171" s="234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2">
        <v>3.8449999999999998E-2</v>
      </c>
      <c r="O171" s="232">
        <f>ROUND(E171*N171,2)</f>
        <v>23.93</v>
      </c>
      <c r="P171" s="232">
        <v>0</v>
      </c>
      <c r="Q171" s="232">
        <f>ROUND(E171*P171,2)</f>
        <v>0</v>
      </c>
      <c r="R171" s="234" t="s">
        <v>264</v>
      </c>
      <c r="S171" s="234" t="s">
        <v>177</v>
      </c>
      <c r="T171" s="235" t="s">
        <v>232</v>
      </c>
      <c r="U171" s="220">
        <v>0.50329000000000002</v>
      </c>
      <c r="V171" s="220">
        <f>ROUND(E171*U171,2)</f>
        <v>313.29000000000002</v>
      </c>
      <c r="W171" s="220"/>
      <c r="X171" s="220" t="s">
        <v>195</v>
      </c>
      <c r="Y171" s="220" t="s">
        <v>180</v>
      </c>
      <c r="Z171" s="210"/>
      <c r="AA171" s="210"/>
      <c r="AB171" s="210"/>
      <c r="AC171" s="210"/>
      <c r="AD171" s="210"/>
      <c r="AE171" s="210"/>
      <c r="AF171" s="210"/>
      <c r="AG171" s="210" t="s">
        <v>196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17"/>
      <c r="B172" s="218"/>
      <c r="C172" s="256" t="s">
        <v>362</v>
      </c>
      <c r="D172" s="254"/>
      <c r="E172" s="254"/>
      <c r="F172" s="254"/>
      <c r="G172" s="254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234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5">
      <c r="A173" s="217"/>
      <c r="B173" s="218"/>
      <c r="C173" s="258" t="s">
        <v>266</v>
      </c>
      <c r="D173" s="250"/>
      <c r="E173" s="251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236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0.399999999999999" outlineLevel="3" x14ac:dyDescent="0.25">
      <c r="A174" s="217"/>
      <c r="B174" s="218"/>
      <c r="C174" s="259" t="s">
        <v>311</v>
      </c>
      <c r="D174" s="250"/>
      <c r="E174" s="251">
        <v>465.15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236</v>
      </c>
      <c r="AH174" s="210">
        <v>2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.399999999999999" outlineLevel="3" x14ac:dyDescent="0.25">
      <c r="A175" s="217"/>
      <c r="B175" s="218"/>
      <c r="C175" s="259" t="s">
        <v>312</v>
      </c>
      <c r="D175" s="250"/>
      <c r="E175" s="251">
        <v>44.14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236</v>
      </c>
      <c r="AH175" s="210">
        <v>2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17"/>
      <c r="B176" s="218"/>
      <c r="C176" s="260" t="s">
        <v>269</v>
      </c>
      <c r="D176" s="252"/>
      <c r="E176" s="253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236</v>
      </c>
      <c r="AH176" s="210">
        <v>3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17"/>
      <c r="B177" s="218"/>
      <c r="C177" s="258" t="s">
        <v>270</v>
      </c>
      <c r="D177" s="250"/>
      <c r="E177" s="251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236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17"/>
      <c r="B178" s="218"/>
      <c r="C178" s="257" t="s">
        <v>313</v>
      </c>
      <c r="D178" s="248"/>
      <c r="E178" s="249">
        <v>534.76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236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17"/>
      <c r="B179" s="218"/>
      <c r="C179" s="257" t="s">
        <v>308</v>
      </c>
      <c r="D179" s="248"/>
      <c r="E179" s="249">
        <v>27.56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236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17"/>
      <c r="B180" s="218"/>
      <c r="C180" s="257" t="s">
        <v>363</v>
      </c>
      <c r="D180" s="248"/>
      <c r="E180" s="249">
        <v>16.260000000000002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236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17"/>
      <c r="B181" s="218"/>
      <c r="C181" s="257" t="s">
        <v>364</v>
      </c>
      <c r="D181" s="248"/>
      <c r="E181" s="249">
        <v>19.899999999999999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236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17"/>
      <c r="B182" s="218"/>
      <c r="C182" s="257" t="s">
        <v>365</v>
      </c>
      <c r="D182" s="248"/>
      <c r="E182" s="249">
        <v>7.59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236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17"/>
      <c r="B183" s="218"/>
      <c r="C183" s="257" t="s">
        <v>366</v>
      </c>
      <c r="D183" s="248"/>
      <c r="E183" s="249">
        <v>16.41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236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17"/>
      <c r="B184" s="218"/>
      <c r="C184" s="244"/>
      <c r="D184" s="236"/>
      <c r="E184" s="236"/>
      <c r="F184" s="236"/>
      <c r="G184" s="236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182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30.6" outlineLevel="1" x14ac:dyDescent="0.25">
      <c r="A185" s="229">
        <v>28</v>
      </c>
      <c r="B185" s="230" t="s">
        <v>367</v>
      </c>
      <c r="C185" s="241" t="s">
        <v>368</v>
      </c>
      <c r="D185" s="231" t="s">
        <v>230</v>
      </c>
      <c r="E185" s="232">
        <v>16.409400000000002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2">
        <v>4.3619999999999999E-2</v>
      </c>
      <c r="O185" s="232">
        <f>ROUND(E185*N185,2)</f>
        <v>0.72</v>
      </c>
      <c r="P185" s="232">
        <v>0</v>
      </c>
      <c r="Q185" s="232">
        <f>ROUND(E185*P185,2)</f>
        <v>0</v>
      </c>
      <c r="R185" s="234" t="s">
        <v>264</v>
      </c>
      <c r="S185" s="234" t="s">
        <v>177</v>
      </c>
      <c r="T185" s="235" t="s">
        <v>232</v>
      </c>
      <c r="U185" s="220">
        <v>0.60089999999999999</v>
      </c>
      <c r="V185" s="220">
        <f>ROUND(E185*U185,2)</f>
        <v>9.86</v>
      </c>
      <c r="W185" s="220"/>
      <c r="X185" s="220" t="s">
        <v>195</v>
      </c>
      <c r="Y185" s="220" t="s">
        <v>180</v>
      </c>
      <c r="Z185" s="210"/>
      <c r="AA185" s="210"/>
      <c r="AB185" s="210"/>
      <c r="AC185" s="210"/>
      <c r="AD185" s="210"/>
      <c r="AE185" s="210"/>
      <c r="AF185" s="210"/>
      <c r="AG185" s="210" t="s">
        <v>196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17"/>
      <c r="B186" s="218"/>
      <c r="C186" s="256" t="s">
        <v>362</v>
      </c>
      <c r="D186" s="254"/>
      <c r="E186" s="254"/>
      <c r="F186" s="254"/>
      <c r="G186" s="254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234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17"/>
      <c r="B187" s="218"/>
      <c r="C187" s="257" t="s">
        <v>302</v>
      </c>
      <c r="D187" s="248"/>
      <c r="E187" s="249">
        <v>16.41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236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17"/>
      <c r="B188" s="218"/>
      <c r="C188" s="244"/>
      <c r="D188" s="236"/>
      <c r="E188" s="236"/>
      <c r="F188" s="236"/>
      <c r="G188" s="236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182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29">
        <v>29</v>
      </c>
      <c r="B189" s="230" t="s">
        <v>369</v>
      </c>
      <c r="C189" s="241" t="s">
        <v>370</v>
      </c>
      <c r="D189" s="231" t="s">
        <v>230</v>
      </c>
      <c r="E189" s="232">
        <v>16.409400000000002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1.1000000000000001E-3</v>
      </c>
      <c r="O189" s="232">
        <f>ROUND(E189*N189,2)</f>
        <v>0.02</v>
      </c>
      <c r="P189" s="232">
        <v>0</v>
      </c>
      <c r="Q189" s="232">
        <f>ROUND(E189*P189,2)</f>
        <v>0</v>
      </c>
      <c r="R189" s="234" t="s">
        <v>231</v>
      </c>
      <c r="S189" s="234" t="s">
        <v>177</v>
      </c>
      <c r="T189" s="235" t="s">
        <v>232</v>
      </c>
      <c r="U189" s="220">
        <v>0.26500000000000001</v>
      </c>
      <c r="V189" s="220">
        <f>ROUND(E189*U189,2)</f>
        <v>4.3499999999999996</v>
      </c>
      <c r="W189" s="220"/>
      <c r="X189" s="220" t="s">
        <v>195</v>
      </c>
      <c r="Y189" s="220" t="s">
        <v>180</v>
      </c>
      <c r="Z189" s="210"/>
      <c r="AA189" s="210"/>
      <c r="AB189" s="210"/>
      <c r="AC189" s="210"/>
      <c r="AD189" s="210"/>
      <c r="AE189" s="210"/>
      <c r="AF189" s="210"/>
      <c r="AG189" s="210" t="s">
        <v>196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17"/>
      <c r="B190" s="218"/>
      <c r="C190" s="256" t="s">
        <v>371</v>
      </c>
      <c r="D190" s="254"/>
      <c r="E190" s="254"/>
      <c r="F190" s="254"/>
      <c r="G190" s="254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234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17"/>
      <c r="B191" s="218"/>
      <c r="C191" s="257" t="s">
        <v>302</v>
      </c>
      <c r="D191" s="248"/>
      <c r="E191" s="249">
        <v>16.41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236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17"/>
      <c r="B192" s="218"/>
      <c r="C192" s="244"/>
      <c r="D192" s="236"/>
      <c r="E192" s="236"/>
      <c r="F192" s="236"/>
      <c r="G192" s="236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182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9">
        <v>30</v>
      </c>
      <c r="B193" s="230" t="s">
        <v>276</v>
      </c>
      <c r="C193" s="241" t="s">
        <v>277</v>
      </c>
      <c r="D193" s="231" t="s">
        <v>278</v>
      </c>
      <c r="E193" s="232">
        <v>233.24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1.4999999999999999E-4</v>
      </c>
      <c r="O193" s="232">
        <f>ROUND(E193*N193,2)</f>
        <v>0.03</v>
      </c>
      <c r="P193" s="232">
        <v>0</v>
      </c>
      <c r="Q193" s="232">
        <f>ROUND(E193*P193,2)</f>
        <v>0</v>
      </c>
      <c r="R193" s="234" t="s">
        <v>231</v>
      </c>
      <c r="S193" s="234" t="s">
        <v>177</v>
      </c>
      <c r="T193" s="235" t="s">
        <v>232</v>
      </c>
      <c r="U193" s="220">
        <v>0.06</v>
      </c>
      <c r="V193" s="220">
        <f>ROUND(E193*U193,2)</f>
        <v>13.99</v>
      </c>
      <c r="W193" s="220"/>
      <c r="X193" s="220" t="s">
        <v>195</v>
      </c>
      <c r="Y193" s="220" t="s">
        <v>180</v>
      </c>
      <c r="Z193" s="210"/>
      <c r="AA193" s="210"/>
      <c r="AB193" s="210"/>
      <c r="AC193" s="210"/>
      <c r="AD193" s="210"/>
      <c r="AE193" s="210"/>
      <c r="AF193" s="210"/>
      <c r="AG193" s="210" t="s">
        <v>196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17"/>
      <c r="B194" s="218"/>
      <c r="C194" s="257" t="s">
        <v>279</v>
      </c>
      <c r="D194" s="248"/>
      <c r="E194" s="249">
        <v>156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236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17"/>
      <c r="B195" s="218"/>
      <c r="C195" s="257" t="s">
        <v>280</v>
      </c>
      <c r="D195" s="248"/>
      <c r="E195" s="249">
        <v>4.05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236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17"/>
      <c r="B196" s="218"/>
      <c r="C196" s="257" t="s">
        <v>281</v>
      </c>
      <c r="D196" s="248"/>
      <c r="E196" s="249">
        <v>4.05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236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17"/>
      <c r="B197" s="218"/>
      <c r="C197" s="257" t="s">
        <v>282</v>
      </c>
      <c r="D197" s="248"/>
      <c r="E197" s="249">
        <v>7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236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17"/>
      <c r="B198" s="218"/>
      <c r="C198" s="257" t="s">
        <v>283</v>
      </c>
      <c r="D198" s="248"/>
      <c r="E198" s="249">
        <v>7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236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17"/>
      <c r="B199" s="218"/>
      <c r="C199" s="257" t="s">
        <v>284</v>
      </c>
      <c r="D199" s="248"/>
      <c r="E199" s="249">
        <v>6.4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236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17"/>
      <c r="B200" s="218"/>
      <c r="C200" s="257" t="s">
        <v>285</v>
      </c>
      <c r="D200" s="248"/>
      <c r="E200" s="249">
        <v>6.1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236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17"/>
      <c r="B201" s="218"/>
      <c r="C201" s="257" t="s">
        <v>286</v>
      </c>
      <c r="D201" s="248"/>
      <c r="E201" s="249">
        <v>5.6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236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17"/>
      <c r="B202" s="218"/>
      <c r="C202" s="257" t="s">
        <v>287</v>
      </c>
      <c r="D202" s="248"/>
      <c r="E202" s="249">
        <v>5.8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236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17"/>
      <c r="B203" s="218"/>
      <c r="C203" s="257" t="s">
        <v>288</v>
      </c>
      <c r="D203" s="248"/>
      <c r="E203" s="249">
        <v>3.6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236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17"/>
      <c r="B204" s="218"/>
      <c r="C204" s="257" t="s">
        <v>289</v>
      </c>
      <c r="D204" s="248"/>
      <c r="E204" s="249">
        <v>12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236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17"/>
      <c r="B205" s="218"/>
      <c r="C205" s="257" t="s">
        <v>290</v>
      </c>
      <c r="D205" s="248"/>
      <c r="E205" s="249">
        <v>6.4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236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17"/>
      <c r="B206" s="218"/>
      <c r="C206" s="257" t="s">
        <v>291</v>
      </c>
      <c r="D206" s="248"/>
      <c r="E206" s="249">
        <v>4.0999999999999996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236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17"/>
      <c r="B207" s="218"/>
      <c r="C207" s="257" t="s">
        <v>292</v>
      </c>
      <c r="D207" s="248"/>
      <c r="E207" s="249">
        <v>5.14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236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17"/>
      <c r="B208" s="218"/>
      <c r="C208" s="244"/>
      <c r="D208" s="236"/>
      <c r="E208" s="236"/>
      <c r="F208" s="236"/>
      <c r="G208" s="236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182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9">
        <v>31</v>
      </c>
      <c r="B209" s="230" t="s">
        <v>372</v>
      </c>
      <c r="C209" s="241" t="s">
        <v>373</v>
      </c>
      <c r="D209" s="231" t="s">
        <v>230</v>
      </c>
      <c r="E209" s="232">
        <v>689.64045999999996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2.0000000000000002E-5</v>
      </c>
      <c r="O209" s="232">
        <f>ROUND(E209*N209,2)</f>
        <v>0.01</v>
      </c>
      <c r="P209" s="232">
        <v>0</v>
      </c>
      <c r="Q209" s="232">
        <f>ROUND(E209*P209,2)</f>
        <v>0</v>
      </c>
      <c r="R209" s="234" t="s">
        <v>231</v>
      </c>
      <c r="S209" s="234" t="s">
        <v>177</v>
      </c>
      <c r="T209" s="235" t="s">
        <v>232</v>
      </c>
      <c r="U209" s="220">
        <v>0.11</v>
      </c>
      <c r="V209" s="220">
        <f>ROUND(E209*U209,2)</f>
        <v>75.86</v>
      </c>
      <c r="W209" s="220"/>
      <c r="X209" s="220" t="s">
        <v>195</v>
      </c>
      <c r="Y209" s="220" t="s">
        <v>180</v>
      </c>
      <c r="Z209" s="210"/>
      <c r="AA209" s="210"/>
      <c r="AB209" s="210"/>
      <c r="AC209" s="210"/>
      <c r="AD209" s="210"/>
      <c r="AE209" s="210"/>
      <c r="AF209" s="210"/>
      <c r="AG209" s="210" t="s">
        <v>196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17"/>
      <c r="B210" s="218"/>
      <c r="C210" s="257" t="s">
        <v>374</v>
      </c>
      <c r="D210" s="248"/>
      <c r="E210" s="249">
        <v>534.76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236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17"/>
      <c r="B211" s="218"/>
      <c r="C211" s="257" t="s">
        <v>375</v>
      </c>
      <c r="D211" s="248"/>
      <c r="E211" s="249">
        <v>27.56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236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17"/>
      <c r="B212" s="218"/>
      <c r="C212" s="257" t="s">
        <v>376</v>
      </c>
      <c r="D212" s="248"/>
      <c r="E212" s="249">
        <v>46.82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236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17"/>
      <c r="B213" s="218"/>
      <c r="C213" s="257" t="s">
        <v>377</v>
      </c>
      <c r="D213" s="248"/>
      <c r="E213" s="249">
        <v>18.29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236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17"/>
      <c r="B214" s="218"/>
      <c r="C214" s="257" t="s">
        <v>378</v>
      </c>
      <c r="D214" s="248"/>
      <c r="E214" s="249">
        <v>16.53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236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17"/>
      <c r="B215" s="218"/>
      <c r="C215" s="257" t="s">
        <v>379</v>
      </c>
      <c r="D215" s="248"/>
      <c r="E215" s="249">
        <v>19.899999999999999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236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17"/>
      <c r="B216" s="218"/>
      <c r="C216" s="257" t="s">
        <v>380</v>
      </c>
      <c r="D216" s="248"/>
      <c r="E216" s="249">
        <v>7.59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236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17"/>
      <c r="B217" s="218"/>
      <c r="C217" s="257" t="s">
        <v>381</v>
      </c>
      <c r="D217" s="248"/>
      <c r="E217" s="249">
        <v>1.78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236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17"/>
      <c r="B218" s="218"/>
      <c r="C218" s="257" t="s">
        <v>382</v>
      </c>
      <c r="D218" s="248"/>
      <c r="E218" s="249">
        <v>16.41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236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17"/>
      <c r="B219" s="218"/>
      <c r="C219" s="244"/>
      <c r="D219" s="236"/>
      <c r="E219" s="236"/>
      <c r="F219" s="236"/>
      <c r="G219" s="236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9">
        <v>32</v>
      </c>
      <c r="B220" s="230" t="s">
        <v>383</v>
      </c>
      <c r="C220" s="241" t="s">
        <v>384</v>
      </c>
      <c r="D220" s="231" t="s">
        <v>385</v>
      </c>
      <c r="E220" s="232">
        <v>1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0</v>
      </c>
      <c r="O220" s="232">
        <f>ROUND(E220*N220,2)</f>
        <v>0</v>
      </c>
      <c r="P220" s="232">
        <v>0</v>
      </c>
      <c r="Q220" s="232">
        <f>ROUND(E220*P220,2)</f>
        <v>0</v>
      </c>
      <c r="R220" s="234"/>
      <c r="S220" s="234" t="s">
        <v>194</v>
      </c>
      <c r="T220" s="235" t="s">
        <v>178</v>
      </c>
      <c r="U220" s="220">
        <v>0</v>
      </c>
      <c r="V220" s="220">
        <f>ROUND(E220*U220,2)</f>
        <v>0</v>
      </c>
      <c r="W220" s="220"/>
      <c r="X220" s="220" t="s">
        <v>195</v>
      </c>
      <c r="Y220" s="220" t="s">
        <v>180</v>
      </c>
      <c r="Z220" s="210"/>
      <c r="AA220" s="210"/>
      <c r="AB220" s="210"/>
      <c r="AC220" s="210"/>
      <c r="AD220" s="210"/>
      <c r="AE220" s="210"/>
      <c r="AF220" s="210"/>
      <c r="AG220" s="210" t="s">
        <v>196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17"/>
      <c r="B221" s="218"/>
      <c r="C221" s="243" t="s">
        <v>819</v>
      </c>
      <c r="D221" s="239"/>
      <c r="E221" s="239"/>
      <c r="F221" s="239"/>
      <c r="G221" s="239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190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17"/>
      <c r="B222" s="218"/>
      <c r="C222" s="261" t="s">
        <v>820</v>
      </c>
      <c r="D222" s="255"/>
      <c r="E222" s="255"/>
      <c r="F222" s="255"/>
      <c r="G222" s="255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190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17"/>
      <c r="B223" s="218"/>
      <c r="C223" s="261" t="s">
        <v>821</v>
      </c>
      <c r="D223" s="255"/>
      <c r="E223" s="255"/>
      <c r="F223" s="255"/>
      <c r="G223" s="255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190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17"/>
      <c r="B224" s="218"/>
      <c r="C224" s="261" t="s">
        <v>386</v>
      </c>
      <c r="D224" s="255"/>
      <c r="E224" s="255"/>
      <c r="F224" s="255"/>
      <c r="G224" s="255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190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5">
      <c r="A225" s="217"/>
      <c r="B225" s="218"/>
      <c r="C225" s="257" t="s">
        <v>387</v>
      </c>
      <c r="D225" s="248"/>
      <c r="E225" s="249">
        <v>1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236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17"/>
      <c r="B226" s="218"/>
      <c r="C226" s="244"/>
      <c r="D226" s="236"/>
      <c r="E226" s="236"/>
      <c r="F226" s="236"/>
      <c r="G226" s="236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182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9">
        <v>33</v>
      </c>
      <c r="B227" s="230" t="s">
        <v>388</v>
      </c>
      <c r="C227" s="241" t="s">
        <v>389</v>
      </c>
      <c r="D227" s="231" t="s">
        <v>278</v>
      </c>
      <c r="E227" s="232">
        <v>73.766000000000005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2">
        <v>1.0000000000000001E-5</v>
      </c>
      <c r="O227" s="232">
        <f>ROUND(E227*N227,2)</f>
        <v>0</v>
      </c>
      <c r="P227" s="232">
        <v>0</v>
      </c>
      <c r="Q227" s="232">
        <f>ROUND(E227*P227,2)</f>
        <v>0</v>
      </c>
      <c r="R227" s="234" t="s">
        <v>390</v>
      </c>
      <c r="S227" s="234" t="s">
        <v>177</v>
      </c>
      <c r="T227" s="235" t="s">
        <v>232</v>
      </c>
      <c r="U227" s="220">
        <v>0</v>
      </c>
      <c r="V227" s="220">
        <f>ROUND(E227*U227,2)</f>
        <v>0</v>
      </c>
      <c r="W227" s="220"/>
      <c r="X227" s="220" t="s">
        <v>391</v>
      </c>
      <c r="Y227" s="220" t="s">
        <v>180</v>
      </c>
      <c r="Z227" s="210"/>
      <c r="AA227" s="210"/>
      <c r="AB227" s="210"/>
      <c r="AC227" s="210"/>
      <c r="AD227" s="210"/>
      <c r="AE227" s="210"/>
      <c r="AF227" s="210"/>
      <c r="AG227" s="210" t="s">
        <v>392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17"/>
      <c r="B228" s="218"/>
      <c r="C228" s="257" t="s">
        <v>393</v>
      </c>
      <c r="D228" s="248"/>
      <c r="E228" s="249">
        <v>73.77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236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5">
      <c r="A229" s="217"/>
      <c r="B229" s="218"/>
      <c r="C229" s="244"/>
      <c r="D229" s="236"/>
      <c r="E229" s="236"/>
      <c r="F229" s="236"/>
      <c r="G229" s="236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182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x14ac:dyDescent="0.25">
      <c r="A230" s="222" t="s">
        <v>172</v>
      </c>
      <c r="B230" s="223" t="s">
        <v>107</v>
      </c>
      <c r="C230" s="240" t="s">
        <v>108</v>
      </c>
      <c r="D230" s="224"/>
      <c r="E230" s="225"/>
      <c r="F230" s="226"/>
      <c r="G230" s="226">
        <f>SUMIF(AG231:AG279,"&lt;&gt;NOR",G231:G279)</f>
        <v>0</v>
      </c>
      <c r="H230" s="226"/>
      <c r="I230" s="226">
        <f>SUM(I231:I279)</f>
        <v>0</v>
      </c>
      <c r="J230" s="226"/>
      <c r="K230" s="226">
        <f>SUM(K231:K279)</f>
        <v>0</v>
      </c>
      <c r="L230" s="226"/>
      <c r="M230" s="226">
        <f>SUM(M231:M279)</f>
        <v>0</v>
      </c>
      <c r="N230" s="225"/>
      <c r="O230" s="225">
        <f>SUM(O231:O279)</f>
        <v>0.65</v>
      </c>
      <c r="P230" s="225"/>
      <c r="Q230" s="225">
        <f>SUM(Q231:Q279)</f>
        <v>0</v>
      </c>
      <c r="R230" s="226"/>
      <c r="S230" s="226"/>
      <c r="T230" s="227"/>
      <c r="U230" s="221"/>
      <c r="V230" s="221">
        <f>SUM(V231:V279)</f>
        <v>26.81</v>
      </c>
      <c r="W230" s="221"/>
      <c r="X230" s="221"/>
      <c r="Y230" s="221"/>
      <c r="AG230" t="s">
        <v>173</v>
      </c>
    </row>
    <row r="231" spans="1:60" outlineLevel="1" x14ac:dyDescent="0.25">
      <c r="A231" s="229">
        <v>34</v>
      </c>
      <c r="B231" s="230" t="s">
        <v>394</v>
      </c>
      <c r="C231" s="241" t="s">
        <v>395</v>
      </c>
      <c r="D231" s="231" t="s">
        <v>230</v>
      </c>
      <c r="E231" s="232">
        <v>18.399149999999999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2">
        <v>8.0000000000000002E-3</v>
      </c>
      <c r="O231" s="232">
        <f>ROUND(E231*N231,2)</f>
        <v>0.15</v>
      </c>
      <c r="P231" s="232">
        <v>0</v>
      </c>
      <c r="Q231" s="232">
        <f>ROUND(E231*P231,2)</f>
        <v>0</v>
      </c>
      <c r="R231" s="234" t="s">
        <v>231</v>
      </c>
      <c r="S231" s="234" t="s">
        <v>177</v>
      </c>
      <c r="T231" s="235" t="s">
        <v>232</v>
      </c>
      <c r="U231" s="220">
        <v>0.111</v>
      </c>
      <c r="V231" s="220">
        <f>ROUND(E231*U231,2)</f>
        <v>2.04</v>
      </c>
      <c r="W231" s="220"/>
      <c r="X231" s="220" t="s">
        <v>195</v>
      </c>
      <c r="Y231" s="220" t="s">
        <v>180</v>
      </c>
      <c r="Z231" s="210"/>
      <c r="AA231" s="210"/>
      <c r="AB231" s="210"/>
      <c r="AC231" s="210"/>
      <c r="AD231" s="210"/>
      <c r="AE231" s="210"/>
      <c r="AF231" s="210"/>
      <c r="AG231" s="210" t="s">
        <v>196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0.399999999999999" outlineLevel="2" x14ac:dyDescent="0.25">
      <c r="A232" s="217"/>
      <c r="B232" s="218"/>
      <c r="C232" s="257" t="s">
        <v>296</v>
      </c>
      <c r="D232" s="248"/>
      <c r="E232" s="249">
        <v>18.399999999999999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236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5">
      <c r="A233" s="217"/>
      <c r="B233" s="218"/>
      <c r="C233" s="244"/>
      <c r="D233" s="236"/>
      <c r="E233" s="236"/>
      <c r="F233" s="236"/>
      <c r="G233" s="236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182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9">
        <v>35</v>
      </c>
      <c r="B234" s="230" t="s">
        <v>396</v>
      </c>
      <c r="C234" s="241" t="s">
        <v>397</v>
      </c>
      <c r="D234" s="231" t="s">
        <v>230</v>
      </c>
      <c r="E234" s="232">
        <v>18.399149999999999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3.5000000000000001E-3</v>
      </c>
      <c r="O234" s="232">
        <f>ROUND(E234*N234,2)</f>
        <v>0.06</v>
      </c>
      <c r="P234" s="232">
        <v>0</v>
      </c>
      <c r="Q234" s="232">
        <f>ROUND(E234*P234,2)</f>
        <v>0</v>
      </c>
      <c r="R234" s="234" t="s">
        <v>231</v>
      </c>
      <c r="S234" s="234" t="s">
        <v>177</v>
      </c>
      <c r="T234" s="235" t="s">
        <v>232</v>
      </c>
      <c r="U234" s="220">
        <v>0.3</v>
      </c>
      <c r="V234" s="220">
        <f>ROUND(E234*U234,2)</f>
        <v>5.52</v>
      </c>
      <c r="W234" s="220"/>
      <c r="X234" s="220" t="s">
        <v>195</v>
      </c>
      <c r="Y234" s="220" t="s">
        <v>180</v>
      </c>
      <c r="Z234" s="210"/>
      <c r="AA234" s="210"/>
      <c r="AB234" s="210"/>
      <c r="AC234" s="210"/>
      <c r="AD234" s="210"/>
      <c r="AE234" s="210"/>
      <c r="AF234" s="210"/>
      <c r="AG234" s="210" t="s">
        <v>196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17"/>
      <c r="B235" s="218"/>
      <c r="C235" s="242"/>
      <c r="D235" s="237"/>
      <c r="E235" s="237"/>
      <c r="F235" s="237"/>
      <c r="G235" s="237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182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9">
        <v>36</v>
      </c>
      <c r="B236" s="230" t="s">
        <v>398</v>
      </c>
      <c r="C236" s="241" t="s">
        <v>399</v>
      </c>
      <c r="D236" s="231" t="s">
        <v>278</v>
      </c>
      <c r="E236" s="232">
        <v>45.3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2.2200000000000002E-3</v>
      </c>
      <c r="O236" s="232">
        <f>ROUND(E236*N236,2)</f>
        <v>0.1</v>
      </c>
      <c r="P236" s="232">
        <v>0</v>
      </c>
      <c r="Q236" s="232">
        <f>ROUND(E236*P236,2)</f>
        <v>0</v>
      </c>
      <c r="R236" s="234" t="s">
        <v>231</v>
      </c>
      <c r="S236" s="234" t="s">
        <v>177</v>
      </c>
      <c r="T236" s="235" t="s">
        <v>232</v>
      </c>
      <c r="U236" s="220">
        <v>0.42499999999999999</v>
      </c>
      <c r="V236" s="220">
        <f>ROUND(E236*U236,2)</f>
        <v>19.25</v>
      </c>
      <c r="W236" s="220"/>
      <c r="X236" s="220" t="s">
        <v>195</v>
      </c>
      <c r="Y236" s="220" t="s">
        <v>180</v>
      </c>
      <c r="Z236" s="210"/>
      <c r="AA236" s="210"/>
      <c r="AB236" s="210"/>
      <c r="AC236" s="210"/>
      <c r="AD236" s="210"/>
      <c r="AE236" s="210"/>
      <c r="AF236" s="210"/>
      <c r="AG236" s="210" t="s">
        <v>196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17"/>
      <c r="B237" s="218"/>
      <c r="C237" s="256" t="s">
        <v>400</v>
      </c>
      <c r="D237" s="254"/>
      <c r="E237" s="254"/>
      <c r="F237" s="254"/>
      <c r="G237" s="254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234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38" t="str">
        <f>C237</f>
        <v>a poloplastických hmot na montážní pěnu, zapravení omítky pod parapetem, těsnění spáry mezi parapetem a rámem okna, dodávka silikonu.</v>
      </c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17"/>
      <c r="B238" s="218"/>
      <c r="C238" s="257" t="s">
        <v>401</v>
      </c>
      <c r="D238" s="248"/>
      <c r="E238" s="249">
        <v>30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236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17"/>
      <c r="B239" s="218"/>
      <c r="C239" s="257" t="s">
        <v>402</v>
      </c>
      <c r="D239" s="248"/>
      <c r="E239" s="249">
        <v>3.6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236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17"/>
      <c r="B240" s="218"/>
      <c r="C240" s="257" t="s">
        <v>403</v>
      </c>
      <c r="D240" s="248"/>
      <c r="E240" s="249">
        <v>2.9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236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17"/>
      <c r="B241" s="218"/>
      <c r="C241" s="257" t="s">
        <v>404</v>
      </c>
      <c r="D241" s="248"/>
      <c r="E241" s="249">
        <v>3.6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236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17"/>
      <c r="B242" s="218"/>
      <c r="C242" s="257" t="s">
        <v>405</v>
      </c>
      <c r="D242" s="248"/>
      <c r="E242" s="249">
        <v>1.2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236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17"/>
      <c r="B243" s="218"/>
      <c r="C243" s="257" t="s">
        <v>406</v>
      </c>
      <c r="D243" s="248"/>
      <c r="E243" s="249">
        <v>1.4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236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17"/>
      <c r="B244" s="218"/>
      <c r="C244" s="257" t="s">
        <v>407</v>
      </c>
      <c r="D244" s="248"/>
      <c r="E244" s="249">
        <v>1.6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236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17"/>
      <c r="B245" s="218"/>
      <c r="C245" s="257" t="s">
        <v>408</v>
      </c>
      <c r="D245" s="248"/>
      <c r="E245" s="249">
        <v>1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236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5">
      <c r="A246" s="217"/>
      <c r="B246" s="218"/>
      <c r="C246" s="244"/>
      <c r="D246" s="236"/>
      <c r="E246" s="236"/>
      <c r="F246" s="236"/>
      <c r="G246" s="236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182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0.399999999999999" outlineLevel="1" x14ac:dyDescent="0.25">
      <c r="A247" s="229">
        <v>37</v>
      </c>
      <c r="B247" s="230" t="s">
        <v>409</v>
      </c>
      <c r="C247" s="241" t="s">
        <v>410</v>
      </c>
      <c r="D247" s="231" t="s">
        <v>230</v>
      </c>
      <c r="E247" s="232">
        <v>21.0276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6.9999999999999999E-4</v>
      </c>
      <c r="O247" s="232">
        <f>ROUND(E247*N247,2)</f>
        <v>0.01</v>
      </c>
      <c r="P247" s="232">
        <v>0</v>
      </c>
      <c r="Q247" s="232">
        <f>ROUND(E247*P247,2)</f>
        <v>0</v>
      </c>
      <c r="R247" s="234" t="s">
        <v>390</v>
      </c>
      <c r="S247" s="234" t="s">
        <v>177</v>
      </c>
      <c r="T247" s="235" t="s">
        <v>232</v>
      </c>
      <c r="U247" s="220">
        <v>0</v>
      </c>
      <c r="V247" s="220">
        <f>ROUND(E247*U247,2)</f>
        <v>0</v>
      </c>
      <c r="W247" s="220"/>
      <c r="X247" s="220" t="s">
        <v>391</v>
      </c>
      <c r="Y247" s="220" t="s">
        <v>180</v>
      </c>
      <c r="Z247" s="210"/>
      <c r="AA247" s="210"/>
      <c r="AB247" s="210"/>
      <c r="AC247" s="210"/>
      <c r="AD247" s="210"/>
      <c r="AE247" s="210"/>
      <c r="AF247" s="210"/>
      <c r="AG247" s="210" t="s">
        <v>392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2" x14ac:dyDescent="0.25">
      <c r="A248" s="217"/>
      <c r="B248" s="218"/>
      <c r="C248" s="257" t="s">
        <v>411</v>
      </c>
      <c r="D248" s="248"/>
      <c r="E248" s="249">
        <v>21.03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236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5">
      <c r="A249" s="217"/>
      <c r="B249" s="218"/>
      <c r="C249" s="244"/>
      <c r="D249" s="236"/>
      <c r="E249" s="236"/>
      <c r="F249" s="236"/>
      <c r="G249" s="236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182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9">
        <v>38</v>
      </c>
      <c r="B250" s="230" t="s">
        <v>412</v>
      </c>
      <c r="C250" s="241" t="s">
        <v>413</v>
      </c>
      <c r="D250" s="231" t="s">
        <v>193</v>
      </c>
      <c r="E250" s="232">
        <v>10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2.0000000000000002E-5</v>
      </c>
      <c r="O250" s="232">
        <f>ROUND(E250*N250,2)</f>
        <v>0</v>
      </c>
      <c r="P250" s="232">
        <v>0</v>
      </c>
      <c r="Q250" s="232">
        <f>ROUND(E250*P250,2)</f>
        <v>0</v>
      </c>
      <c r="R250" s="234" t="s">
        <v>390</v>
      </c>
      <c r="S250" s="234" t="s">
        <v>177</v>
      </c>
      <c r="T250" s="235" t="s">
        <v>232</v>
      </c>
      <c r="U250" s="220">
        <v>0</v>
      </c>
      <c r="V250" s="220">
        <f>ROUND(E250*U250,2)</f>
        <v>0</v>
      </c>
      <c r="W250" s="220"/>
      <c r="X250" s="220" t="s">
        <v>391</v>
      </c>
      <c r="Y250" s="220" t="s">
        <v>180</v>
      </c>
      <c r="Z250" s="210"/>
      <c r="AA250" s="210"/>
      <c r="AB250" s="210"/>
      <c r="AC250" s="210"/>
      <c r="AD250" s="210"/>
      <c r="AE250" s="210"/>
      <c r="AF250" s="210"/>
      <c r="AG250" s="210" t="s">
        <v>392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17"/>
      <c r="B251" s="218"/>
      <c r="C251" s="257" t="s">
        <v>414</v>
      </c>
      <c r="D251" s="248"/>
      <c r="E251" s="249">
        <v>6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236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17"/>
      <c r="B252" s="218"/>
      <c r="C252" s="257" t="s">
        <v>415</v>
      </c>
      <c r="D252" s="248"/>
      <c r="E252" s="249">
        <v>4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236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5">
      <c r="A253" s="217"/>
      <c r="B253" s="218"/>
      <c r="C253" s="244"/>
      <c r="D253" s="236"/>
      <c r="E253" s="236"/>
      <c r="F253" s="236"/>
      <c r="G253" s="236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182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9">
        <v>39</v>
      </c>
      <c r="B254" s="230" t="s">
        <v>416</v>
      </c>
      <c r="C254" s="241" t="s">
        <v>417</v>
      </c>
      <c r="D254" s="231" t="s">
        <v>193</v>
      </c>
      <c r="E254" s="232">
        <v>72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2.0000000000000002E-5</v>
      </c>
      <c r="O254" s="232">
        <f>ROUND(E254*N254,2)</f>
        <v>0</v>
      </c>
      <c r="P254" s="232">
        <v>0</v>
      </c>
      <c r="Q254" s="232">
        <f>ROUND(E254*P254,2)</f>
        <v>0</v>
      </c>
      <c r="R254" s="234" t="s">
        <v>390</v>
      </c>
      <c r="S254" s="234" t="s">
        <v>177</v>
      </c>
      <c r="T254" s="235" t="s">
        <v>232</v>
      </c>
      <c r="U254" s="220">
        <v>0</v>
      </c>
      <c r="V254" s="220">
        <f>ROUND(E254*U254,2)</f>
        <v>0</v>
      </c>
      <c r="W254" s="220"/>
      <c r="X254" s="220" t="s">
        <v>391</v>
      </c>
      <c r="Y254" s="220" t="s">
        <v>180</v>
      </c>
      <c r="Z254" s="210"/>
      <c r="AA254" s="210"/>
      <c r="AB254" s="210"/>
      <c r="AC254" s="210"/>
      <c r="AD254" s="210"/>
      <c r="AE254" s="210"/>
      <c r="AF254" s="210"/>
      <c r="AG254" s="210" t="s">
        <v>392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5">
      <c r="A255" s="217"/>
      <c r="B255" s="218"/>
      <c r="C255" s="257" t="s">
        <v>418</v>
      </c>
      <c r="D255" s="248"/>
      <c r="E255" s="249">
        <v>50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236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17"/>
      <c r="B256" s="218"/>
      <c r="C256" s="257" t="s">
        <v>419</v>
      </c>
      <c r="D256" s="248"/>
      <c r="E256" s="249">
        <v>4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236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17"/>
      <c r="B257" s="218"/>
      <c r="C257" s="257" t="s">
        <v>420</v>
      </c>
      <c r="D257" s="248"/>
      <c r="E257" s="249">
        <v>8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236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17"/>
      <c r="B258" s="218"/>
      <c r="C258" s="257" t="s">
        <v>421</v>
      </c>
      <c r="D258" s="248"/>
      <c r="E258" s="249">
        <v>4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236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17"/>
      <c r="B259" s="218"/>
      <c r="C259" s="257" t="s">
        <v>422</v>
      </c>
      <c r="D259" s="248"/>
      <c r="E259" s="249">
        <v>2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236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17"/>
      <c r="B260" s="218"/>
      <c r="C260" s="257" t="s">
        <v>423</v>
      </c>
      <c r="D260" s="248"/>
      <c r="E260" s="249">
        <v>4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236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17"/>
      <c r="B261" s="218"/>
      <c r="C261" s="244"/>
      <c r="D261" s="236"/>
      <c r="E261" s="236"/>
      <c r="F261" s="236"/>
      <c r="G261" s="236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182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29">
        <v>40</v>
      </c>
      <c r="B262" s="230" t="s">
        <v>424</v>
      </c>
      <c r="C262" s="241" t="s">
        <v>425</v>
      </c>
      <c r="D262" s="231" t="s">
        <v>278</v>
      </c>
      <c r="E262" s="232">
        <v>1.1000000000000001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3.0400000000000002E-3</v>
      </c>
      <c r="O262" s="232">
        <f>ROUND(E262*N262,2)</f>
        <v>0</v>
      </c>
      <c r="P262" s="232">
        <v>0</v>
      </c>
      <c r="Q262" s="232">
        <f>ROUND(E262*P262,2)</f>
        <v>0</v>
      </c>
      <c r="R262" s="234" t="s">
        <v>390</v>
      </c>
      <c r="S262" s="234" t="s">
        <v>177</v>
      </c>
      <c r="T262" s="235" t="s">
        <v>232</v>
      </c>
      <c r="U262" s="220">
        <v>0</v>
      </c>
      <c r="V262" s="220">
        <f>ROUND(E262*U262,2)</f>
        <v>0</v>
      </c>
      <c r="W262" s="220"/>
      <c r="X262" s="220" t="s">
        <v>391</v>
      </c>
      <c r="Y262" s="220" t="s">
        <v>180</v>
      </c>
      <c r="Z262" s="210"/>
      <c r="AA262" s="210"/>
      <c r="AB262" s="210"/>
      <c r="AC262" s="210"/>
      <c r="AD262" s="210"/>
      <c r="AE262" s="210"/>
      <c r="AF262" s="210"/>
      <c r="AG262" s="210" t="s">
        <v>392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5">
      <c r="A263" s="217"/>
      <c r="B263" s="218"/>
      <c r="C263" s="257" t="s">
        <v>426</v>
      </c>
      <c r="D263" s="248"/>
      <c r="E263" s="249">
        <v>1.1000000000000001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236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17"/>
      <c r="B264" s="218"/>
      <c r="C264" s="244"/>
      <c r="D264" s="236"/>
      <c r="E264" s="236"/>
      <c r="F264" s="236"/>
      <c r="G264" s="236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182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0.399999999999999" outlineLevel="1" x14ac:dyDescent="0.25">
      <c r="A265" s="229">
        <v>41</v>
      </c>
      <c r="B265" s="230" t="s">
        <v>427</v>
      </c>
      <c r="C265" s="241" t="s">
        <v>428</v>
      </c>
      <c r="D265" s="231" t="s">
        <v>278</v>
      </c>
      <c r="E265" s="232">
        <v>3.96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4.8599999999999997E-3</v>
      </c>
      <c r="O265" s="232">
        <f>ROUND(E265*N265,2)</f>
        <v>0.02</v>
      </c>
      <c r="P265" s="232">
        <v>0</v>
      </c>
      <c r="Q265" s="232">
        <f>ROUND(E265*P265,2)</f>
        <v>0</v>
      </c>
      <c r="R265" s="234" t="s">
        <v>390</v>
      </c>
      <c r="S265" s="234" t="s">
        <v>177</v>
      </c>
      <c r="T265" s="235" t="s">
        <v>232</v>
      </c>
      <c r="U265" s="220">
        <v>0</v>
      </c>
      <c r="V265" s="220">
        <f>ROUND(E265*U265,2)</f>
        <v>0</v>
      </c>
      <c r="W265" s="220"/>
      <c r="X265" s="220" t="s">
        <v>391</v>
      </c>
      <c r="Y265" s="220" t="s">
        <v>180</v>
      </c>
      <c r="Z265" s="210"/>
      <c r="AA265" s="210"/>
      <c r="AB265" s="210"/>
      <c r="AC265" s="210"/>
      <c r="AD265" s="210"/>
      <c r="AE265" s="210"/>
      <c r="AF265" s="210"/>
      <c r="AG265" s="210" t="s">
        <v>392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17"/>
      <c r="B266" s="218"/>
      <c r="C266" s="257" t="s">
        <v>429</v>
      </c>
      <c r="D266" s="248"/>
      <c r="E266" s="249">
        <v>3.96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236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17"/>
      <c r="B267" s="218"/>
      <c r="C267" s="244"/>
      <c r="D267" s="236"/>
      <c r="E267" s="236"/>
      <c r="F267" s="236"/>
      <c r="G267" s="236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182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0.399999999999999" outlineLevel="1" x14ac:dyDescent="0.25">
      <c r="A268" s="229">
        <v>42</v>
      </c>
      <c r="B268" s="230" t="s">
        <v>430</v>
      </c>
      <c r="C268" s="241" t="s">
        <v>431</v>
      </c>
      <c r="D268" s="231" t="s">
        <v>278</v>
      </c>
      <c r="E268" s="232">
        <v>44.77</v>
      </c>
      <c r="F268" s="233"/>
      <c r="G268" s="234">
        <f>ROUND(E268*F268,2)</f>
        <v>0</v>
      </c>
      <c r="H268" s="233"/>
      <c r="I268" s="234">
        <f>ROUND(E268*H268,2)</f>
        <v>0</v>
      </c>
      <c r="J268" s="233"/>
      <c r="K268" s="234">
        <f>ROUND(E268*J268,2)</f>
        <v>0</v>
      </c>
      <c r="L268" s="234">
        <v>21</v>
      </c>
      <c r="M268" s="234">
        <f>G268*(1+L268/100)</f>
        <v>0</v>
      </c>
      <c r="N268" s="232">
        <v>6.8799999999999998E-3</v>
      </c>
      <c r="O268" s="232">
        <f>ROUND(E268*N268,2)</f>
        <v>0.31</v>
      </c>
      <c r="P268" s="232">
        <v>0</v>
      </c>
      <c r="Q268" s="232">
        <f>ROUND(E268*P268,2)</f>
        <v>0</v>
      </c>
      <c r="R268" s="234" t="s">
        <v>390</v>
      </c>
      <c r="S268" s="234" t="s">
        <v>177</v>
      </c>
      <c r="T268" s="235" t="s">
        <v>232</v>
      </c>
      <c r="U268" s="220">
        <v>0</v>
      </c>
      <c r="V268" s="220">
        <f>ROUND(E268*U268,2)</f>
        <v>0</v>
      </c>
      <c r="W268" s="220"/>
      <c r="X268" s="220" t="s">
        <v>391</v>
      </c>
      <c r="Y268" s="220" t="s">
        <v>180</v>
      </c>
      <c r="Z268" s="210"/>
      <c r="AA268" s="210"/>
      <c r="AB268" s="210"/>
      <c r="AC268" s="210"/>
      <c r="AD268" s="210"/>
      <c r="AE268" s="210"/>
      <c r="AF268" s="210"/>
      <c r="AG268" s="210" t="s">
        <v>392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5">
      <c r="A269" s="217"/>
      <c r="B269" s="218"/>
      <c r="C269" s="258" t="s">
        <v>266</v>
      </c>
      <c r="D269" s="250"/>
      <c r="E269" s="251"/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236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17"/>
      <c r="B270" s="218"/>
      <c r="C270" s="259" t="s">
        <v>432</v>
      </c>
      <c r="D270" s="250"/>
      <c r="E270" s="251">
        <v>30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236</v>
      </c>
      <c r="AH270" s="210">
        <v>2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17"/>
      <c r="B271" s="218"/>
      <c r="C271" s="259" t="s">
        <v>433</v>
      </c>
      <c r="D271" s="250"/>
      <c r="E271" s="251">
        <v>2.9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236</v>
      </c>
      <c r="AH271" s="210">
        <v>2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17"/>
      <c r="B272" s="218"/>
      <c r="C272" s="259" t="s">
        <v>434</v>
      </c>
      <c r="D272" s="250"/>
      <c r="E272" s="251">
        <v>3.6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236</v>
      </c>
      <c r="AH272" s="210">
        <v>2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17"/>
      <c r="B273" s="218"/>
      <c r="C273" s="259" t="s">
        <v>435</v>
      </c>
      <c r="D273" s="250"/>
      <c r="E273" s="251">
        <v>1.2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236</v>
      </c>
      <c r="AH273" s="210">
        <v>2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17"/>
      <c r="B274" s="218"/>
      <c r="C274" s="259" t="s">
        <v>436</v>
      </c>
      <c r="D274" s="250"/>
      <c r="E274" s="251">
        <v>1.4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236</v>
      </c>
      <c r="AH274" s="210">
        <v>2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17"/>
      <c r="B275" s="218"/>
      <c r="C275" s="259" t="s">
        <v>437</v>
      </c>
      <c r="D275" s="250"/>
      <c r="E275" s="251">
        <v>1.6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236</v>
      </c>
      <c r="AH275" s="210">
        <v>2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17"/>
      <c r="B276" s="218"/>
      <c r="C276" s="260" t="s">
        <v>269</v>
      </c>
      <c r="D276" s="252"/>
      <c r="E276" s="253"/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236</v>
      </c>
      <c r="AH276" s="210">
        <v>3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17"/>
      <c r="B277" s="218"/>
      <c r="C277" s="258" t="s">
        <v>270</v>
      </c>
      <c r="D277" s="250"/>
      <c r="E277" s="251"/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236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17"/>
      <c r="B278" s="218"/>
      <c r="C278" s="257" t="s">
        <v>438</v>
      </c>
      <c r="D278" s="248"/>
      <c r="E278" s="249">
        <v>44.77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236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17"/>
      <c r="B279" s="218"/>
      <c r="C279" s="244"/>
      <c r="D279" s="236"/>
      <c r="E279" s="236"/>
      <c r="F279" s="236"/>
      <c r="G279" s="236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182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5">
      <c r="A280" s="222" t="s">
        <v>172</v>
      </c>
      <c r="B280" s="223" t="s">
        <v>111</v>
      </c>
      <c r="C280" s="240" t="s">
        <v>112</v>
      </c>
      <c r="D280" s="224"/>
      <c r="E280" s="225"/>
      <c r="F280" s="226"/>
      <c r="G280" s="226">
        <f>SUMIF(AG281:AG298,"&lt;&gt;NOR",G281:G298)</f>
        <v>0</v>
      </c>
      <c r="H280" s="226"/>
      <c r="I280" s="226">
        <f>SUM(I281:I298)</f>
        <v>0</v>
      </c>
      <c r="J280" s="226"/>
      <c r="K280" s="226">
        <f>SUM(K281:K298)</f>
        <v>0</v>
      </c>
      <c r="L280" s="226"/>
      <c r="M280" s="226">
        <f>SUM(M281:M298)</f>
        <v>0</v>
      </c>
      <c r="N280" s="225"/>
      <c r="O280" s="225">
        <f>SUM(O281:O298)</f>
        <v>15.480000000000002</v>
      </c>
      <c r="P280" s="225"/>
      <c r="Q280" s="225">
        <f>SUM(Q281:Q298)</f>
        <v>0</v>
      </c>
      <c r="R280" s="226"/>
      <c r="S280" s="226"/>
      <c r="T280" s="227"/>
      <c r="U280" s="221"/>
      <c r="V280" s="221">
        <f>SUM(V281:V298)</f>
        <v>235.38</v>
      </c>
      <c r="W280" s="221"/>
      <c r="X280" s="221"/>
      <c r="Y280" s="221"/>
      <c r="AG280" t="s">
        <v>173</v>
      </c>
    </row>
    <row r="281" spans="1:60" ht="20.399999999999999" outlineLevel="1" x14ac:dyDescent="0.25">
      <c r="A281" s="229">
        <v>43</v>
      </c>
      <c r="B281" s="230" t="s">
        <v>439</v>
      </c>
      <c r="C281" s="241" t="s">
        <v>440</v>
      </c>
      <c r="D281" s="231" t="s">
        <v>230</v>
      </c>
      <c r="E281" s="232">
        <v>764.2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1.8380000000000001E-2</v>
      </c>
      <c r="O281" s="232">
        <f>ROUND(E281*N281,2)</f>
        <v>14.05</v>
      </c>
      <c r="P281" s="232">
        <v>0</v>
      </c>
      <c r="Q281" s="232">
        <f>ROUND(E281*P281,2)</f>
        <v>0</v>
      </c>
      <c r="R281" s="234" t="s">
        <v>441</v>
      </c>
      <c r="S281" s="234" t="s">
        <v>177</v>
      </c>
      <c r="T281" s="235" t="s">
        <v>232</v>
      </c>
      <c r="U281" s="220">
        <v>0.13</v>
      </c>
      <c r="V281" s="220">
        <f>ROUND(E281*U281,2)</f>
        <v>99.35</v>
      </c>
      <c r="W281" s="220"/>
      <c r="X281" s="220" t="s">
        <v>195</v>
      </c>
      <c r="Y281" s="220" t="s">
        <v>180</v>
      </c>
      <c r="Z281" s="210"/>
      <c r="AA281" s="210"/>
      <c r="AB281" s="210"/>
      <c r="AC281" s="210"/>
      <c r="AD281" s="210"/>
      <c r="AE281" s="210"/>
      <c r="AF281" s="210"/>
      <c r="AG281" s="210" t="s">
        <v>196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17"/>
      <c r="B282" s="218"/>
      <c r="C282" s="256" t="s">
        <v>442</v>
      </c>
      <c r="D282" s="254"/>
      <c r="E282" s="254"/>
      <c r="F282" s="254"/>
      <c r="G282" s="254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234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5">
      <c r="A283" s="217"/>
      <c r="B283" s="218"/>
      <c r="C283" s="257" t="s">
        <v>443</v>
      </c>
      <c r="D283" s="248"/>
      <c r="E283" s="249">
        <v>764.2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236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17"/>
      <c r="B284" s="218"/>
      <c r="C284" s="244"/>
      <c r="D284" s="236"/>
      <c r="E284" s="236"/>
      <c r="F284" s="236"/>
      <c r="G284" s="236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182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0.399999999999999" outlineLevel="1" x14ac:dyDescent="0.25">
      <c r="A285" s="229">
        <v>44</v>
      </c>
      <c r="B285" s="230" t="s">
        <v>444</v>
      </c>
      <c r="C285" s="241" t="s">
        <v>445</v>
      </c>
      <c r="D285" s="231" t="s">
        <v>230</v>
      </c>
      <c r="E285" s="232">
        <v>1528.4</v>
      </c>
      <c r="F285" s="233"/>
      <c r="G285" s="234">
        <f>ROUND(E285*F285,2)</f>
        <v>0</v>
      </c>
      <c r="H285" s="233"/>
      <c r="I285" s="234">
        <f>ROUND(E285*H285,2)</f>
        <v>0</v>
      </c>
      <c r="J285" s="233"/>
      <c r="K285" s="234">
        <f>ROUND(E285*J285,2)</f>
        <v>0</v>
      </c>
      <c r="L285" s="234">
        <v>21</v>
      </c>
      <c r="M285" s="234">
        <f>G285*(1+L285/100)</f>
        <v>0</v>
      </c>
      <c r="N285" s="232">
        <v>8.4999999999999995E-4</v>
      </c>
      <c r="O285" s="232">
        <f>ROUND(E285*N285,2)</f>
        <v>1.3</v>
      </c>
      <c r="P285" s="232">
        <v>0</v>
      </c>
      <c r="Q285" s="232">
        <f>ROUND(E285*P285,2)</f>
        <v>0</v>
      </c>
      <c r="R285" s="234" t="s">
        <v>441</v>
      </c>
      <c r="S285" s="234" t="s">
        <v>177</v>
      </c>
      <c r="T285" s="235" t="s">
        <v>232</v>
      </c>
      <c r="U285" s="220">
        <v>6.0000000000000001E-3</v>
      </c>
      <c r="V285" s="220">
        <f>ROUND(E285*U285,2)</f>
        <v>9.17</v>
      </c>
      <c r="W285" s="220"/>
      <c r="X285" s="220" t="s">
        <v>195</v>
      </c>
      <c r="Y285" s="220" t="s">
        <v>180</v>
      </c>
      <c r="Z285" s="210"/>
      <c r="AA285" s="210"/>
      <c r="AB285" s="210"/>
      <c r="AC285" s="210"/>
      <c r="AD285" s="210"/>
      <c r="AE285" s="210"/>
      <c r="AF285" s="210"/>
      <c r="AG285" s="210" t="s">
        <v>196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5">
      <c r="A286" s="217"/>
      <c r="B286" s="218"/>
      <c r="C286" s="256" t="s">
        <v>442</v>
      </c>
      <c r="D286" s="254"/>
      <c r="E286" s="254"/>
      <c r="F286" s="254"/>
      <c r="G286" s="254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234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5">
      <c r="A287" s="217"/>
      <c r="B287" s="218"/>
      <c r="C287" s="257" t="s">
        <v>446</v>
      </c>
      <c r="D287" s="248"/>
      <c r="E287" s="249">
        <v>1528.4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236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17"/>
      <c r="B288" s="218"/>
      <c r="C288" s="244"/>
      <c r="D288" s="236"/>
      <c r="E288" s="236"/>
      <c r="F288" s="236"/>
      <c r="G288" s="236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182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9">
        <v>45</v>
      </c>
      <c r="B289" s="230" t="s">
        <v>447</v>
      </c>
      <c r="C289" s="241" t="s">
        <v>448</v>
      </c>
      <c r="D289" s="231" t="s">
        <v>230</v>
      </c>
      <c r="E289" s="232">
        <v>764.2</v>
      </c>
      <c r="F289" s="233"/>
      <c r="G289" s="234">
        <f>ROUND(E289*F289,2)</f>
        <v>0</v>
      </c>
      <c r="H289" s="233"/>
      <c r="I289" s="234">
        <f>ROUND(E289*H289,2)</f>
        <v>0</v>
      </c>
      <c r="J289" s="233"/>
      <c r="K289" s="234">
        <f>ROUND(E289*J289,2)</f>
        <v>0</v>
      </c>
      <c r="L289" s="234">
        <v>21</v>
      </c>
      <c r="M289" s="234">
        <f>G289*(1+L289/100)</f>
        <v>0</v>
      </c>
      <c r="N289" s="232">
        <v>0</v>
      </c>
      <c r="O289" s="232">
        <f>ROUND(E289*N289,2)</f>
        <v>0</v>
      </c>
      <c r="P289" s="232">
        <v>0</v>
      </c>
      <c r="Q289" s="232">
        <f>ROUND(E289*P289,2)</f>
        <v>0</v>
      </c>
      <c r="R289" s="234" t="s">
        <v>441</v>
      </c>
      <c r="S289" s="234" t="s">
        <v>177</v>
      </c>
      <c r="T289" s="235" t="s">
        <v>232</v>
      </c>
      <c r="U289" s="220">
        <v>0.10199999999999999</v>
      </c>
      <c r="V289" s="220">
        <f>ROUND(E289*U289,2)</f>
        <v>77.95</v>
      </c>
      <c r="W289" s="220"/>
      <c r="X289" s="220" t="s">
        <v>195</v>
      </c>
      <c r="Y289" s="220" t="s">
        <v>180</v>
      </c>
      <c r="Z289" s="210"/>
      <c r="AA289" s="210"/>
      <c r="AB289" s="210"/>
      <c r="AC289" s="210"/>
      <c r="AD289" s="210"/>
      <c r="AE289" s="210"/>
      <c r="AF289" s="210"/>
      <c r="AG289" s="210" t="s">
        <v>196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5">
      <c r="A290" s="217"/>
      <c r="B290" s="218"/>
      <c r="C290" s="242"/>
      <c r="D290" s="237"/>
      <c r="E290" s="237"/>
      <c r="F290" s="237"/>
      <c r="G290" s="237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182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9">
        <v>46</v>
      </c>
      <c r="B291" s="230" t="s">
        <v>449</v>
      </c>
      <c r="C291" s="241" t="s">
        <v>450</v>
      </c>
      <c r="D291" s="231" t="s">
        <v>230</v>
      </c>
      <c r="E291" s="232">
        <v>764.2</v>
      </c>
      <c r="F291" s="233"/>
      <c r="G291" s="234">
        <f>ROUND(E291*F291,2)</f>
        <v>0</v>
      </c>
      <c r="H291" s="233"/>
      <c r="I291" s="234">
        <f>ROUND(E291*H291,2)</f>
        <v>0</v>
      </c>
      <c r="J291" s="233"/>
      <c r="K291" s="234">
        <f>ROUND(E291*J291,2)</f>
        <v>0</v>
      </c>
      <c r="L291" s="234">
        <v>21</v>
      </c>
      <c r="M291" s="234">
        <f>G291*(1+L291/100)</f>
        <v>0</v>
      </c>
      <c r="N291" s="232">
        <v>0</v>
      </c>
      <c r="O291" s="232">
        <f>ROUND(E291*N291,2)</f>
        <v>0</v>
      </c>
      <c r="P291" s="232">
        <v>0</v>
      </c>
      <c r="Q291" s="232">
        <f>ROUND(E291*P291,2)</f>
        <v>0</v>
      </c>
      <c r="R291" s="234" t="s">
        <v>441</v>
      </c>
      <c r="S291" s="234" t="s">
        <v>177</v>
      </c>
      <c r="T291" s="235" t="s">
        <v>232</v>
      </c>
      <c r="U291" s="220">
        <v>0.04</v>
      </c>
      <c r="V291" s="220">
        <f>ROUND(E291*U291,2)</f>
        <v>30.57</v>
      </c>
      <c r="W291" s="220"/>
      <c r="X291" s="220" t="s">
        <v>195</v>
      </c>
      <c r="Y291" s="220" t="s">
        <v>180</v>
      </c>
      <c r="Z291" s="210"/>
      <c r="AA291" s="210"/>
      <c r="AB291" s="210"/>
      <c r="AC291" s="210"/>
      <c r="AD291" s="210"/>
      <c r="AE291" s="210"/>
      <c r="AF291" s="210"/>
      <c r="AG291" s="210" t="s">
        <v>196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17"/>
      <c r="B292" s="218"/>
      <c r="C292" s="257" t="s">
        <v>443</v>
      </c>
      <c r="D292" s="248"/>
      <c r="E292" s="249">
        <v>764.2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236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5">
      <c r="A293" s="217"/>
      <c r="B293" s="218"/>
      <c r="C293" s="244"/>
      <c r="D293" s="236"/>
      <c r="E293" s="236"/>
      <c r="F293" s="236"/>
      <c r="G293" s="236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182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9">
        <v>47</v>
      </c>
      <c r="B294" s="230" t="s">
        <v>451</v>
      </c>
      <c r="C294" s="241" t="s">
        <v>452</v>
      </c>
      <c r="D294" s="231" t="s">
        <v>230</v>
      </c>
      <c r="E294" s="232">
        <v>764.2</v>
      </c>
      <c r="F294" s="233"/>
      <c r="G294" s="234">
        <f>ROUND(E294*F294,2)</f>
        <v>0</v>
      </c>
      <c r="H294" s="233"/>
      <c r="I294" s="234">
        <f>ROUND(E294*H294,2)</f>
        <v>0</v>
      </c>
      <c r="J294" s="233"/>
      <c r="K294" s="234">
        <f>ROUND(E294*J294,2)</f>
        <v>0</v>
      </c>
      <c r="L294" s="234">
        <v>21</v>
      </c>
      <c r="M294" s="234">
        <f>G294*(1+L294/100)</f>
        <v>0</v>
      </c>
      <c r="N294" s="232">
        <v>0</v>
      </c>
      <c r="O294" s="232">
        <f>ROUND(E294*N294,2)</f>
        <v>0</v>
      </c>
      <c r="P294" s="232">
        <v>0</v>
      </c>
      <c r="Q294" s="232">
        <f>ROUND(E294*P294,2)</f>
        <v>0</v>
      </c>
      <c r="R294" s="234" t="s">
        <v>441</v>
      </c>
      <c r="S294" s="234" t="s">
        <v>177</v>
      </c>
      <c r="T294" s="235" t="s">
        <v>232</v>
      </c>
      <c r="U294" s="220">
        <v>2.4E-2</v>
      </c>
      <c r="V294" s="220">
        <f>ROUND(E294*U294,2)</f>
        <v>18.34</v>
      </c>
      <c r="W294" s="220"/>
      <c r="X294" s="220" t="s">
        <v>195</v>
      </c>
      <c r="Y294" s="220" t="s">
        <v>180</v>
      </c>
      <c r="Z294" s="210"/>
      <c r="AA294" s="210"/>
      <c r="AB294" s="210"/>
      <c r="AC294" s="210"/>
      <c r="AD294" s="210"/>
      <c r="AE294" s="210"/>
      <c r="AF294" s="210"/>
      <c r="AG294" s="210" t="s">
        <v>196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5">
      <c r="A295" s="217"/>
      <c r="B295" s="218"/>
      <c r="C295" s="242"/>
      <c r="D295" s="237"/>
      <c r="E295" s="237"/>
      <c r="F295" s="237"/>
      <c r="G295" s="237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182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9">
        <v>48</v>
      </c>
      <c r="B296" s="230" t="s">
        <v>453</v>
      </c>
      <c r="C296" s="241" t="s">
        <v>454</v>
      </c>
      <c r="D296" s="231" t="s">
        <v>230</v>
      </c>
      <c r="E296" s="232">
        <v>917.04</v>
      </c>
      <c r="F296" s="233"/>
      <c r="G296" s="234">
        <f>ROUND(E296*F296,2)</f>
        <v>0</v>
      </c>
      <c r="H296" s="233"/>
      <c r="I296" s="234">
        <f>ROUND(E296*H296,2)</f>
        <v>0</v>
      </c>
      <c r="J296" s="233"/>
      <c r="K296" s="234">
        <f>ROUND(E296*J296,2)</f>
        <v>0</v>
      </c>
      <c r="L296" s="234">
        <v>21</v>
      </c>
      <c r="M296" s="234">
        <f>G296*(1+L296/100)</f>
        <v>0</v>
      </c>
      <c r="N296" s="232">
        <v>1.3999999999999999E-4</v>
      </c>
      <c r="O296" s="232">
        <f>ROUND(E296*N296,2)</f>
        <v>0.13</v>
      </c>
      <c r="P296" s="232">
        <v>0</v>
      </c>
      <c r="Q296" s="232">
        <f>ROUND(E296*P296,2)</f>
        <v>0</v>
      </c>
      <c r="R296" s="234" t="s">
        <v>390</v>
      </c>
      <c r="S296" s="234" t="s">
        <v>455</v>
      </c>
      <c r="T296" s="235" t="s">
        <v>232</v>
      </c>
      <c r="U296" s="220">
        <v>0</v>
      </c>
      <c r="V296" s="220">
        <f>ROUND(E296*U296,2)</f>
        <v>0</v>
      </c>
      <c r="W296" s="220"/>
      <c r="X296" s="220" t="s">
        <v>391</v>
      </c>
      <c r="Y296" s="220" t="s">
        <v>180</v>
      </c>
      <c r="Z296" s="210"/>
      <c r="AA296" s="210"/>
      <c r="AB296" s="210"/>
      <c r="AC296" s="210"/>
      <c r="AD296" s="210"/>
      <c r="AE296" s="210"/>
      <c r="AF296" s="210"/>
      <c r="AG296" s="210" t="s">
        <v>392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5">
      <c r="A297" s="217"/>
      <c r="B297" s="218"/>
      <c r="C297" s="257" t="s">
        <v>456</v>
      </c>
      <c r="D297" s="248"/>
      <c r="E297" s="249">
        <v>917.04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236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17"/>
      <c r="B298" s="218"/>
      <c r="C298" s="244"/>
      <c r="D298" s="236"/>
      <c r="E298" s="236"/>
      <c r="F298" s="236"/>
      <c r="G298" s="236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182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x14ac:dyDescent="0.25">
      <c r="A299" s="222" t="s">
        <v>172</v>
      </c>
      <c r="B299" s="223" t="s">
        <v>113</v>
      </c>
      <c r="C299" s="240" t="s">
        <v>114</v>
      </c>
      <c r="D299" s="224"/>
      <c r="E299" s="225"/>
      <c r="F299" s="226"/>
      <c r="G299" s="226">
        <f>SUMIF(AG300:AG327,"&lt;&gt;NOR",G300:G327)</f>
        <v>0</v>
      </c>
      <c r="H299" s="226"/>
      <c r="I299" s="226">
        <f>SUM(I300:I327)</f>
        <v>0</v>
      </c>
      <c r="J299" s="226"/>
      <c r="K299" s="226">
        <f>SUM(K300:K327)</f>
        <v>0</v>
      </c>
      <c r="L299" s="226"/>
      <c r="M299" s="226">
        <f>SUM(M300:M327)</f>
        <v>0</v>
      </c>
      <c r="N299" s="225"/>
      <c r="O299" s="225">
        <f>SUM(O300:O327)</f>
        <v>0.08</v>
      </c>
      <c r="P299" s="225"/>
      <c r="Q299" s="225">
        <f>SUM(Q300:Q327)</f>
        <v>0</v>
      </c>
      <c r="R299" s="226"/>
      <c r="S299" s="226"/>
      <c r="T299" s="227"/>
      <c r="U299" s="221"/>
      <c r="V299" s="221">
        <f>SUM(V300:V327)</f>
        <v>216.33</v>
      </c>
      <c r="W299" s="221"/>
      <c r="X299" s="221"/>
      <c r="Y299" s="221"/>
      <c r="AG299" t="s">
        <v>173</v>
      </c>
    </row>
    <row r="300" spans="1:60" ht="40.799999999999997" outlineLevel="1" x14ac:dyDescent="0.25">
      <c r="A300" s="229">
        <v>49</v>
      </c>
      <c r="B300" s="230" t="s">
        <v>457</v>
      </c>
      <c r="C300" s="241" t="s">
        <v>458</v>
      </c>
      <c r="D300" s="231" t="s">
        <v>230</v>
      </c>
      <c r="E300" s="232">
        <v>700.16</v>
      </c>
      <c r="F300" s="233"/>
      <c r="G300" s="234">
        <f>ROUND(E300*F300,2)</f>
        <v>0</v>
      </c>
      <c r="H300" s="233"/>
      <c r="I300" s="234">
        <f>ROUND(E300*H300,2)</f>
        <v>0</v>
      </c>
      <c r="J300" s="233"/>
      <c r="K300" s="234">
        <f>ROUND(E300*J300,2)</f>
        <v>0</v>
      </c>
      <c r="L300" s="234">
        <v>21</v>
      </c>
      <c r="M300" s="234">
        <f>G300*(1+L300/100)</f>
        <v>0</v>
      </c>
      <c r="N300" s="232">
        <v>4.0000000000000003E-5</v>
      </c>
      <c r="O300" s="232">
        <f>ROUND(E300*N300,2)</f>
        <v>0.03</v>
      </c>
      <c r="P300" s="232">
        <v>0</v>
      </c>
      <c r="Q300" s="232">
        <f>ROUND(E300*P300,2)</f>
        <v>0</v>
      </c>
      <c r="R300" s="234" t="s">
        <v>231</v>
      </c>
      <c r="S300" s="234" t="s">
        <v>177</v>
      </c>
      <c r="T300" s="235" t="s">
        <v>232</v>
      </c>
      <c r="U300" s="220">
        <v>0.308</v>
      </c>
      <c r="V300" s="220">
        <f>ROUND(E300*U300,2)</f>
        <v>215.65</v>
      </c>
      <c r="W300" s="220"/>
      <c r="X300" s="220" t="s">
        <v>195</v>
      </c>
      <c r="Y300" s="220" t="s">
        <v>180</v>
      </c>
      <c r="Z300" s="210"/>
      <c r="AA300" s="210"/>
      <c r="AB300" s="210"/>
      <c r="AC300" s="210"/>
      <c r="AD300" s="210"/>
      <c r="AE300" s="210"/>
      <c r="AF300" s="210"/>
      <c r="AG300" s="210" t="s">
        <v>196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17"/>
      <c r="B301" s="218"/>
      <c r="C301" s="257" t="s">
        <v>459</v>
      </c>
      <c r="D301" s="248"/>
      <c r="E301" s="249">
        <v>240.5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236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17"/>
      <c r="B302" s="218"/>
      <c r="C302" s="257" t="s">
        <v>460</v>
      </c>
      <c r="D302" s="248"/>
      <c r="E302" s="249">
        <v>251.86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236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17"/>
      <c r="B303" s="218"/>
      <c r="C303" s="257" t="s">
        <v>461</v>
      </c>
      <c r="D303" s="248"/>
      <c r="E303" s="249">
        <v>207.8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236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17"/>
      <c r="B304" s="218"/>
      <c r="C304" s="244"/>
      <c r="D304" s="236"/>
      <c r="E304" s="236"/>
      <c r="F304" s="236"/>
      <c r="G304" s="236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182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9">
        <v>50</v>
      </c>
      <c r="B305" s="230" t="s">
        <v>462</v>
      </c>
      <c r="C305" s="241" t="s">
        <v>463</v>
      </c>
      <c r="D305" s="231" t="s">
        <v>193</v>
      </c>
      <c r="E305" s="232">
        <v>4</v>
      </c>
      <c r="F305" s="233"/>
      <c r="G305" s="234">
        <f>ROUND(E305*F305,2)</f>
        <v>0</v>
      </c>
      <c r="H305" s="233"/>
      <c r="I305" s="234">
        <f>ROUND(E305*H305,2)</f>
        <v>0</v>
      </c>
      <c r="J305" s="233"/>
      <c r="K305" s="234">
        <f>ROUND(E305*J305,2)</f>
        <v>0</v>
      </c>
      <c r="L305" s="234">
        <v>21</v>
      </c>
      <c r="M305" s="234">
        <f>G305*(1+L305/100)</f>
        <v>0</v>
      </c>
      <c r="N305" s="232">
        <v>1.0000000000000001E-5</v>
      </c>
      <c r="O305" s="232">
        <f>ROUND(E305*N305,2)</f>
        <v>0</v>
      </c>
      <c r="P305" s="232">
        <v>0</v>
      </c>
      <c r="Q305" s="232">
        <f>ROUND(E305*P305,2)</f>
        <v>0</v>
      </c>
      <c r="R305" s="234" t="s">
        <v>231</v>
      </c>
      <c r="S305" s="234" t="s">
        <v>177</v>
      </c>
      <c r="T305" s="235" t="s">
        <v>232</v>
      </c>
      <c r="U305" s="220">
        <v>0.17</v>
      </c>
      <c r="V305" s="220">
        <f>ROUND(E305*U305,2)</f>
        <v>0.68</v>
      </c>
      <c r="W305" s="220"/>
      <c r="X305" s="220" t="s">
        <v>195</v>
      </c>
      <c r="Y305" s="220" t="s">
        <v>180</v>
      </c>
      <c r="Z305" s="210"/>
      <c r="AA305" s="210"/>
      <c r="AB305" s="210"/>
      <c r="AC305" s="210"/>
      <c r="AD305" s="210"/>
      <c r="AE305" s="210"/>
      <c r="AF305" s="210"/>
      <c r="AG305" s="210" t="s">
        <v>196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5">
      <c r="A306" s="217"/>
      <c r="B306" s="218"/>
      <c r="C306" s="257" t="s">
        <v>464</v>
      </c>
      <c r="D306" s="248"/>
      <c r="E306" s="249">
        <v>3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236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17"/>
      <c r="B307" s="218"/>
      <c r="C307" s="257" t="s">
        <v>465</v>
      </c>
      <c r="D307" s="248"/>
      <c r="E307" s="249">
        <v>1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236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5">
      <c r="A308" s="217"/>
      <c r="B308" s="218"/>
      <c r="C308" s="244"/>
      <c r="D308" s="236"/>
      <c r="E308" s="236"/>
      <c r="F308" s="236"/>
      <c r="G308" s="236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182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9">
        <v>51</v>
      </c>
      <c r="B309" s="230" t="s">
        <v>466</v>
      </c>
      <c r="C309" s="241" t="s">
        <v>467</v>
      </c>
      <c r="D309" s="231" t="s">
        <v>385</v>
      </c>
      <c r="E309" s="232">
        <v>6</v>
      </c>
      <c r="F309" s="233"/>
      <c r="G309" s="234">
        <f>ROUND(E309*F309,2)</f>
        <v>0</v>
      </c>
      <c r="H309" s="233"/>
      <c r="I309" s="234">
        <f>ROUND(E309*H309,2)</f>
        <v>0</v>
      </c>
      <c r="J309" s="233"/>
      <c r="K309" s="234">
        <f>ROUND(E309*J309,2)</f>
        <v>0</v>
      </c>
      <c r="L309" s="234">
        <v>21</v>
      </c>
      <c r="M309" s="234">
        <f>G309*(1+L309/100)</f>
        <v>0</v>
      </c>
      <c r="N309" s="232">
        <v>2.3999999999999998E-3</v>
      </c>
      <c r="O309" s="232">
        <f>ROUND(E309*N309,2)</f>
        <v>0.01</v>
      </c>
      <c r="P309" s="232">
        <v>0</v>
      </c>
      <c r="Q309" s="232">
        <f>ROUND(E309*P309,2)</f>
        <v>0</v>
      </c>
      <c r="R309" s="234"/>
      <c r="S309" s="234" t="s">
        <v>194</v>
      </c>
      <c r="T309" s="235" t="s">
        <v>178</v>
      </c>
      <c r="U309" s="220">
        <v>0</v>
      </c>
      <c r="V309" s="220">
        <f>ROUND(E309*U309,2)</f>
        <v>0</v>
      </c>
      <c r="W309" s="220"/>
      <c r="X309" s="220" t="s">
        <v>195</v>
      </c>
      <c r="Y309" s="220" t="s">
        <v>180</v>
      </c>
      <c r="Z309" s="210"/>
      <c r="AA309" s="210"/>
      <c r="AB309" s="210"/>
      <c r="AC309" s="210"/>
      <c r="AD309" s="210"/>
      <c r="AE309" s="210"/>
      <c r="AF309" s="210"/>
      <c r="AG309" s="210" t="s">
        <v>196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17"/>
      <c r="B310" s="218"/>
      <c r="C310" s="243" t="s">
        <v>822</v>
      </c>
      <c r="D310" s="239"/>
      <c r="E310" s="239"/>
      <c r="F310" s="239"/>
      <c r="G310" s="239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190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17"/>
      <c r="B311" s="218"/>
      <c r="C311" s="261" t="s">
        <v>823</v>
      </c>
      <c r="D311" s="255"/>
      <c r="E311" s="255"/>
      <c r="F311" s="255"/>
      <c r="G311" s="255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190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17"/>
      <c r="B312" s="218"/>
      <c r="C312" s="261" t="s">
        <v>824</v>
      </c>
      <c r="D312" s="255"/>
      <c r="E312" s="255"/>
      <c r="F312" s="255"/>
      <c r="G312" s="255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190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17"/>
      <c r="B313" s="218"/>
      <c r="C313" s="261" t="s">
        <v>825</v>
      </c>
      <c r="D313" s="255"/>
      <c r="E313" s="255"/>
      <c r="F313" s="255"/>
      <c r="G313" s="255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190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17"/>
      <c r="B314" s="218"/>
      <c r="C314" s="261" t="s">
        <v>826</v>
      </c>
      <c r="D314" s="255"/>
      <c r="E314" s="255"/>
      <c r="F314" s="255"/>
      <c r="G314" s="255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190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17"/>
      <c r="B315" s="218"/>
      <c r="C315" s="261" t="s">
        <v>468</v>
      </c>
      <c r="D315" s="255"/>
      <c r="E315" s="255"/>
      <c r="F315" s="255"/>
      <c r="G315" s="255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190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5">
      <c r="A316" s="217"/>
      <c r="B316" s="218"/>
      <c r="C316" s="257" t="s">
        <v>469</v>
      </c>
      <c r="D316" s="248"/>
      <c r="E316" s="249">
        <v>6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236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5">
      <c r="A317" s="217"/>
      <c r="B317" s="218"/>
      <c r="C317" s="244"/>
      <c r="D317" s="236"/>
      <c r="E317" s="236"/>
      <c r="F317" s="236"/>
      <c r="G317" s="236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182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9">
        <v>52</v>
      </c>
      <c r="B318" s="230" t="s">
        <v>470</v>
      </c>
      <c r="C318" s="241" t="s">
        <v>471</v>
      </c>
      <c r="D318" s="231" t="s">
        <v>193</v>
      </c>
      <c r="E318" s="232">
        <v>3</v>
      </c>
      <c r="F318" s="233"/>
      <c r="G318" s="234">
        <f>ROUND(E318*F318,2)</f>
        <v>0</v>
      </c>
      <c r="H318" s="233"/>
      <c r="I318" s="234">
        <f>ROUND(E318*H318,2)</f>
        <v>0</v>
      </c>
      <c r="J318" s="233"/>
      <c r="K318" s="234">
        <f>ROUND(E318*J318,2)</f>
        <v>0</v>
      </c>
      <c r="L318" s="234">
        <v>21</v>
      </c>
      <c r="M318" s="234">
        <f>G318*(1+L318/100)</f>
        <v>0</v>
      </c>
      <c r="N318" s="232">
        <v>5.4000000000000003E-3</v>
      </c>
      <c r="O318" s="232">
        <f>ROUND(E318*N318,2)</f>
        <v>0.02</v>
      </c>
      <c r="P318" s="232">
        <v>0</v>
      </c>
      <c r="Q318" s="232">
        <f>ROUND(E318*P318,2)</f>
        <v>0</v>
      </c>
      <c r="R318" s="234"/>
      <c r="S318" s="234" t="s">
        <v>194</v>
      </c>
      <c r="T318" s="235" t="s">
        <v>178</v>
      </c>
      <c r="U318" s="220">
        <v>0</v>
      </c>
      <c r="V318" s="220">
        <f>ROUND(E318*U318,2)</f>
        <v>0</v>
      </c>
      <c r="W318" s="220"/>
      <c r="X318" s="220" t="s">
        <v>391</v>
      </c>
      <c r="Y318" s="220" t="s">
        <v>180</v>
      </c>
      <c r="Z318" s="210"/>
      <c r="AA318" s="210"/>
      <c r="AB318" s="210"/>
      <c r="AC318" s="210"/>
      <c r="AD318" s="210"/>
      <c r="AE318" s="210"/>
      <c r="AF318" s="210"/>
      <c r="AG318" s="210" t="s">
        <v>392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5">
      <c r="A319" s="217"/>
      <c r="B319" s="218"/>
      <c r="C319" s="257" t="s">
        <v>464</v>
      </c>
      <c r="D319" s="248"/>
      <c r="E319" s="249">
        <v>3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236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5">
      <c r="A320" s="217"/>
      <c r="B320" s="218"/>
      <c r="C320" s="244"/>
      <c r="D320" s="236"/>
      <c r="E320" s="236"/>
      <c r="F320" s="236"/>
      <c r="G320" s="236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182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9">
        <v>53</v>
      </c>
      <c r="B321" s="230" t="s">
        <v>472</v>
      </c>
      <c r="C321" s="241" t="s">
        <v>473</v>
      </c>
      <c r="D321" s="231" t="s">
        <v>193</v>
      </c>
      <c r="E321" s="232">
        <v>1</v>
      </c>
      <c r="F321" s="233"/>
      <c r="G321" s="234">
        <f>ROUND(E321*F321,2)</f>
        <v>0</v>
      </c>
      <c r="H321" s="233"/>
      <c r="I321" s="234">
        <f>ROUND(E321*H321,2)</f>
        <v>0</v>
      </c>
      <c r="J321" s="233"/>
      <c r="K321" s="234">
        <f>ROUND(E321*J321,2)</f>
        <v>0</v>
      </c>
      <c r="L321" s="234">
        <v>21</v>
      </c>
      <c r="M321" s="234">
        <f>G321*(1+L321/100)</f>
        <v>0</v>
      </c>
      <c r="N321" s="232">
        <v>1.55E-2</v>
      </c>
      <c r="O321" s="232">
        <f>ROUND(E321*N321,2)</f>
        <v>0.02</v>
      </c>
      <c r="P321" s="232">
        <v>0</v>
      </c>
      <c r="Q321" s="232">
        <f>ROUND(E321*P321,2)</f>
        <v>0</v>
      </c>
      <c r="R321" s="234"/>
      <c r="S321" s="234" t="s">
        <v>194</v>
      </c>
      <c r="T321" s="235" t="s">
        <v>178</v>
      </c>
      <c r="U321" s="220">
        <v>0</v>
      </c>
      <c r="V321" s="220">
        <f>ROUND(E321*U321,2)</f>
        <v>0</v>
      </c>
      <c r="W321" s="220"/>
      <c r="X321" s="220" t="s">
        <v>391</v>
      </c>
      <c r="Y321" s="220" t="s">
        <v>180</v>
      </c>
      <c r="Z321" s="210"/>
      <c r="AA321" s="210"/>
      <c r="AB321" s="210"/>
      <c r="AC321" s="210"/>
      <c r="AD321" s="210"/>
      <c r="AE321" s="210"/>
      <c r="AF321" s="210"/>
      <c r="AG321" s="210" t="s">
        <v>392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5">
      <c r="A322" s="217"/>
      <c r="B322" s="218"/>
      <c r="C322" s="243" t="s">
        <v>474</v>
      </c>
      <c r="D322" s="239"/>
      <c r="E322" s="239"/>
      <c r="F322" s="239"/>
      <c r="G322" s="239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190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5">
      <c r="A323" s="217"/>
      <c r="B323" s="218"/>
      <c r="C323" s="257" t="s">
        <v>475</v>
      </c>
      <c r="D323" s="248"/>
      <c r="E323" s="249">
        <v>1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236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5">
      <c r="A324" s="217"/>
      <c r="B324" s="218"/>
      <c r="C324" s="244"/>
      <c r="D324" s="236"/>
      <c r="E324" s="236"/>
      <c r="F324" s="236"/>
      <c r="G324" s="236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182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9">
        <v>54</v>
      </c>
      <c r="B325" s="230" t="s">
        <v>476</v>
      </c>
      <c r="C325" s="241" t="s">
        <v>477</v>
      </c>
      <c r="D325" s="231" t="s">
        <v>478</v>
      </c>
      <c r="E325" s="232">
        <v>1</v>
      </c>
      <c r="F325" s="233"/>
      <c r="G325" s="234">
        <f>ROUND(E325*F325,2)</f>
        <v>0</v>
      </c>
      <c r="H325" s="233"/>
      <c r="I325" s="234">
        <f>ROUND(E325*H325,2)</f>
        <v>0</v>
      </c>
      <c r="J325" s="233"/>
      <c r="K325" s="234">
        <f>ROUND(E325*J325,2)</f>
        <v>0</v>
      </c>
      <c r="L325" s="234">
        <v>21</v>
      </c>
      <c r="M325" s="234">
        <f>G325*(1+L325/100)</f>
        <v>0</v>
      </c>
      <c r="N325" s="232">
        <v>2.3999999999999998E-3</v>
      </c>
      <c r="O325" s="232">
        <f>ROUND(E325*N325,2)</f>
        <v>0</v>
      </c>
      <c r="P325" s="232">
        <v>0</v>
      </c>
      <c r="Q325" s="232">
        <f>ROUND(E325*P325,2)</f>
        <v>0</v>
      </c>
      <c r="R325" s="234"/>
      <c r="S325" s="234" t="s">
        <v>194</v>
      </c>
      <c r="T325" s="235" t="s">
        <v>178</v>
      </c>
      <c r="U325" s="220">
        <v>0</v>
      </c>
      <c r="V325" s="220">
        <f>ROUND(E325*U325,2)</f>
        <v>0</v>
      </c>
      <c r="W325" s="220"/>
      <c r="X325" s="220" t="s">
        <v>391</v>
      </c>
      <c r="Y325" s="220" t="s">
        <v>180</v>
      </c>
      <c r="Z325" s="210"/>
      <c r="AA325" s="210"/>
      <c r="AB325" s="210"/>
      <c r="AC325" s="210"/>
      <c r="AD325" s="210"/>
      <c r="AE325" s="210"/>
      <c r="AF325" s="210"/>
      <c r="AG325" s="210" t="s">
        <v>392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5">
      <c r="A326" s="217"/>
      <c r="B326" s="218"/>
      <c r="C326" s="257" t="s">
        <v>479</v>
      </c>
      <c r="D326" s="248"/>
      <c r="E326" s="249">
        <v>1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236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5">
      <c r="A327" s="217"/>
      <c r="B327" s="218"/>
      <c r="C327" s="244"/>
      <c r="D327" s="236"/>
      <c r="E327" s="236"/>
      <c r="F327" s="236"/>
      <c r="G327" s="236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182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x14ac:dyDescent="0.25">
      <c r="A328" s="222" t="s">
        <v>172</v>
      </c>
      <c r="B328" s="223" t="s">
        <v>115</v>
      </c>
      <c r="C328" s="240" t="s">
        <v>116</v>
      </c>
      <c r="D328" s="224"/>
      <c r="E328" s="225"/>
      <c r="F328" s="226"/>
      <c r="G328" s="226">
        <f>SUMIF(AG329:AG497,"&lt;&gt;NOR",G329:G497)</f>
        <v>0</v>
      </c>
      <c r="H328" s="226"/>
      <c r="I328" s="226">
        <f>SUM(I329:I497)</f>
        <v>0</v>
      </c>
      <c r="J328" s="226"/>
      <c r="K328" s="226">
        <f>SUM(K329:K497)</f>
        <v>0</v>
      </c>
      <c r="L328" s="226"/>
      <c r="M328" s="226">
        <f>SUM(M329:M497)</f>
        <v>0</v>
      </c>
      <c r="N328" s="225"/>
      <c r="O328" s="225">
        <f>SUM(O329:O497)</f>
        <v>0.11</v>
      </c>
      <c r="P328" s="225"/>
      <c r="Q328" s="225">
        <f>SUM(Q329:Q497)</f>
        <v>42.83</v>
      </c>
      <c r="R328" s="226"/>
      <c r="S328" s="226"/>
      <c r="T328" s="227"/>
      <c r="U328" s="221"/>
      <c r="V328" s="221">
        <f>SUM(V329:V497)</f>
        <v>578</v>
      </c>
      <c r="W328" s="221"/>
      <c r="X328" s="221"/>
      <c r="Y328" s="221"/>
      <c r="AG328" t="s">
        <v>173</v>
      </c>
    </row>
    <row r="329" spans="1:60" outlineLevel="1" x14ac:dyDescent="0.25">
      <c r="A329" s="229">
        <v>55</v>
      </c>
      <c r="B329" s="230" t="s">
        <v>372</v>
      </c>
      <c r="C329" s="241" t="s">
        <v>373</v>
      </c>
      <c r="D329" s="231" t="s">
        <v>230</v>
      </c>
      <c r="E329" s="232">
        <v>691.26392999999996</v>
      </c>
      <c r="F329" s="233"/>
      <c r="G329" s="234">
        <f>ROUND(E329*F329,2)</f>
        <v>0</v>
      </c>
      <c r="H329" s="233"/>
      <c r="I329" s="234">
        <f>ROUND(E329*H329,2)</f>
        <v>0</v>
      </c>
      <c r="J329" s="233"/>
      <c r="K329" s="234">
        <f>ROUND(E329*J329,2)</f>
        <v>0</v>
      </c>
      <c r="L329" s="234">
        <v>21</v>
      </c>
      <c r="M329" s="234">
        <f>G329*(1+L329/100)</f>
        <v>0</v>
      </c>
      <c r="N329" s="232">
        <v>2.0000000000000002E-5</v>
      </c>
      <c r="O329" s="232">
        <f>ROUND(E329*N329,2)</f>
        <v>0.01</v>
      </c>
      <c r="P329" s="232">
        <v>0</v>
      </c>
      <c r="Q329" s="232">
        <f>ROUND(E329*P329,2)</f>
        <v>0</v>
      </c>
      <c r="R329" s="234" t="s">
        <v>231</v>
      </c>
      <c r="S329" s="234" t="s">
        <v>177</v>
      </c>
      <c r="T329" s="235" t="s">
        <v>232</v>
      </c>
      <c r="U329" s="220">
        <v>0.11</v>
      </c>
      <c r="V329" s="220">
        <f>ROUND(E329*U329,2)</f>
        <v>76.040000000000006</v>
      </c>
      <c r="W329" s="220"/>
      <c r="X329" s="220" t="s">
        <v>195</v>
      </c>
      <c r="Y329" s="220" t="s">
        <v>180</v>
      </c>
      <c r="Z329" s="210"/>
      <c r="AA329" s="210"/>
      <c r="AB329" s="210"/>
      <c r="AC329" s="210"/>
      <c r="AD329" s="210"/>
      <c r="AE329" s="210"/>
      <c r="AF329" s="210"/>
      <c r="AG329" s="210" t="s">
        <v>196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5">
      <c r="A330" s="217"/>
      <c r="B330" s="218"/>
      <c r="C330" s="258" t="s">
        <v>266</v>
      </c>
      <c r="D330" s="250"/>
      <c r="E330" s="251"/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236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0.399999999999999" outlineLevel="3" x14ac:dyDescent="0.25">
      <c r="A331" s="217"/>
      <c r="B331" s="218"/>
      <c r="C331" s="259" t="s">
        <v>480</v>
      </c>
      <c r="D331" s="250"/>
      <c r="E331" s="251">
        <v>460.35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236</v>
      </c>
      <c r="AH331" s="210">
        <v>2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17"/>
      <c r="B332" s="218"/>
      <c r="C332" s="259" t="s">
        <v>481</v>
      </c>
      <c r="D332" s="250"/>
      <c r="E332" s="251">
        <v>39.729999999999997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236</v>
      </c>
      <c r="AH332" s="210">
        <v>2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17"/>
      <c r="B333" s="218"/>
      <c r="C333" s="260" t="s">
        <v>269</v>
      </c>
      <c r="D333" s="252"/>
      <c r="E333" s="253"/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236</v>
      </c>
      <c r="AH333" s="210">
        <v>3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17"/>
      <c r="B334" s="218"/>
      <c r="C334" s="258" t="s">
        <v>270</v>
      </c>
      <c r="D334" s="250"/>
      <c r="E334" s="251"/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236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17"/>
      <c r="B335" s="218"/>
      <c r="C335" s="257" t="s">
        <v>482</v>
      </c>
      <c r="D335" s="248"/>
      <c r="E335" s="249">
        <v>525.09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236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17"/>
      <c r="B336" s="218"/>
      <c r="C336" s="257" t="s">
        <v>308</v>
      </c>
      <c r="D336" s="248"/>
      <c r="E336" s="249">
        <v>27.56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236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17"/>
      <c r="B337" s="218"/>
      <c r="C337" s="257" t="s">
        <v>363</v>
      </c>
      <c r="D337" s="248"/>
      <c r="E337" s="249">
        <v>16.260000000000002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236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17"/>
      <c r="B338" s="218"/>
      <c r="C338" s="257" t="s">
        <v>483</v>
      </c>
      <c r="D338" s="248"/>
      <c r="E338" s="249">
        <v>31.68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236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17"/>
      <c r="B339" s="218"/>
      <c r="C339" s="257" t="s">
        <v>365</v>
      </c>
      <c r="D339" s="248"/>
      <c r="E339" s="249">
        <v>7.59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236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17"/>
      <c r="B340" s="218"/>
      <c r="C340" s="257" t="s">
        <v>366</v>
      </c>
      <c r="D340" s="248"/>
      <c r="E340" s="249">
        <v>16.41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236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17"/>
      <c r="B341" s="218"/>
      <c r="C341" s="258" t="s">
        <v>266</v>
      </c>
      <c r="D341" s="250"/>
      <c r="E341" s="251"/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236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17"/>
      <c r="B342" s="218"/>
      <c r="C342" s="259" t="s">
        <v>356</v>
      </c>
      <c r="D342" s="250"/>
      <c r="E342" s="251">
        <v>25.55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236</v>
      </c>
      <c r="AH342" s="210">
        <v>2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5">
      <c r="A343" s="217"/>
      <c r="B343" s="218"/>
      <c r="C343" s="259" t="s">
        <v>357</v>
      </c>
      <c r="D343" s="250"/>
      <c r="E343" s="251">
        <v>18.850000000000001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236</v>
      </c>
      <c r="AH343" s="210">
        <v>2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17"/>
      <c r="B344" s="218"/>
      <c r="C344" s="260" t="s">
        <v>269</v>
      </c>
      <c r="D344" s="252"/>
      <c r="E344" s="253"/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236</v>
      </c>
      <c r="AH344" s="210">
        <v>3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17"/>
      <c r="B345" s="218"/>
      <c r="C345" s="258" t="s">
        <v>270</v>
      </c>
      <c r="D345" s="250"/>
      <c r="E345" s="251"/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236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5">
      <c r="A346" s="217"/>
      <c r="B346" s="218"/>
      <c r="C346" s="257" t="s">
        <v>358</v>
      </c>
      <c r="D346" s="248"/>
      <c r="E346" s="249">
        <v>46.62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236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5">
      <c r="A347" s="217"/>
      <c r="B347" s="218"/>
      <c r="C347" s="257" t="s">
        <v>329</v>
      </c>
      <c r="D347" s="248"/>
      <c r="E347" s="249">
        <v>18.29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236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17"/>
      <c r="B348" s="218"/>
      <c r="C348" s="257" t="s">
        <v>359</v>
      </c>
      <c r="D348" s="248"/>
      <c r="E348" s="249">
        <v>1.78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236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5">
      <c r="A349" s="217"/>
      <c r="B349" s="218"/>
      <c r="C349" s="244"/>
      <c r="D349" s="236"/>
      <c r="E349" s="236"/>
      <c r="F349" s="236"/>
      <c r="G349" s="236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182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9">
        <v>56</v>
      </c>
      <c r="B350" s="230" t="s">
        <v>484</v>
      </c>
      <c r="C350" s="241" t="s">
        <v>485</v>
      </c>
      <c r="D350" s="231" t="s">
        <v>230</v>
      </c>
      <c r="E350" s="232">
        <v>31.676400000000001</v>
      </c>
      <c r="F350" s="233"/>
      <c r="G350" s="234">
        <f>ROUND(E350*F350,2)</f>
        <v>0</v>
      </c>
      <c r="H350" s="233"/>
      <c r="I350" s="234">
        <f>ROUND(E350*H350,2)</f>
        <v>0</v>
      </c>
      <c r="J350" s="233"/>
      <c r="K350" s="234">
        <f>ROUND(E350*J350,2)</f>
        <v>0</v>
      </c>
      <c r="L350" s="234">
        <v>21</v>
      </c>
      <c r="M350" s="234">
        <f>G350*(1+L350/100)</f>
        <v>0</v>
      </c>
      <c r="N350" s="232">
        <v>0</v>
      </c>
      <c r="O350" s="232">
        <f>ROUND(E350*N350,2)</f>
        <v>0</v>
      </c>
      <c r="P350" s="232">
        <v>0</v>
      </c>
      <c r="Q350" s="232">
        <f>ROUND(E350*P350,2)</f>
        <v>0</v>
      </c>
      <c r="R350" s="234"/>
      <c r="S350" s="234" t="s">
        <v>194</v>
      </c>
      <c r="T350" s="235" t="s">
        <v>178</v>
      </c>
      <c r="U350" s="220">
        <v>0</v>
      </c>
      <c r="V350" s="220">
        <f>ROUND(E350*U350,2)</f>
        <v>0</v>
      </c>
      <c r="W350" s="220"/>
      <c r="X350" s="220" t="s">
        <v>195</v>
      </c>
      <c r="Y350" s="220" t="s">
        <v>180</v>
      </c>
      <c r="Z350" s="210"/>
      <c r="AA350" s="210"/>
      <c r="AB350" s="210"/>
      <c r="AC350" s="210"/>
      <c r="AD350" s="210"/>
      <c r="AE350" s="210"/>
      <c r="AF350" s="210"/>
      <c r="AG350" s="210" t="s">
        <v>486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5">
      <c r="A351" s="217"/>
      <c r="B351" s="218"/>
      <c r="C351" s="257" t="s">
        <v>235</v>
      </c>
      <c r="D351" s="248"/>
      <c r="E351" s="249">
        <v>31.68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236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5">
      <c r="A352" s="217"/>
      <c r="B352" s="218"/>
      <c r="C352" s="244"/>
      <c r="D352" s="236"/>
      <c r="E352" s="236"/>
      <c r="F352" s="236"/>
      <c r="G352" s="236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182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9">
        <v>57</v>
      </c>
      <c r="B353" s="230" t="s">
        <v>487</v>
      </c>
      <c r="C353" s="241" t="s">
        <v>488</v>
      </c>
      <c r="D353" s="231" t="s">
        <v>193</v>
      </c>
      <c r="E353" s="232">
        <v>74</v>
      </c>
      <c r="F353" s="233"/>
      <c r="G353" s="234">
        <f>ROUND(E353*F353,2)</f>
        <v>0</v>
      </c>
      <c r="H353" s="233"/>
      <c r="I353" s="234">
        <f>ROUND(E353*H353,2)</f>
        <v>0</v>
      </c>
      <c r="J353" s="233"/>
      <c r="K353" s="234">
        <f>ROUND(E353*J353,2)</f>
        <v>0</v>
      </c>
      <c r="L353" s="234">
        <v>21</v>
      </c>
      <c r="M353" s="234">
        <f>G353*(1+L353/100)</f>
        <v>0</v>
      </c>
      <c r="N353" s="232">
        <v>0</v>
      </c>
      <c r="O353" s="232">
        <f>ROUND(E353*N353,2)</f>
        <v>0</v>
      </c>
      <c r="P353" s="232">
        <v>0</v>
      </c>
      <c r="Q353" s="232">
        <f>ROUND(E353*P353,2)</f>
        <v>0</v>
      </c>
      <c r="R353" s="234" t="s">
        <v>489</v>
      </c>
      <c r="S353" s="234" t="s">
        <v>177</v>
      </c>
      <c r="T353" s="235" t="s">
        <v>232</v>
      </c>
      <c r="U353" s="220">
        <v>0.03</v>
      </c>
      <c r="V353" s="220">
        <f>ROUND(E353*U353,2)</f>
        <v>2.2200000000000002</v>
      </c>
      <c r="W353" s="220"/>
      <c r="X353" s="220" t="s">
        <v>195</v>
      </c>
      <c r="Y353" s="220" t="s">
        <v>180</v>
      </c>
      <c r="Z353" s="210"/>
      <c r="AA353" s="210"/>
      <c r="AB353" s="210"/>
      <c r="AC353" s="210"/>
      <c r="AD353" s="210"/>
      <c r="AE353" s="210"/>
      <c r="AF353" s="210"/>
      <c r="AG353" s="210" t="s">
        <v>196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5">
      <c r="A354" s="217"/>
      <c r="B354" s="218"/>
      <c r="C354" s="256" t="s">
        <v>490</v>
      </c>
      <c r="D354" s="254"/>
      <c r="E354" s="254"/>
      <c r="F354" s="254"/>
      <c r="G354" s="254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234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5">
      <c r="A355" s="217"/>
      <c r="B355" s="218"/>
      <c r="C355" s="257" t="s">
        <v>491</v>
      </c>
      <c r="D355" s="248"/>
      <c r="E355" s="249">
        <v>2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236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17"/>
      <c r="B356" s="218"/>
      <c r="C356" s="257" t="s">
        <v>492</v>
      </c>
      <c r="D356" s="248"/>
      <c r="E356" s="249">
        <v>2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236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17"/>
      <c r="B357" s="218"/>
      <c r="C357" s="257" t="s">
        <v>493</v>
      </c>
      <c r="D357" s="248"/>
      <c r="E357" s="249">
        <v>2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236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17"/>
      <c r="B358" s="218"/>
      <c r="C358" s="257" t="s">
        <v>494</v>
      </c>
      <c r="D358" s="248"/>
      <c r="E358" s="249">
        <v>2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236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17"/>
      <c r="B359" s="218"/>
      <c r="C359" s="257" t="s">
        <v>495</v>
      </c>
      <c r="D359" s="248"/>
      <c r="E359" s="249">
        <v>4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236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17"/>
      <c r="B360" s="218"/>
      <c r="C360" s="257" t="s">
        <v>496</v>
      </c>
      <c r="D360" s="248"/>
      <c r="E360" s="249">
        <v>2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236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17"/>
      <c r="B361" s="218"/>
      <c r="C361" s="257" t="s">
        <v>497</v>
      </c>
      <c r="D361" s="248"/>
      <c r="E361" s="249">
        <v>56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236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5">
      <c r="A362" s="217"/>
      <c r="B362" s="218"/>
      <c r="C362" s="257" t="s">
        <v>498</v>
      </c>
      <c r="D362" s="248"/>
      <c r="E362" s="249">
        <v>2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236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5">
      <c r="A363" s="217"/>
      <c r="B363" s="218"/>
      <c r="C363" s="257" t="s">
        <v>499</v>
      </c>
      <c r="D363" s="248"/>
      <c r="E363" s="249">
        <v>2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236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5">
      <c r="A364" s="217"/>
      <c r="B364" s="218"/>
      <c r="C364" s="244"/>
      <c r="D364" s="236"/>
      <c r="E364" s="236"/>
      <c r="F364" s="236"/>
      <c r="G364" s="236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182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9">
        <v>58</v>
      </c>
      <c r="B365" s="230" t="s">
        <v>500</v>
      </c>
      <c r="C365" s="241" t="s">
        <v>501</v>
      </c>
      <c r="D365" s="231" t="s">
        <v>193</v>
      </c>
      <c r="E365" s="232">
        <v>3</v>
      </c>
      <c r="F365" s="233"/>
      <c r="G365" s="234">
        <f>ROUND(E365*F365,2)</f>
        <v>0</v>
      </c>
      <c r="H365" s="233"/>
      <c r="I365" s="234">
        <f>ROUND(E365*H365,2)</f>
        <v>0</v>
      </c>
      <c r="J365" s="233"/>
      <c r="K365" s="234">
        <f>ROUND(E365*J365,2)</f>
        <v>0</v>
      </c>
      <c r="L365" s="234">
        <v>21</v>
      </c>
      <c r="M365" s="234">
        <f>G365*(1+L365/100)</f>
        <v>0</v>
      </c>
      <c r="N365" s="232">
        <v>0</v>
      </c>
      <c r="O365" s="232">
        <f>ROUND(E365*N365,2)</f>
        <v>0</v>
      </c>
      <c r="P365" s="232">
        <v>0</v>
      </c>
      <c r="Q365" s="232">
        <f>ROUND(E365*P365,2)</f>
        <v>0</v>
      </c>
      <c r="R365" s="234" t="s">
        <v>489</v>
      </c>
      <c r="S365" s="234" t="s">
        <v>177</v>
      </c>
      <c r="T365" s="235" t="s">
        <v>232</v>
      </c>
      <c r="U365" s="220">
        <v>0.05</v>
      </c>
      <c r="V365" s="220">
        <f>ROUND(E365*U365,2)</f>
        <v>0.15</v>
      </c>
      <c r="W365" s="220"/>
      <c r="X365" s="220" t="s">
        <v>195</v>
      </c>
      <c r="Y365" s="220" t="s">
        <v>180</v>
      </c>
      <c r="Z365" s="210"/>
      <c r="AA365" s="210"/>
      <c r="AB365" s="210"/>
      <c r="AC365" s="210"/>
      <c r="AD365" s="210"/>
      <c r="AE365" s="210"/>
      <c r="AF365" s="210"/>
      <c r="AG365" s="210" t="s">
        <v>196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5">
      <c r="A366" s="217"/>
      <c r="B366" s="218"/>
      <c r="C366" s="256" t="s">
        <v>490</v>
      </c>
      <c r="D366" s="254"/>
      <c r="E366" s="254"/>
      <c r="F366" s="254"/>
      <c r="G366" s="254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234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2" x14ac:dyDescent="0.25">
      <c r="A367" s="217"/>
      <c r="B367" s="218"/>
      <c r="C367" s="257" t="s">
        <v>502</v>
      </c>
      <c r="D367" s="248"/>
      <c r="E367" s="249">
        <v>2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236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17"/>
      <c r="B368" s="218"/>
      <c r="C368" s="257" t="s">
        <v>503</v>
      </c>
      <c r="D368" s="248"/>
      <c r="E368" s="249">
        <v>1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236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5">
      <c r="A369" s="217"/>
      <c r="B369" s="218"/>
      <c r="C369" s="244"/>
      <c r="D369" s="236"/>
      <c r="E369" s="236"/>
      <c r="F369" s="236"/>
      <c r="G369" s="236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182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9">
        <v>59</v>
      </c>
      <c r="B370" s="230" t="s">
        <v>504</v>
      </c>
      <c r="C370" s="241" t="s">
        <v>505</v>
      </c>
      <c r="D370" s="231" t="s">
        <v>230</v>
      </c>
      <c r="E370" s="232">
        <v>0.8</v>
      </c>
      <c r="F370" s="233"/>
      <c r="G370" s="234">
        <f>ROUND(E370*F370,2)</f>
        <v>0</v>
      </c>
      <c r="H370" s="233"/>
      <c r="I370" s="234">
        <f>ROUND(E370*H370,2)</f>
        <v>0</v>
      </c>
      <c r="J370" s="233"/>
      <c r="K370" s="234">
        <f>ROUND(E370*J370,2)</f>
        <v>0</v>
      </c>
      <c r="L370" s="234">
        <v>21</v>
      </c>
      <c r="M370" s="234">
        <f>G370*(1+L370/100)</f>
        <v>0</v>
      </c>
      <c r="N370" s="232">
        <v>2.1900000000000001E-3</v>
      </c>
      <c r="O370" s="232">
        <f>ROUND(E370*N370,2)</f>
        <v>0</v>
      </c>
      <c r="P370" s="232">
        <v>4.1000000000000002E-2</v>
      </c>
      <c r="Q370" s="232">
        <f>ROUND(E370*P370,2)</f>
        <v>0.03</v>
      </c>
      <c r="R370" s="234" t="s">
        <v>489</v>
      </c>
      <c r="S370" s="234" t="s">
        <v>177</v>
      </c>
      <c r="T370" s="235" t="s">
        <v>232</v>
      </c>
      <c r="U370" s="220">
        <v>0.52</v>
      </c>
      <c r="V370" s="220">
        <f>ROUND(E370*U370,2)</f>
        <v>0.42</v>
      </c>
      <c r="W370" s="220"/>
      <c r="X370" s="220" t="s">
        <v>195</v>
      </c>
      <c r="Y370" s="220" t="s">
        <v>180</v>
      </c>
      <c r="Z370" s="210"/>
      <c r="AA370" s="210"/>
      <c r="AB370" s="210"/>
      <c r="AC370" s="210"/>
      <c r="AD370" s="210"/>
      <c r="AE370" s="210"/>
      <c r="AF370" s="210"/>
      <c r="AG370" s="210" t="s">
        <v>196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5">
      <c r="A371" s="217"/>
      <c r="B371" s="218"/>
      <c r="C371" s="256" t="s">
        <v>506</v>
      </c>
      <c r="D371" s="254"/>
      <c r="E371" s="254"/>
      <c r="F371" s="254"/>
      <c r="G371" s="254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234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17"/>
      <c r="B372" s="218"/>
      <c r="C372" s="257" t="s">
        <v>507</v>
      </c>
      <c r="D372" s="248"/>
      <c r="E372" s="249">
        <v>0.8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236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5">
      <c r="A373" s="217"/>
      <c r="B373" s="218"/>
      <c r="C373" s="244"/>
      <c r="D373" s="236"/>
      <c r="E373" s="236"/>
      <c r="F373" s="236"/>
      <c r="G373" s="236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182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9">
        <v>60</v>
      </c>
      <c r="B374" s="230" t="s">
        <v>508</v>
      </c>
      <c r="C374" s="241" t="s">
        <v>509</v>
      </c>
      <c r="D374" s="231" t="s">
        <v>230</v>
      </c>
      <c r="E374" s="232">
        <v>4.3600000000000003</v>
      </c>
      <c r="F374" s="233"/>
      <c r="G374" s="234">
        <f>ROUND(E374*F374,2)</f>
        <v>0</v>
      </c>
      <c r="H374" s="233"/>
      <c r="I374" s="234">
        <f>ROUND(E374*H374,2)</f>
        <v>0</v>
      </c>
      <c r="J374" s="233"/>
      <c r="K374" s="234">
        <f>ROUND(E374*J374,2)</f>
        <v>0</v>
      </c>
      <c r="L374" s="234">
        <v>21</v>
      </c>
      <c r="M374" s="234">
        <f>G374*(1+L374/100)</f>
        <v>0</v>
      </c>
      <c r="N374" s="232">
        <v>2.1900000000000001E-3</v>
      </c>
      <c r="O374" s="232">
        <f>ROUND(E374*N374,2)</f>
        <v>0.01</v>
      </c>
      <c r="P374" s="232">
        <v>7.4999999999999997E-2</v>
      </c>
      <c r="Q374" s="232">
        <f>ROUND(E374*P374,2)</f>
        <v>0.33</v>
      </c>
      <c r="R374" s="234" t="s">
        <v>489</v>
      </c>
      <c r="S374" s="234" t="s">
        <v>177</v>
      </c>
      <c r="T374" s="235" t="s">
        <v>232</v>
      </c>
      <c r="U374" s="220">
        <v>0.95499999999999996</v>
      </c>
      <c r="V374" s="220">
        <f>ROUND(E374*U374,2)</f>
        <v>4.16</v>
      </c>
      <c r="W374" s="220"/>
      <c r="X374" s="220" t="s">
        <v>195</v>
      </c>
      <c r="Y374" s="220" t="s">
        <v>180</v>
      </c>
      <c r="Z374" s="210"/>
      <c r="AA374" s="210"/>
      <c r="AB374" s="210"/>
      <c r="AC374" s="210"/>
      <c r="AD374" s="210"/>
      <c r="AE374" s="210"/>
      <c r="AF374" s="210"/>
      <c r="AG374" s="210" t="s">
        <v>196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5">
      <c r="A375" s="217"/>
      <c r="B375" s="218"/>
      <c r="C375" s="256" t="s">
        <v>506</v>
      </c>
      <c r="D375" s="254"/>
      <c r="E375" s="254"/>
      <c r="F375" s="254"/>
      <c r="G375" s="254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234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5">
      <c r="A376" s="217"/>
      <c r="B376" s="218"/>
      <c r="C376" s="257" t="s">
        <v>510</v>
      </c>
      <c r="D376" s="248"/>
      <c r="E376" s="249">
        <v>1.2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236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17"/>
      <c r="B377" s="218"/>
      <c r="C377" s="257" t="s">
        <v>253</v>
      </c>
      <c r="D377" s="248"/>
      <c r="E377" s="249">
        <v>1.6</v>
      </c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236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17"/>
      <c r="B378" s="218"/>
      <c r="C378" s="257" t="s">
        <v>251</v>
      </c>
      <c r="D378" s="248"/>
      <c r="E378" s="249">
        <v>1.56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236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5">
      <c r="A379" s="217"/>
      <c r="B379" s="218"/>
      <c r="C379" s="244"/>
      <c r="D379" s="236"/>
      <c r="E379" s="236"/>
      <c r="F379" s="236"/>
      <c r="G379" s="236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182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9">
        <v>61</v>
      </c>
      <c r="B380" s="230" t="s">
        <v>511</v>
      </c>
      <c r="C380" s="241" t="s">
        <v>512</v>
      </c>
      <c r="D380" s="231" t="s">
        <v>230</v>
      </c>
      <c r="E380" s="232">
        <v>8.4499999999999993</v>
      </c>
      <c r="F380" s="233"/>
      <c r="G380" s="234">
        <f>ROUND(E380*F380,2)</f>
        <v>0</v>
      </c>
      <c r="H380" s="233"/>
      <c r="I380" s="234">
        <f>ROUND(E380*H380,2)</f>
        <v>0</v>
      </c>
      <c r="J380" s="233"/>
      <c r="K380" s="234">
        <f>ROUND(E380*J380,2)</f>
        <v>0</v>
      </c>
      <c r="L380" s="234">
        <v>21</v>
      </c>
      <c r="M380" s="234">
        <f>G380*(1+L380/100)</f>
        <v>0</v>
      </c>
      <c r="N380" s="232">
        <v>1E-3</v>
      </c>
      <c r="O380" s="232">
        <f>ROUND(E380*N380,2)</f>
        <v>0.01</v>
      </c>
      <c r="P380" s="232">
        <v>6.2E-2</v>
      </c>
      <c r="Q380" s="232">
        <f>ROUND(E380*P380,2)</f>
        <v>0.52</v>
      </c>
      <c r="R380" s="234" t="s">
        <v>489</v>
      </c>
      <c r="S380" s="234" t="s">
        <v>177</v>
      </c>
      <c r="T380" s="235" t="s">
        <v>232</v>
      </c>
      <c r="U380" s="220">
        <v>0.61199999999999999</v>
      </c>
      <c r="V380" s="220">
        <f>ROUND(E380*U380,2)</f>
        <v>5.17</v>
      </c>
      <c r="W380" s="220"/>
      <c r="X380" s="220" t="s">
        <v>195</v>
      </c>
      <c r="Y380" s="220" t="s">
        <v>180</v>
      </c>
      <c r="Z380" s="210"/>
      <c r="AA380" s="210"/>
      <c r="AB380" s="210"/>
      <c r="AC380" s="210"/>
      <c r="AD380" s="210"/>
      <c r="AE380" s="210"/>
      <c r="AF380" s="210"/>
      <c r="AG380" s="210" t="s">
        <v>196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2" x14ac:dyDescent="0.25">
      <c r="A381" s="217"/>
      <c r="B381" s="218"/>
      <c r="C381" s="256" t="s">
        <v>506</v>
      </c>
      <c r="D381" s="254"/>
      <c r="E381" s="254"/>
      <c r="F381" s="254"/>
      <c r="G381" s="254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234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5">
      <c r="A382" s="217"/>
      <c r="B382" s="218"/>
      <c r="C382" s="257" t="s">
        <v>513</v>
      </c>
      <c r="D382" s="248"/>
      <c r="E382" s="249">
        <v>3.77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236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17"/>
      <c r="B383" s="218"/>
      <c r="C383" s="257" t="s">
        <v>514</v>
      </c>
      <c r="D383" s="248"/>
      <c r="E383" s="249">
        <v>4.68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236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5">
      <c r="A384" s="217"/>
      <c r="B384" s="218"/>
      <c r="C384" s="244"/>
      <c r="D384" s="236"/>
      <c r="E384" s="236"/>
      <c r="F384" s="236"/>
      <c r="G384" s="236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182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9">
        <v>62</v>
      </c>
      <c r="B385" s="230" t="s">
        <v>515</v>
      </c>
      <c r="C385" s="241" t="s">
        <v>516</v>
      </c>
      <c r="D385" s="231" t="s">
        <v>230</v>
      </c>
      <c r="E385" s="232">
        <v>85.85</v>
      </c>
      <c r="F385" s="233"/>
      <c r="G385" s="234">
        <f>ROUND(E385*F385,2)</f>
        <v>0</v>
      </c>
      <c r="H385" s="233"/>
      <c r="I385" s="234">
        <f>ROUND(E385*H385,2)</f>
        <v>0</v>
      </c>
      <c r="J385" s="233"/>
      <c r="K385" s="234">
        <f>ROUND(E385*J385,2)</f>
        <v>0</v>
      </c>
      <c r="L385" s="234">
        <v>21</v>
      </c>
      <c r="M385" s="234">
        <f>G385*(1+L385/100)</f>
        <v>0</v>
      </c>
      <c r="N385" s="232">
        <v>9.2000000000000003E-4</v>
      </c>
      <c r="O385" s="232">
        <f>ROUND(E385*N385,2)</f>
        <v>0.08</v>
      </c>
      <c r="P385" s="232">
        <v>5.3999999999999999E-2</v>
      </c>
      <c r="Q385" s="232">
        <f>ROUND(E385*P385,2)</f>
        <v>4.6399999999999997</v>
      </c>
      <c r="R385" s="234" t="s">
        <v>489</v>
      </c>
      <c r="S385" s="234" t="s">
        <v>177</v>
      </c>
      <c r="T385" s="235" t="s">
        <v>232</v>
      </c>
      <c r="U385" s="220">
        <v>0.46500000000000002</v>
      </c>
      <c r="V385" s="220">
        <f>ROUND(E385*U385,2)</f>
        <v>39.92</v>
      </c>
      <c r="W385" s="220"/>
      <c r="X385" s="220" t="s">
        <v>195</v>
      </c>
      <c r="Y385" s="220" t="s">
        <v>180</v>
      </c>
      <c r="Z385" s="210"/>
      <c r="AA385" s="210"/>
      <c r="AB385" s="210"/>
      <c r="AC385" s="210"/>
      <c r="AD385" s="210"/>
      <c r="AE385" s="210"/>
      <c r="AF385" s="210"/>
      <c r="AG385" s="210" t="s">
        <v>196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5">
      <c r="A386" s="217"/>
      <c r="B386" s="218"/>
      <c r="C386" s="256" t="s">
        <v>506</v>
      </c>
      <c r="D386" s="254"/>
      <c r="E386" s="254"/>
      <c r="F386" s="254"/>
      <c r="G386" s="254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234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5">
      <c r="A387" s="217"/>
      <c r="B387" s="218"/>
      <c r="C387" s="257" t="s">
        <v>517</v>
      </c>
      <c r="D387" s="248"/>
      <c r="E387" s="249">
        <v>80.64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236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17"/>
      <c r="B388" s="218"/>
      <c r="C388" s="257" t="s">
        <v>518</v>
      </c>
      <c r="D388" s="248"/>
      <c r="E388" s="249">
        <v>1.92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236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17"/>
      <c r="B389" s="218"/>
      <c r="C389" s="257" t="s">
        <v>252</v>
      </c>
      <c r="D389" s="248"/>
      <c r="E389" s="249">
        <v>3.29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236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5">
      <c r="A390" s="217"/>
      <c r="B390" s="218"/>
      <c r="C390" s="244"/>
      <c r="D390" s="236"/>
      <c r="E390" s="236"/>
      <c r="F390" s="236"/>
      <c r="G390" s="236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182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9">
        <v>63</v>
      </c>
      <c r="B391" s="230" t="s">
        <v>519</v>
      </c>
      <c r="C391" s="241" t="s">
        <v>520</v>
      </c>
      <c r="D391" s="231" t="s">
        <v>230</v>
      </c>
      <c r="E391" s="232">
        <v>1.8180000000000001</v>
      </c>
      <c r="F391" s="233"/>
      <c r="G391" s="234">
        <f>ROUND(E391*F391,2)</f>
        <v>0</v>
      </c>
      <c r="H391" s="233"/>
      <c r="I391" s="234">
        <f>ROUND(E391*H391,2)</f>
        <v>0</v>
      </c>
      <c r="J391" s="233"/>
      <c r="K391" s="234">
        <f>ROUND(E391*J391,2)</f>
        <v>0</v>
      </c>
      <c r="L391" s="234">
        <v>21</v>
      </c>
      <c r="M391" s="234">
        <f>G391*(1+L391/100)</f>
        <v>0</v>
      </c>
      <c r="N391" s="232">
        <v>1.17E-3</v>
      </c>
      <c r="O391" s="232">
        <f>ROUND(E391*N391,2)</f>
        <v>0</v>
      </c>
      <c r="P391" s="232">
        <v>8.7999999999999995E-2</v>
      </c>
      <c r="Q391" s="232">
        <f>ROUND(E391*P391,2)</f>
        <v>0.16</v>
      </c>
      <c r="R391" s="234" t="s">
        <v>489</v>
      </c>
      <c r="S391" s="234" t="s">
        <v>177</v>
      </c>
      <c r="T391" s="235" t="s">
        <v>232</v>
      </c>
      <c r="U391" s="220">
        <v>0.55600000000000005</v>
      </c>
      <c r="V391" s="220">
        <f>ROUND(E391*U391,2)</f>
        <v>1.01</v>
      </c>
      <c r="W391" s="220"/>
      <c r="X391" s="220" t="s">
        <v>195</v>
      </c>
      <c r="Y391" s="220" t="s">
        <v>180</v>
      </c>
      <c r="Z391" s="210"/>
      <c r="AA391" s="210"/>
      <c r="AB391" s="210"/>
      <c r="AC391" s="210"/>
      <c r="AD391" s="210"/>
      <c r="AE391" s="210"/>
      <c r="AF391" s="210"/>
      <c r="AG391" s="210" t="s">
        <v>196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2" x14ac:dyDescent="0.25">
      <c r="A392" s="217"/>
      <c r="B392" s="218"/>
      <c r="C392" s="256" t="s">
        <v>506</v>
      </c>
      <c r="D392" s="254"/>
      <c r="E392" s="254"/>
      <c r="F392" s="254"/>
      <c r="G392" s="254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234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5">
      <c r="A393" s="217"/>
      <c r="B393" s="218"/>
      <c r="C393" s="257" t="s">
        <v>521</v>
      </c>
      <c r="D393" s="248"/>
      <c r="E393" s="249">
        <v>1.82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236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5">
      <c r="A394" s="217"/>
      <c r="B394" s="218"/>
      <c r="C394" s="244"/>
      <c r="D394" s="236"/>
      <c r="E394" s="236"/>
      <c r="F394" s="236"/>
      <c r="G394" s="236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182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9">
        <v>64</v>
      </c>
      <c r="B395" s="230" t="s">
        <v>522</v>
      </c>
      <c r="C395" s="241" t="s">
        <v>523</v>
      </c>
      <c r="D395" s="231" t="s">
        <v>230</v>
      </c>
      <c r="E395" s="232">
        <v>4</v>
      </c>
      <c r="F395" s="233"/>
      <c r="G395" s="234">
        <f>ROUND(E395*F395,2)</f>
        <v>0</v>
      </c>
      <c r="H395" s="233"/>
      <c r="I395" s="234">
        <f>ROUND(E395*H395,2)</f>
        <v>0</v>
      </c>
      <c r="J395" s="233"/>
      <c r="K395" s="234">
        <f>ROUND(E395*J395,2)</f>
        <v>0</v>
      </c>
      <c r="L395" s="234">
        <v>21</v>
      </c>
      <c r="M395" s="234">
        <f>G395*(1+L395/100)</f>
        <v>0</v>
      </c>
      <c r="N395" s="232">
        <v>1E-3</v>
      </c>
      <c r="O395" s="232">
        <f>ROUND(E395*N395,2)</f>
        <v>0</v>
      </c>
      <c r="P395" s="232">
        <v>6.7000000000000004E-2</v>
      </c>
      <c r="Q395" s="232">
        <f>ROUND(E395*P395,2)</f>
        <v>0.27</v>
      </c>
      <c r="R395" s="234" t="s">
        <v>489</v>
      </c>
      <c r="S395" s="234" t="s">
        <v>177</v>
      </c>
      <c r="T395" s="235" t="s">
        <v>232</v>
      </c>
      <c r="U395" s="220">
        <v>0.53300000000000003</v>
      </c>
      <c r="V395" s="220">
        <f>ROUND(E395*U395,2)</f>
        <v>2.13</v>
      </c>
      <c r="W395" s="220"/>
      <c r="X395" s="220" t="s">
        <v>195</v>
      </c>
      <c r="Y395" s="220" t="s">
        <v>180</v>
      </c>
      <c r="Z395" s="210"/>
      <c r="AA395" s="210"/>
      <c r="AB395" s="210"/>
      <c r="AC395" s="210"/>
      <c r="AD395" s="210"/>
      <c r="AE395" s="210"/>
      <c r="AF395" s="210"/>
      <c r="AG395" s="210" t="s">
        <v>196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5">
      <c r="A396" s="217"/>
      <c r="B396" s="218"/>
      <c r="C396" s="256" t="s">
        <v>506</v>
      </c>
      <c r="D396" s="254"/>
      <c r="E396" s="254"/>
      <c r="F396" s="254"/>
      <c r="G396" s="254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234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5">
      <c r="A397" s="217"/>
      <c r="B397" s="218"/>
      <c r="C397" s="257" t="s">
        <v>524</v>
      </c>
      <c r="D397" s="248"/>
      <c r="E397" s="249">
        <v>4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236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5">
      <c r="A398" s="217"/>
      <c r="B398" s="218"/>
      <c r="C398" s="244"/>
      <c r="D398" s="236"/>
      <c r="E398" s="236"/>
      <c r="F398" s="236"/>
      <c r="G398" s="236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182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9">
        <v>65</v>
      </c>
      <c r="B399" s="230" t="s">
        <v>525</v>
      </c>
      <c r="C399" s="241" t="s">
        <v>526</v>
      </c>
      <c r="D399" s="231" t="s">
        <v>230</v>
      </c>
      <c r="E399" s="232">
        <v>4.2249999999999996</v>
      </c>
      <c r="F399" s="233"/>
      <c r="G399" s="234">
        <f>ROUND(E399*F399,2)</f>
        <v>0</v>
      </c>
      <c r="H399" s="233"/>
      <c r="I399" s="234">
        <f>ROUND(E399*H399,2)</f>
        <v>0</v>
      </c>
      <c r="J399" s="233"/>
      <c r="K399" s="234">
        <f>ROUND(E399*J399,2)</f>
        <v>0</v>
      </c>
      <c r="L399" s="234">
        <v>21</v>
      </c>
      <c r="M399" s="234">
        <f>G399*(1+L399/100)</f>
        <v>0</v>
      </c>
      <c r="N399" s="232">
        <v>0</v>
      </c>
      <c r="O399" s="232">
        <f>ROUND(E399*N399,2)</f>
        <v>0</v>
      </c>
      <c r="P399" s="232">
        <v>0.01</v>
      </c>
      <c r="Q399" s="232">
        <f>ROUND(E399*P399,2)</f>
        <v>0.04</v>
      </c>
      <c r="R399" s="234"/>
      <c r="S399" s="234" t="s">
        <v>194</v>
      </c>
      <c r="T399" s="235" t="s">
        <v>178</v>
      </c>
      <c r="U399" s="220">
        <v>0</v>
      </c>
      <c r="V399" s="220">
        <f>ROUND(E399*U399,2)</f>
        <v>0</v>
      </c>
      <c r="W399" s="220"/>
      <c r="X399" s="220" t="s">
        <v>195</v>
      </c>
      <c r="Y399" s="220" t="s">
        <v>180</v>
      </c>
      <c r="Z399" s="210"/>
      <c r="AA399" s="210"/>
      <c r="AB399" s="210"/>
      <c r="AC399" s="210"/>
      <c r="AD399" s="210"/>
      <c r="AE399" s="210"/>
      <c r="AF399" s="210"/>
      <c r="AG399" s="210" t="s">
        <v>196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2" x14ac:dyDescent="0.25">
      <c r="A400" s="217"/>
      <c r="B400" s="218"/>
      <c r="C400" s="257" t="s">
        <v>527</v>
      </c>
      <c r="D400" s="248"/>
      <c r="E400" s="249">
        <v>1.89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236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17"/>
      <c r="B401" s="218"/>
      <c r="C401" s="257" t="s">
        <v>528</v>
      </c>
      <c r="D401" s="248"/>
      <c r="E401" s="249">
        <v>2.34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236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5">
      <c r="A402" s="217"/>
      <c r="B402" s="218"/>
      <c r="C402" s="244"/>
      <c r="D402" s="236"/>
      <c r="E402" s="236"/>
      <c r="F402" s="236"/>
      <c r="G402" s="236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182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9">
        <v>66</v>
      </c>
      <c r="B403" s="230" t="s">
        <v>529</v>
      </c>
      <c r="C403" s="241" t="s">
        <v>530</v>
      </c>
      <c r="D403" s="231" t="s">
        <v>278</v>
      </c>
      <c r="E403" s="232">
        <v>48.5</v>
      </c>
      <c r="F403" s="233"/>
      <c r="G403" s="234">
        <f>ROUND(E403*F403,2)</f>
        <v>0</v>
      </c>
      <c r="H403" s="233"/>
      <c r="I403" s="234">
        <f>ROUND(E403*H403,2)</f>
        <v>0</v>
      </c>
      <c r="J403" s="233"/>
      <c r="K403" s="234">
        <f>ROUND(E403*J403,2)</f>
        <v>0</v>
      </c>
      <c r="L403" s="234">
        <v>21</v>
      </c>
      <c r="M403" s="234">
        <f>G403*(1+L403/100)</f>
        <v>0</v>
      </c>
      <c r="N403" s="232">
        <v>0</v>
      </c>
      <c r="O403" s="232">
        <f>ROUND(E403*N403,2)</f>
        <v>0</v>
      </c>
      <c r="P403" s="232">
        <v>1.507E-2</v>
      </c>
      <c r="Q403" s="232">
        <f>ROUND(E403*P403,2)</f>
        <v>0.73</v>
      </c>
      <c r="R403" s="234" t="s">
        <v>489</v>
      </c>
      <c r="S403" s="234" t="s">
        <v>177</v>
      </c>
      <c r="T403" s="235" t="s">
        <v>232</v>
      </c>
      <c r="U403" s="220">
        <v>0.11</v>
      </c>
      <c r="V403" s="220">
        <f>ROUND(E403*U403,2)</f>
        <v>5.34</v>
      </c>
      <c r="W403" s="220"/>
      <c r="X403" s="220" t="s">
        <v>195</v>
      </c>
      <c r="Y403" s="220" t="s">
        <v>180</v>
      </c>
      <c r="Z403" s="210"/>
      <c r="AA403" s="210"/>
      <c r="AB403" s="210"/>
      <c r="AC403" s="210"/>
      <c r="AD403" s="210"/>
      <c r="AE403" s="210"/>
      <c r="AF403" s="210"/>
      <c r="AG403" s="210" t="s">
        <v>196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5">
      <c r="A404" s="217"/>
      <c r="B404" s="218"/>
      <c r="C404" s="257" t="s">
        <v>531</v>
      </c>
      <c r="D404" s="248"/>
      <c r="E404" s="249">
        <v>1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236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5">
      <c r="A405" s="217"/>
      <c r="B405" s="218"/>
      <c r="C405" s="257" t="s">
        <v>532</v>
      </c>
      <c r="D405" s="248"/>
      <c r="E405" s="249">
        <v>1.6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236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5">
      <c r="A406" s="217"/>
      <c r="B406" s="218"/>
      <c r="C406" s="257" t="s">
        <v>533</v>
      </c>
      <c r="D406" s="248"/>
      <c r="E406" s="249">
        <v>1.2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236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17"/>
      <c r="B407" s="218"/>
      <c r="C407" s="257" t="s">
        <v>534</v>
      </c>
      <c r="D407" s="248"/>
      <c r="E407" s="249">
        <v>2.9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236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17"/>
      <c r="B408" s="218"/>
      <c r="C408" s="257" t="s">
        <v>535</v>
      </c>
      <c r="D408" s="248"/>
      <c r="E408" s="249">
        <v>3.6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236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5">
      <c r="A409" s="217"/>
      <c r="B409" s="218"/>
      <c r="C409" s="257" t="s">
        <v>536</v>
      </c>
      <c r="D409" s="248"/>
      <c r="E409" s="249">
        <v>1.6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236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17"/>
      <c r="B410" s="218"/>
      <c r="C410" s="257" t="s">
        <v>537</v>
      </c>
      <c r="D410" s="248"/>
      <c r="E410" s="249">
        <v>33.6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236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17"/>
      <c r="B411" s="218"/>
      <c r="C411" s="257" t="s">
        <v>538</v>
      </c>
      <c r="D411" s="248"/>
      <c r="E411" s="249">
        <v>1.6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236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17"/>
      <c r="B412" s="218"/>
      <c r="C412" s="257" t="s">
        <v>539</v>
      </c>
      <c r="D412" s="248"/>
      <c r="E412" s="249">
        <v>1.4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236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5">
      <c r="A413" s="217"/>
      <c r="B413" s="218"/>
      <c r="C413" s="244"/>
      <c r="D413" s="236"/>
      <c r="E413" s="236"/>
      <c r="F413" s="236"/>
      <c r="G413" s="236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182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9">
        <v>67</v>
      </c>
      <c r="B414" s="230" t="s">
        <v>540</v>
      </c>
      <c r="C414" s="241" t="s">
        <v>541</v>
      </c>
      <c r="D414" s="231" t="s">
        <v>278</v>
      </c>
      <c r="E414" s="232">
        <v>0.7</v>
      </c>
      <c r="F414" s="233"/>
      <c r="G414" s="234">
        <f>ROUND(E414*F414,2)</f>
        <v>0</v>
      </c>
      <c r="H414" s="233"/>
      <c r="I414" s="234">
        <f>ROUND(E414*H414,2)</f>
        <v>0</v>
      </c>
      <c r="J414" s="233"/>
      <c r="K414" s="234">
        <f>ROUND(E414*J414,2)</f>
        <v>0</v>
      </c>
      <c r="L414" s="234">
        <v>21</v>
      </c>
      <c r="M414" s="234">
        <f>G414*(1+L414/100)</f>
        <v>0</v>
      </c>
      <c r="N414" s="232">
        <v>0</v>
      </c>
      <c r="O414" s="232">
        <f>ROUND(E414*N414,2)</f>
        <v>0</v>
      </c>
      <c r="P414" s="232">
        <v>5.6520000000000001E-2</v>
      </c>
      <c r="Q414" s="232">
        <f>ROUND(E414*P414,2)</f>
        <v>0.04</v>
      </c>
      <c r="R414" s="234" t="s">
        <v>489</v>
      </c>
      <c r="S414" s="234" t="s">
        <v>177</v>
      </c>
      <c r="T414" s="235" t="s">
        <v>232</v>
      </c>
      <c r="U414" s="220">
        <v>5.5</v>
      </c>
      <c r="V414" s="220">
        <f>ROUND(E414*U414,2)</f>
        <v>3.85</v>
      </c>
      <c r="W414" s="220"/>
      <c r="X414" s="220" t="s">
        <v>195</v>
      </c>
      <c r="Y414" s="220" t="s">
        <v>180</v>
      </c>
      <c r="Z414" s="210"/>
      <c r="AA414" s="210"/>
      <c r="AB414" s="210"/>
      <c r="AC414" s="210"/>
      <c r="AD414" s="210"/>
      <c r="AE414" s="210"/>
      <c r="AF414" s="210"/>
      <c r="AG414" s="210" t="s">
        <v>196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5">
      <c r="A415" s="217"/>
      <c r="B415" s="218"/>
      <c r="C415" s="257" t="s">
        <v>542</v>
      </c>
      <c r="D415" s="248"/>
      <c r="E415" s="249">
        <v>0.7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236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5">
      <c r="A416" s="217"/>
      <c r="B416" s="218"/>
      <c r="C416" s="244"/>
      <c r="D416" s="236"/>
      <c r="E416" s="236"/>
      <c r="F416" s="236"/>
      <c r="G416" s="236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182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0.399999999999999" outlineLevel="1" x14ac:dyDescent="0.25">
      <c r="A417" s="229">
        <v>68</v>
      </c>
      <c r="B417" s="230" t="s">
        <v>543</v>
      </c>
      <c r="C417" s="241" t="s">
        <v>544</v>
      </c>
      <c r="D417" s="231" t="s">
        <v>230</v>
      </c>
      <c r="E417" s="232">
        <v>84.974400000000003</v>
      </c>
      <c r="F417" s="233"/>
      <c r="G417" s="234">
        <f>ROUND(E417*F417,2)</f>
        <v>0</v>
      </c>
      <c r="H417" s="233"/>
      <c r="I417" s="234">
        <f>ROUND(E417*H417,2)</f>
        <v>0</v>
      </c>
      <c r="J417" s="233"/>
      <c r="K417" s="234">
        <f>ROUND(E417*J417,2)</f>
        <v>0</v>
      </c>
      <c r="L417" s="234">
        <v>21</v>
      </c>
      <c r="M417" s="234">
        <f>G417*(1+L417/100)</f>
        <v>0</v>
      </c>
      <c r="N417" s="232">
        <v>0</v>
      </c>
      <c r="O417" s="232">
        <f>ROUND(E417*N417,2)</f>
        <v>0</v>
      </c>
      <c r="P417" s="232">
        <v>4.5999999999999999E-2</v>
      </c>
      <c r="Q417" s="232">
        <f>ROUND(E417*P417,2)</f>
        <v>3.91</v>
      </c>
      <c r="R417" s="234" t="s">
        <v>489</v>
      </c>
      <c r="S417" s="234" t="s">
        <v>177</v>
      </c>
      <c r="T417" s="235" t="s">
        <v>232</v>
      </c>
      <c r="U417" s="220">
        <v>0.26</v>
      </c>
      <c r="V417" s="220">
        <f>ROUND(E417*U417,2)</f>
        <v>22.09</v>
      </c>
      <c r="W417" s="220"/>
      <c r="X417" s="220" t="s">
        <v>195</v>
      </c>
      <c r="Y417" s="220" t="s">
        <v>180</v>
      </c>
      <c r="Z417" s="210"/>
      <c r="AA417" s="210"/>
      <c r="AB417" s="210"/>
      <c r="AC417" s="210"/>
      <c r="AD417" s="210"/>
      <c r="AE417" s="210"/>
      <c r="AF417" s="210"/>
      <c r="AG417" s="210" t="s">
        <v>196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5">
      <c r="A418" s="217"/>
      <c r="B418" s="218"/>
      <c r="C418" s="257" t="s">
        <v>235</v>
      </c>
      <c r="D418" s="248"/>
      <c r="E418" s="249">
        <v>31.68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236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5">
      <c r="A419" s="217"/>
      <c r="B419" s="218"/>
      <c r="C419" s="258" t="s">
        <v>266</v>
      </c>
      <c r="D419" s="250"/>
      <c r="E419" s="251"/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236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0.399999999999999" outlineLevel="3" x14ac:dyDescent="0.25">
      <c r="A420" s="217"/>
      <c r="B420" s="218"/>
      <c r="C420" s="259" t="s">
        <v>267</v>
      </c>
      <c r="D420" s="250"/>
      <c r="E420" s="251">
        <v>208.2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236</v>
      </c>
      <c r="AH420" s="210">
        <v>2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5">
      <c r="A421" s="217"/>
      <c r="B421" s="218"/>
      <c r="C421" s="259" t="s">
        <v>268</v>
      </c>
      <c r="D421" s="250"/>
      <c r="E421" s="251">
        <v>16.8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236</v>
      </c>
      <c r="AH421" s="210">
        <v>2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5">
      <c r="A422" s="217"/>
      <c r="B422" s="218"/>
      <c r="C422" s="260" t="s">
        <v>269</v>
      </c>
      <c r="D422" s="252"/>
      <c r="E422" s="253"/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236</v>
      </c>
      <c r="AH422" s="210">
        <v>3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5">
      <c r="A423" s="217"/>
      <c r="B423" s="218"/>
      <c r="C423" s="258" t="s">
        <v>270</v>
      </c>
      <c r="D423" s="250"/>
      <c r="E423" s="251"/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236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5">
      <c r="A424" s="217"/>
      <c r="B424" s="218"/>
      <c r="C424" s="257" t="s">
        <v>271</v>
      </c>
      <c r="D424" s="248"/>
      <c r="E424" s="249">
        <v>47.25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236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30.6" outlineLevel="3" x14ac:dyDescent="0.25">
      <c r="A425" s="217"/>
      <c r="B425" s="218"/>
      <c r="C425" s="257" t="s">
        <v>272</v>
      </c>
      <c r="D425" s="248"/>
      <c r="E425" s="249">
        <v>6.05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236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5">
      <c r="A426" s="217"/>
      <c r="B426" s="218"/>
      <c r="C426" s="244"/>
      <c r="D426" s="236"/>
      <c r="E426" s="236"/>
      <c r="F426" s="236"/>
      <c r="G426" s="236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182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0.399999999999999" outlineLevel="1" x14ac:dyDescent="0.25">
      <c r="A427" s="229">
        <v>69</v>
      </c>
      <c r="B427" s="230" t="s">
        <v>545</v>
      </c>
      <c r="C427" s="241" t="s">
        <v>546</v>
      </c>
      <c r="D427" s="231" t="s">
        <v>230</v>
      </c>
      <c r="E427" s="232">
        <v>624.58015999999998</v>
      </c>
      <c r="F427" s="233"/>
      <c r="G427" s="234">
        <f>ROUND(E427*F427,2)</f>
        <v>0</v>
      </c>
      <c r="H427" s="233"/>
      <c r="I427" s="234">
        <f>ROUND(E427*H427,2)</f>
        <v>0</v>
      </c>
      <c r="J427" s="233"/>
      <c r="K427" s="234">
        <f>ROUND(E427*J427,2)</f>
        <v>0</v>
      </c>
      <c r="L427" s="234">
        <v>21</v>
      </c>
      <c r="M427" s="234">
        <f>G427*(1+L427/100)</f>
        <v>0</v>
      </c>
      <c r="N427" s="232">
        <v>0</v>
      </c>
      <c r="O427" s="232">
        <f>ROUND(E427*N427,2)</f>
        <v>0</v>
      </c>
      <c r="P427" s="232">
        <v>2.9000000000000001E-2</v>
      </c>
      <c r="Q427" s="232">
        <f>ROUND(E427*P427,2)</f>
        <v>18.11</v>
      </c>
      <c r="R427" s="234" t="s">
        <v>489</v>
      </c>
      <c r="S427" s="234" t="s">
        <v>177</v>
      </c>
      <c r="T427" s="235" t="s">
        <v>232</v>
      </c>
      <c r="U427" s="220">
        <v>0.1</v>
      </c>
      <c r="V427" s="220">
        <f>ROUND(E427*U427,2)</f>
        <v>62.46</v>
      </c>
      <c r="W427" s="220"/>
      <c r="X427" s="220" t="s">
        <v>195</v>
      </c>
      <c r="Y427" s="220" t="s">
        <v>180</v>
      </c>
      <c r="Z427" s="210"/>
      <c r="AA427" s="210"/>
      <c r="AB427" s="210"/>
      <c r="AC427" s="210"/>
      <c r="AD427" s="210"/>
      <c r="AE427" s="210"/>
      <c r="AF427" s="210"/>
      <c r="AG427" s="210" t="s">
        <v>196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5">
      <c r="A428" s="217"/>
      <c r="B428" s="218"/>
      <c r="C428" s="258" t="s">
        <v>266</v>
      </c>
      <c r="D428" s="250"/>
      <c r="E428" s="251"/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236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0.399999999999999" outlineLevel="3" x14ac:dyDescent="0.25">
      <c r="A429" s="217"/>
      <c r="B429" s="218"/>
      <c r="C429" s="259" t="s">
        <v>480</v>
      </c>
      <c r="D429" s="250"/>
      <c r="E429" s="251">
        <v>460.35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236</v>
      </c>
      <c r="AH429" s="210">
        <v>2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5">
      <c r="A430" s="217"/>
      <c r="B430" s="218"/>
      <c r="C430" s="259" t="s">
        <v>481</v>
      </c>
      <c r="D430" s="250"/>
      <c r="E430" s="251">
        <v>39.729999999999997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236</v>
      </c>
      <c r="AH430" s="210">
        <v>2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5">
      <c r="A431" s="217"/>
      <c r="B431" s="218"/>
      <c r="C431" s="260" t="s">
        <v>269</v>
      </c>
      <c r="D431" s="252"/>
      <c r="E431" s="253"/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236</v>
      </c>
      <c r="AH431" s="210">
        <v>3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17"/>
      <c r="B432" s="218"/>
      <c r="C432" s="258" t="s">
        <v>270</v>
      </c>
      <c r="D432" s="250"/>
      <c r="E432" s="251"/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236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5">
      <c r="A433" s="217"/>
      <c r="B433" s="218"/>
      <c r="C433" s="257" t="s">
        <v>482</v>
      </c>
      <c r="D433" s="248"/>
      <c r="E433" s="249">
        <v>525.09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236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5">
      <c r="A434" s="217"/>
      <c r="B434" s="218"/>
      <c r="C434" s="257" t="s">
        <v>308</v>
      </c>
      <c r="D434" s="248"/>
      <c r="E434" s="249">
        <v>27.56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236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5">
      <c r="A435" s="217"/>
      <c r="B435" s="218"/>
      <c r="C435" s="257" t="s">
        <v>363</v>
      </c>
      <c r="D435" s="248"/>
      <c r="E435" s="249">
        <v>16.260000000000002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236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5">
      <c r="A436" s="217"/>
      <c r="B436" s="218"/>
      <c r="C436" s="257" t="s">
        <v>483</v>
      </c>
      <c r="D436" s="248"/>
      <c r="E436" s="249">
        <v>31.68</v>
      </c>
      <c r="F436" s="220"/>
      <c r="G436" s="22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10"/>
      <c r="AA436" s="210"/>
      <c r="AB436" s="210"/>
      <c r="AC436" s="210"/>
      <c r="AD436" s="210"/>
      <c r="AE436" s="210"/>
      <c r="AF436" s="210"/>
      <c r="AG436" s="210" t="s">
        <v>236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17"/>
      <c r="B437" s="218"/>
      <c r="C437" s="257" t="s">
        <v>365</v>
      </c>
      <c r="D437" s="248"/>
      <c r="E437" s="249">
        <v>7.59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236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17"/>
      <c r="B438" s="218"/>
      <c r="C438" s="257" t="s">
        <v>366</v>
      </c>
      <c r="D438" s="248"/>
      <c r="E438" s="249">
        <v>16.41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236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5">
      <c r="A439" s="217"/>
      <c r="B439" s="218"/>
      <c r="C439" s="244"/>
      <c r="D439" s="236"/>
      <c r="E439" s="236"/>
      <c r="F439" s="236"/>
      <c r="G439" s="236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182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20.399999999999999" outlineLevel="1" x14ac:dyDescent="0.25">
      <c r="A440" s="229">
        <v>70</v>
      </c>
      <c r="B440" s="230" t="s">
        <v>547</v>
      </c>
      <c r="C440" s="241" t="s">
        <v>548</v>
      </c>
      <c r="D440" s="231" t="s">
        <v>230</v>
      </c>
      <c r="E440" s="232">
        <v>66.683769999999996</v>
      </c>
      <c r="F440" s="233"/>
      <c r="G440" s="234">
        <f>ROUND(E440*F440,2)</f>
        <v>0</v>
      </c>
      <c r="H440" s="233"/>
      <c r="I440" s="234">
        <f>ROUND(E440*H440,2)</f>
        <v>0</v>
      </c>
      <c r="J440" s="233"/>
      <c r="K440" s="234">
        <f>ROUND(E440*J440,2)</f>
        <v>0</v>
      </c>
      <c r="L440" s="234">
        <v>21</v>
      </c>
      <c r="M440" s="234">
        <f>G440*(1+L440/100)</f>
        <v>0</v>
      </c>
      <c r="N440" s="232">
        <v>0</v>
      </c>
      <c r="O440" s="232">
        <f>ROUND(E440*N440,2)</f>
        <v>0</v>
      </c>
      <c r="P440" s="232">
        <v>5.8999999999999997E-2</v>
      </c>
      <c r="Q440" s="232">
        <f>ROUND(E440*P440,2)</f>
        <v>3.93</v>
      </c>
      <c r="R440" s="234" t="s">
        <v>489</v>
      </c>
      <c r="S440" s="234" t="s">
        <v>177</v>
      </c>
      <c r="T440" s="235" t="s">
        <v>232</v>
      </c>
      <c r="U440" s="220">
        <v>0.2</v>
      </c>
      <c r="V440" s="220">
        <f>ROUND(E440*U440,2)</f>
        <v>13.34</v>
      </c>
      <c r="W440" s="220"/>
      <c r="X440" s="220" t="s">
        <v>195</v>
      </c>
      <c r="Y440" s="220" t="s">
        <v>180</v>
      </c>
      <c r="Z440" s="210"/>
      <c r="AA440" s="210"/>
      <c r="AB440" s="210"/>
      <c r="AC440" s="210"/>
      <c r="AD440" s="210"/>
      <c r="AE440" s="210"/>
      <c r="AF440" s="210"/>
      <c r="AG440" s="210" t="s">
        <v>196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5">
      <c r="A441" s="217"/>
      <c r="B441" s="218"/>
      <c r="C441" s="258" t="s">
        <v>266</v>
      </c>
      <c r="D441" s="250"/>
      <c r="E441" s="251"/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236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17"/>
      <c r="B442" s="218"/>
      <c r="C442" s="259" t="s">
        <v>356</v>
      </c>
      <c r="D442" s="250"/>
      <c r="E442" s="251">
        <v>25.55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236</v>
      </c>
      <c r="AH442" s="210">
        <v>2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5">
      <c r="A443" s="217"/>
      <c r="B443" s="218"/>
      <c r="C443" s="259" t="s">
        <v>357</v>
      </c>
      <c r="D443" s="250"/>
      <c r="E443" s="251">
        <v>18.850000000000001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236</v>
      </c>
      <c r="AH443" s="210">
        <v>2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5">
      <c r="A444" s="217"/>
      <c r="B444" s="218"/>
      <c r="C444" s="260" t="s">
        <v>269</v>
      </c>
      <c r="D444" s="252"/>
      <c r="E444" s="253"/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236</v>
      </c>
      <c r="AH444" s="210">
        <v>3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17"/>
      <c r="B445" s="218"/>
      <c r="C445" s="258" t="s">
        <v>270</v>
      </c>
      <c r="D445" s="250"/>
      <c r="E445" s="251"/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236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17"/>
      <c r="B446" s="218"/>
      <c r="C446" s="257" t="s">
        <v>358</v>
      </c>
      <c r="D446" s="248"/>
      <c r="E446" s="249">
        <v>46.62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236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5">
      <c r="A447" s="217"/>
      <c r="B447" s="218"/>
      <c r="C447" s="257" t="s">
        <v>329</v>
      </c>
      <c r="D447" s="248"/>
      <c r="E447" s="249">
        <v>18.29</v>
      </c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10"/>
      <c r="AA447" s="210"/>
      <c r="AB447" s="210"/>
      <c r="AC447" s="210"/>
      <c r="AD447" s="210"/>
      <c r="AE447" s="210"/>
      <c r="AF447" s="210"/>
      <c r="AG447" s="210" t="s">
        <v>236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5">
      <c r="A448" s="217"/>
      <c r="B448" s="218"/>
      <c r="C448" s="257" t="s">
        <v>359</v>
      </c>
      <c r="D448" s="248"/>
      <c r="E448" s="249">
        <v>1.78</v>
      </c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236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5">
      <c r="A449" s="217"/>
      <c r="B449" s="218"/>
      <c r="C449" s="244"/>
      <c r="D449" s="236"/>
      <c r="E449" s="236"/>
      <c r="F449" s="236"/>
      <c r="G449" s="236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182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9">
        <v>71</v>
      </c>
      <c r="B450" s="230" t="s">
        <v>549</v>
      </c>
      <c r="C450" s="241" t="s">
        <v>550</v>
      </c>
      <c r="D450" s="231" t="s">
        <v>230</v>
      </c>
      <c r="E450" s="232">
        <v>722.94033000000002</v>
      </c>
      <c r="F450" s="233"/>
      <c r="G450" s="234">
        <f>ROUND(E450*F450,2)</f>
        <v>0</v>
      </c>
      <c r="H450" s="233"/>
      <c r="I450" s="234">
        <f>ROUND(E450*H450,2)</f>
        <v>0</v>
      </c>
      <c r="J450" s="233"/>
      <c r="K450" s="234">
        <f>ROUND(E450*J450,2)</f>
        <v>0</v>
      </c>
      <c r="L450" s="234">
        <v>21</v>
      </c>
      <c r="M450" s="234">
        <f>G450*(1+L450/100)</f>
        <v>0</v>
      </c>
      <c r="N450" s="232">
        <v>0</v>
      </c>
      <c r="O450" s="232">
        <f>ROUND(E450*N450,2)</f>
        <v>0</v>
      </c>
      <c r="P450" s="232">
        <v>1.4E-2</v>
      </c>
      <c r="Q450" s="232">
        <f>ROUND(E450*P450,2)</f>
        <v>10.119999999999999</v>
      </c>
      <c r="R450" s="234" t="s">
        <v>489</v>
      </c>
      <c r="S450" s="234" t="s">
        <v>177</v>
      </c>
      <c r="T450" s="235" t="s">
        <v>232</v>
      </c>
      <c r="U450" s="220">
        <v>0.22</v>
      </c>
      <c r="V450" s="220">
        <f>ROUND(E450*U450,2)</f>
        <v>159.05000000000001</v>
      </c>
      <c r="W450" s="220"/>
      <c r="X450" s="220" t="s">
        <v>195</v>
      </c>
      <c r="Y450" s="220" t="s">
        <v>180</v>
      </c>
      <c r="Z450" s="210"/>
      <c r="AA450" s="210"/>
      <c r="AB450" s="210"/>
      <c r="AC450" s="210"/>
      <c r="AD450" s="210"/>
      <c r="AE450" s="210"/>
      <c r="AF450" s="210"/>
      <c r="AG450" s="210" t="s">
        <v>196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5">
      <c r="A451" s="217"/>
      <c r="B451" s="218"/>
      <c r="C451" s="257" t="s">
        <v>235</v>
      </c>
      <c r="D451" s="248"/>
      <c r="E451" s="249">
        <v>31.68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236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5">
      <c r="A452" s="217"/>
      <c r="B452" s="218"/>
      <c r="C452" s="258" t="s">
        <v>266</v>
      </c>
      <c r="D452" s="250"/>
      <c r="E452" s="251"/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236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0.399999999999999" outlineLevel="3" x14ac:dyDescent="0.25">
      <c r="A453" s="217"/>
      <c r="B453" s="218"/>
      <c r="C453" s="259" t="s">
        <v>480</v>
      </c>
      <c r="D453" s="250"/>
      <c r="E453" s="251">
        <v>460.35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236</v>
      </c>
      <c r="AH453" s="210">
        <v>2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17"/>
      <c r="B454" s="218"/>
      <c r="C454" s="259" t="s">
        <v>481</v>
      </c>
      <c r="D454" s="250"/>
      <c r="E454" s="251">
        <v>39.729999999999997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236</v>
      </c>
      <c r="AH454" s="210">
        <v>2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17"/>
      <c r="B455" s="218"/>
      <c r="C455" s="260" t="s">
        <v>269</v>
      </c>
      <c r="D455" s="252"/>
      <c r="E455" s="253"/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236</v>
      </c>
      <c r="AH455" s="210">
        <v>3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5">
      <c r="A456" s="217"/>
      <c r="B456" s="218"/>
      <c r="C456" s="258" t="s">
        <v>270</v>
      </c>
      <c r="D456" s="250"/>
      <c r="E456" s="251"/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236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5">
      <c r="A457" s="217"/>
      <c r="B457" s="218"/>
      <c r="C457" s="257" t="s">
        <v>482</v>
      </c>
      <c r="D457" s="248"/>
      <c r="E457" s="249">
        <v>525.09</v>
      </c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10"/>
      <c r="AA457" s="210"/>
      <c r="AB457" s="210"/>
      <c r="AC457" s="210"/>
      <c r="AD457" s="210"/>
      <c r="AE457" s="210"/>
      <c r="AF457" s="210"/>
      <c r="AG457" s="210" t="s">
        <v>236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17"/>
      <c r="B458" s="218"/>
      <c r="C458" s="257" t="s">
        <v>308</v>
      </c>
      <c r="D458" s="248"/>
      <c r="E458" s="249">
        <v>27.56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236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17"/>
      <c r="B459" s="218"/>
      <c r="C459" s="257" t="s">
        <v>363</v>
      </c>
      <c r="D459" s="248"/>
      <c r="E459" s="249">
        <v>16.260000000000002</v>
      </c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236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5">
      <c r="A460" s="217"/>
      <c r="B460" s="218"/>
      <c r="C460" s="257" t="s">
        <v>483</v>
      </c>
      <c r="D460" s="248"/>
      <c r="E460" s="249">
        <v>31.68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236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5">
      <c r="A461" s="217"/>
      <c r="B461" s="218"/>
      <c r="C461" s="257" t="s">
        <v>365</v>
      </c>
      <c r="D461" s="248"/>
      <c r="E461" s="249">
        <v>7.59</v>
      </c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236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17"/>
      <c r="B462" s="218"/>
      <c r="C462" s="257" t="s">
        <v>366</v>
      </c>
      <c r="D462" s="248"/>
      <c r="E462" s="249">
        <v>16.41</v>
      </c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236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17"/>
      <c r="B463" s="218"/>
      <c r="C463" s="258" t="s">
        <v>266</v>
      </c>
      <c r="D463" s="250"/>
      <c r="E463" s="251"/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236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5">
      <c r="A464" s="217"/>
      <c r="B464" s="218"/>
      <c r="C464" s="259" t="s">
        <v>356</v>
      </c>
      <c r="D464" s="250"/>
      <c r="E464" s="251">
        <v>25.55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236</v>
      </c>
      <c r="AH464" s="210">
        <v>2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5">
      <c r="A465" s="217"/>
      <c r="B465" s="218"/>
      <c r="C465" s="259" t="s">
        <v>357</v>
      </c>
      <c r="D465" s="250"/>
      <c r="E465" s="251">
        <v>18.850000000000001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236</v>
      </c>
      <c r="AH465" s="210">
        <v>2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17"/>
      <c r="B466" s="218"/>
      <c r="C466" s="260" t="s">
        <v>269</v>
      </c>
      <c r="D466" s="252"/>
      <c r="E466" s="253"/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236</v>
      </c>
      <c r="AH466" s="210">
        <v>3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17"/>
      <c r="B467" s="218"/>
      <c r="C467" s="258" t="s">
        <v>270</v>
      </c>
      <c r="D467" s="250"/>
      <c r="E467" s="251"/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236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5">
      <c r="A468" s="217"/>
      <c r="B468" s="218"/>
      <c r="C468" s="257" t="s">
        <v>358</v>
      </c>
      <c r="D468" s="248"/>
      <c r="E468" s="249">
        <v>46.62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236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5">
      <c r="A469" s="217"/>
      <c r="B469" s="218"/>
      <c r="C469" s="257" t="s">
        <v>329</v>
      </c>
      <c r="D469" s="248"/>
      <c r="E469" s="249">
        <v>18.29</v>
      </c>
      <c r="F469" s="220"/>
      <c r="G469" s="220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236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5">
      <c r="A470" s="217"/>
      <c r="B470" s="218"/>
      <c r="C470" s="257" t="s">
        <v>359</v>
      </c>
      <c r="D470" s="248"/>
      <c r="E470" s="249">
        <v>1.78</v>
      </c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236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5">
      <c r="A471" s="217"/>
      <c r="B471" s="218"/>
      <c r="C471" s="244"/>
      <c r="D471" s="236"/>
      <c r="E471" s="236"/>
      <c r="F471" s="236"/>
      <c r="G471" s="236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182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0.399999999999999" outlineLevel="1" x14ac:dyDescent="0.25">
      <c r="A472" s="229">
        <v>72</v>
      </c>
      <c r="B472" s="230" t="s">
        <v>551</v>
      </c>
      <c r="C472" s="241" t="s">
        <v>552</v>
      </c>
      <c r="D472" s="231" t="s">
        <v>230</v>
      </c>
      <c r="E472" s="232">
        <v>5.5694999999999997</v>
      </c>
      <c r="F472" s="233"/>
      <c r="G472" s="234">
        <f>ROUND(E472*F472,2)</f>
        <v>0</v>
      </c>
      <c r="H472" s="233"/>
      <c r="I472" s="234">
        <f>ROUND(E472*H472,2)</f>
        <v>0</v>
      </c>
      <c r="J472" s="233"/>
      <c r="K472" s="234">
        <f>ROUND(E472*J472,2)</f>
        <v>0</v>
      </c>
      <c r="L472" s="234">
        <v>21</v>
      </c>
      <c r="M472" s="234">
        <f>G472*(1+L472/100)</f>
        <v>0</v>
      </c>
      <c r="N472" s="232">
        <v>0</v>
      </c>
      <c r="O472" s="232">
        <f>ROUND(E472*N472,2)</f>
        <v>0</v>
      </c>
      <c r="P472" s="232">
        <v>0</v>
      </c>
      <c r="Q472" s="232">
        <f>ROUND(E472*P472,2)</f>
        <v>0</v>
      </c>
      <c r="R472" s="234" t="s">
        <v>553</v>
      </c>
      <c r="S472" s="234" t="s">
        <v>177</v>
      </c>
      <c r="T472" s="235" t="s">
        <v>232</v>
      </c>
      <c r="U472" s="220">
        <v>0.115</v>
      </c>
      <c r="V472" s="220">
        <f>ROUND(E472*U472,2)</f>
        <v>0.64</v>
      </c>
      <c r="W472" s="220"/>
      <c r="X472" s="220" t="s">
        <v>195</v>
      </c>
      <c r="Y472" s="220" t="s">
        <v>180</v>
      </c>
      <c r="Z472" s="210"/>
      <c r="AA472" s="210"/>
      <c r="AB472" s="210"/>
      <c r="AC472" s="210"/>
      <c r="AD472" s="210"/>
      <c r="AE472" s="210"/>
      <c r="AF472" s="210"/>
      <c r="AG472" s="210" t="s">
        <v>196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ht="21" outlineLevel="2" x14ac:dyDescent="0.25">
      <c r="A473" s="217"/>
      <c r="B473" s="218"/>
      <c r="C473" s="256" t="s">
        <v>554</v>
      </c>
      <c r="D473" s="254"/>
      <c r="E473" s="254"/>
      <c r="F473" s="254"/>
      <c r="G473" s="254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234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38" t="str">
        <f>C473</f>
        <v>krajníků, desek nebo panelů od spojovacího materiálu s odklizením a uložením očištěných hmot a spojovacího materiálu na skládku na vzdálenost do 10 m</v>
      </c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5">
      <c r="A474" s="217"/>
      <c r="B474" s="218"/>
      <c r="C474" s="257" t="s">
        <v>555</v>
      </c>
      <c r="D474" s="248"/>
      <c r="E474" s="249">
        <v>5.57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236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5">
      <c r="A475" s="217"/>
      <c r="B475" s="218"/>
      <c r="C475" s="244"/>
      <c r="D475" s="236"/>
      <c r="E475" s="236"/>
      <c r="F475" s="236"/>
      <c r="G475" s="236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182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29">
        <v>73</v>
      </c>
      <c r="B476" s="230" t="s">
        <v>556</v>
      </c>
      <c r="C476" s="241" t="s">
        <v>557</v>
      </c>
      <c r="D476" s="231" t="s">
        <v>385</v>
      </c>
      <c r="E476" s="232">
        <v>26</v>
      </c>
      <c r="F476" s="233"/>
      <c r="G476" s="234">
        <f>ROUND(E476*F476,2)</f>
        <v>0</v>
      </c>
      <c r="H476" s="233"/>
      <c r="I476" s="234">
        <f>ROUND(E476*H476,2)</f>
        <v>0</v>
      </c>
      <c r="J476" s="233"/>
      <c r="K476" s="234">
        <f>ROUND(E476*J476,2)</f>
        <v>0</v>
      </c>
      <c r="L476" s="234">
        <v>21</v>
      </c>
      <c r="M476" s="234">
        <f>G476*(1+L476/100)</f>
        <v>0</v>
      </c>
      <c r="N476" s="232">
        <v>0</v>
      </c>
      <c r="O476" s="232">
        <f>ROUND(E476*N476,2)</f>
        <v>0</v>
      </c>
      <c r="P476" s="232">
        <v>0</v>
      </c>
      <c r="Q476" s="232">
        <f>ROUND(E476*P476,2)</f>
        <v>0</v>
      </c>
      <c r="R476" s="234"/>
      <c r="S476" s="234" t="s">
        <v>194</v>
      </c>
      <c r="T476" s="235" t="s">
        <v>178</v>
      </c>
      <c r="U476" s="220">
        <v>0</v>
      </c>
      <c r="V476" s="220">
        <f>ROUND(E476*U476,2)</f>
        <v>0</v>
      </c>
      <c r="W476" s="220"/>
      <c r="X476" s="220" t="s">
        <v>195</v>
      </c>
      <c r="Y476" s="220" t="s">
        <v>180</v>
      </c>
      <c r="Z476" s="210"/>
      <c r="AA476" s="210"/>
      <c r="AB476" s="210"/>
      <c r="AC476" s="210"/>
      <c r="AD476" s="210"/>
      <c r="AE476" s="210"/>
      <c r="AF476" s="210"/>
      <c r="AG476" s="210" t="s">
        <v>196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5">
      <c r="A477" s="217"/>
      <c r="B477" s="218"/>
      <c r="C477" s="243" t="s">
        <v>558</v>
      </c>
      <c r="D477" s="239"/>
      <c r="E477" s="239"/>
      <c r="F477" s="239"/>
      <c r="G477" s="239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190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2" x14ac:dyDescent="0.25">
      <c r="A478" s="217"/>
      <c r="B478" s="218"/>
      <c r="C478" s="257" t="s">
        <v>559</v>
      </c>
      <c r="D478" s="248"/>
      <c r="E478" s="249">
        <v>26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236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5">
      <c r="A479" s="217"/>
      <c r="B479" s="218"/>
      <c r="C479" s="244"/>
      <c r="D479" s="236"/>
      <c r="E479" s="236"/>
      <c r="F479" s="236"/>
      <c r="G479" s="236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182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9">
        <v>74</v>
      </c>
      <c r="B480" s="230" t="s">
        <v>560</v>
      </c>
      <c r="C480" s="241" t="s">
        <v>561</v>
      </c>
      <c r="D480" s="231" t="s">
        <v>562</v>
      </c>
      <c r="E480" s="232">
        <v>42.837449999999997</v>
      </c>
      <c r="F480" s="233"/>
      <c r="G480" s="234">
        <f>ROUND(E480*F480,2)</f>
        <v>0</v>
      </c>
      <c r="H480" s="233"/>
      <c r="I480" s="234">
        <f>ROUND(E480*H480,2)</f>
        <v>0</v>
      </c>
      <c r="J480" s="233"/>
      <c r="K480" s="234">
        <f>ROUND(E480*J480,2)</f>
        <v>0</v>
      </c>
      <c r="L480" s="234">
        <v>21</v>
      </c>
      <c r="M480" s="234">
        <f>G480*(1+L480/100)</f>
        <v>0</v>
      </c>
      <c r="N480" s="232">
        <v>0</v>
      </c>
      <c r="O480" s="232">
        <f>ROUND(E480*N480,2)</f>
        <v>0</v>
      </c>
      <c r="P480" s="232">
        <v>0</v>
      </c>
      <c r="Q480" s="232">
        <f>ROUND(E480*P480,2)</f>
        <v>0</v>
      </c>
      <c r="R480" s="234" t="s">
        <v>489</v>
      </c>
      <c r="S480" s="234" t="s">
        <v>177</v>
      </c>
      <c r="T480" s="235" t="s">
        <v>232</v>
      </c>
      <c r="U480" s="220">
        <v>0.93300000000000005</v>
      </c>
      <c r="V480" s="220">
        <f>ROUND(E480*U480,2)</f>
        <v>39.97</v>
      </c>
      <c r="W480" s="220"/>
      <c r="X480" s="220" t="s">
        <v>195</v>
      </c>
      <c r="Y480" s="220" t="s">
        <v>180</v>
      </c>
      <c r="Z480" s="210"/>
      <c r="AA480" s="210"/>
      <c r="AB480" s="210"/>
      <c r="AC480" s="210"/>
      <c r="AD480" s="210"/>
      <c r="AE480" s="210"/>
      <c r="AF480" s="210"/>
      <c r="AG480" s="210" t="s">
        <v>563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5">
      <c r="A481" s="217"/>
      <c r="B481" s="218"/>
      <c r="C481" s="242"/>
      <c r="D481" s="237"/>
      <c r="E481" s="237"/>
      <c r="F481" s="237"/>
      <c r="G481" s="237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182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9">
        <v>75</v>
      </c>
      <c r="B482" s="230" t="s">
        <v>564</v>
      </c>
      <c r="C482" s="241" t="s">
        <v>565</v>
      </c>
      <c r="D482" s="231" t="s">
        <v>562</v>
      </c>
      <c r="E482" s="232">
        <v>85.674890000000005</v>
      </c>
      <c r="F482" s="233"/>
      <c r="G482" s="234">
        <f>ROUND(E482*F482,2)</f>
        <v>0</v>
      </c>
      <c r="H482" s="233"/>
      <c r="I482" s="234">
        <f>ROUND(E482*H482,2)</f>
        <v>0</v>
      </c>
      <c r="J482" s="233"/>
      <c r="K482" s="234">
        <f>ROUND(E482*J482,2)</f>
        <v>0</v>
      </c>
      <c r="L482" s="234">
        <v>21</v>
      </c>
      <c r="M482" s="234">
        <f>G482*(1+L482/100)</f>
        <v>0</v>
      </c>
      <c r="N482" s="232">
        <v>0</v>
      </c>
      <c r="O482" s="232">
        <f>ROUND(E482*N482,2)</f>
        <v>0</v>
      </c>
      <c r="P482" s="232">
        <v>0</v>
      </c>
      <c r="Q482" s="232">
        <f>ROUND(E482*P482,2)</f>
        <v>0</v>
      </c>
      <c r="R482" s="234" t="s">
        <v>489</v>
      </c>
      <c r="S482" s="234" t="s">
        <v>177</v>
      </c>
      <c r="T482" s="235" t="s">
        <v>232</v>
      </c>
      <c r="U482" s="220">
        <v>0.65300000000000002</v>
      </c>
      <c r="V482" s="220">
        <f>ROUND(E482*U482,2)</f>
        <v>55.95</v>
      </c>
      <c r="W482" s="220"/>
      <c r="X482" s="220" t="s">
        <v>195</v>
      </c>
      <c r="Y482" s="220" t="s">
        <v>180</v>
      </c>
      <c r="Z482" s="210"/>
      <c r="AA482" s="210"/>
      <c r="AB482" s="210"/>
      <c r="AC482" s="210"/>
      <c r="AD482" s="210"/>
      <c r="AE482" s="210"/>
      <c r="AF482" s="210"/>
      <c r="AG482" s="210" t="s">
        <v>563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5">
      <c r="A483" s="217"/>
      <c r="B483" s="218"/>
      <c r="C483" s="242"/>
      <c r="D483" s="237"/>
      <c r="E483" s="237"/>
      <c r="F483" s="237"/>
      <c r="G483" s="237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182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29">
        <v>76</v>
      </c>
      <c r="B484" s="230" t="s">
        <v>566</v>
      </c>
      <c r="C484" s="241" t="s">
        <v>567</v>
      </c>
      <c r="D484" s="231" t="s">
        <v>562</v>
      </c>
      <c r="E484" s="232">
        <v>42.837449999999997</v>
      </c>
      <c r="F484" s="233"/>
      <c r="G484" s="234">
        <f>ROUND(E484*F484,2)</f>
        <v>0</v>
      </c>
      <c r="H484" s="233"/>
      <c r="I484" s="234">
        <f>ROUND(E484*H484,2)</f>
        <v>0</v>
      </c>
      <c r="J484" s="233"/>
      <c r="K484" s="234">
        <f>ROUND(E484*J484,2)</f>
        <v>0</v>
      </c>
      <c r="L484" s="234">
        <v>21</v>
      </c>
      <c r="M484" s="234">
        <f>G484*(1+L484/100)</f>
        <v>0</v>
      </c>
      <c r="N484" s="232">
        <v>0</v>
      </c>
      <c r="O484" s="232">
        <f>ROUND(E484*N484,2)</f>
        <v>0</v>
      </c>
      <c r="P484" s="232">
        <v>0</v>
      </c>
      <c r="Q484" s="232">
        <f>ROUND(E484*P484,2)</f>
        <v>0</v>
      </c>
      <c r="R484" s="234" t="s">
        <v>489</v>
      </c>
      <c r="S484" s="234" t="s">
        <v>177</v>
      </c>
      <c r="T484" s="235" t="s">
        <v>232</v>
      </c>
      <c r="U484" s="220">
        <v>0.49</v>
      </c>
      <c r="V484" s="220">
        <f>ROUND(E484*U484,2)</f>
        <v>20.99</v>
      </c>
      <c r="W484" s="220"/>
      <c r="X484" s="220" t="s">
        <v>195</v>
      </c>
      <c r="Y484" s="220" t="s">
        <v>180</v>
      </c>
      <c r="Z484" s="210"/>
      <c r="AA484" s="210"/>
      <c r="AB484" s="210"/>
      <c r="AC484" s="210"/>
      <c r="AD484" s="210"/>
      <c r="AE484" s="210"/>
      <c r="AF484" s="210"/>
      <c r="AG484" s="210" t="s">
        <v>563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5">
      <c r="A485" s="217"/>
      <c r="B485" s="218"/>
      <c r="C485" s="243" t="s">
        <v>568</v>
      </c>
      <c r="D485" s="239"/>
      <c r="E485" s="239"/>
      <c r="F485" s="239"/>
      <c r="G485" s="239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190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5">
      <c r="A486" s="217"/>
      <c r="B486" s="218"/>
      <c r="C486" s="244"/>
      <c r="D486" s="236"/>
      <c r="E486" s="236"/>
      <c r="F486" s="236"/>
      <c r="G486" s="236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182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9">
        <v>77</v>
      </c>
      <c r="B487" s="230" t="s">
        <v>569</v>
      </c>
      <c r="C487" s="241" t="s">
        <v>570</v>
      </c>
      <c r="D487" s="231" t="s">
        <v>562</v>
      </c>
      <c r="E487" s="232">
        <v>1070.9361799999999</v>
      </c>
      <c r="F487" s="233"/>
      <c r="G487" s="234">
        <f>ROUND(E487*F487,2)</f>
        <v>0</v>
      </c>
      <c r="H487" s="233"/>
      <c r="I487" s="234">
        <f>ROUND(E487*H487,2)</f>
        <v>0</v>
      </c>
      <c r="J487" s="233"/>
      <c r="K487" s="234">
        <f>ROUND(E487*J487,2)</f>
        <v>0</v>
      </c>
      <c r="L487" s="234">
        <v>21</v>
      </c>
      <c r="M487" s="234">
        <f>G487*(1+L487/100)</f>
        <v>0</v>
      </c>
      <c r="N487" s="232">
        <v>0</v>
      </c>
      <c r="O487" s="232">
        <f>ROUND(E487*N487,2)</f>
        <v>0</v>
      </c>
      <c r="P487" s="232">
        <v>0</v>
      </c>
      <c r="Q487" s="232">
        <f>ROUND(E487*P487,2)</f>
        <v>0</v>
      </c>
      <c r="R487" s="234" t="s">
        <v>489</v>
      </c>
      <c r="S487" s="234" t="s">
        <v>177</v>
      </c>
      <c r="T487" s="235" t="s">
        <v>232</v>
      </c>
      <c r="U487" s="220">
        <v>0</v>
      </c>
      <c r="V487" s="220">
        <f>ROUND(E487*U487,2)</f>
        <v>0</v>
      </c>
      <c r="W487" s="220"/>
      <c r="X487" s="220" t="s">
        <v>195</v>
      </c>
      <c r="Y487" s="220" t="s">
        <v>180</v>
      </c>
      <c r="Z487" s="210"/>
      <c r="AA487" s="210"/>
      <c r="AB487" s="210"/>
      <c r="AC487" s="210"/>
      <c r="AD487" s="210"/>
      <c r="AE487" s="210"/>
      <c r="AF487" s="210"/>
      <c r="AG487" s="210" t="s">
        <v>563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2" x14ac:dyDescent="0.25">
      <c r="A488" s="217"/>
      <c r="B488" s="218"/>
      <c r="C488" s="242"/>
      <c r="D488" s="237"/>
      <c r="E488" s="237"/>
      <c r="F488" s="237"/>
      <c r="G488" s="237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182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9">
        <v>78</v>
      </c>
      <c r="B489" s="230" t="s">
        <v>571</v>
      </c>
      <c r="C489" s="241" t="s">
        <v>572</v>
      </c>
      <c r="D489" s="231" t="s">
        <v>562</v>
      </c>
      <c r="E489" s="232">
        <v>42.837449999999997</v>
      </c>
      <c r="F489" s="233"/>
      <c r="G489" s="234">
        <f>ROUND(E489*F489,2)</f>
        <v>0</v>
      </c>
      <c r="H489" s="233"/>
      <c r="I489" s="234">
        <f>ROUND(E489*H489,2)</f>
        <v>0</v>
      </c>
      <c r="J489" s="233"/>
      <c r="K489" s="234">
        <f>ROUND(E489*J489,2)</f>
        <v>0</v>
      </c>
      <c r="L489" s="234">
        <v>21</v>
      </c>
      <c r="M489" s="234">
        <f>G489*(1+L489/100)</f>
        <v>0</v>
      </c>
      <c r="N489" s="232">
        <v>0</v>
      </c>
      <c r="O489" s="232">
        <f>ROUND(E489*N489,2)</f>
        <v>0</v>
      </c>
      <c r="P489" s="232">
        <v>0</v>
      </c>
      <c r="Q489" s="232">
        <f>ROUND(E489*P489,2)</f>
        <v>0</v>
      </c>
      <c r="R489" s="234" t="s">
        <v>489</v>
      </c>
      <c r="S489" s="234" t="s">
        <v>177</v>
      </c>
      <c r="T489" s="235" t="s">
        <v>232</v>
      </c>
      <c r="U489" s="220">
        <v>0.94199999999999995</v>
      </c>
      <c r="V489" s="220">
        <f>ROUND(E489*U489,2)</f>
        <v>40.35</v>
      </c>
      <c r="W489" s="220"/>
      <c r="X489" s="220" t="s">
        <v>195</v>
      </c>
      <c r="Y489" s="220" t="s">
        <v>180</v>
      </c>
      <c r="Z489" s="210"/>
      <c r="AA489" s="210"/>
      <c r="AB489" s="210"/>
      <c r="AC489" s="210"/>
      <c r="AD489" s="210"/>
      <c r="AE489" s="210"/>
      <c r="AF489" s="210"/>
      <c r="AG489" s="210" t="s">
        <v>563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5">
      <c r="A490" s="217"/>
      <c r="B490" s="218"/>
      <c r="C490" s="242"/>
      <c r="D490" s="237"/>
      <c r="E490" s="237"/>
      <c r="F490" s="237"/>
      <c r="G490" s="237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182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9">
        <v>79</v>
      </c>
      <c r="B491" s="230" t="s">
        <v>573</v>
      </c>
      <c r="C491" s="241" t="s">
        <v>574</v>
      </c>
      <c r="D491" s="231" t="s">
        <v>562</v>
      </c>
      <c r="E491" s="232">
        <v>214.18724</v>
      </c>
      <c r="F491" s="233"/>
      <c r="G491" s="234">
        <f>ROUND(E491*F491,2)</f>
        <v>0</v>
      </c>
      <c r="H491" s="233"/>
      <c r="I491" s="234">
        <f>ROUND(E491*H491,2)</f>
        <v>0</v>
      </c>
      <c r="J491" s="233"/>
      <c r="K491" s="234">
        <f>ROUND(E491*J491,2)</f>
        <v>0</v>
      </c>
      <c r="L491" s="234">
        <v>21</v>
      </c>
      <c r="M491" s="234">
        <f>G491*(1+L491/100)</f>
        <v>0</v>
      </c>
      <c r="N491" s="232">
        <v>0</v>
      </c>
      <c r="O491" s="232">
        <f>ROUND(E491*N491,2)</f>
        <v>0</v>
      </c>
      <c r="P491" s="232">
        <v>0</v>
      </c>
      <c r="Q491" s="232">
        <f>ROUND(E491*P491,2)</f>
        <v>0</v>
      </c>
      <c r="R491" s="234" t="s">
        <v>489</v>
      </c>
      <c r="S491" s="234" t="s">
        <v>177</v>
      </c>
      <c r="T491" s="235" t="s">
        <v>232</v>
      </c>
      <c r="U491" s="220">
        <v>0.105</v>
      </c>
      <c r="V491" s="220">
        <f>ROUND(E491*U491,2)</f>
        <v>22.49</v>
      </c>
      <c r="W491" s="220"/>
      <c r="X491" s="220" t="s">
        <v>195</v>
      </c>
      <c r="Y491" s="220" t="s">
        <v>180</v>
      </c>
      <c r="Z491" s="210"/>
      <c r="AA491" s="210"/>
      <c r="AB491" s="210"/>
      <c r="AC491" s="210"/>
      <c r="AD491" s="210"/>
      <c r="AE491" s="210"/>
      <c r="AF491" s="210"/>
      <c r="AG491" s="210" t="s">
        <v>563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5">
      <c r="A492" s="217"/>
      <c r="B492" s="218"/>
      <c r="C492" s="242"/>
      <c r="D492" s="237"/>
      <c r="E492" s="237"/>
      <c r="F492" s="237"/>
      <c r="G492" s="237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10"/>
      <c r="AA492" s="210"/>
      <c r="AB492" s="210"/>
      <c r="AC492" s="210"/>
      <c r="AD492" s="210"/>
      <c r="AE492" s="210"/>
      <c r="AF492" s="210"/>
      <c r="AG492" s="210" t="s">
        <v>182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9">
        <v>80</v>
      </c>
      <c r="B493" s="230" t="s">
        <v>575</v>
      </c>
      <c r="C493" s="241" t="s">
        <v>576</v>
      </c>
      <c r="D493" s="231" t="s">
        <v>562</v>
      </c>
      <c r="E493" s="232">
        <v>42.837449999999997</v>
      </c>
      <c r="F493" s="233"/>
      <c r="G493" s="234">
        <f>ROUND(E493*F493,2)</f>
        <v>0</v>
      </c>
      <c r="H493" s="233"/>
      <c r="I493" s="234">
        <f>ROUND(E493*H493,2)</f>
        <v>0</v>
      </c>
      <c r="J493" s="233"/>
      <c r="K493" s="234">
        <f>ROUND(E493*J493,2)</f>
        <v>0</v>
      </c>
      <c r="L493" s="234">
        <v>21</v>
      </c>
      <c r="M493" s="234">
        <f>G493*(1+L493/100)</f>
        <v>0</v>
      </c>
      <c r="N493" s="232">
        <v>0</v>
      </c>
      <c r="O493" s="232">
        <f>ROUND(E493*N493,2)</f>
        <v>0</v>
      </c>
      <c r="P493" s="232">
        <v>0</v>
      </c>
      <c r="Q493" s="232">
        <f>ROUND(E493*P493,2)</f>
        <v>0</v>
      </c>
      <c r="R493" s="234" t="s">
        <v>489</v>
      </c>
      <c r="S493" s="234" t="s">
        <v>177</v>
      </c>
      <c r="T493" s="235" t="s">
        <v>232</v>
      </c>
      <c r="U493" s="220">
        <v>0</v>
      </c>
      <c r="V493" s="220">
        <f>ROUND(E493*U493,2)</f>
        <v>0</v>
      </c>
      <c r="W493" s="220"/>
      <c r="X493" s="220" t="s">
        <v>195</v>
      </c>
      <c r="Y493" s="220" t="s">
        <v>180</v>
      </c>
      <c r="Z493" s="210"/>
      <c r="AA493" s="210"/>
      <c r="AB493" s="210"/>
      <c r="AC493" s="210"/>
      <c r="AD493" s="210"/>
      <c r="AE493" s="210"/>
      <c r="AF493" s="210"/>
      <c r="AG493" s="210" t="s">
        <v>563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5">
      <c r="A494" s="217"/>
      <c r="B494" s="218"/>
      <c r="C494" s="242"/>
      <c r="D494" s="237"/>
      <c r="E494" s="237"/>
      <c r="F494" s="237"/>
      <c r="G494" s="237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182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9">
        <v>81</v>
      </c>
      <c r="B495" s="230" t="s">
        <v>577</v>
      </c>
      <c r="C495" s="241" t="s">
        <v>578</v>
      </c>
      <c r="D495" s="231" t="s">
        <v>562</v>
      </c>
      <c r="E495" s="232">
        <v>42.837449999999997</v>
      </c>
      <c r="F495" s="233"/>
      <c r="G495" s="234">
        <f>ROUND(E495*F495,2)</f>
        <v>0</v>
      </c>
      <c r="H495" s="233"/>
      <c r="I495" s="234">
        <f>ROUND(E495*H495,2)</f>
        <v>0</v>
      </c>
      <c r="J495" s="233"/>
      <c r="K495" s="234">
        <f>ROUND(E495*J495,2)</f>
        <v>0</v>
      </c>
      <c r="L495" s="234">
        <v>21</v>
      </c>
      <c r="M495" s="234">
        <f>G495*(1+L495/100)</f>
        <v>0</v>
      </c>
      <c r="N495" s="232">
        <v>0</v>
      </c>
      <c r="O495" s="232">
        <f>ROUND(E495*N495,2)</f>
        <v>0</v>
      </c>
      <c r="P495" s="232">
        <v>0</v>
      </c>
      <c r="Q495" s="232">
        <f>ROUND(E495*P495,2)</f>
        <v>0</v>
      </c>
      <c r="R495" s="234" t="s">
        <v>579</v>
      </c>
      <c r="S495" s="234" t="s">
        <v>177</v>
      </c>
      <c r="T495" s="235" t="s">
        <v>232</v>
      </c>
      <c r="U495" s="220">
        <v>6.0000000000000001E-3</v>
      </c>
      <c r="V495" s="220">
        <f>ROUND(E495*U495,2)</f>
        <v>0.26</v>
      </c>
      <c r="W495" s="220"/>
      <c r="X495" s="220" t="s">
        <v>195</v>
      </c>
      <c r="Y495" s="220" t="s">
        <v>180</v>
      </c>
      <c r="Z495" s="210"/>
      <c r="AA495" s="210"/>
      <c r="AB495" s="210"/>
      <c r="AC495" s="210"/>
      <c r="AD495" s="210"/>
      <c r="AE495" s="210"/>
      <c r="AF495" s="210"/>
      <c r="AG495" s="210" t="s">
        <v>563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2" x14ac:dyDescent="0.25">
      <c r="A496" s="217"/>
      <c r="B496" s="218"/>
      <c r="C496" s="256" t="s">
        <v>580</v>
      </c>
      <c r="D496" s="254"/>
      <c r="E496" s="254"/>
      <c r="F496" s="254"/>
      <c r="G496" s="254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234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5">
      <c r="A497" s="217"/>
      <c r="B497" s="218"/>
      <c r="C497" s="244"/>
      <c r="D497" s="236"/>
      <c r="E497" s="236"/>
      <c r="F497" s="236"/>
      <c r="G497" s="236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182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x14ac:dyDescent="0.25">
      <c r="A498" s="222" t="s">
        <v>172</v>
      </c>
      <c r="B498" s="223" t="s">
        <v>117</v>
      </c>
      <c r="C498" s="240" t="s">
        <v>118</v>
      </c>
      <c r="D498" s="224"/>
      <c r="E498" s="225"/>
      <c r="F498" s="226"/>
      <c r="G498" s="226">
        <f>SUMIF(AG499:AG501,"&lt;&gt;NOR",G499:G501)</f>
        <v>0</v>
      </c>
      <c r="H498" s="226"/>
      <c r="I498" s="226">
        <f>SUM(I499:I501)</f>
        <v>0</v>
      </c>
      <c r="J498" s="226"/>
      <c r="K498" s="226">
        <f>SUM(K499:K501)</f>
        <v>0</v>
      </c>
      <c r="L498" s="226"/>
      <c r="M498" s="226">
        <f>SUM(M499:M501)</f>
        <v>0</v>
      </c>
      <c r="N498" s="225"/>
      <c r="O498" s="225">
        <f>SUM(O499:O501)</f>
        <v>0</v>
      </c>
      <c r="P498" s="225"/>
      <c r="Q498" s="225">
        <f>SUM(Q499:Q501)</f>
        <v>0</v>
      </c>
      <c r="R498" s="226"/>
      <c r="S498" s="226"/>
      <c r="T498" s="227"/>
      <c r="U498" s="221"/>
      <c r="V498" s="221">
        <f>SUM(V499:V501)</f>
        <v>112.78</v>
      </c>
      <c r="W498" s="221"/>
      <c r="X498" s="221"/>
      <c r="Y498" s="221"/>
      <c r="AG498" t="s">
        <v>173</v>
      </c>
    </row>
    <row r="499" spans="1:60" ht="20.399999999999999" outlineLevel="1" x14ac:dyDescent="0.25">
      <c r="A499" s="229">
        <v>82</v>
      </c>
      <c r="B499" s="230" t="s">
        <v>581</v>
      </c>
      <c r="C499" s="241" t="s">
        <v>582</v>
      </c>
      <c r="D499" s="231" t="s">
        <v>562</v>
      </c>
      <c r="E499" s="232">
        <v>59.609409999999997</v>
      </c>
      <c r="F499" s="233"/>
      <c r="G499" s="234">
        <f>ROUND(E499*F499,2)</f>
        <v>0</v>
      </c>
      <c r="H499" s="233"/>
      <c r="I499" s="234">
        <f>ROUND(E499*H499,2)</f>
        <v>0</v>
      </c>
      <c r="J499" s="233"/>
      <c r="K499" s="234">
        <f>ROUND(E499*J499,2)</f>
        <v>0</v>
      </c>
      <c r="L499" s="234">
        <v>21</v>
      </c>
      <c r="M499" s="234">
        <f>G499*(1+L499/100)</f>
        <v>0</v>
      </c>
      <c r="N499" s="232">
        <v>0</v>
      </c>
      <c r="O499" s="232">
        <f>ROUND(E499*N499,2)</f>
        <v>0</v>
      </c>
      <c r="P499" s="232">
        <v>0</v>
      </c>
      <c r="Q499" s="232">
        <f>ROUND(E499*P499,2)</f>
        <v>0</v>
      </c>
      <c r="R499" s="234" t="s">
        <v>264</v>
      </c>
      <c r="S499" s="234" t="s">
        <v>177</v>
      </c>
      <c r="T499" s="235" t="s">
        <v>232</v>
      </c>
      <c r="U499" s="220">
        <v>1.8919999999999999</v>
      </c>
      <c r="V499" s="220">
        <f>ROUND(E499*U499,2)</f>
        <v>112.78</v>
      </c>
      <c r="W499" s="220"/>
      <c r="X499" s="220" t="s">
        <v>195</v>
      </c>
      <c r="Y499" s="220" t="s">
        <v>180</v>
      </c>
      <c r="Z499" s="210"/>
      <c r="AA499" s="210"/>
      <c r="AB499" s="210"/>
      <c r="AC499" s="210"/>
      <c r="AD499" s="210"/>
      <c r="AE499" s="210"/>
      <c r="AF499" s="210"/>
      <c r="AG499" s="210" t="s">
        <v>196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2" x14ac:dyDescent="0.25">
      <c r="A500" s="217"/>
      <c r="B500" s="218"/>
      <c r="C500" s="256" t="s">
        <v>583</v>
      </c>
      <c r="D500" s="254"/>
      <c r="E500" s="254"/>
      <c r="F500" s="254"/>
      <c r="G500" s="254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234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5">
      <c r="A501" s="217"/>
      <c r="B501" s="218"/>
      <c r="C501" s="244"/>
      <c r="D501" s="236"/>
      <c r="E501" s="236"/>
      <c r="F501" s="236"/>
      <c r="G501" s="236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10"/>
      <c r="AA501" s="210"/>
      <c r="AB501" s="210"/>
      <c r="AC501" s="210"/>
      <c r="AD501" s="210"/>
      <c r="AE501" s="210"/>
      <c r="AF501" s="210"/>
      <c r="AG501" s="210" t="s">
        <v>182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x14ac:dyDescent="0.25">
      <c r="A502" s="222" t="s">
        <v>172</v>
      </c>
      <c r="B502" s="223" t="s">
        <v>119</v>
      </c>
      <c r="C502" s="240" t="s">
        <v>120</v>
      </c>
      <c r="D502" s="224"/>
      <c r="E502" s="225"/>
      <c r="F502" s="226"/>
      <c r="G502" s="226">
        <f>SUMIF(AG503:AG511,"&lt;&gt;NOR",G503:G511)</f>
        <v>0</v>
      </c>
      <c r="H502" s="226"/>
      <c r="I502" s="226">
        <f>SUM(I503:I511)</f>
        <v>0</v>
      </c>
      <c r="J502" s="226"/>
      <c r="K502" s="226">
        <f>SUM(K503:K511)</f>
        <v>0</v>
      </c>
      <c r="L502" s="226"/>
      <c r="M502" s="226">
        <f>SUM(M503:M511)</f>
        <v>0</v>
      </c>
      <c r="N502" s="225"/>
      <c r="O502" s="225">
        <f>SUM(O503:O511)</f>
        <v>0.04</v>
      </c>
      <c r="P502" s="225"/>
      <c r="Q502" s="225">
        <f>SUM(Q503:Q511)</f>
        <v>0</v>
      </c>
      <c r="R502" s="226"/>
      <c r="S502" s="226"/>
      <c r="T502" s="227"/>
      <c r="U502" s="221"/>
      <c r="V502" s="221">
        <f>SUM(V503:V511)</f>
        <v>10.32</v>
      </c>
      <c r="W502" s="221"/>
      <c r="X502" s="221"/>
      <c r="Y502" s="221"/>
      <c r="AG502" t="s">
        <v>173</v>
      </c>
    </row>
    <row r="503" spans="1:60" outlineLevel="1" x14ac:dyDescent="0.25">
      <c r="A503" s="229">
        <v>83</v>
      </c>
      <c r="B503" s="230" t="s">
        <v>584</v>
      </c>
      <c r="C503" s="241" t="s">
        <v>585</v>
      </c>
      <c r="D503" s="231" t="s">
        <v>230</v>
      </c>
      <c r="E503" s="232">
        <v>18.291</v>
      </c>
      <c r="F503" s="233"/>
      <c r="G503" s="234">
        <f>ROUND(E503*F503,2)</f>
        <v>0</v>
      </c>
      <c r="H503" s="233"/>
      <c r="I503" s="234">
        <f>ROUND(E503*H503,2)</f>
        <v>0</v>
      </c>
      <c r="J503" s="233"/>
      <c r="K503" s="234">
        <f>ROUND(E503*J503,2)</f>
        <v>0</v>
      </c>
      <c r="L503" s="234">
        <v>21</v>
      </c>
      <c r="M503" s="234">
        <f>G503*(1+L503/100)</f>
        <v>0</v>
      </c>
      <c r="N503" s="232">
        <v>1.15E-3</v>
      </c>
      <c r="O503" s="232">
        <f>ROUND(E503*N503,2)</f>
        <v>0.02</v>
      </c>
      <c r="P503" s="232">
        <v>0</v>
      </c>
      <c r="Q503" s="232">
        <f>ROUND(E503*P503,2)</f>
        <v>0</v>
      </c>
      <c r="R503" s="234" t="s">
        <v>586</v>
      </c>
      <c r="S503" s="234" t="s">
        <v>177</v>
      </c>
      <c r="T503" s="235" t="s">
        <v>232</v>
      </c>
      <c r="U503" s="220">
        <v>0.16</v>
      </c>
      <c r="V503" s="220">
        <f>ROUND(E503*U503,2)</f>
        <v>2.93</v>
      </c>
      <c r="W503" s="220"/>
      <c r="X503" s="220" t="s">
        <v>195</v>
      </c>
      <c r="Y503" s="220" t="s">
        <v>180</v>
      </c>
      <c r="Z503" s="210"/>
      <c r="AA503" s="210"/>
      <c r="AB503" s="210"/>
      <c r="AC503" s="210"/>
      <c r="AD503" s="210"/>
      <c r="AE503" s="210"/>
      <c r="AF503" s="210"/>
      <c r="AG503" s="210" t="s">
        <v>486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2" x14ac:dyDescent="0.25">
      <c r="A504" s="217"/>
      <c r="B504" s="218"/>
      <c r="C504" s="257" t="s">
        <v>329</v>
      </c>
      <c r="D504" s="248"/>
      <c r="E504" s="249">
        <v>18.29</v>
      </c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236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5">
      <c r="A505" s="217"/>
      <c r="B505" s="218"/>
      <c r="C505" s="244"/>
      <c r="D505" s="236"/>
      <c r="E505" s="236"/>
      <c r="F505" s="236"/>
      <c r="G505" s="236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182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9">
        <v>84</v>
      </c>
      <c r="B506" s="230" t="s">
        <v>587</v>
      </c>
      <c r="C506" s="241" t="s">
        <v>588</v>
      </c>
      <c r="D506" s="231" t="s">
        <v>278</v>
      </c>
      <c r="E506" s="232">
        <v>73.164000000000001</v>
      </c>
      <c r="F506" s="233"/>
      <c r="G506" s="234">
        <f>ROUND(E506*F506,2)</f>
        <v>0</v>
      </c>
      <c r="H506" s="233"/>
      <c r="I506" s="234">
        <f>ROUND(E506*H506,2)</f>
        <v>0</v>
      </c>
      <c r="J506" s="233"/>
      <c r="K506" s="234">
        <f>ROUND(E506*J506,2)</f>
        <v>0</v>
      </c>
      <c r="L506" s="234">
        <v>21</v>
      </c>
      <c r="M506" s="234">
        <f>G506*(1+L506/100)</f>
        <v>0</v>
      </c>
      <c r="N506" s="232">
        <v>3.3E-4</v>
      </c>
      <c r="O506" s="232">
        <f>ROUND(E506*N506,2)</f>
        <v>0.02</v>
      </c>
      <c r="P506" s="232">
        <v>0</v>
      </c>
      <c r="Q506" s="232">
        <f>ROUND(E506*P506,2)</f>
        <v>0</v>
      </c>
      <c r="R506" s="234" t="s">
        <v>586</v>
      </c>
      <c r="S506" s="234" t="s">
        <v>177</v>
      </c>
      <c r="T506" s="235" t="s">
        <v>232</v>
      </c>
      <c r="U506" s="220">
        <v>0.1</v>
      </c>
      <c r="V506" s="220">
        <f>ROUND(E506*U506,2)</f>
        <v>7.32</v>
      </c>
      <c r="W506" s="220"/>
      <c r="X506" s="220" t="s">
        <v>195</v>
      </c>
      <c r="Y506" s="220" t="s">
        <v>180</v>
      </c>
      <c r="Z506" s="210"/>
      <c r="AA506" s="210"/>
      <c r="AB506" s="210"/>
      <c r="AC506" s="210"/>
      <c r="AD506" s="210"/>
      <c r="AE506" s="210"/>
      <c r="AF506" s="210"/>
      <c r="AG506" s="210" t="s">
        <v>486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5">
      <c r="A507" s="217"/>
      <c r="B507" s="218"/>
      <c r="C507" s="257" t="s">
        <v>589</v>
      </c>
      <c r="D507" s="248"/>
      <c r="E507" s="249">
        <v>73.16</v>
      </c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236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2" x14ac:dyDescent="0.25">
      <c r="A508" s="217"/>
      <c r="B508" s="218"/>
      <c r="C508" s="244"/>
      <c r="D508" s="236"/>
      <c r="E508" s="236"/>
      <c r="F508" s="236"/>
      <c r="G508" s="236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182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9">
        <v>85</v>
      </c>
      <c r="B509" s="230" t="s">
        <v>590</v>
      </c>
      <c r="C509" s="241" t="s">
        <v>591</v>
      </c>
      <c r="D509" s="231" t="s">
        <v>562</v>
      </c>
      <c r="E509" s="232">
        <v>4.5179999999999998E-2</v>
      </c>
      <c r="F509" s="233"/>
      <c r="G509" s="234">
        <f>ROUND(E509*F509,2)</f>
        <v>0</v>
      </c>
      <c r="H509" s="233"/>
      <c r="I509" s="234">
        <f>ROUND(E509*H509,2)</f>
        <v>0</v>
      </c>
      <c r="J509" s="233"/>
      <c r="K509" s="234">
        <f>ROUND(E509*J509,2)</f>
        <v>0</v>
      </c>
      <c r="L509" s="234">
        <v>21</v>
      </c>
      <c r="M509" s="234">
        <f>G509*(1+L509/100)</f>
        <v>0</v>
      </c>
      <c r="N509" s="232">
        <v>0</v>
      </c>
      <c r="O509" s="232">
        <f>ROUND(E509*N509,2)</f>
        <v>0</v>
      </c>
      <c r="P509" s="232">
        <v>0</v>
      </c>
      <c r="Q509" s="232">
        <f>ROUND(E509*P509,2)</f>
        <v>0</v>
      </c>
      <c r="R509" s="234" t="s">
        <v>586</v>
      </c>
      <c r="S509" s="234" t="s">
        <v>177</v>
      </c>
      <c r="T509" s="235" t="s">
        <v>232</v>
      </c>
      <c r="U509" s="220">
        <v>1.5980000000000001</v>
      </c>
      <c r="V509" s="220">
        <f>ROUND(E509*U509,2)</f>
        <v>7.0000000000000007E-2</v>
      </c>
      <c r="W509" s="220"/>
      <c r="X509" s="220" t="s">
        <v>195</v>
      </c>
      <c r="Y509" s="220" t="s">
        <v>180</v>
      </c>
      <c r="Z509" s="210"/>
      <c r="AA509" s="210"/>
      <c r="AB509" s="210"/>
      <c r="AC509" s="210"/>
      <c r="AD509" s="210"/>
      <c r="AE509" s="210"/>
      <c r="AF509" s="210"/>
      <c r="AG509" s="210" t="s">
        <v>486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2" x14ac:dyDescent="0.25">
      <c r="A510" s="217"/>
      <c r="B510" s="218"/>
      <c r="C510" s="256" t="s">
        <v>592</v>
      </c>
      <c r="D510" s="254"/>
      <c r="E510" s="254"/>
      <c r="F510" s="254"/>
      <c r="G510" s="254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234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5">
      <c r="A511" s="217"/>
      <c r="B511" s="218"/>
      <c r="C511" s="244"/>
      <c r="D511" s="236"/>
      <c r="E511" s="236"/>
      <c r="F511" s="236"/>
      <c r="G511" s="236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182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x14ac:dyDescent="0.25">
      <c r="A512" s="222" t="s">
        <v>172</v>
      </c>
      <c r="B512" s="223" t="s">
        <v>121</v>
      </c>
      <c r="C512" s="240" t="s">
        <v>122</v>
      </c>
      <c r="D512" s="224"/>
      <c r="E512" s="225"/>
      <c r="F512" s="226"/>
      <c r="G512" s="226">
        <f>SUMIF(AG513:AG535,"&lt;&gt;NOR",G513:G535)</f>
        <v>0</v>
      </c>
      <c r="H512" s="226"/>
      <c r="I512" s="226">
        <f>SUM(I513:I535)</f>
        <v>0</v>
      </c>
      <c r="J512" s="226"/>
      <c r="K512" s="226">
        <f>SUM(K513:K535)</f>
        <v>0</v>
      </c>
      <c r="L512" s="226"/>
      <c r="M512" s="226">
        <f>SUM(M513:M535)</f>
        <v>0</v>
      </c>
      <c r="N512" s="225"/>
      <c r="O512" s="225">
        <f>SUM(O513:O535)</f>
        <v>1.32</v>
      </c>
      <c r="P512" s="225"/>
      <c r="Q512" s="225">
        <f>SUM(Q513:Q535)</f>
        <v>0</v>
      </c>
      <c r="R512" s="226"/>
      <c r="S512" s="226"/>
      <c r="T512" s="227"/>
      <c r="U512" s="221"/>
      <c r="V512" s="221">
        <f>SUM(V513:V535)</f>
        <v>52.769999999999996</v>
      </c>
      <c r="W512" s="221"/>
      <c r="X512" s="221"/>
      <c r="Y512" s="221"/>
      <c r="AG512" t="s">
        <v>173</v>
      </c>
    </row>
    <row r="513" spans="1:60" ht="20.399999999999999" outlineLevel="1" x14ac:dyDescent="0.25">
      <c r="A513" s="229">
        <v>86</v>
      </c>
      <c r="B513" s="230" t="s">
        <v>593</v>
      </c>
      <c r="C513" s="241" t="s">
        <v>594</v>
      </c>
      <c r="D513" s="231" t="s">
        <v>230</v>
      </c>
      <c r="E513" s="232">
        <v>106.86596</v>
      </c>
      <c r="F513" s="233"/>
      <c r="G513" s="234">
        <f>ROUND(E513*F513,2)</f>
        <v>0</v>
      </c>
      <c r="H513" s="233"/>
      <c r="I513" s="234">
        <f>ROUND(E513*H513,2)</f>
        <v>0</v>
      </c>
      <c r="J513" s="233"/>
      <c r="K513" s="234">
        <f>ROUND(E513*J513,2)</f>
        <v>0</v>
      </c>
      <c r="L513" s="234">
        <v>21</v>
      </c>
      <c r="M513" s="234">
        <f>G513*(1+L513/100)</f>
        <v>0</v>
      </c>
      <c r="N513" s="232">
        <v>1.8000000000000001E-4</v>
      </c>
      <c r="O513" s="232">
        <f>ROUND(E513*N513,2)</f>
        <v>0.02</v>
      </c>
      <c r="P513" s="232">
        <v>0</v>
      </c>
      <c r="Q513" s="232">
        <f>ROUND(E513*P513,2)</f>
        <v>0</v>
      </c>
      <c r="R513" s="234" t="s">
        <v>595</v>
      </c>
      <c r="S513" s="234" t="s">
        <v>177</v>
      </c>
      <c r="T513" s="235" t="s">
        <v>232</v>
      </c>
      <c r="U513" s="220">
        <v>0.14000000000000001</v>
      </c>
      <c r="V513" s="220">
        <f>ROUND(E513*U513,2)</f>
        <v>14.96</v>
      </c>
      <c r="W513" s="220"/>
      <c r="X513" s="220" t="s">
        <v>195</v>
      </c>
      <c r="Y513" s="220" t="s">
        <v>180</v>
      </c>
      <c r="Z513" s="210"/>
      <c r="AA513" s="210"/>
      <c r="AB513" s="210"/>
      <c r="AC513" s="210"/>
      <c r="AD513" s="210"/>
      <c r="AE513" s="210"/>
      <c r="AF513" s="210"/>
      <c r="AG513" s="210" t="s">
        <v>486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2" x14ac:dyDescent="0.25">
      <c r="A514" s="217"/>
      <c r="B514" s="218"/>
      <c r="C514" s="257" t="s">
        <v>596</v>
      </c>
      <c r="D514" s="248"/>
      <c r="E514" s="249">
        <v>106.87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236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2" x14ac:dyDescent="0.25">
      <c r="A515" s="217"/>
      <c r="B515" s="218"/>
      <c r="C515" s="244"/>
      <c r="D515" s="236"/>
      <c r="E515" s="236"/>
      <c r="F515" s="236"/>
      <c r="G515" s="236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182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ht="20.399999999999999" outlineLevel="1" x14ac:dyDescent="0.25">
      <c r="A516" s="229">
        <v>87</v>
      </c>
      <c r="B516" s="230" t="s">
        <v>597</v>
      </c>
      <c r="C516" s="241" t="s">
        <v>594</v>
      </c>
      <c r="D516" s="231" t="s">
        <v>230</v>
      </c>
      <c r="E516" s="232">
        <v>66.813599999999994</v>
      </c>
      <c r="F516" s="233"/>
      <c r="G516" s="234">
        <f>ROUND(E516*F516,2)</f>
        <v>0</v>
      </c>
      <c r="H516" s="233"/>
      <c r="I516" s="234">
        <f>ROUND(E516*H516,2)</f>
        <v>0</v>
      </c>
      <c r="J516" s="233"/>
      <c r="K516" s="234">
        <f>ROUND(E516*J516,2)</f>
        <v>0</v>
      </c>
      <c r="L516" s="234">
        <v>21</v>
      </c>
      <c r="M516" s="234">
        <f>G516*(1+L516/100)</f>
        <v>0</v>
      </c>
      <c r="N516" s="232">
        <v>2.0000000000000001E-4</v>
      </c>
      <c r="O516" s="232">
        <f>ROUND(E516*N516,2)</f>
        <v>0.01</v>
      </c>
      <c r="P516" s="232">
        <v>0</v>
      </c>
      <c r="Q516" s="232">
        <f>ROUND(E516*P516,2)</f>
        <v>0</v>
      </c>
      <c r="R516" s="234" t="s">
        <v>595</v>
      </c>
      <c r="S516" s="234" t="s">
        <v>177</v>
      </c>
      <c r="T516" s="235" t="s">
        <v>232</v>
      </c>
      <c r="U516" s="220">
        <v>0.14000000000000001</v>
      </c>
      <c r="V516" s="220">
        <f>ROUND(E516*U516,2)</f>
        <v>9.35</v>
      </c>
      <c r="W516" s="220"/>
      <c r="X516" s="220" t="s">
        <v>195</v>
      </c>
      <c r="Y516" s="220" t="s">
        <v>180</v>
      </c>
      <c r="Z516" s="210"/>
      <c r="AA516" s="210"/>
      <c r="AB516" s="210"/>
      <c r="AC516" s="210"/>
      <c r="AD516" s="210"/>
      <c r="AE516" s="210"/>
      <c r="AF516" s="210"/>
      <c r="AG516" s="210" t="s">
        <v>486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5">
      <c r="A517" s="217"/>
      <c r="B517" s="218"/>
      <c r="C517" s="257" t="s">
        <v>598</v>
      </c>
      <c r="D517" s="248"/>
      <c r="E517" s="249">
        <v>66.81</v>
      </c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10"/>
      <c r="AA517" s="210"/>
      <c r="AB517" s="210"/>
      <c r="AC517" s="210"/>
      <c r="AD517" s="210"/>
      <c r="AE517" s="210"/>
      <c r="AF517" s="210"/>
      <c r="AG517" s="210" t="s">
        <v>236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2" x14ac:dyDescent="0.25">
      <c r="A518" s="217"/>
      <c r="B518" s="218"/>
      <c r="C518" s="244"/>
      <c r="D518" s="236"/>
      <c r="E518" s="236"/>
      <c r="F518" s="236"/>
      <c r="G518" s="236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20"/>
      <c r="Z518" s="210"/>
      <c r="AA518" s="210"/>
      <c r="AB518" s="210"/>
      <c r="AC518" s="210"/>
      <c r="AD518" s="210"/>
      <c r="AE518" s="210"/>
      <c r="AF518" s="210"/>
      <c r="AG518" s="210" t="s">
        <v>182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9">
        <v>88</v>
      </c>
      <c r="B519" s="230" t="s">
        <v>599</v>
      </c>
      <c r="C519" s="241" t="s">
        <v>600</v>
      </c>
      <c r="D519" s="231" t="s">
        <v>230</v>
      </c>
      <c r="E519" s="232">
        <v>173.67956000000001</v>
      </c>
      <c r="F519" s="233"/>
      <c r="G519" s="234">
        <f>ROUND(E519*F519,2)</f>
        <v>0</v>
      </c>
      <c r="H519" s="233"/>
      <c r="I519" s="234">
        <f>ROUND(E519*H519,2)</f>
        <v>0</v>
      </c>
      <c r="J519" s="233"/>
      <c r="K519" s="234">
        <f>ROUND(E519*J519,2)</f>
        <v>0</v>
      </c>
      <c r="L519" s="234">
        <v>21</v>
      </c>
      <c r="M519" s="234">
        <f>G519*(1+L519/100)</f>
        <v>0</v>
      </c>
      <c r="N519" s="232">
        <v>0</v>
      </c>
      <c r="O519" s="232">
        <f>ROUND(E519*N519,2)</f>
        <v>0</v>
      </c>
      <c r="P519" s="232">
        <v>0</v>
      </c>
      <c r="Q519" s="232">
        <f>ROUND(E519*P519,2)</f>
        <v>0</v>
      </c>
      <c r="R519" s="234" t="s">
        <v>595</v>
      </c>
      <c r="S519" s="234" t="s">
        <v>177</v>
      </c>
      <c r="T519" s="235" t="s">
        <v>232</v>
      </c>
      <c r="U519" s="220">
        <v>0.15</v>
      </c>
      <c r="V519" s="220">
        <f>ROUND(E519*U519,2)</f>
        <v>26.05</v>
      </c>
      <c r="W519" s="220"/>
      <c r="X519" s="220" t="s">
        <v>195</v>
      </c>
      <c r="Y519" s="220" t="s">
        <v>180</v>
      </c>
      <c r="Z519" s="210"/>
      <c r="AA519" s="210"/>
      <c r="AB519" s="210"/>
      <c r="AC519" s="210"/>
      <c r="AD519" s="210"/>
      <c r="AE519" s="210"/>
      <c r="AF519" s="210"/>
      <c r="AG519" s="210" t="s">
        <v>486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2" x14ac:dyDescent="0.25">
      <c r="A520" s="217"/>
      <c r="B520" s="218"/>
      <c r="C520" s="257" t="s">
        <v>598</v>
      </c>
      <c r="D520" s="248"/>
      <c r="E520" s="249">
        <v>66.81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236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5">
      <c r="A521" s="217"/>
      <c r="B521" s="218"/>
      <c r="C521" s="257" t="s">
        <v>596</v>
      </c>
      <c r="D521" s="248"/>
      <c r="E521" s="249">
        <v>106.87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10"/>
      <c r="AA521" s="210"/>
      <c r="AB521" s="210"/>
      <c r="AC521" s="210"/>
      <c r="AD521" s="210"/>
      <c r="AE521" s="210"/>
      <c r="AF521" s="210"/>
      <c r="AG521" s="210" t="s">
        <v>236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5">
      <c r="A522" s="217"/>
      <c r="B522" s="218"/>
      <c r="C522" s="244"/>
      <c r="D522" s="236"/>
      <c r="E522" s="236"/>
      <c r="F522" s="236"/>
      <c r="G522" s="236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182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ht="20.399999999999999" outlineLevel="1" x14ac:dyDescent="0.25">
      <c r="A523" s="229">
        <v>89</v>
      </c>
      <c r="B523" s="230" t="s">
        <v>601</v>
      </c>
      <c r="C523" s="241" t="s">
        <v>602</v>
      </c>
      <c r="D523" s="231" t="s">
        <v>230</v>
      </c>
      <c r="E523" s="232">
        <v>111.95480999999999</v>
      </c>
      <c r="F523" s="233"/>
      <c r="G523" s="234">
        <f>ROUND(E523*F523,2)</f>
        <v>0</v>
      </c>
      <c r="H523" s="233"/>
      <c r="I523" s="234">
        <f>ROUND(E523*H523,2)</f>
        <v>0</v>
      </c>
      <c r="J523" s="233"/>
      <c r="K523" s="234">
        <f>ROUND(E523*J523,2)</f>
        <v>0</v>
      </c>
      <c r="L523" s="234">
        <v>21</v>
      </c>
      <c r="M523" s="234">
        <f>G523*(1+L523/100)</f>
        <v>0</v>
      </c>
      <c r="N523" s="232">
        <v>3.0000000000000001E-3</v>
      </c>
      <c r="O523" s="232">
        <f>ROUND(E523*N523,2)</f>
        <v>0.34</v>
      </c>
      <c r="P523" s="232">
        <v>0</v>
      </c>
      <c r="Q523" s="232">
        <f>ROUND(E523*P523,2)</f>
        <v>0</v>
      </c>
      <c r="R523" s="234" t="s">
        <v>390</v>
      </c>
      <c r="S523" s="234" t="s">
        <v>177</v>
      </c>
      <c r="T523" s="235" t="s">
        <v>232</v>
      </c>
      <c r="U523" s="220">
        <v>0</v>
      </c>
      <c r="V523" s="220">
        <f>ROUND(E523*U523,2)</f>
        <v>0</v>
      </c>
      <c r="W523" s="220"/>
      <c r="X523" s="220" t="s">
        <v>391</v>
      </c>
      <c r="Y523" s="220" t="s">
        <v>180</v>
      </c>
      <c r="Z523" s="210"/>
      <c r="AA523" s="210"/>
      <c r="AB523" s="210"/>
      <c r="AC523" s="210"/>
      <c r="AD523" s="210"/>
      <c r="AE523" s="210"/>
      <c r="AF523" s="210"/>
      <c r="AG523" s="210" t="s">
        <v>392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2" x14ac:dyDescent="0.25">
      <c r="A524" s="217"/>
      <c r="B524" s="218"/>
      <c r="C524" s="257" t="s">
        <v>603</v>
      </c>
      <c r="D524" s="248"/>
      <c r="E524" s="249">
        <v>111.95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236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2" x14ac:dyDescent="0.25">
      <c r="A525" s="217"/>
      <c r="B525" s="218"/>
      <c r="C525" s="244"/>
      <c r="D525" s="236"/>
      <c r="E525" s="236"/>
      <c r="F525" s="236"/>
      <c r="G525" s="236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182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ht="20.399999999999999" outlineLevel="1" x14ac:dyDescent="0.25">
      <c r="A526" s="229">
        <v>90</v>
      </c>
      <c r="B526" s="230" t="s">
        <v>604</v>
      </c>
      <c r="C526" s="241" t="s">
        <v>605</v>
      </c>
      <c r="D526" s="231" t="s">
        <v>230</v>
      </c>
      <c r="E526" s="232">
        <v>181.95000999999999</v>
      </c>
      <c r="F526" s="233"/>
      <c r="G526" s="234">
        <f>ROUND(E526*F526,2)</f>
        <v>0</v>
      </c>
      <c r="H526" s="233"/>
      <c r="I526" s="234">
        <f>ROUND(E526*H526,2)</f>
        <v>0</v>
      </c>
      <c r="J526" s="233"/>
      <c r="K526" s="234">
        <f>ROUND(E526*J526,2)</f>
        <v>0</v>
      </c>
      <c r="L526" s="234">
        <v>21</v>
      </c>
      <c r="M526" s="234">
        <f>G526*(1+L526/100)</f>
        <v>0</v>
      </c>
      <c r="N526" s="232">
        <v>3.5999999999999999E-3</v>
      </c>
      <c r="O526" s="232">
        <f>ROUND(E526*N526,2)</f>
        <v>0.66</v>
      </c>
      <c r="P526" s="232">
        <v>0</v>
      </c>
      <c r="Q526" s="232">
        <f>ROUND(E526*P526,2)</f>
        <v>0</v>
      </c>
      <c r="R526" s="234" t="s">
        <v>390</v>
      </c>
      <c r="S526" s="234" t="s">
        <v>177</v>
      </c>
      <c r="T526" s="235" t="s">
        <v>232</v>
      </c>
      <c r="U526" s="220">
        <v>0</v>
      </c>
      <c r="V526" s="220">
        <f>ROUND(E526*U526,2)</f>
        <v>0</v>
      </c>
      <c r="W526" s="220"/>
      <c r="X526" s="220" t="s">
        <v>391</v>
      </c>
      <c r="Y526" s="220" t="s">
        <v>180</v>
      </c>
      <c r="Z526" s="210"/>
      <c r="AA526" s="210"/>
      <c r="AB526" s="210"/>
      <c r="AC526" s="210"/>
      <c r="AD526" s="210"/>
      <c r="AE526" s="210"/>
      <c r="AF526" s="210"/>
      <c r="AG526" s="210" t="s">
        <v>392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2" x14ac:dyDescent="0.25">
      <c r="A527" s="217"/>
      <c r="B527" s="218"/>
      <c r="C527" s="257" t="s">
        <v>606</v>
      </c>
      <c r="D527" s="248"/>
      <c r="E527" s="249">
        <v>70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10"/>
      <c r="AA527" s="210"/>
      <c r="AB527" s="210"/>
      <c r="AC527" s="210"/>
      <c r="AD527" s="210"/>
      <c r="AE527" s="210"/>
      <c r="AF527" s="210"/>
      <c r="AG527" s="210" t="s">
        <v>236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5">
      <c r="A528" s="217"/>
      <c r="B528" s="218"/>
      <c r="C528" s="257" t="s">
        <v>603</v>
      </c>
      <c r="D528" s="248"/>
      <c r="E528" s="249">
        <v>111.95</v>
      </c>
      <c r="F528" s="220"/>
      <c r="G528" s="22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236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5">
      <c r="A529" s="217"/>
      <c r="B529" s="218"/>
      <c r="C529" s="244"/>
      <c r="D529" s="236"/>
      <c r="E529" s="236"/>
      <c r="F529" s="236"/>
      <c r="G529" s="236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182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ht="20.399999999999999" outlineLevel="1" x14ac:dyDescent="0.25">
      <c r="A530" s="229">
        <v>91</v>
      </c>
      <c r="B530" s="230" t="s">
        <v>607</v>
      </c>
      <c r="C530" s="241" t="s">
        <v>608</v>
      </c>
      <c r="D530" s="231" t="s">
        <v>230</v>
      </c>
      <c r="E530" s="232">
        <v>69.995199999999997</v>
      </c>
      <c r="F530" s="233"/>
      <c r="G530" s="234">
        <f>ROUND(E530*F530,2)</f>
        <v>0</v>
      </c>
      <c r="H530" s="233"/>
      <c r="I530" s="234">
        <f>ROUND(E530*H530,2)</f>
        <v>0</v>
      </c>
      <c r="J530" s="233"/>
      <c r="K530" s="234">
        <f>ROUND(E530*J530,2)</f>
        <v>0</v>
      </c>
      <c r="L530" s="234">
        <v>21</v>
      </c>
      <c r="M530" s="234">
        <f>G530*(1+L530/100)</f>
        <v>0</v>
      </c>
      <c r="N530" s="232">
        <v>4.1999999999999997E-3</v>
      </c>
      <c r="O530" s="232">
        <f>ROUND(E530*N530,2)</f>
        <v>0.28999999999999998</v>
      </c>
      <c r="P530" s="232">
        <v>0</v>
      </c>
      <c r="Q530" s="232">
        <f>ROUND(E530*P530,2)</f>
        <v>0</v>
      </c>
      <c r="R530" s="234" t="s">
        <v>390</v>
      </c>
      <c r="S530" s="234" t="s">
        <v>177</v>
      </c>
      <c r="T530" s="235" t="s">
        <v>232</v>
      </c>
      <c r="U530" s="220">
        <v>0</v>
      </c>
      <c r="V530" s="220">
        <f>ROUND(E530*U530,2)</f>
        <v>0</v>
      </c>
      <c r="W530" s="220"/>
      <c r="X530" s="220" t="s">
        <v>391</v>
      </c>
      <c r="Y530" s="220" t="s">
        <v>180</v>
      </c>
      <c r="Z530" s="210"/>
      <c r="AA530" s="210"/>
      <c r="AB530" s="210"/>
      <c r="AC530" s="210"/>
      <c r="AD530" s="210"/>
      <c r="AE530" s="210"/>
      <c r="AF530" s="210"/>
      <c r="AG530" s="210" t="s">
        <v>392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2" x14ac:dyDescent="0.25">
      <c r="A531" s="217"/>
      <c r="B531" s="218"/>
      <c r="C531" s="257" t="s">
        <v>606</v>
      </c>
      <c r="D531" s="248"/>
      <c r="E531" s="249">
        <v>70</v>
      </c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236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2" x14ac:dyDescent="0.25">
      <c r="A532" s="217"/>
      <c r="B532" s="218"/>
      <c r="C532" s="244"/>
      <c r="D532" s="236"/>
      <c r="E532" s="236"/>
      <c r="F532" s="236"/>
      <c r="G532" s="236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182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9">
        <v>92</v>
      </c>
      <c r="B533" s="230" t="s">
        <v>609</v>
      </c>
      <c r="C533" s="241" t="s">
        <v>610</v>
      </c>
      <c r="D533" s="231" t="s">
        <v>562</v>
      </c>
      <c r="E533" s="232">
        <v>1.3174600000000001</v>
      </c>
      <c r="F533" s="233"/>
      <c r="G533" s="234">
        <f>ROUND(E533*F533,2)</f>
        <v>0</v>
      </c>
      <c r="H533" s="233"/>
      <c r="I533" s="234">
        <f>ROUND(E533*H533,2)</f>
        <v>0</v>
      </c>
      <c r="J533" s="233"/>
      <c r="K533" s="234">
        <f>ROUND(E533*J533,2)</f>
        <v>0</v>
      </c>
      <c r="L533" s="234">
        <v>21</v>
      </c>
      <c r="M533" s="234">
        <f>G533*(1+L533/100)</f>
        <v>0</v>
      </c>
      <c r="N533" s="232">
        <v>0</v>
      </c>
      <c r="O533" s="232">
        <f>ROUND(E533*N533,2)</f>
        <v>0</v>
      </c>
      <c r="P533" s="232">
        <v>0</v>
      </c>
      <c r="Q533" s="232">
        <f>ROUND(E533*P533,2)</f>
        <v>0</v>
      </c>
      <c r="R533" s="234" t="s">
        <v>595</v>
      </c>
      <c r="S533" s="234" t="s">
        <v>177</v>
      </c>
      <c r="T533" s="235" t="s">
        <v>232</v>
      </c>
      <c r="U533" s="220">
        <v>1.831</v>
      </c>
      <c r="V533" s="220">
        <f>ROUND(E533*U533,2)</f>
        <v>2.41</v>
      </c>
      <c r="W533" s="220"/>
      <c r="X533" s="220" t="s">
        <v>195</v>
      </c>
      <c r="Y533" s="220" t="s">
        <v>180</v>
      </c>
      <c r="Z533" s="210"/>
      <c r="AA533" s="210"/>
      <c r="AB533" s="210"/>
      <c r="AC533" s="210"/>
      <c r="AD533" s="210"/>
      <c r="AE533" s="210"/>
      <c r="AF533" s="210"/>
      <c r="AG533" s="210" t="s">
        <v>486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2" x14ac:dyDescent="0.25">
      <c r="A534" s="217"/>
      <c r="B534" s="218"/>
      <c r="C534" s="256" t="s">
        <v>611</v>
      </c>
      <c r="D534" s="254"/>
      <c r="E534" s="254"/>
      <c r="F534" s="254"/>
      <c r="G534" s="254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10"/>
      <c r="AA534" s="210"/>
      <c r="AB534" s="210"/>
      <c r="AC534" s="210"/>
      <c r="AD534" s="210"/>
      <c r="AE534" s="210"/>
      <c r="AF534" s="210"/>
      <c r="AG534" s="210" t="s">
        <v>234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2" x14ac:dyDescent="0.25">
      <c r="A535" s="217"/>
      <c r="B535" s="218"/>
      <c r="C535" s="244"/>
      <c r="D535" s="236"/>
      <c r="E535" s="236"/>
      <c r="F535" s="236"/>
      <c r="G535" s="236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182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x14ac:dyDescent="0.25">
      <c r="A536" s="222" t="s">
        <v>172</v>
      </c>
      <c r="B536" s="223" t="s">
        <v>125</v>
      </c>
      <c r="C536" s="240" t="s">
        <v>126</v>
      </c>
      <c r="D536" s="224"/>
      <c r="E536" s="225"/>
      <c r="F536" s="226"/>
      <c r="G536" s="226">
        <f>SUMIF(AG537:AG555,"&lt;&gt;NOR",G537:G555)</f>
        <v>0</v>
      </c>
      <c r="H536" s="226"/>
      <c r="I536" s="226">
        <f>SUM(I537:I555)</f>
        <v>0</v>
      </c>
      <c r="J536" s="226"/>
      <c r="K536" s="226">
        <f>SUM(K537:K555)</f>
        <v>0</v>
      </c>
      <c r="L536" s="226"/>
      <c r="M536" s="226">
        <f>SUM(M537:M555)</f>
        <v>0</v>
      </c>
      <c r="N536" s="225"/>
      <c r="O536" s="225">
        <f>SUM(O537:O555)</f>
        <v>2.69</v>
      </c>
      <c r="P536" s="225"/>
      <c r="Q536" s="225">
        <f>SUM(Q537:Q555)</f>
        <v>0</v>
      </c>
      <c r="R536" s="226"/>
      <c r="S536" s="226"/>
      <c r="T536" s="227"/>
      <c r="U536" s="221"/>
      <c r="V536" s="221">
        <f>SUM(V537:V555)</f>
        <v>113.97</v>
      </c>
      <c r="W536" s="221"/>
      <c r="X536" s="221"/>
      <c r="Y536" s="221"/>
      <c r="AG536" t="s">
        <v>173</v>
      </c>
    </row>
    <row r="537" spans="1:60" outlineLevel="1" x14ac:dyDescent="0.25">
      <c r="A537" s="229">
        <v>93</v>
      </c>
      <c r="B537" s="230" t="s">
        <v>612</v>
      </c>
      <c r="C537" s="241" t="s">
        <v>613</v>
      </c>
      <c r="D537" s="231" t="s">
        <v>230</v>
      </c>
      <c r="E537" s="232">
        <v>66.813599999999994</v>
      </c>
      <c r="F537" s="233"/>
      <c r="G537" s="234">
        <f>ROUND(E537*F537,2)</f>
        <v>0</v>
      </c>
      <c r="H537" s="233"/>
      <c r="I537" s="234">
        <f>ROUND(E537*H537,2)</f>
        <v>0</v>
      </c>
      <c r="J537" s="233"/>
      <c r="K537" s="234">
        <f>ROUND(E537*J537,2)</f>
        <v>0</v>
      </c>
      <c r="L537" s="234">
        <v>21</v>
      </c>
      <c r="M537" s="234">
        <f>G537*(1+L537/100)</f>
        <v>0</v>
      </c>
      <c r="N537" s="232">
        <v>1.426E-2</v>
      </c>
      <c r="O537" s="232">
        <f>ROUND(E537*N537,2)</f>
        <v>0.95</v>
      </c>
      <c r="P537" s="232">
        <v>0</v>
      </c>
      <c r="Q537" s="232">
        <f>ROUND(E537*P537,2)</f>
        <v>0</v>
      </c>
      <c r="R537" s="234" t="s">
        <v>614</v>
      </c>
      <c r="S537" s="234" t="s">
        <v>177</v>
      </c>
      <c r="T537" s="235" t="s">
        <v>232</v>
      </c>
      <c r="U537" s="220">
        <v>0.30099999999999999</v>
      </c>
      <c r="V537" s="220">
        <f>ROUND(E537*U537,2)</f>
        <v>20.11</v>
      </c>
      <c r="W537" s="220"/>
      <c r="X537" s="220" t="s">
        <v>195</v>
      </c>
      <c r="Y537" s="220" t="s">
        <v>180</v>
      </c>
      <c r="Z537" s="210"/>
      <c r="AA537" s="210"/>
      <c r="AB537" s="210"/>
      <c r="AC537" s="210"/>
      <c r="AD537" s="210"/>
      <c r="AE537" s="210"/>
      <c r="AF537" s="210"/>
      <c r="AG537" s="210" t="s">
        <v>486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2" x14ac:dyDescent="0.25">
      <c r="A538" s="217"/>
      <c r="B538" s="218"/>
      <c r="C538" s="257" t="s">
        <v>598</v>
      </c>
      <c r="D538" s="248"/>
      <c r="E538" s="249">
        <v>66.81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236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5">
      <c r="A539" s="217"/>
      <c r="B539" s="218"/>
      <c r="C539" s="244"/>
      <c r="D539" s="236"/>
      <c r="E539" s="236"/>
      <c r="F539" s="236"/>
      <c r="G539" s="236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182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29">
        <v>94</v>
      </c>
      <c r="B540" s="230" t="s">
        <v>615</v>
      </c>
      <c r="C540" s="241" t="s">
        <v>616</v>
      </c>
      <c r="D540" s="231" t="s">
        <v>617</v>
      </c>
      <c r="E540" s="232">
        <v>1.6035299999999999</v>
      </c>
      <c r="F540" s="233"/>
      <c r="G540" s="234">
        <f>ROUND(E540*F540,2)</f>
        <v>0</v>
      </c>
      <c r="H540" s="233"/>
      <c r="I540" s="234">
        <f>ROUND(E540*H540,2)</f>
        <v>0</v>
      </c>
      <c r="J540" s="233"/>
      <c r="K540" s="234">
        <f>ROUND(E540*J540,2)</f>
        <v>0</v>
      </c>
      <c r="L540" s="234">
        <v>21</v>
      </c>
      <c r="M540" s="234">
        <f>G540*(1+L540/100)</f>
        <v>0</v>
      </c>
      <c r="N540" s="232">
        <v>2.9499999999999999E-3</v>
      </c>
      <c r="O540" s="232">
        <f>ROUND(E540*N540,2)</f>
        <v>0</v>
      </c>
      <c r="P540" s="232">
        <v>0</v>
      </c>
      <c r="Q540" s="232">
        <f>ROUND(E540*P540,2)</f>
        <v>0</v>
      </c>
      <c r="R540" s="234" t="s">
        <v>614</v>
      </c>
      <c r="S540" s="234" t="s">
        <v>177</v>
      </c>
      <c r="T540" s="235" t="s">
        <v>232</v>
      </c>
      <c r="U540" s="220">
        <v>0</v>
      </c>
      <c r="V540" s="220">
        <f>ROUND(E540*U540,2)</f>
        <v>0</v>
      </c>
      <c r="W540" s="220"/>
      <c r="X540" s="220" t="s">
        <v>195</v>
      </c>
      <c r="Y540" s="220" t="s">
        <v>180</v>
      </c>
      <c r="Z540" s="210"/>
      <c r="AA540" s="210"/>
      <c r="AB540" s="210"/>
      <c r="AC540" s="210"/>
      <c r="AD540" s="210"/>
      <c r="AE540" s="210"/>
      <c r="AF540" s="210"/>
      <c r="AG540" s="210" t="s">
        <v>486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5">
      <c r="A541" s="217"/>
      <c r="B541" s="218"/>
      <c r="C541" s="257" t="s">
        <v>618</v>
      </c>
      <c r="D541" s="248"/>
      <c r="E541" s="249">
        <v>1.6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236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5">
      <c r="A542" s="217"/>
      <c r="B542" s="218"/>
      <c r="C542" s="244"/>
      <c r="D542" s="236"/>
      <c r="E542" s="236"/>
      <c r="F542" s="236"/>
      <c r="G542" s="236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10"/>
      <c r="AA542" s="210"/>
      <c r="AB542" s="210"/>
      <c r="AC542" s="210"/>
      <c r="AD542" s="210"/>
      <c r="AE542" s="210"/>
      <c r="AF542" s="210"/>
      <c r="AG542" s="210" t="s">
        <v>182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29">
        <v>95</v>
      </c>
      <c r="B543" s="230" t="s">
        <v>619</v>
      </c>
      <c r="C543" s="241" t="s">
        <v>620</v>
      </c>
      <c r="D543" s="231" t="s">
        <v>278</v>
      </c>
      <c r="E543" s="232">
        <v>180.09</v>
      </c>
      <c r="F543" s="233"/>
      <c r="G543" s="234">
        <f>ROUND(E543*F543,2)</f>
        <v>0</v>
      </c>
      <c r="H543" s="233"/>
      <c r="I543" s="234">
        <f>ROUND(E543*H543,2)</f>
        <v>0</v>
      </c>
      <c r="J543" s="233"/>
      <c r="K543" s="234">
        <f>ROUND(E543*J543,2)</f>
        <v>0</v>
      </c>
      <c r="L543" s="234">
        <v>21</v>
      </c>
      <c r="M543" s="234">
        <f>G543*(1+L543/100)</f>
        <v>0</v>
      </c>
      <c r="N543" s="232">
        <v>2.5500000000000002E-3</v>
      </c>
      <c r="O543" s="232">
        <f>ROUND(E543*N543,2)</f>
        <v>0.46</v>
      </c>
      <c r="P543" s="232">
        <v>0</v>
      </c>
      <c r="Q543" s="232">
        <f>ROUND(E543*P543,2)</f>
        <v>0</v>
      </c>
      <c r="R543" s="234" t="s">
        <v>614</v>
      </c>
      <c r="S543" s="234" t="s">
        <v>177</v>
      </c>
      <c r="T543" s="235" t="s">
        <v>232</v>
      </c>
      <c r="U543" s="220">
        <v>0.495</v>
      </c>
      <c r="V543" s="220">
        <f>ROUND(E543*U543,2)</f>
        <v>89.14</v>
      </c>
      <c r="W543" s="220"/>
      <c r="X543" s="220" t="s">
        <v>195</v>
      </c>
      <c r="Y543" s="220" t="s">
        <v>180</v>
      </c>
      <c r="Z543" s="210"/>
      <c r="AA543" s="210"/>
      <c r="AB543" s="210"/>
      <c r="AC543" s="210"/>
      <c r="AD543" s="210"/>
      <c r="AE543" s="210"/>
      <c r="AF543" s="210"/>
      <c r="AG543" s="210" t="s">
        <v>486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5">
      <c r="A544" s="217"/>
      <c r="B544" s="218"/>
      <c r="C544" s="256" t="s">
        <v>621</v>
      </c>
      <c r="D544" s="254"/>
      <c r="E544" s="254"/>
      <c r="F544" s="254"/>
      <c r="G544" s="254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234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2" x14ac:dyDescent="0.25">
      <c r="A545" s="217"/>
      <c r="B545" s="218"/>
      <c r="C545" s="257" t="s">
        <v>622</v>
      </c>
      <c r="D545" s="248"/>
      <c r="E545" s="249">
        <v>180.09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236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5">
      <c r="A546" s="217"/>
      <c r="B546" s="218"/>
      <c r="C546" s="244"/>
      <c r="D546" s="236"/>
      <c r="E546" s="236"/>
      <c r="F546" s="236"/>
      <c r="G546" s="236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182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5">
      <c r="A547" s="229">
        <v>96</v>
      </c>
      <c r="B547" s="230" t="s">
        <v>623</v>
      </c>
      <c r="C547" s="241" t="s">
        <v>624</v>
      </c>
      <c r="D547" s="231" t="s">
        <v>617</v>
      </c>
      <c r="E547" s="232">
        <v>2.01701</v>
      </c>
      <c r="F547" s="233"/>
      <c r="G547" s="234">
        <f>ROUND(E547*F547,2)</f>
        <v>0</v>
      </c>
      <c r="H547" s="233"/>
      <c r="I547" s="234">
        <f>ROUND(E547*H547,2)</f>
        <v>0</v>
      </c>
      <c r="J547" s="233"/>
      <c r="K547" s="234">
        <f>ROUND(E547*J547,2)</f>
        <v>0</v>
      </c>
      <c r="L547" s="234">
        <v>21</v>
      </c>
      <c r="M547" s="234">
        <f>G547*(1+L547/100)</f>
        <v>0</v>
      </c>
      <c r="N547" s="232">
        <v>2.9100000000000001E-2</v>
      </c>
      <c r="O547" s="232">
        <f>ROUND(E547*N547,2)</f>
        <v>0.06</v>
      </c>
      <c r="P547" s="232">
        <v>0</v>
      </c>
      <c r="Q547" s="232">
        <f>ROUND(E547*P547,2)</f>
        <v>0</v>
      </c>
      <c r="R547" s="234" t="s">
        <v>614</v>
      </c>
      <c r="S547" s="234" t="s">
        <v>177</v>
      </c>
      <c r="T547" s="235" t="s">
        <v>232</v>
      </c>
      <c r="U547" s="220">
        <v>0</v>
      </c>
      <c r="V547" s="220">
        <f>ROUND(E547*U547,2)</f>
        <v>0</v>
      </c>
      <c r="W547" s="220"/>
      <c r="X547" s="220" t="s">
        <v>195</v>
      </c>
      <c r="Y547" s="220" t="s">
        <v>180</v>
      </c>
      <c r="Z547" s="210"/>
      <c r="AA547" s="210"/>
      <c r="AB547" s="210"/>
      <c r="AC547" s="210"/>
      <c r="AD547" s="210"/>
      <c r="AE547" s="210"/>
      <c r="AF547" s="210"/>
      <c r="AG547" s="210" t="s">
        <v>486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2" x14ac:dyDescent="0.25">
      <c r="A548" s="217"/>
      <c r="B548" s="218"/>
      <c r="C548" s="257" t="s">
        <v>625</v>
      </c>
      <c r="D548" s="248"/>
      <c r="E548" s="249">
        <v>2.02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236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2" x14ac:dyDescent="0.25">
      <c r="A549" s="217"/>
      <c r="B549" s="218"/>
      <c r="C549" s="244"/>
      <c r="D549" s="236"/>
      <c r="E549" s="236"/>
      <c r="F549" s="236"/>
      <c r="G549" s="236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10"/>
      <c r="AA549" s="210"/>
      <c r="AB549" s="210"/>
      <c r="AC549" s="210"/>
      <c r="AD549" s="210"/>
      <c r="AE549" s="210"/>
      <c r="AF549" s="210"/>
      <c r="AG549" s="210" t="s">
        <v>182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9">
        <v>97</v>
      </c>
      <c r="B550" s="230" t="s">
        <v>626</v>
      </c>
      <c r="C550" s="241" t="s">
        <v>627</v>
      </c>
      <c r="D550" s="231" t="s">
        <v>617</v>
      </c>
      <c r="E550" s="232">
        <v>2.2187100000000002</v>
      </c>
      <c r="F550" s="233"/>
      <c r="G550" s="234">
        <f>ROUND(E550*F550,2)</f>
        <v>0</v>
      </c>
      <c r="H550" s="233"/>
      <c r="I550" s="234">
        <f>ROUND(E550*H550,2)</f>
        <v>0</v>
      </c>
      <c r="J550" s="233"/>
      <c r="K550" s="234">
        <f>ROUND(E550*J550,2)</f>
        <v>0</v>
      </c>
      <c r="L550" s="234">
        <v>21</v>
      </c>
      <c r="M550" s="234">
        <f>G550*(1+L550/100)</f>
        <v>0</v>
      </c>
      <c r="N550" s="232">
        <v>0.55000000000000004</v>
      </c>
      <c r="O550" s="232">
        <f>ROUND(E550*N550,2)</f>
        <v>1.22</v>
      </c>
      <c r="P550" s="232">
        <v>0</v>
      </c>
      <c r="Q550" s="232">
        <f>ROUND(E550*P550,2)</f>
        <v>0</v>
      </c>
      <c r="R550" s="234"/>
      <c r="S550" s="234" t="s">
        <v>194</v>
      </c>
      <c r="T550" s="235" t="s">
        <v>178</v>
      </c>
      <c r="U550" s="220">
        <v>0</v>
      </c>
      <c r="V550" s="220">
        <f>ROUND(E550*U550,2)</f>
        <v>0</v>
      </c>
      <c r="W550" s="220"/>
      <c r="X550" s="220" t="s">
        <v>391</v>
      </c>
      <c r="Y550" s="220" t="s">
        <v>180</v>
      </c>
      <c r="Z550" s="210"/>
      <c r="AA550" s="210"/>
      <c r="AB550" s="210"/>
      <c r="AC550" s="210"/>
      <c r="AD550" s="210"/>
      <c r="AE550" s="210"/>
      <c r="AF550" s="210"/>
      <c r="AG550" s="210" t="s">
        <v>392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5">
      <c r="A551" s="217"/>
      <c r="B551" s="218"/>
      <c r="C551" s="257" t="s">
        <v>628</v>
      </c>
      <c r="D551" s="248"/>
      <c r="E551" s="249">
        <v>2.2200000000000002</v>
      </c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236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2" x14ac:dyDescent="0.25">
      <c r="A552" s="217"/>
      <c r="B552" s="218"/>
      <c r="C552" s="244"/>
      <c r="D552" s="236"/>
      <c r="E552" s="236"/>
      <c r="F552" s="236"/>
      <c r="G552" s="236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182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29">
        <v>98</v>
      </c>
      <c r="B553" s="230" t="s">
        <v>629</v>
      </c>
      <c r="C553" s="241" t="s">
        <v>630</v>
      </c>
      <c r="D553" s="231" t="s">
        <v>562</v>
      </c>
      <c r="E553" s="232">
        <v>2.6957100000000001</v>
      </c>
      <c r="F553" s="233"/>
      <c r="G553" s="234">
        <f>ROUND(E553*F553,2)</f>
        <v>0</v>
      </c>
      <c r="H553" s="233"/>
      <c r="I553" s="234">
        <f>ROUND(E553*H553,2)</f>
        <v>0</v>
      </c>
      <c r="J553" s="233"/>
      <c r="K553" s="234">
        <f>ROUND(E553*J553,2)</f>
        <v>0</v>
      </c>
      <c r="L553" s="234">
        <v>21</v>
      </c>
      <c r="M553" s="234">
        <f>G553*(1+L553/100)</f>
        <v>0</v>
      </c>
      <c r="N553" s="232">
        <v>0</v>
      </c>
      <c r="O553" s="232">
        <f>ROUND(E553*N553,2)</f>
        <v>0</v>
      </c>
      <c r="P553" s="232">
        <v>0</v>
      </c>
      <c r="Q553" s="232">
        <f>ROUND(E553*P553,2)</f>
        <v>0</v>
      </c>
      <c r="R553" s="234" t="s">
        <v>614</v>
      </c>
      <c r="S553" s="234" t="s">
        <v>177</v>
      </c>
      <c r="T553" s="235" t="s">
        <v>232</v>
      </c>
      <c r="U553" s="220">
        <v>1.7509999999999999</v>
      </c>
      <c r="V553" s="220">
        <f>ROUND(E553*U553,2)</f>
        <v>4.72</v>
      </c>
      <c r="W553" s="220"/>
      <c r="X553" s="220" t="s">
        <v>195</v>
      </c>
      <c r="Y553" s="220" t="s">
        <v>180</v>
      </c>
      <c r="Z553" s="210"/>
      <c r="AA553" s="210"/>
      <c r="AB553" s="210"/>
      <c r="AC553" s="210"/>
      <c r="AD553" s="210"/>
      <c r="AE553" s="210"/>
      <c r="AF553" s="210"/>
      <c r="AG553" s="210" t="s">
        <v>486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5">
      <c r="A554" s="217"/>
      <c r="B554" s="218"/>
      <c r="C554" s="256" t="s">
        <v>611</v>
      </c>
      <c r="D554" s="254"/>
      <c r="E554" s="254"/>
      <c r="F554" s="254"/>
      <c r="G554" s="254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10"/>
      <c r="AA554" s="210"/>
      <c r="AB554" s="210"/>
      <c r="AC554" s="210"/>
      <c r="AD554" s="210"/>
      <c r="AE554" s="210"/>
      <c r="AF554" s="210"/>
      <c r="AG554" s="210" t="s">
        <v>234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2" x14ac:dyDescent="0.25">
      <c r="A555" s="217"/>
      <c r="B555" s="218"/>
      <c r="C555" s="244"/>
      <c r="D555" s="236"/>
      <c r="E555" s="236"/>
      <c r="F555" s="236"/>
      <c r="G555" s="236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182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x14ac:dyDescent="0.25">
      <c r="A556" s="222" t="s">
        <v>172</v>
      </c>
      <c r="B556" s="223" t="s">
        <v>127</v>
      </c>
      <c r="C556" s="240" t="s">
        <v>128</v>
      </c>
      <c r="D556" s="224"/>
      <c r="E556" s="225"/>
      <c r="F556" s="226"/>
      <c r="G556" s="226">
        <f>SUMIF(AG557:AG647,"&lt;&gt;NOR",G557:G647)</f>
        <v>0</v>
      </c>
      <c r="H556" s="226"/>
      <c r="I556" s="226">
        <f>SUM(I557:I647)</f>
        <v>0</v>
      </c>
      <c r="J556" s="226"/>
      <c r="K556" s="226">
        <f>SUM(K557:K647)</f>
        <v>0</v>
      </c>
      <c r="L556" s="226"/>
      <c r="M556" s="226">
        <f>SUM(M557:M647)</f>
        <v>0</v>
      </c>
      <c r="N556" s="225"/>
      <c r="O556" s="225">
        <f>SUM(O557:O647)</f>
        <v>0.72</v>
      </c>
      <c r="P556" s="225"/>
      <c r="Q556" s="225">
        <f>SUM(Q557:Q647)</f>
        <v>0.32</v>
      </c>
      <c r="R556" s="226"/>
      <c r="S556" s="226"/>
      <c r="T556" s="227"/>
      <c r="U556" s="221"/>
      <c r="V556" s="221">
        <f>SUM(V557:V647)</f>
        <v>54.199999999999996</v>
      </c>
      <c r="W556" s="221"/>
      <c r="X556" s="221"/>
      <c r="Y556" s="221"/>
      <c r="AG556" t="s">
        <v>173</v>
      </c>
    </row>
    <row r="557" spans="1:60" ht="20.399999999999999" outlineLevel="1" x14ac:dyDescent="0.25">
      <c r="A557" s="229">
        <v>99</v>
      </c>
      <c r="B557" s="230" t="s">
        <v>631</v>
      </c>
      <c r="C557" s="241" t="s">
        <v>632</v>
      </c>
      <c r="D557" s="231" t="s">
        <v>230</v>
      </c>
      <c r="E557" s="232">
        <v>4.03</v>
      </c>
      <c r="F557" s="233"/>
      <c r="G557" s="234">
        <f>ROUND(E557*F557,2)</f>
        <v>0</v>
      </c>
      <c r="H557" s="233"/>
      <c r="I557" s="234">
        <f>ROUND(E557*H557,2)</f>
        <v>0</v>
      </c>
      <c r="J557" s="233"/>
      <c r="K557" s="234">
        <f>ROUND(E557*J557,2)</f>
        <v>0</v>
      </c>
      <c r="L557" s="234">
        <v>21</v>
      </c>
      <c r="M557" s="234">
        <f>G557*(1+L557/100)</f>
        <v>0</v>
      </c>
      <c r="N557" s="232">
        <v>5.2199999999999998E-3</v>
      </c>
      <c r="O557" s="232">
        <f>ROUND(E557*N557,2)</f>
        <v>0.02</v>
      </c>
      <c r="P557" s="232">
        <v>0</v>
      </c>
      <c r="Q557" s="232">
        <f>ROUND(E557*P557,2)</f>
        <v>0</v>
      </c>
      <c r="R557" s="234" t="s">
        <v>633</v>
      </c>
      <c r="S557" s="234" t="s">
        <v>177</v>
      </c>
      <c r="T557" s="235" t="s">
        <v>232</v>
      </c>
      <c r="U557" s="220">
        <v>1.2524999999999999</v>
      </c>
      <c r="V557" s="220">
        <f>ROUND(E557*U557,2)</f>
        <v>5.05</v>
      </c>
      <c r="W557" s="220"/>
      <c r="X557" s="220" t="s">
        <v>195</v>
      </c>
      <c r="Y557" s="220" t="s">
        <v>180</v>
      </c>
      <c r="Z557" s="210"/>
      <c r="AA557" s="210"/>
      <c r="AB557" s="210"/>
      <c r="AC557" s="210"/>
      <c r="AD557" s="210"/>
      <c r="AE557" s="210"/>
      <c r="AF557" s="210"/>
      <c r="AG557" s="210" t="s">
        <v>486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2" x14ac:dyDescent="0.25">
      <c r="A558" s="217"/>
      <c r="B558" s="218"/>
      <c r="C558" s="256" t="s">
        <v>634</v>
      </c>
      <c r="D558" s="254"/>
      <c r="E558" s="254"/>
      <c r="F558" s="254"/>
      <c r="G558" s="254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20"/>
      <c r="Z558" s="210"/>
      <c r="AA558" s="210"/>
      <c r="AB558" s="210"/>
      <c r="AC558" s="210"/>
      <c r="AD558" s="210"/>
      <c r="AE558" s="210"/>
      <c r="AF558" s="210"/>
      <c r="AG558" s="210" t="s">
        <v>234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5">
      <c r="A559" s="217"/>
      <c r="B559" s="218"/>
      <c r="C559" s="257" t="s">
        <v>635</v>
      </c>
      <c r="D559" s="248"/>
      <c r="E559" s="249">
        <v>2.99</v>
      </c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236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5">
      <c r="A560" s="217"/>
      <c r="B560" s="218"/>
      <c r="C560" s="257" t="s">
        <v>636</v>
      </c>
      <c r="D560" s="248"/>
      <c r="E560" s="249">
        <v>1.04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236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2" x14ac:dyDescent="0.25">
      <c r="A561" s="217"/>
      <c r="B561" s="218"/>
      <c r="C561" s="244"/>
      <c r="D561" s="236"/>
      <c r="E561" s="236"/>
      <c r="F561" s="236"/>
      <c r="G561" s="236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182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9">
        <v>100</v>
      </c>
      <c r="B562" s="230" t="s">
        <v>637</v>
      </c>
      <c r="C562" s="241" t="s">
        <v>638</v>
      </c>
      <c r="D562" s="231" t="s">
        <v>278</v>
      </c>
      <c r="E562" s="232">
        <v>10.4</v>
      </c>
      <c r="F562" s="233"/>
      <c r="G562" s="234">
        <f>ROUND(E562*F562,2)</f>
        <v>0</v>
      </c>
      <c r="H562" s="233"/>
      <c r="I562" s="234">
        <f>ROUND(E562*H562,2)</f>
        <v>0</v>
      </c>
      <c r="J562" s="233"/>
      <c r="K562" s="234">
        <f>ROUND(E562*J562,2)</f>
        <v>0</v>
      </c>
      <c r="L562" s="234">
        <v>21</v>
      </c>
      <c r="M562" s="234">
        <f>G562*(1+L562/100)</f>
        <v>0</v>
      </c>
      <c r="N562" s="232">
        <v>1.3699999999999999E-3</v>
      </c>
      <c r="O562" s="232">
        <f>ROUND(E562*N562,2)</f>
        <v>0.01</v>
      </c>
      <c r="P562" s="232">
        <v>0</v>
      </c>
      <c r="Q562" s="232">
        <f>ROUND(E562*P562,2)</f>
        <v>0</v>
      </c>
      <c r="R562" s="234" t="s">
        <v>633</v>
      </c>
      <c r="S562" s="234" t="s">
        <v>177</v>
      </c>
      <c r="T562" s="235" t="s">
        <v>232</v>
      </c>
      <c r="U562" s="220">
        <v>0.23</v>
      </c>
      <c r="V562" s="220">
        <f>ROUND(E562*U562,2)</f>
        <v>2.39</v>
      </c>
      <c r="W562" s="220"/>
      <c r="X562" s="220" t="s">
        <v>195</v>
      </c>
      <c r="Y562" s="220" t="s">
        <v>180</v>
      </c>
      <c r="Z562" s="210"/>
      <c r="AA562" s="210"/>
      <c r="AB562" s="210"/>
      <c r="AC562" s="210"/>
      <c r="AD562" s="210"/>
      <c r="AE562" s="210"/>
      <c r="AF562" s="210"/>
      <c r="AG562" s="210" t="s">
        <v>486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2" x14ac:dyDescent="0.25">
      <c r="A563" s="217"/>
      <c r="B563" s="218"/>
      <c r="C563" s="257" t="s">
        <v>639</v>
      </c>
      <c r="D563" s="248"/>
      <c r="E563" s="249">
        <v>5.2</v>
      </c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236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5">
      <c r="A564" s="217"/>
      <c r="B564" s="218"/>
      <c r="C564" s="257" t="s">
        <v>640</v>
      </c>
      <c r="D564" s="248"/>
      <c r="E564" s="249">
        <v>5.2</v>
      </c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236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2" x14ac:dyDescent="0.25">
      <c r="A565" s="217"/>
      <c r="B565" s="218"/>
      <c r="C565" s="244"/>
      <c r="D565" s="236"/>
      <c r="E565" s="236"/>
      <c r="F565" s="236"/>
      <c r="G565" s="236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182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ht="20.399999999999999" outlineLevel="1" x14ac:dyDescent="0.25">
      <c r="A566" s="229">
        <v>101</v>
      </c>
      <c r="B566" s="230" t="s">
        <v>641</v>
      </c>
      <c r="C566" s="241" t="s">
        <v>642</v>
      </c>
      <c r="D566" s="231" t="s">
        <v>278</v>
      </c>
      <c r="E566" s="232">
        <v>44</v>
      </c>
      <c r="F566" s="233"/>
      <c r="G566" s="234">
        <f>ROUND(E566*F566,2)</f>
        <v>0</v>
      </c>
      <c r="H566" s="233"/>
      <c r="I566" s="234">
        <f>ROUND(E566*H566,2)</f>
        <v>0</v>
      </c>
      <c r="J566" s="233"/>
      <c r="K566" s="234">
        <f>ROUND(E566*J566,2)</f>
        <v>0</v>
      </c>
      <c r="L566" s="234">
        <v>21</v>
      </c>
      <c r="M566" s="234">
        <f>G566*(1+L566/100)</f>
        <v>0</v>
      </c>
      <c r="N566" s="232">
        <v>3.5400000000000002E-3</v>
      </c>
      <c r="O566" s="232">
        <f>ROUND(E566*N566,2)</f>
        <v>0.16</v>
      </c>
      <c r="P566" s="232">
        <v>0</v>
      </c>
      <c r="Q566" s="232">
        <f>ROUND(E566*P566,2)</f>
        <v>0</v>
      </c>
      <c r="R566" s="234" t="s">
        <v>633</v>
      </c>
      <c r="S566" s="234" t="s">
        <v>177</v>
      </c>
      <c r="T566" s="235" t="s">
        <v>232</v>
      </c>
      <c r="U566" s="220">
        <v>0.219</v>
      </c>
      <c r="V566" s="220">
        <f>ROUND(E566*U566,2)</f>
        <v>9.64</v>
      </c>
      <c r="W566" s="220"/>
      <c r="X566" s="220" t="s">
        <v>195</v>
      </c>
      <c r="Y566" s="220" t="s">
        <v>180</v>
      </c>
      <c r="Z566" s="210"/>
      <c r="AA566" s="210"/>
      <c r="AB566" s="210"/>
      <c r="AC566" s="210"/>
      <c r="AD566" s="210"/>
      <c r="AE566" s="210"/>
      <c r="AF566" s="210"/>
      <c r="AG566" s="210" t="s">
        <v>486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2" x14ac:dyDescent="0.25">
      <c r="A567" s="217"/>
      <c r="B567" s="218"/>
      <c r="C567" s="257" t="s">
        <v>643</v>
      </c>
      <c r="D567" s="248"/>
      <c r="E567" s="249">
        <v>20</v>
      </c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236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17"/>
      <c r="B568" s="218"/>
      <c r="C568" s="257" t="s">
        <v>644</v>
      </c>
      <c r="D568" s="248"/>
      <c r="E568" s="249">
        <v>24</v>
      </c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10"/>
      <c r="AA568" s="210"/>
      <c r="AB568" s="210"/>
      <c r="AC568" s="210"/>
      <c r="AD568" s="210"/>
      <c r="AE568" s="210"/>
      <c r="AF568" s="210"/>
      <c r="AG568" s="210" t="s">
        <v>236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5">
      <c r="A569" s="217"/>
      <c r="B569" s="218"/>
      <c r="C569" s="244"/>
      <c r="D569" s="236"/>
      <c r="E569" s="236"/>
      <c r="F569" s="236"/>
      <c r="G569" s="236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10"/>
      <c r="AA569" s="210"/>
      <c r="AB569" s="210"/>
      <c r="AC569" s="210"/>
      <c r="AD569" s="210"/>
      <c r="AE569" s="210"/>
      <c r="AF569" s="210"/>
      <c r="AG569" s="210" t="s">
        <v>182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ht="20.399999999999999" outlineLevel="1" x14ac:dyDescent="0.25">
      <c r="A570" s="229">
        <v>102</v>
      </c>
      <c r="B570" s="230" t="s">
        <v>645</v>
      </c>
      <c r="C570" s="241" t="s">
        <v>646</v>
      </c>
      <c r="D570" s="231" t="s">
        <v>278</v>
      </c>
      <c r="E570" s="232">
        <v>8.25</v>
      </c>
      <c r="F570" s="233"/>
      <c r="G570" s="234">
        <f>ROUND(E570*F570,2)</f>
        <v>0</v>
      </c>
      <c r="H570" s="233"/>
      <c r="I570" s="234">
        <f>ROUND(E570*H570,2)</f>
        <v>0</v>
      </c>
      <c r="J570" s="233"/>
      <c r="K570" s="234">
        <f>ROUND(E570*J570,2)</f>
        <v>0</v>
      </c>
      <c r="L570" s="234">
        <v>21</v>
      </c>
      <c r="M570" s="234">
        <f>G570*(1+L570/100)</f>
        <v>0</v>
      </c>
      <c r="N570" s="232">
        <v>2.3999999999999998E-3</v>
      </c>
      <c r="O570" s="232">
        <f>ROUND(E570*N570,2)</f>
        <v>0.02</v>
      </c>
      <c r="P570" s="232">
        <v>0</v>
      </c>
      <c r="Q570" s="232">
        <f>ROUND(E570*P570,2)</f>
        <v>0</v>
      </c>
      <c r="R570" s="234" t="s">
        <v>633</v>
      </c>
      <c r="S570" s="234" t="s">
        <v>177</v>
      </c>
      <c r="T570" s="235" t="s">
        <v>232</v>
      </c>
      <c r="U570" s="220">
        <v>0.26</v>
      </c>
      <c r="V570" s="220">
        <f>ROUND(E570*U570,2)</f>
        <v>2.15</v>
      </c>
      <c r="W570" s="220"/>
      <c r="X570" s="220" t="s">
        <v>195</v>
      </c>
      <c r="Y570" s="220" t="s">
        <v>180</v>
      </c>
      <c r="Z570" s="210"/>
      <c r="AA570" s="210"/>
      <c r="AB570" s="210"/>
      <c r="AC570" s="210"/>
      <c r="AD570" s="210"/>
      <c r="AE570" s="210"/>
      <c r="AF570" s="210"/>
      <c r="AG570" s="210" t="s">
        <v>486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2" x14ac:dyDescent="0.25">
      <c r="A571" s="217"/>
      <c r="B571" s="218"/>
      <c r="C571" s="256" t="s">
        <v>647</v>
      </c>
      <c r="D571" s="254"/>
      <c r="E571" s="254"/>
      <c r="F571" s="254"/>
      <c r="G571" s="254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234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2" x14ac:dyDescent="0.25">
      <c r="A572" s="217"/>
      <c r="B572" s="218"/>
      <c r="C572" s="257" t="s">
        <v>648</v>
      </c>
      <c r="D572" s="248"/>
      <c r="E572" s="249">
        <v>8.25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236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2" x14ac:dyDescent="0.25">
      <c r="A573" s="217"/>
      <c r="B573" s="218"/>
      <c r="C573" s="244"/>
      <c r="D573" s="236"/>
      <c r="E573" s="236"/>
      <c r="F573" s="236"/>
      <c r="G573" s="236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182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ht="20.399999999999999" outlineLevel="1" x14ac:dyDescent="0.25">
      <c r="A574" s="229">
        <v>103</v>
      </c>
      <c r="B574" s="230" t="s">
        <v>649</v>
      </c>
      <c r="C574" s="241" t="s">
        <v>650</v>
      </c>
      <c r="D574" s="231" t="s">
        <v>193</v>
      </c>
      <c r="E574" s="232">
        <v>4</v>
      </c>
      <c r="F574" s="233"/>
      <c r="G574" s="234">
        <f>ROUND(E574*F574,2)</f>
        <v>0</v>
      </c>
      <c r="H574" s="233"/>
      <c r="I574" s="234">
        <f>ROUND(E574*H574,2)</f>
        <v>0</v>
      </c>
      <c r="J574" s="233"/>
      <c r="K574" s="234">
        <f>ROUND(E574*J574,2)</f>
        <v>0</v>
      </c>
      <c r="L574" s="234">
        <v>21</v>
      </c>
      <c r="M574" s="234">
        <f>G574*(1+L574/100)</f>
        <v>0</v>
      </c>
      <c r="N574" s="232">
        <v>5.0000000000000001E-4</v>
      </c>
      <c r="O574" s="232">
        <f>ROUND(E574*N574,2)</f>
        <v>0</v>
      </c>
      <c r="P574" s="232">
        <v>0</v>
      </c>
      <c r="Q574" s="232">
        <f>ROUND(E574*P574,2)</f>
        <v>0</v>
      </c>
      <c r="R574" s="234" t="s">
        <v>633</v>
      </c>
      <c r="S574" s="234" t="s">
        <v>177</v>
      </c>
      <c r="T574" s="235" t="s">
        <v>232</v>
      </c>
      <c r="U574" s="220">
        <v>0.41</v>
      </c>
      <c r="V574" s="220">
        <f>ROUND(E574*U574,2)</f>
        <v>1.64</v>
      </c>
      <c r="W574" s="220"/>
      <c r="X574" s="220" t="s">
        <v>195</v>
      </c>
      <c r="Y574" s="220" t="s">
        <v>180</v>
      </c>
      <c r="Z574" s="210"/>
      <c r="AA574" s="210"/>
      <c r="AB574" s="210"/>
      <c r="AC574" s="210"/>
      <c r="AD574" s="210"/>
      <c r="AE574" s="210"/>
      <c r="AF574" s="210"/>
      <c r="AG574" s="210" t="s">
        <v>486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2" x14ac:dyDescent="0.25">
      <c r="A575" s="217"/>
      <c r="B575" s="218"/>
      <c r="C575" s="257" t="s">
        <v>651</v>
      </c>
      <c r="D575" s="248"/>
      <c r="E575" s="249">
        <v>2</v>
      </c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236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5">
      <c r="A576" s="217"/>
      <c r="B576" s="218"/>
      <c r="C576" s="257" t="s">
        <v>652</v>
      </c>
      <c r="D576" s="248"/>
      <c r="E576" s="249">
        <v>2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236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2" x14ac:dyDescent="0.25">
      <c r="A577" s="217"/>
      <c r="B577" s="218"/>
      <c r="C577" s="244"/>
      <c r="D577" s="236"/>
      <c r="E577" s="236"/>
      <c r="F577" s="236"/>
      <c r="G577" s="236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10"/>
      <c r="AA577" s="210"/>
      <c r="AB577" s="210"/>
      <c r="AC577" s="210"/>
      <c r="AD577" s="210"/>
      <c r="AE577" s="210"/>
      <c r="AF577" s="210"/>
      <c r="AG577" s="210" t="s">
        <v>182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9">
        <v>104</v>
      </c>
      <c r="B578" s="230" t="s">
        <v>653</v>
      </c>
      <c r="C578" s="241" t="s">
        <v>654</v>
      </c>
      <c r="D578" s="231" t="s">
        <v>278</v>
      </c>
      <c r="E578" s="232">
        <v>7</v>
      </c>
      <c r="F578" s="233"/>
      <c r="G578" s="234">
        <f>ROUND(E578*F578,2)</f>
        <v>0</v>
      </c>
      <c r="H578" s="233"/>
      <c r="I578" s="234">
        <f>ROUND(E578*H578,2)</f>
        <v>0</v>
      </c>
      <c r="J578" s="233"/>
      <c r="K578" s="234">
        <f>ROUND(E578*J578,2)</f>
        <v>0</v>
      </c>
      <c r="L578" s="234">
        <v>21</v>
      </c>
      <c r="M578" s="234">
        <f>G578*(1+L578/100)</f>
        <v>0</v>
      </c>
      <c r="N578" s="232">
        <v>1.0300000000000001E-3</v>
      </c>
      <c r="O578" s="232">
        <f>ROUND(E578*N578,2)</f>
        <v>0.01</v>
      </c>
      <c r="P578" s="232">
        <v>0</v>
      </c>
      <c r="Q578" s="232">
        <f>ROUND(E578*P578,2)</f>
        <v>0</v>
      </c>
      <c r="R578" s="234" t="s">
        <v>633</v>
      </c>
      <c r="S578" s="234" t="s">
        <v>177</v>
      </c>
      <c r="T578" s="235" t="s">
        <v>232</v>
      </c>
      <c r="U578" s="220">
        <v>0.24</v>
      </c>
      <c r="V578" s="220">
        <f>ROUND(E578*U578,2)</f>
        <v>1.68</v>
      </c>
      <c r="W578" s="220"/>
      <c r="X578" s="220" t="s">
        <v>195</v>
      </c>
      <c r="Y578" s="220" t="s">
        <v>180</v>
      </c>
      <c r="Z578" s="210"/>
      <c r="AA578" s="210"/>
      <c r="AB578" s="210"/>
      <c r="AC578" s="210"/>
      <c r="AD578" s="210"/>
      <c r="AE578" s="210"/>
      <c r="AF578" s="210"/>
      <c r="AG578" s="210" t="s">
        <v>486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5">
      <c r="A579" s="217"/>
      <c r="B579" s="218"/>
      <c r="C579" s="257" t="s">
        <v>655</v>
      </c>
      <c r="D579" s="248"/>
      <c r="E579" s="249">
        <v>7</v>
      </c>
      <c r="F579" s="220"/>
      <c r="G579" s="220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10"/>
      <c r="AA579" s="210"/>
      <c r="AB579" s="210"/>
      <c r="AC579" s="210"/>
      <c r="AD579" s="210"/>
      <c r="AE579" s="210"/>
      <c r="AF579" s="210"/>
      <c r="AG579" s="210" t="s">
        <v>236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2" x14ac:dyDescent="0.25">
      <c r="A580" s="217"/>
      <c r="B580" s="218"/>
      <c r="C580" s="244"/>
      <c r="D580" s="236"/>
      <c r="E580" s="236"/>
      <c r="F580" s="236"/>
      <c r="G580" s="236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182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ht="20.399999999999999" outlineLevel="1" x14ac:dyDescent="0.25">
      <c r="A581" s="229">
        <v>105</v>
      </c>
      <c r="B581" s="230" t="s">
        <v>656</v>
      </c>
      <c r="C581" s="241" t="s">
        <v>657</v>
      </c>
      <c r="D581" s="231" t="s">
        <v>278</v>
      </c>
      <c r="E581" s="232">
        <v>1.6</v>
      </c>
      <c r="F581" s="233"/>
      <c r="G581" s="234">
        <f>ROUND(E581*F581,2)</f>
        <v>0</v>
      </c>
      <c r="H581" s="233"/>
      <c r="I581" s="234">
        <f>ROUND(E581*H581,2)</f>
        <v>0</v>
      </c>
      <c r="J581" s="233"/>
      <c r="K581" s="234">
        <f>ROUND(E581*J581,2)</f>
        <v>0</v>
      </c>
      <c r="L581" s="234">
        <v>21</v>
      </c>
      <c r="M581" s="234">
        <f>G581*(1+L581/100)</f>
        <v>0</v>
      </c>
      <c r="N581" s="232">
        <v>1.3500000000000001E-3</v>
      </c>
      <c r="O581" s="232">
        <f>ROUND(E581*N581,2)</f>
        <v>0</v>
      </c>
      <c r="P581" s="232">
        <v>0</v>
      </c>
      <c r="Q581" s="232">
        <f>ROUND(E581*P581,2)</f>
        <v>0</v>
      </c>
      <c r="R581" s="234" t="s">
        <v>633</v>
      </c>
      <c r="S581" s="234" t="s">
        <v>177</v>
      </c>
      <c r="T581" s="235" t="s">
        <v>232</v>
      </c>
      <c r="U581" s="220">
        <v>0.35005999999999998</v>
      </c>
      <c r="V581" s="220">
        <f>ROUND(E581*U581,2)</f>
        <v>0.56000000000000005</v>
      </c>
      <c r="W581" s="220"/>
      <c r="X581" s="220" t="s">
        <v>195</v>
      </c>
      <c r="Y581" s="220" t="s">
        <v>180</v>
      </c>
      <c r="Z581" s="210"/>
      <c r="AA581" s="210"/>
      <c r="AB581" s="210"/>
      <c r="AC581" s="210"/>
      <c r="AD581" s="210"/>
      <c r="AE581" s="210"/>
      <c r="AF581" s="210"/>
      <c r="AG581" s="210" t="s">
        <v>486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5">
      <c r="A582" s="217"/>
      <c r="B582" s="218"/>
      <c r="C582" s="256" t="s">
        <v>658</v>
      </c>
      <c r="D582" s="254"/>
      <c r="E582" s="254"/>
      <c r="F582" s="254"/>
      <c r="G582" s="254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20"/>
      <c r="Z582" s="210"/>
      <c r="AA582" s="210"/>
      <c r="AB582" s="210"/>
      <c r="AC582" s="210"/>
      <c r="AD582" s="210"/>
      <c r="AE582" s="210"/>
      <c r="AF582" s="210"/>
      <c r="AG582" s="210" t="s">
        <v>234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2" x14ac:dyDescent="0.25">
      <c r="A583" s="217"/>
      <c r="B583" s="218"/>
      <c r="C583" s="257" t="s">
        <v>659</v>
      </c>
      <c r="D583" s="248"/>
      <c r="E583" s="249">
        <v>1.6</v>
      </c>
      <c r="F583" s="220"/>
      <c r="G583" s="220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10"/>
      <c r="AA583" s="210"/>
      <c r="AB583" s="210"/>
      <c r="AC583" s="210"/>
      <c r="AD583" s="210"/>
      <c r="AE583" s="210"/>
      <c r="AF583" s="210"/>
      <c r="AG583" s="210" t="s">
        <v>236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5">
      <c r="A584" s="217"/>
      <c r="B584" s="218"/>
      <c r="C584" s="244"/>
      <c r="D584" s="236"/>
      <c r="E584" s="236"/>
      <c r="F584" s="236"/>
      <c r="G584" s="236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20"/>
      <c r="Z584" s="210"/>
      <c r="AA584" s="210"/>
      <c r="AB584" s="210"/>
      <c r="AC584" s="210"/>
      <c r="AD584" s="210"/>
      <c r="AE584" s="210"/>
      <c r="AF584" s="210"/>
      <c r="AG584" s="210" t="s">
        <v>182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ht="20.399999999999999" outlineLevel="1" x14ac:dyDescent="0.25">
      <c r="A585" s="229">
        <v>106</v>
      </c>
      <c r="B585" s="230" t="s">
        <v>660</v>
      </c>
      <c r="C585" s="241" t="s">
        <v>661</v>
      </c>
      <c r="D585" s="231" t="s">
        <v>278</v>
      </c>
      <c r="E585" s="232">
        <v>28.5</v>
      </c>
      <c r="F585" s="233"/>
      <c r="G585" s="234">
        <f>ROUND(E585*F585,2)</f>
        <v>0</v>
      </c>
      <c r="H585" s="233"/>
      <c r="I585" s="234">
        <f>ROUND(E585*H585,2)</f>
        <v>0</v>
      </c>
      <c r="J585" s="233"/>
      <c r="K585" s="234">
        <f>ROUND(E585*J585,2)</f>
        <v>0</v>
      </c>
      <c r="L585" s="234">
        <v>21</v>
      </c>
      <c r="M585" s="234">
        <f>G585*(1+L585/100)</f>
        <v>0</v>
      </c>
      <c r="N585" s="232">
        <v>1.73E-3</v>
      </c>
      <c r="O585" s="232">
        <f>ROUND(E585*N585,2)</f>
        <v>0.05</v>
      </c>
      <c r="P585" s="232">
        <v>0</v>
      </c>
      <c r="Q585" s="232">
        <f>ROUND(E585*P585,2)</f>
        <v>0</v>
      </c>
      <c r="R585" s="234" t="s">
        <v>633</v>
      </c>
      <c r="S585" s="234" t="s">
        <v>177</v>
      </c>
      <c r="T585" s="235" t="s">
        <v>232</v>
      </c>
      <c r="U585" s="220">
        <v>0.36799999999999999</v>
      </c>
      <c r="V585" s="220">
        <f>ROUND(E585*U585,2)</f>
        <v>10.49</v>
      </c>
      <c r="W585" s="220"/>
      <c r="X585" s="220" t="s">
        <v>195</v>
      </c>
      <c r="Y585" s="220" t="s">
        <v>180</v>
      </c>
      <c r="Z585" s="210"/>
      <c r="AA585" s="210"/>
      <c r="AB585" s="210"/>
      <c r="AC585" s="210"/>
      <c r="AD585" s="210"/>
      <c r="AE585" s="210"/>
      <c r="AF585" s="210"/>
      <c r="AG585" s="210" t="s">
        <v>486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5">
      <c r="A586" s="217"/>
      <c r="B586" s="218"/>
      <c r="C586" s="256" t="s">
        <v>658</v>
      </c>
      <c r="D586" s="254"/>
      <c r="E586" s="254"/>
      <c r="F586" s="254"/>
      <c r="G586" s="254"/>
      <c r="H586" s="220"/>
      <c r="I586" s="220"/>
      <c r="J586" s="220"/>
      <c r="K586" s="220"/>
      <c r="L586" s="220"/>
      <c r="M586" s="220"/>
      <c r="N586" s="219"/>
      <c r="O586" s="219"/>
      <c r="P586" s="219"/>
      <c r="Q586" s="219"/>
      <c r="R586" s="220"/>
      <c r="S586" s="220"/>
      <c r="T586" s="220"/>
      <c r="U586" s="220"/>
      <c r="V586" s="220"/>
      <c r="W586" s="220"/>
      <c r="X586" s="220"/>
      <c r="Y586" s="220"/>
      <c r="Z586" s="210"/>
      <c r="AA586" s="210"/>
      <c r="AB586" s="210"/>
      <c r="AC586" s="210"/>
      <c r="AD586" s="210"/>
      <c r="AE586" s="210"/>
      <c r="AF586" s="210"/>
      <c r="AG586" s="210" t="s">
        <v>234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2" x14ac:dyDescent="0.25">
      <c r="A587" s="217"/>
      <c r="B587" s="218"/>
      <c r="C587" s="257" t="s">
        <v>662</v>
      </c>
      <c r="D587" s="248"/>
      <c r="E587" s="249">
        <v>16.8</v>
      </c>
      <c r="F587" s="220"/>
      <c r="G587" s="220"/>
      <c r="H587" s="220"/>
      <c r="I587" s="220"/>
      <c r="J587" s="220"/>
      <c r="K587" s="220"/>
      <c r="L587" s="220"/>
      <c r="M587" s="220"/>
      <c r="N587" s="219"/>
      <c r="O587" s="219"/>
      <c r="P587" s="219"/>
      <c r="Q587" s="219"/>
      <c r="R587" s="220"/>
      <c r="S587" s="220"/>
      <c r="T587" s="220"/>
      <c r="U587" s="220"/>
      <c r="V587" s="220"/>
      <c r="W587" s="220"/>
      <c r="X587" s="220"/>
      <c r="Y587" s="220"/>
      <c r="Z587" s="210"/>
      <c r="AA587" s="210"/>
      <c r="AB587" s="210"/>
      <c r="AC587" s="210"/>
      <c r="AD587" s="210"/>
      <c r="AE587" s="210"/>
      <c r="AF587" s="210"/>
      <c r="AG587" s="210" t="s">
        <v>236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5">
      <c r="A588" s="217"/>
      <c r="B588" s="218"/>
      <c r="C588" s="257" t="s">
        <v>663</v>
      </c>
      <c r="D588" s="248"/>
      <c r="E588" s="249">
        <v>2.9</v>
      </c>
      <c r="F588" s="220"/>
      <c r="G588" s="220"/>
      <c r="H588" s="220"/>
      <c r="I588" s="220"/>
      <c r="J588" s="220"/>
      <c r="K588" s="220"/>
      <c r="L588" s="220"/>
      <c r="M588" s="220"/>
      <c r="N588" s="219"/>
      <c r="O588" s="219"/>
      <c r="P588" s="219"/>
      <c r="Q588" s="219"/>
      <c r="R588" s="220"/>
      <c r="S588" s="220"/>
      <c r="T588" s="220"/>
      <c r="U588" s="220"/>
      <c r="V588" s="220"/>
      <c r="W588" s="220"/>
      <c r="X588" s="220"/>
      <c r="Y588" s="220"/>
      <c r="Z588" s="210"/>
      <c r="AA588" s="210"/>
      <c r="AB588" s="210"/>
      <c r="AC588" s="210"/>
      <c r="AD588" s="210"/>
      <c r="AE588" s="210"/>
      <c r="AF588" s="210"/>
      <c r="AG588" s="210" t="s">
        <v>236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5">
      <c r="A589" s="217"/>
      <c r="B589" s="218"/>
      <c r="C589" s="257" t="s">
        <v>664</v>
      </c>
      <c r="D589" s="248"/>
      <c r="E589" s="249">
        <v>3.6</v>
      </c>
      <c r="F589" s="220"/>
      <c r="G589" s="220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10"/>
      <c r="AA589" s="210"/>
      <c r="AB589" s="210"/>
      <c r="AC589" s="210"/>
      <c r="AD589" s="210"/>
      <c r="AE589" s="210"/>
      <c r="AF589" s="210"/>
      <c r="AG589" s="210" t="s">
        <v>236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5">
      <c r="A590" s="217"/>
      <c r="B590" s="218"/>
      <c r="C590" s="257" t="s">
        <v>665</v>
      </c>
      <c r="D590" s="248"/>
      <c r="E590" s="249">
        <v>1.2</v>
      </c>
      <c r="F590" s="220"/>
      <c r="G590" s="220"/>
      <c r="H590" s="220"/>
      <c r="I590" s="220"/>
      <c r="J590" s="220"/>
      <c r="K590" s="220"/>
      <c r="L590" s="220"/>
      <c r="M590" s="220"/>
      <c r="N590" s="219"/>
      <c r="O590" s="219"/>
      <c r="P590" s="219"/>
      <c r="Q590" s="219"/>
      <c r="R590" s="220"/>
      <c r="S590" s="220"/>
      <c r="T590" s="220"/>
      <c r="U590" s="220"/>
      <c r="V590" s="220"/>
      <c r="W590" s="220"/>
      <c r="X590" s="220"/>
      <c r="Y590" s="220"/>
      <c r="Z590" s="210"/>
      <c r="AA590" s="210"/>
      <c r="AB590" s="210"/>
      <c r="AC590" s="210"/>
      <c r="AD590" s="210"/>
      <c r="AE590" s="210"/>
      <c r="AF590" s="210"/>
      <c r="AG590" s="210" t="s">
        <v>236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5">
      <c r="A591" s="217"/>
      <c r="B591" s="218"/>
      <c r="C591" s="257" t="s">
        <v>666</v>
      </c>
      <c r="D591" s="248"/>
      <c r="E591" s="249">
        <v>1.4</v>
      </c>
      <c r="F591" s="220"/>
      <c r="G591" s="220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20"/>
      <c r="Z591" s="210"/>
      <c r="AA591" s="210"/>
      <c r="AB591" s="210"/>
      <c r="AC591" s="210"/>
      <c r="AD591" s="210"/>
      <c r="AE591" s="210"/>
      <c r="AF591" s="210"/>
      <c r="AG591" s="210" t="s">
        <v>236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5">
      <c r="A592" s="217"/>
      <c r="B592" s="218"/>
      <c r="C592" s="257" t="s">
        <v>667</v>
      </c>
      <c r="D592" s="248"/>
      <c r="E592" s="249">
        <v>1.6</v>
      </c>
      <c r="F592" s="220"/>
      <c r="G592" s="220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20"/>
      <c r="Z592" s="210"/>
      <c r="AA592" s="210"/>
      <c r="AB592" s="210"/>
      <c r="AC592" s="210"/>
      <c r="AD592" s="210"/>
      <c r="AE592" s="210"/>
      <c r="AF592" s="210"/>
      <c r="AG592" s="210" t="s">
        <v>236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5">
      <c r="A593" s="217"/>
      <c r="B593" s="218"/>
      <c r="C593" s="257" t="s">
        <v>668</v>
      </c>
      <c r="D593" s="248"/>
      <c r="E593" s="249">
        <v>1</v>
      </c>
      <c r="F593" s="220"/>
      <c r="G593" s="220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20"/>
      <c r="Z593" s="210"/>
      <c r="AA593" s="210"/>
      <c r="AB593" s="210"/>
      <c r="AC593" s="210"/>
      <c r="AD593" s="210"/>
      <c r="AE593" s="210"/>
      <c r="AF593" s="210"/>
      <c r="AG593" s="210" t="s">
        <v>236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2" x14ac:dyDescent="0.25">
      <c r="A594" s="217"/>
      <c r="B594" s="218"/>
      <c r="C594" s="244"/>
      <c r="D594" s="236"/>
      <c r="E594" s="236"/>
      <c r="F594" s="236"/>
      <c r="G594" s="236"/>
      <c r="H594" s="220"/>
      <c r="I594" s="220"/>
      <c r="J594" s="220"/>
      <c r="K594" s="220"/>
      <c r="L594" s="220"/>
      <c r="M594" s="220"/>
      <c r="N594" s="219"/>
      <c r="O594" s="219"/>
      <c r="P594" s="219"/>
      <c r="Q594" s="219"/>
      <c r="R594" s="220"/>
      <c r="S594" s="220"/>
      <c r="T594" s="220"/>
      <c r="U594" s="220"/>
      <c r="V594" s="220"/>
      <c r="W594" s="220"/>
      <c r="X594" s="220"/>
      <c r="Y594" s="220"/>
      <c r="Z594" s="210"/>
      <c r="AA594" s="210"/>
      <c r="AB594" s="210"/>
      <c r="AC594" s="210"/>
      <c r="AD594" s="210"/>
      <c r="AE594" s="210"/>
      <c r="AF594" s="210"/>
      <c r="AG594" s="210" t="s">
        <v>182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ht="20.399999999999999" outlineLevel="1" x14ac:dyDescent="0.25">
      <c r="A595" s="229">
        <v>107</v>
      </c>
      <c r="B595" s="230" t="s">
        <v>669</v>
      </c>
      <c r="C595" s="241" t="s">
        <v>670</v>
      </c>
      <c r="D595" s="231" t="s">
        <v>278</v>
      </c>
      <c r="E595" s="232">
        <v>16.8</v>
      </c>
      <c r="F595" s="233"/>
      <c r="G595" s="234">
        <f>ROUND(E595*F595,2)</f>
        <v>0</v>
      </c>
      <c r="H595" s="233"/>
      <c r="I595" s="234">
        <f>ROUND(E595*H595,2)</f>
        <v>0</v>
      </c>
      <c r="J595" s="233"/>
      <c r="K595" s="234">
        <f>ROUND(E595*J595,2)</f>
        <v>0</v>
      </c>
      <c r="L595" s="234">
        <v>21</v>
      </c>
      <c r="M595" s="234">
        <f>G595*(1+L595/100)</f>
        <v>0</v>
      </c>
      <c r="N595" s="232">
        <v>2.8900000000000002E-3</v>
      </c>
      <c r="O595" s="232">
        <f>ROUND(E595*N595,2)</f>
        <v>0.05</v>
      </c>
      <c r="P595" s="232">
        <v>0</v>
      </c>
      <c r="Q595" s="232">
        <f>ROUND(E595*P595,2)</f>
        <v>0</v>
      </c>
      <c r="R595" s="234" t="s">
        <v>633</v>
      </c>
      <c r="S595" s="234" t="s">
        <v>177</v>
      </c>
      <c r="T595" s="235" t="s">
        <v>232</v>
      </c>
      <c r="U595" s="220">
        <v>0.28999999999999998</v>
      </c>
      <c r="V595" s="220">
        <f>ROUND(E595*U595,2)</f>
        <v>4.87</v>
      </c>
      <c r="W595" s="220"/>
      <c r="X595" s="220" t="s">
        <v>195</v>
      </c>
      <c r="Y595" s="220" t="s">
        <v>180</v>
      </c>
      <c r="Z595" s="210"/>
      <c r="AA595" s="210"/>
      <c r="AB595" s="210"/>
      <c r="AC595" s="210"/>
      <c r="AD595" s="210"/>
      <c r="AE595" s="210"/>
      <c r="AF595" s="210"/>
      <c r="AG595" s="210" t="s">
        <v>486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2" x14ac:dyDescent="0.25">
      <c r="A596" s="217"/>
      <c r="B596" s="218"/>
      <c r="C596" s="256" t="s">
        <v>658</v>
      </c>
      <c r="D596" s="254"/>
      <c r="E596" s="254"/>
      <c r="F596" s="254"/>
      <c r="G596" s="254"/>
      <c r="H596" s="220"/>
      <c r="I596" s="220"/>
      <c r="J596" s="220"/>
      <c r="K596" s="220"/>
      <c r="L596" s="220"/>
      <c r="M596" s="220"/>
      <c r="N596" s="219"/>
      <c r="O596" s="219"/>
      <c r="P596" s="219"/>
      <c r="Q596" s="219"/>
      <c r="R596" s="220"/>
      <c r="S596" s="220"/>
      <c r="T596" s="220"/>
      <c r="U596" s="220"/>
      <c r="V596" s="220"/>
      <c r="W596" s="220"/>
      <c r="X596" s="220"/>
      <c r="Y596" s="220"/>
      <c r="Z596" s="210"/>
      <c r="AA596" s="210"/>
      <c r="AB596" s="210"/>
      <c r="AC596" s="210"/>
      <c r="AD596" s="210"/>
      <c r="AE596" s="210"/>
      <c r="AF596" s="210"/>
      <c r="AG596" s="210" t="s">
        <v>234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2" x14ac:dyDescent="0.25">
      <c r="A597" s="217"/>
      <c r="B597" s="218"/>
      <c r="C597" s="257" t="s">
        <v>671</v>
      </c>
      <c r="D597" s="248"/>
      <c r="E597" s="249">
        <v>16.8</v>
      </c>
      <c r="F597" s="220"/>
      <c r="G597" s="220"/>
      <c r="H597" s="220"/>
      <c r="I597" s="220"/>
      <c r="J597" s="220"/>
      <c r="K597" s="220"/>
      <c r="L597" s="220"/>
      <c r="M597" s="220"/>
      <c r="N597" s="219"/>
      <c r="O597" s="219"/>
      <c r="P597" s="219"/>
      <c r="Q597" s="219"/>
      <c r="R597" s="220"/>
      <c r="S597" s="220"/>
      <c r="T597" s="220"/>
      <c r="U597" s="220"/>
      <c r="V597" s="220"/>
      <c r="W597" s="220"/>
      <c r="X597" s="220"/>
      <c r="Y597" s="220"/>
      <c r="Z597" s="210"/>
      <c r="AA597" s="210"/>
      <c r="AB597" s="210"/>
      <c r="AC597" s="210"/>
      <c r="AD597" s="210"/>
      <c r="AE597" s="210"/>
      <c r="AF597" s="210"/>
      <c r="AG597" s="210" t="s">
        <v>236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5">
      <c r="A598" s="217"/>
      <c r="B598" s="218"/>
      <c r="C598" s="244"/>
      <c r="D598" s="236"/>
      <c r="E598" s="236"/>
      <c r="F598" s="236"/>
      <c r="G598" s="236"/>
      <c r="H598" s="220"/>
      <c r="I598" s="220"/>
      <c r="J598" s="220"/>
      <c r="K598" s="220"/>
      <c r="L598" s="220"/>
      <c r="M598" s="220"/>
      <c r="N598" s="219"/>
      <c r="O598" s="219"/>
      <c r="P598" s="219"/>
      <c r="Q598" s="219"/>
      <c r="R598" s="220"/>
      <c r="S598" s="220"/>
      <c r="T598" s="220"/>
      <c r="U598" s="220"/>
      <c r="V598" s="220"/>
      <c r="W598" s="220"/>
      <c r="X598" s="220"/>
      <c r="Y598" s="220"/>
      <c r="Z598" s="210"/>
      <c r="AA598" s="210"/>
      <c r="AB598" s="210"/>
      <c r="AC598" s="210"/>
      <c r="AD598" s="210"/>
      <c r="AE598" s="210"/>
      <c r="AF598" s="210"/>
      <c r="AG598" s="210" t="s">
        <v>182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9">
        <v>108</v>
      </c>
      <c r="B599" s="230" t="s">
        <v>672</v>
      </c>
      <c r="C599" s="241" t="s">
        <v>673</v>
      </c>
      <c r="D599" s="231" t="s">
        <v>230</v>
      </c>
      <c r="E599" s="232">
        <v>4.03</v>
      </c>
      <c r="F599" s="233"/>
      <c r="G599" s="234">
        <f>ROUND(E599*F599,2)</f>
        <v>0</v>
      </c>
      <c r="H599" s="233"/>
      <c r="I599" s="234">
        <f>ROUND(E599*H599,2)</f>
        <v>0</v>
      </c>
      <c r="J599" s="233"/>
      <c r="K599" s="234">
        <f>ROUND(E599*J599,2)</f>
        <v>0</v>
      </c>
      <c r="L599" s="234">
        <v>21</v>
      </c>
      <c r="M599" s="234">
        <f>G599*(1+L599/100)</f>
        <v>0</v>
      </c>
      <c r="N599" s="232">
        <v>0</v>
      </c>
      <c r="O599" s="232">
        <f>ROUND(E599*N599,2)</f>
        <v>0</v>
      </c>
      <c r="P599" s="232">
        <v>7.3200000000000001E-3</v>
      </c>
      <c r="Q599" s="232">
        <f>ROUND(E599*P599,2)</f>
        <v>0.03</v>
      </c>
      <c r="R599" s="234" t="s">
        <v>633</v>
      </c>
      <c r="S599" s="234" t="s">
        <v>177</v>
      </c>
      <c r="T599" s="235" t="s">
        <v>232</v>
      </c>
      <c r="U599" s="220">
        <v>0.115</v>
      </c>
      <c r="V599" s="220">
        <f>ROUND(E599*U599,2)</f>
        <v>0.46</v>
      </c>
      <c r="W599" s="220"/>
      <c r="X599" s="220" t="s">
        <v>195</v>
      </c>
      <c r="Y599" s="220" t="s">
        <v>180</v>
      </c>
      <c r="Z599" s="210"/>
      <c r="AA599" s="210"/>
      <c r="AB599" s="210"/>
      <c r="AC599" s="210"/>
      <c r="AD599" s="210"/>
      <c r="AE599" s="210"/>
      <c r="AF599" s="210"/>
      <c r="AG599" s="210" t="s">
        <v>486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2" x14ac:dyDescent="0.25">
      <c r="A600" s="217"/>
      <c r="B600" s="218"/>
      <c r="C600" s="257" t="s">
        <v>635</v>
      </c>
      <c r="D600" s="248"/>
      <c r="E600" s="249">
        <v>2.99</v>
      </c>
      <c r="F600" s="220"/>
      <c r="G600" s="220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20"/>
      <c r="Z600" s="210"/>
      <c r="AA600" s="210"/>
      <c r="AB600" s="210"/>
      <c r="AC600" s="210"/>
      <c r="AD600" s="210"/>
      <c r="AE600" s="210"/>
      <c r="AF600" s="210"/>
      <c r="AG600" s="210" t="s">
        <v>236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5">
      <c r="A601" s="217"/>
      <c r="B601" s="218"/>
      <c r="C601" s="257" t="s">
        <v>636</v>
      </c>
      <c r="D601" s="248"/>
      <c r="E601" s="249">
        <v>1.04</v>
      </c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20"/>
      <c r="Z601" s="210"/>
      <c r="AA601" s="210"/>
      <c r="AB601" s="210"/>
      <c r="AC601" s="210"/>
      <c r="AD601" s="210"/>
      <c r="AE601" s="210"/>
      <c r="AF601" s="210"/>
      <c r="AG601" s="210" t="s">
        <v>236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2" x14ac:dyDescent="0.25">
      <c r="A602" s="217"/>
      <c r="B602" s="218"/>
      <c r="C602" s="244"/>
      <c r="D602" s="236"/>
      <c r="E602" s="236"/>
      <c r="F602" s="236"/>
      <c r="G602" s="236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20"/>
      <c r="Z602" s="210"/>
      <c r="AA602" s="210"/>
      <c r="AB602" s="210"/>
      <c r="AC602" s="210"/>
      <c r="AD602" s="210"/>
      <c r="AE602" s="210"/>
      <c r="AF602" s="210"/>
      <c r="AG602" s="210" t="s">
        <v>182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9">
        <v>109</v>
      </c>
      <c r="B603" s="230" t="s">
        <v>674</v>
      </c>
      <c r="C603" s="241" t="s">
        <v>675</v>
      </c>
      <c r="D603" s="231" t="s">
        <v>278</v>
      </c>
      <c r="E603" s="232">
        <v>8.25</v>
      </c>
      <c r="F603" s="233"/>
      <c r="G603" s="234">
        <f>ROUND(E603*F603,2)</f>
        <v>0</v>
      </c>
      <c r="H603" s="233"/>
      <c r="I603" s="234">
        <f>ROUND(E603*H603,2)</f>
        <v>0</v>
      </c>
      <c r="J603" s="233"/>
      <c r="K603" s="234">
        <f>ROUND(E603*J603,2)</f>
        <v>0</v>
      </c>
      <c r="L603" s="234">
        <v>21</v>
      </c>
      <c r="M603" s="234">
        <f>G603*(1+L603/100)</f>
        <v>0</v>
      </c>
      <c r="N603" s="232">
        <v>0</v>
      </c>
      <c r="O603" s="232">
        <f>ROUND(E603*N603,2)</f>
        <v>0</v>
      </c>
      <c r="P603" s="232">
        <v>3.3600000000000001E-3</v>
      </c>
      <c r="Q603" s="232">
        <f>ROUND(E603*P603,2)</f>
        <v>0.03</v>
      </c>
      <c r="R603" s="234" t="s">
        <v>633</v>
      </c>
      <c r="S603" s="234" t="s">
        <v>177</v>
      </c>
      <c r="T603" s="235" t="s">
        <v>232</v>
      </c>
      <c r="U603" s="220">
        <v>7.9350000000000004E-2</v>
      </c>
      <c r="V603" s="220">
        <f>ROUND(E603*U603,2)</f>
        <v>0.65</v>
      </c>
      <c r="W603" s="220"/>
      <c r="X603" s="220" t="s">
        <v>195</v>
      </c>
      <c r="Y603" s="220" t="s">
        <v>180</v>
      </c>
      <c r="Z603" s="210"/>
      <c r="AA603" s="210"/>
      <c r="AB603" s="210"/>
      <c r="AC603" s="210"/>
      <c r="AD603" s="210"/>
      <c r="AE603" s="210"/>
      <c r="AF603" s="210"/>
      <c r="AG603" s="210" t="s">
        <v>486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2" x14ac:dyDescent="0.25">
      <c r="A604" s="217"/>
      <c r="B604" s="218"/>
      <c r="C604" s="257" t="s">
        <v>648</v>
      </c>
      <c r="D604" s="248"/>
      <c r="E604" s="249">
        <v>8.25</v>
      </c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20"/>
      <c r="Z604" s="210"/>
      <c r="AA604" s="210"/>
      <c r="AB604" s="210"/>
      <c r="AC604" s="210"/>
      <c r="AD604" s="210"/>
      <c r="AE604" s="210"/>
      <c r="AF604" s="210"/>
      <c r="AG604" s="210" t="s">
        <v>236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2" x14ac:dyDescent="0.25">
      <c r="A605" s="217"/>
      <c r="B605" s="218"/>
      <c r="C605" s="244"/>
      <c r="D605" s="236"/>
      <c r="E605" s="236"/>
      <c r="F605" s="236"/>
      <c r="G605" s="236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20"/>
      <c r="Z605" s="210"/>
      <c r="AA605" s="210"/>
      <c r="AB605" s="210"/>
      <c r="AC605" s="210"/>
      <c r="AD605" s="210"/>
      <c r="AE605" s="210"/>
      <c r="AF605" s="210"/>
      <c r="AG605" s="210" t="s">
        <v>182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9">
        <v>110</v>
      </c>
      <c r="B606" s="230" t="s">
        <v>676</v>
      </c>
      <c r="C606" s="241" t="s">
        <v>677</v>
      </c>
      <c r="D606" s="231" t="s">
        <v>193</v>
      </c>
      <c r="E606" s="232">
        <v>4</v>
      </c>
      <c r="F606" s="233"/>
      <c r="G606" s="234">
        <f>ROUND(E606*F606,2)</f>
        <v>0</v>
      </c>
      <c r="H606" s="233"/>
      <c r="I606" s="234">
        <f>ROUND(E606*H606,2)</f>
        <v>0</v>
      </c>
      <c r="J606" s="233"/>
      <c r="K606" s="234">
        <f>ROUND(E606*J606,2)</f>
        <v>0</v>
      </c>
      <c r="L606" s="234">
        <v>21</v>
      </c>
      <c r="M606" s="234">
        <f>G606*(1+L606/100)</f>
        <v>0</v>
      </c>
      <c r="N606" s="232">
        <v>0</v>
      </c>
      <c r="O606" s="232">
        <f>ROUND(E606*N606,2)</f>
        <v>0</v>
      </c>
      <c r="P606" s="232">
        <v>1.15E-3</v>
      </c>
      <c r="Q606" s="232">
        <f>ROUND(E606*P606,2)</f>
        <v>0</v>
      </c>
      <c r="R606" s="234" t="s">
        <v>633</v>
      </c>
      <c r="S606" s="234" t="s">
        <v>177</v>
      </c>
      <c r="T606" s="235" t="s">
        <v>232</v>
      </c>
      <c r="U606" s="220">
        <v>0.10580000000000001</v>
      </c>
      <c r="V606" s="220">
        <f>ROUND(E606*U606,2)</f>
        <v>0.42</v>
      </c>
      <c r="W606" s="220"/>
      <c r="X606" s="220" t="s">
        <v>195</v>
      </c>
      <c r="Y606" s="220" t="s">
        <v>180</v>
      </c>
      <c r="Z606" s="210"/>
      <c r="AA606" s="210"/>
      <c r="AB606" s="210"/>
      <c r="AC606" s="210"/>
      <c r="AD606" s="210"/>
      <c r="AE606" s="210"/>
      <c r="AF606" s="210"/>
      <c r="AG606" s="210" t="s">
        <v>486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2" x14ac:dyDescent="0.25">
      <c r="A607" s="217"/>
      <c r="B607" s="218"/>
      <c r="C607" s="242"/>
      <c r="D607" s="237"/>
      <c r="E607" s="237"/>
      <c r="F607" s="237"/>
      <c r="G607" s="237"/>
      <c r="H607" s="220"/>
      <c r="I607" s="220"/>
      <c r="J607" s="220"/>
      <c r="K607" s="220"/>
      <c r="L607" s="220"/>
      <c r="M607" s="220"/>
      <c r="N607" s="219"/>
      <c r="O607" s="219"/>
      <c r="P607" s="219"/>
      <c r="Q607" s="219"/>
      <c r="R607" s="220"/>
      <c r="S607" s="220"/>
      <c r="T607" s="220"/>
      <c r="U607" s="220"/>
      <c r="V607" s="220"/>
      <c r="W607" s="220"/>
      <c r="X607" s="220"/>
      <c r="Y607" s="220"/>
      <c r="Z607" s="210"/>
      <c r="AA607" s="210"/>
      <c r="AB607" s="210"/>
      <c r="AC607" s="210"/>
      <c r="AD607" s="210"/>
      <c r="AE607" s="210"/>
      <c r="AF607" s="210"/>
      <c r="AG607" s="210" t="s">
        <v>182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9">
        <v>111</v>
      </c>
      <c r="B608" s="230" t="s">
        <v>678</v>
      </c>
      <c r="C608" s="241" t="s">
        <v>679</v>
      </c>
      <c r="D608" s="231" t="s">
        <v>278</v>
      </c>
      <c r="E608" s="232">
        <v>46.9</v>
      </c>
      <c r="F608" s="233"/>
      <c r="G608" s="234">
        <f>ROUND(E608*F608,2)</f>
        <v>0</v>
      </c>
      <c r="H608" s="233"/>
      <c r="I608" s="234">
        <f>ROUND(E608*H608,2)</f>
        <v>0</v>
      </c>
      <c r="J608" s="233"/>
      <c r="K608" s="234">
        <f>ROUND(E608*J608,2)</f>
        <v>0</v>
      </c>
      <c r="L608" s="234">
        <v>21</v>
      </c>
      <c r="M608" s="234">
        <f>G608*(1+L608/100)</f>
        <v>0</v>
      </c>
      <c r="N608" s="232">
        <v>0</v>
      </c>
      <c r="O608" s="232">
        <f>ROUND(E608*N608,2)</f>
        <v>0</v>
      </c>
      <c r="P608" s="232">
        <v>1.3500000000000001E-3</v>
      </c>
      <c r="Q608" s="232">
        <f>ROUND(E608*P608,2)</f>
        <v>0.06</v>
      </c>
      <c r="R608" s="234" t="s">
        <v>633</v>
      </c>
      <c r="S608" s="234" t="s">
        <v>177</v>
      </c>
      <c r="T608" s="235" t="s">
        <v>232</v>
      </c>
      <c r="U608" s="220">
        <v>9.1999999999999998E-2</v>
      </c>
      <c r="V608" s="220">
        <f>ROUND(E608*U608,2)</f>
        <v>4.3099999999999996</v>
      </c>
      <c r="W608" s="220"/>
      <c r="X608" s="220" t="s">
        <v>195</v>
      </c>
      <c r="Y608" s="220" t="s">
        <v>180</v>
      </c>
      <c r="Z608" s="210"/>
      <c r="AA608" s="210"/>
      <c r="AB608" s="210"/>
      <c r="AC608" s="210"/>
      <c r="AD608" s="210"/>
      <c r="AE608" s="210"/>
      <c r="AF608" s="210"/>
      <c r="AG608" s="210" t="s">
        <v>486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2" x14ac:dyDescent="0.25">
      <c r="A609" s="217"/>
      <c r="B609" s="218"/>
      <c r="C609" s="257" t="s">
        <v>659</v>
      </c>
      <c r="D609" s="248"/>
      <c r="E609" s="249">
        <v>1.6</v>
      </c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10"/>
      <c r="AA609" s="210"/>
      <c r="AB609" s="210"/>
      <c r="AC609" s="210"/>
      <c r="AD609" s="210"/>
      <c r="AE609" s="210"/>
      <c r="AF609" s="210"/>
      <c r="AG609" s="210" t="s">
        <v>236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5">
      <c r="A610" s="217"/>
      <c r="B610" s="218"/>
      <c r="C610" s="257" t="s">
        <v>662</v>
      </c>
      <c r="D610" s="248"/>
      <c r="E610" s="249">
        <v>16.8</v>
      </c>
      <c r="F610" s="220"/>
      <c r="G610" s="220"/>
      <c r="H610" s="220"/>
      <c r="I610" s="220"/>
      <c r="J610" s="220"/>
      <c r="K610" s="220"/>
      <c r="L610" s="220"/>
      <c r="M610" s="220"/>
      <c r="N610" s="219"/>
      <c r="O610" s="219"/>
      <c r="P610" s="219"/>
      <c r="Q610" s="219"/>
      <c r="R610" s="220"/>
      <c r="S610" s="220"/>
      <c r="T610" s="220"/>
      <c r="U610" s="220"/>
      <c r="V610" s="220"/>
      <c r="W610" s="220"/>
      <c r="X610" s="220"/>
      <c r="Y610" s="220"/>
      <c r="Z610" s="210"/>
      <c r="AA610" s="210"/>
      <c r="AB610" s="210"/>
      <c r="AC610" s="210"/>
      <c r="AD610" s="210"/>
      <c r="AE610" s="210"/>
      <c r="AF610" s="210"/>
      <c r="AG610" s="210" t="s">
        <v>236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5">
      <c r="A611" s="217"/>
      <c r="B611" s="218"/>
      <c r="C611" s="257" t="s">
        <v>663</v>
      </c>
      <c r="D611" s="248"/>
      <c r="E611" s="249">
        <v>2.9</v>
      </c>
      <c r="F611" s="220"/>
      <c r="G611" s="220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20"/>
      <c r="Z611" s="210"/>
      <c r="AA611" s="210"/>
      <c r="AB611" s="210"/>
      <c r="AC611" s="210"/>
      <c r="AD611" s="210"/>
      <c r="AE611" s="210"/>
      <c r="AF611" s="210"/>
      <c r="AG611" s="210" t="s">
        <v>236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17"/>
      <c r="B612" s="218"/>
      <c r="C612" s="257" t="s">
        <v>664</v>
      </c>
      <c r="D612" s="248"/>
      <c r="E612" s="249">
        <v>3.6</v>
      </c>
      <c r="F612" s="220"/>
      <c r="G612" s="220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20"/>
      <c r="Z612" s="210"/>
      <c r="AA612" s="210"/>
      <c r="AB612" s="210"/>
      <c r="AC612" s="210"/>
      <c r="AD612" s="210"/>
      <c r="AE612" s="210"/>
      <c r="AF612" s="210"/>
      <c r="AG612" s="210" t="s">
        <v>236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5">
      <c r="A613" s="217"/>
      <c r="B613" s="218"/>
      <c r="C613" s="257" t="s">
        <v>665</v>
      </c>
      <c r="D613" s="248"/>
      <c r="E613" s="249">
        <v>1.2</v>
      </c>
      <c r="F613" s="220"/>
      <c r="G613" s="220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20"/>
      <c r="Z613" s="210"/>
      <c r="AA613" s="210"/>
      <c r="AB613" s="210"/>
      <c r="AC613" s="210"/>
      <c r="AD613" s="210"/>
      <c r="AE613" s="210"/>
      <c r="AF613" s="210"/>
      <c r="AG613" s="210" t="s">
        <v>236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5">
      <c r="A614" s="217"/>
      <c r="B614" s="218"/>
      <c r="C614" s="257" t="s">
        <v>666</v>
      </c>
      <c r="D614" s="248"/>
      <c r="E614" s="249">
        <v>1.4</v>
      </c>
      <c r="F614" s="220"/>
      <c r="G614" s="220"/>
      <c r="H614" s="220"/>
      <c r="I614" s="220"/>
      <c r="J614" s="220"/>
      <c r="K614" s="220"/>
      <c r="L614" s="220"/>
      <c r="M614" s="220"/>
      <c r="N614" s="219"/>
      <c r="O614" s="219"/>
      <c r="P614" s="219"/>
      <c r="Q614" s="219"/>
      <c r="R614" s="220"/>
      <c r="S614" s="220"/>
      <c r="T614" s="220"/>
      <c r="U614" s="220"/>
      <c r="V614" s="220"/>
      <c r="W614" s="220"/>
      <c r="X614" s="220"/>
      <c r="Y614" s="220"/>
      <c r="Z614" s="210"/>
      <c r="AA614" s="210"/>
      <c r="AB614" s="210"/>
      <c r="AC614" s="210"/>
      <c r="AD614" s="210"/>
      <c r="AE614" s="210"/>
      <c r="AF614" s="210"/>
      <c r="AG614" s="210" t="s">
        <v>236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17"/>
      <c r="B615" s="218"/>
      <c r="C615" s="257" t="s">
        <v>667</v>
      </c>
      <c r="D615" s="248"/>
      <c r="E615" s="249">
        <v>1.6</v>
      </c>
      <c r="F615" s="220"/>
      <c r="G615" s="220"/>
      <c r="H615" s="220"/>
      <c r="I615" s="220"/>
      <c r="J615" s="220"/>
      <c r="K615" s="220"/>
      <c r="L615" s="220"/>
      <c r="M615" s="220"/>
      <c r="N615" s="219"/>
      <c r="O615" s="219"/>
      <c r="P615" s="219"/>
      <c r="Q615" s="219"/>
      <c r="R615" s="220"/>
      <c r="S615" s="220"/>
      <c r="T615" s="220"/>
      <c r="U615" s="220"/>
      <c r="V615" s="220"/>
      <c r="W615" s="220"/>
      <c r="X615" s="220"/>
      <c r="Y615" s="220"/>
      <c r="Z615" s="210"/>
      <c r="AA615" s="210"/>
      <c r="AB615" s="210"/>
      <c r="AC615" s="210"/>
      <c r="AD615" s="210"/>
      <c r="AE615" s="210"/>
      <c r="AF615" s="210"/>
      <c r="AG615" s="210" t="s">
        <v>236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17"/>
      <c r="B616" s="218"/>
      <c r="C616" s="257" t="s">
        <v>668</v>
      </c>
      <c r="D616" s="248"/>
      <c r="E616" s="249">
        <v>1</v>
      </c>
      <c r="F616" s="220"/>
      <c r="G616" s="220"/>
      <c r="H616" s="220"/>
      <c r="I616" s="220"/>
      <c r="J616" s="220"/>
      <c r="K616" s="220"/>
      <c r="L616" s="220"/>
      <c r="M616" s="220"/>
      <c r="N616" s="219"/>
      <c r="O616" s="219"/>
      <c r="P616" s="219"/>
      <c r="Q616" s="219"/>
      <c r="R616" s="220"/>
      <c r="S616" s="220"/>
      <c r="T616" s="220"/>
      <c r="U616" s="220"/>
      <c r="V616" s="220"/>
      <c r="W616" s="220"/>
      <c r="X616" s="220"/>
      <c r="Y616" s="220"/>
      <c r="Z616" s="210"/>
      <c r="AA616" s="210"/>
      <c r="AB616" s="210"/>
      <c r="AC616" s="210"/>
      <c r="AD616" s="210"/>
      <c r="AE616" s="210"/>
      <c r="AF616" s="210"/>
      <c r="AG616" s="210" t="s">
        <v>236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5">
      <c r="A617" s="217"/>
      <c r="B617" s="218"/>
      <c r="C617" s="257" t="s">
        <v>671</v>
      </c>
      <c r="D617" s="248"/>
      <c r="E617" s="249">
        <v>16.8</v>
      </c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10"/>
      <c r="AA617" s="210"/>
      <c r="AB617" s="210"/>
      <c r="AC617" s="210"/>
      <c r="AD617" s="210"/>
      <c r="AE617" s="210"/>
      <c r="AF617" s="210"/>
      <c r="AG617" s="210" t="s">
        <v>236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5">
      <c r="A618" s="217"/>
      <c r="B618" s="218"/>
      <c r="C618" s="244"/>
      <c r="D618" s="236"/>
      <c r="E618" s="236"/>
      <c r="F618" s="236"/>
      <c r="G618" s="236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20"/>
      <c r="Z618" s="210"/>
      <c r="AA618" s="210"/>
      <c r="AB618" s="210"/>
      <c r="AC618" s="210"/>
      <c r="AD618" s="210"/>
      <c r="AE618" s="210"/>
      <c r="AF618" s="210"/>
      <c r="AG618" s="210" t="s">
        <v>182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29">
        <v>112</v>
      </c>
      <c r="B619" s="230" t="s">
        <v>678</v>
      </c>
      <c r="C619" s="241" t="s">
        <v>679</v>
      </c>
      <c r="D619" s="231" t="s">
        <v>278</v>
      </c>
      <c r="E619" s="232">
        <v>48.5</v>
      </c>
      <c r="F619" s="233"/>
      <c r="G619" s="234">
        <f>ROUND(E619*F619,2)</f>
        <v>0</v>
      </c>
      <c r="H619" s="233"/>
      <c r="I619" s="234">
        <f>ROUND(E619*H619,2)</f>
        <v>0</v>
      </c>
      <c r="J619" s="233"/>
      <c r="K619" s="234">
        <f>ROUND(E619*J619,2)</f>
        <v>0</v>
      </c>
      <c r="L619" s="234">
        <v>21</v>
      </c>
      <c r="M619" s="234">
        <f>G619*(1+L619/100)</f>
        <v>0</v>
      </c>
      <c r="N619" s="232">
        <v>0</v>
      </c>
      <c r="O619" s="232">
        <f>ROUND(E619*N619,2)</f>
        <v>0</v>
      </c>
      <c r="P619" s="232">
        <v>1.3500000000000001E-3</v>
      </c>
      <c r="Q619" s="232">
        <f>ROUND(E619*P619,2)</f>
        <v>7.0000000000000007E-2</v>
      </c>
      <c r="R619" s="234" t="s">
        <v>633</v>
      </c>
      <c r="S619" s="234" t="s">
        <v>177</v>
      </c>
      <c r="T619" s="235" t="s">
        <v>232</v>
      </c>
      <c r="U619" s="220">
        <v>9.1999999999999998E-2</v>
      </c>
      <c r="V619" s="220">
        <f>ROUND(E619*U619,2)</f>
        <v>4.46</v>
      </c>
      <c r="W619" s="220"/>
      <c r="X619" s="220" t="s">
        <v>195</v>
      </c>
      <c r="Y619" s="220" t="s">
        <v>180</v>
      </c>
      <c r="Z619" s="210"/>
      <c r="AA619" s="210"/>
      <c r="AB619" s="210"/>
      <c r="AC619" s="210"/>
      <c r="AD619" s="210"/>
      <c r="AE619" s="210"/>
      <c r="AF619" s="210"/>
      <c r="AG619" s="210" t="s">
        <v>486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2" x14ac:dyDescent="0.25">
      <c r="A620" s="217"/>
      <c r="B620" s="218"/>
      <c r="C620" s="257" t="s">
        <v>531</v>
      </c>
      <c r="D620" s="248"/>
      <c r="E620" s="249">
        <v>1</v>
      </c>
      <c r="F620" s="220"/>
      <c r="G620" s="220"/>
      <c r="H620" s="220"/>
      <c r="I620" s="220"/>
      <c r="J620" s="220"/>
      <c r="K620" s="220"/>
      <c r="L620" s="220"/>
      <c r="M620" s="220"/>
      <c r="N620" s="219"/>
      <c r="O620" s="219"/>
      <c r="P620" s="219"/>
      <c r="Q620" s="219"/>
      <c r="R620" s="220"/>
      <c r="S620" s="220"/>
      <c r="T620" s="220"/>
      <c r="U620" s="220"/>
      <c r="V620" s="220"/>
      <c r="W620" s="220"/>
      <c r="X620" s="220"/>
      <c r="Y620" s="220"/>
      <c r="Z620" s="210"/>
      <c r="AA620" s="210"/>
      <c r="AB620" s="210"/>
      <c r="AC620" s="210"/>
      <c r="AD620" s="210"/>
      <c r="AE620" s="210"/>
      <c r="AF620" s="210"/>
      <c r="AG620" s="210" t="s">
        <v>236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5">
      <c r="A621" s="217"/>
      <c r="B621" s="218"/>
      <c r="C621" s="257" t="s">
        <v>532</v>
      </c>
      <c r="D621" s="248"/>
      <c r="E621" s="249">
        <v>1.6</v>
      </c>
      <c r="F621" s="220"/>
      <c r="G621" s="220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10"/>
      <c r="AA621" s="210"/>
      <c r="AB621" s="210"/>
      <c r="AC621" s="210"/>
      <c r="AD621" s="210"/>
      <c r="AE621" s="210"/>
      <c r="AF621" s="210"/>
      <c r="AG621" s="210" t="s">
        <v>236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5">
      <c r="A622" s="217"/>
      <c r="B622" s="218"/>
      <c r="C622" s="257" t="s">
        <v>533</v>
      </c>
      <c r="D622" s="248"/>
      <c r="E622" s="249">
        <v>1.2</v>
      </c>
      <c r="F622" s="220"/>
      <c r="G622" s="220"/>
      <c r="H622" s="220"/>
      <c r="I622" s="220"/>
      <c r="J622" s="220"/>
      <c r="K622" s="220"/>
      <c r="L622" s="220"/>
      <c r="M622" s="220"/>
      <c r="N622" s="219"/>
      <c r="O622" s="219"/>
      <c r="P622" s="219"/>
      <c r="Q622" s="219"/>
      <c r="R622" s="220"/>
      <c r="S622" s="220"/>
      <c r="T622" s="220"/>
      <c r="U622" s="220"/>
      <c r="V622" s="220"/>
      <c r="W622" s="220"/>
      <c r="X622" s="220"/>
      <c r="Y622" s="220"/>
      <c r="Z622" s="210"/>
      <c r="AA622" s="210"/>
      <c r="AB622" s="210"/>
      <c r="AC622" s="210"/>
      <c r="AD622" s="210"/>
      <c r="AE622" s="210"/>
      <c r="AF622" s="210"/>
      <c r="AG622" s="210" t="s">
        <v>236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17"/>
      <c r="B623" s="218"/>
      <c r="C623" s="257" t="s">
        <v>534</v>
      </c>
      <c r="D623" s="248"/>
      <c r="E623" s="249">
        <v>2.9</v>
      </c>
      <c r="F623" s="220"/>
      <c r="G623" s="220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20"/>
      <c r="Z623" s="210"/>
      <c r="AA623" s="210"/>
      <c r="AB623" s="210"/>
      <c r="AC623" s="210"/>
      <c r="AD623" s="210"/>
      <c r="AE623" s="210"/>
      <c r="AF623" s="210"/>
      <c r="AG623" s="210" t="s">
        <v>236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5">
      <c r="A624" s="217"/>
      <c r="B624" s="218"/>
      <c r="C624" s="257" t="s">
        <v>535</v>
      </c>
      <c r="D624" s="248"/>
      <c r="E624" s="249">
        <v>3.6</v>
      </c>
      <c r="F624" s="220"/>
      <c r="G624" s="220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20"/>
      <c r="Z624" s="210"/>
      <c r="AA624" s="210"/>
      <c r="AB624" s="210"/>
      <c r="AC624" s="210"/>
      <c r="AD624" s="210"/>
      <c r="AE624" s="210"/>
      <c r="AF624" s="210"/>
      <c r="AG624" s="210" t="s">
        <v>236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5">
      <c r="A625" s="217"/>
      <c r="B625" s="218"/>
      <c r="C625" s="257" t="s">
        <v>536</v>
      </c>
      <c r="D625" s="248"/>
      <c r="E625" s="249">
        <v>1.6</v>
      </c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20"/>
      <c r="Z625" s="210"/>
      <c r="AA625" s="210"/>
      <c r="AB625" s="210"/>
      <c r="AC625" s="210"/>
      <c r="AD625" s="210"/>
      <c r="AE625" s="210"/>
      <c r="AF625" s="210"/>
      <c r="AG625" s="210" t="s">
        <v>236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5">
      <c r="A626" s="217"/>
      <c r="B626" s="218"/>
      <c r="C626" s="257" t="s">
        <v>537</v>
      </c>
      <c r="D626" s="248"/>
      <c r="E626" s="249">
        <v>33.6</v>
      </c>
      <c r="F626" s="220"/>
      <c r="G626" s="220"/>
      <c r="H626" s="220"/>
      <c r="I626" s="220"/>
      <c r="J626" s="220"/>
      <c r="K626" s="220"/>
      <c r="L626" s="220"/>
      <c r="M626" s="220"/>
      <c r="N626" s="219"/>
      <c r="O626" s="219"/>
      <c r="P626" s="219"/>
      <c r="Q626" s="219"/>
      <c r="R626" s="220"/>
      <c r="S626" s="220"/>
      <c r="T626" s="220"/>
      <c r="U626" s="220"/>
      <c r="V626" s="220"/>
      <c r="W626" s="220"/>
      <c r="X626" s="220"/>
      <c r="Y626" s="220"/>
      <c r="Z626" s="210"/>
      <c r="AA626" s="210"/>
      <c r="AB626" s="210"/>
      <c r="AC626" s="210"/>
      <c r="AD626" s="210"/>
      <c r="AE626" s="210"/>
      <c r="AF626" s="210"/>
      <c r="AG626" s="210" t="s">
        <v>236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17"/>
      <c r="B627" s="218"/>
      <c r="C627" s="257" t="s">
        <v>538</v>
      </c>
      <c r="D627" s="248"/>
      <c r="E627" s="249">
        <v>1.6</v>
      </c>
      <c r="F627" s="220"/>
      <c r="G627" s="220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20"/>
      <c r="Z627" s="210"/>
      <c r="AA627" s="210"/>
      <c r="AB627" s="210"/>
      <c r="AC627" s="210"/>
      <c r="AD627" s="210"/>
      <c r="AE627" s="210"/>
      <c r="AF627" s="210"/>
      <c r="AG627" s="210" t="s">
        <v>236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17"/>
      <c r="B628" s="218"/>
      <c r="C628" s="257" t="s">
        <v>539</v>
      </c>
      <c r="D628" s="248"/>
      <c r="E628" s="249">
        <v>1.4</v>
      </c>
      <c r="F628" s="220"/>
      <c r="G628" s="220"/>
      <c r="H628" s="220"/>
      <c r="I628" s="220"/>
      <c r="J628" s="220"/>
      <c r="K628" s="220"/>
      <c r="L628" s="220"/>
      <c r="M628" s="220"/>
      <c r="N628" s="219"/>
      <c r="O628" s="219"/>
      <c r="P628" s="219"/>
      <c r="Q628" s="219"/>
      <c r="R628" s="220"/>
      <c r="S628" s="220"/>
      <c r="T628" s="220"/>
      <c r="U628" s="220"/>
      <c r="V628" s="220"/>
      <c r="W628" s="220"/>
      <c r="X628" s="220"/>
      <c r="Y628" s="220"/>
      <c r="Z628" s="210"/>
      <c r="AA628" s="210"/>
      <c r="AB628" s="210"/>
      <c r="AC628" s="210"/>
      <c r="AD628" s="210"/>
      <c r="AE628" s="210"/>
      <c r="AF628" s="210"/>
      <c r="AG628" s="210" t="s">
        <v>236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2" x14ac:dyDescent="0.25">
      <c r="A629" s="217"/>
      <c r="B629" s="218"/>
      <c r="C629" s="244"/>
      <c r="D629" s="236"/>
      <c r="E629" s="236"/>
      <c r="F629" s="236"/>
      <c r="G629" s="236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20"/>
      <c r="Z629" s="210"/>
      <c r="AA629" s="210"/>
      <c r="AB629" s="210"/>
      <c r="AC629" s="210"/>
      <c r="AD629" s="210"/>
      <c r="AE629" s="210"/>
      <c r="AF629" s="210"/>
      <c r="AG629" s="210" t="s">
        <v>182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9">
        <v>113</v>
      </c>
      <c r="B630" s="230" t="s">
        <v>680</v>
      </c>
      <c r="C630" s="241" t="s">
        <v>681</v>
      </c>
      <c r="D630" s="231" t="s">
        <v>278</v>
      </c>
      <c r="E630" s="232">
        <v>44</v>
      </c>
      <c r="F630" s="233"/>
      <c r="G630" s="234">
        <f>ROUND(E630*F630,2)</f>
        <v>0</v>
      </c>
      <c r="H630" s="233"/>
      <c r="I630" s="234">
        <f>ROUND(E630*H630,2)</f>
        <v>0</v>
      </c>
      <c r="J630" s="233"/>
      <c r="K630" s="234">
        <f>ROUND(E630*J630,2)</f>
        <v>0</v>
      </c>
      <c r="L630" s="234">
        <v>21</v>
      </c>
      <c r="M630" s="234">
        <f>G630*(1+L630/100)</f>
        <v>0</v>
      </c>
      <c r="N630" s="232">
        <v>0</v>
      </c>
      <c r="O630" s="232">
        <f>ROUND(E630*N630,2)</f>
        <v>0</v>
      </c>
      <c r="P630" s="232">
        <v>2.8500000000000001E-3</v>
      </c>
      <c r="Q630" s="232">
        <f>ROUND(E630*P630,2)</f>
        <v>0.13</v>
      </c>
      <c r="R630" s="234" t="s">
        <v>633</v>
      </c>
      <c r="S630" s="234" t="s">
        <v>177</v>
      </c>
      <c r="T630" s="235" t="s">
        <v>232</v>
      </c>
      <c r="U630" s="220">
        <v>6.9000000000000006E-2</v>
      </c>
      <c r="V630" s="220">
        <f>ROUND(E630*U630,2)</f>
        <v>3.04</v>
      </c>
      <c r="W630" s="220"/>
      <c r="X630" s="220" t="s">
        <v>195</v>
      </c>
      <c r="Y630" s="220" t="s">
        <v>180</v>
      </c>
      <c r="Z630" s="210"/>
      <c r="AA630" s="210"/>
      <c r="AB630" s="210"/>
      <c r="AC630" s="210"/>
      <c r="AD630" s="210"/>
      <c r="AE630" s="210"/>
      <c r="AF630" s="210"/>
      <c r="AG630" s="210" t="s">
        <v>486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2" x14ac:dyDescent="0.25">
      <c r="A631" s="217"/>
      <c r="B631" s="218"/>
      <c r="C631" s="242"/>
      <c r="D631" s="237"/>
      <c r="E631" s="237"/>
      <c r="F631" s="237"/>
      <c r="G631" s="237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10"/>
      <c r="AA631" s="210"/>
      <c r="AB631" s="210"/>
      <c r="AC631" s="210"/>
      <c r="AD631" s="210"/>
      <c r="AE631" s="210"/>
      <c r="AF631" s="210"/>
      <c r="AG631" s="210" t="s">
        <v>182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9">
        <v>114</v>
      </c>
      <c r="B632" s="230" t="s">
        <v>682</v>
      </c>
      <c r="C632" s="241" t="s">
        <v>683</v>
      </c>
      <c r="D632" s="231" t="s">
        <v>278</v>
      </c>
      <c r="E632" s="232">
        <v>51.44</v>
      </c>
      <c r="F632" s="233"/>
      <c r="G632" s="234">
        <f>ROUND(E632*F632,2)</f>
        <v>0</v>
      </c>
      <c r="H632" s="233"/>
      <c r="I632" s="234">
        <f>ROUND(E632*H632,2)</f>
        <v>0</v>
      </c>
      <c r="J632" s="233"/>
      <c r="K632" s="234">
        <f>ROUND(E632*J632,2)</f>
        <v>0</v>
      </c>
      <c r="L632" s="234">
        <v>21</v>
      </c>
      <c r="M632" s="234">
        <f>G632*(1+L632/100)</f>
        <v>0</v>
      </c>
      <c r="N632" s="232">
        <v>1.64E-3</v>
      </c>
      <c r="O632" s="232">
        <f>ROUND(E632*N632,2)</f>
        <v>0.08</v>
      </c>
      <c r="P632" s="232">
        <v>0</v>
      </c>
      <c r="Q632" s="232">
        <f>ROUND(E632*P632,2)</f>
        <v>0</v>
      </c>
      <c r="R632" s="234"/>
      <c r="S632" s="234" t="s">
        <v>194</v>
      </c>
      <c r="T632" s="235" t="s">
        <v>178</v>
      </c>
      <c r="U632" s="220">
        <v>0</v>
      </c>
      <c r="V632" s="220">
        <f>ROUND(E632*U632,2)</f>
        <v>0</v>
      </c>
      <c r="W632" s="220"/>
      <c r="X632" s="220" t="s">
        <v>195</v>
      </c>
      <c r="Y632" s="220" t="s">
        <v>180</v>
      </c>
      <c r="Z632" s="210"/>
      <c r="AA632" s="210"/>
      <c r="AB632" s="210"/>
      <c r="AC632" s="210"/>
      <c r="AD632" s="210"/>
      <c r="AE632" s="210"/>
      <c r="AF632" s="210"/>
      <c r="AG632" s="210" t="s">
        <v>486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2" x14ac:dyDescent="0.25">
      <c r="A633" s="217"/>
      <c r="B633" s="218"/>
      <c r="C633" s="243" t="s">
        <v>684</v>
      </c>
      <c r="D633" s="239"/>
      <c r="E633" s="239"/>
      <c r="F633" s="239"/>
      <c r="G633" s="239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10"/>
      <c r="AA633" s="210"/>
      <c r="AB633" s="210"/>
      <c r="AC633" s="210"/>
      <c r="AD633" s="210"/>
      <c r="AE633" s="210"/>
      <c r="AF633" s="210"/>
      <c r="AG633" s="210" t="s">
        <v>190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5">
      <c r="A634" s="217"/>
      <c r="B634" s="218"/>
      <c r="C634" s="257" t="s">
        <v>685</v>
      </c>
      <c r="D634" s="248"/>
      <c r="E634" s="249">
        <v>51.44</v>
      </c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20"/>
      <c r="Z634" s="210"/>
      <c r="AA634" s="210"/>
      <c r="AB634" s="210"/>
      <c r="AC634" s="210"/>
      <c r="AD634" s="210"/>
      <c r="AE634" s="210"/>
      <c r="AF634" s="210"/>
      <c r="AG634" s="210" t="s">
        <v>236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2" x14ac:dyDescent="0.25">
      <c r="A635" s="217"/>
      <c r="B635" s="218"/>
      <c r="C635" s="244"/>
      <c r="D635" s="236"/>
      <c r="E635" s="236"/>
      <c r="F635" s="236"/>
      <c r="G635" s="236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20"/>
      <c r="Z635" s="210"/>
      <c r="AA635" s="210"/>
      <c r="AB635" s="210"/>
      <c r="AC635" s="210"/>
      <c r="AD635" s="210"/>
      <c r="AE635" s="210"/>
      <c r="AF635" s="210"/>
      <c r="AG635" s="210" t="s">
        <v>182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29">
        <v>115</v>
      </c>
      <c r="B636" s="230" t="s">
        <v>686</v>
      </c>
      <c r="C636" s="241" t="s">
        <v>687</v>
      </c>
      <c r="D636" s="231" t="s">
        <v>562</v>
      </c>
      <c r="E636" s="232">
        <v>0.40443000000000001</v>
      </c>
      <c r="F636" s="233"/>
      <c r="G636" s="234">
        <f>ROUND(E636*F636,2)</f>
        <v>0</v>
      </c>
      <c r="H636" s="233"/>
      <c r="I636" s="234">
        <f>ROUND(E636*H636,2)</f>
        <v>0</v>
      </c>
      <c r="J636" s="233"/>
      <c r="K636" s="234">
        <f>ROUND(E636*J636,2)</f>
        <v>0</v>
      </c>
      <c r="L636" s="234">
        <v>21</v>
      </c>
      <c r="M636" s="234">
        <f>G636*(1+L636/100)</f>
        <v>0</v>
      </c>
      <c r="N636" s="232">
        <v>0</v>
      </c>
      <c r="O636" s="232">
        <f>ROUND(E636*N636,2)</f>
        <v>0</v>
      </c>
      <c r="P636" s="232">
        <v>0</v>
      </c>
      <c r="Q636" s="232">
        <f>ROUND(E636*P636,2)</f>
        <v>0</v>
      </c>
      <c r="R636" s="234" t="s">
        <v>633</v>
      </c>
      <c r="S636" s="234" t="s">
        <v>177</v>
      </c>
      <c r="T636" s="235" t="s">
        <v>232</v>
      </c>
      <c r="U636" s="220">
        <v>4.82</v>
      </c>
      <c r="V636" s="220">
        <f>ROUND(E636*U636,2)</f>
        <v>1.95</v>
      </c>
      <c r="W636" s="220"/>
      <c r="X636" s="220" t="s">
        <v>195</v>
      </c>
      <c r="Y636" s="220" t="s">
        <v>180</v>
      </c>
      <c r="Z636" s="210"/>
      <c r="AA636" s="210"/>
      <c r="AB636" s="210"/>
      <c r="AC636" s="210"/>
      <c r="AD636" s="210"/>
      <c r="AE636" s="210"/>
      <c r="AF636" s="210"/>
      <c r="AG636" s="210" t="s">
        <v>486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2" x14ac:dyDescent="0.25">
      <c r="A637" s="217"/>
      <c r="B637" s="218"/>
      <c r="C637" s="256" t="s">
        <v>611</v>
      </c>
      <c r="D637" s="254"/>
      <c r="E637" s="254"/>
      <c r="F637" s="254"/>
      <c r="G637" s="254"/>
      <c r="H637" s="220"/>
      <c r="I637" s="220"/>
      <c r="J637" s="220"/>
      <c r="K637" s="220"/>
      <c r="L637" s="220"/>
      <c r="M637" s="220"/>
      <c r="N637" s="219"/>
      <c r="O637" s="219"/>
      <c r="P637" s="219"/>
      <c r="Q637" s="219"/>
      <c r="R637" s="220"/>
      <c r="S637" s="220"/>
      <c r="T637" s="220"/>
      <c r="U637" s="220"/>
      <c r="V637" s="220"/>
      <c r="W637" s="220"/>
      <c r="X637" s="220"/>
      <c r="Y637" s="220"/>
      <c r="Z637" s="210"/>
      <c r="AA637" s="210"/>
      <c r="AB637" s="210"/>
      <c r="AC637" s="210"/>
      <c r="AD637" s="210"/>
      <c r="AE637" s="210"/>
      <c r="AF637" s="210"/>
      <c r="AG637" s="210" t="s">
        <v>234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5">
      <c r="A638" s="217"/>
      <c r="B638" s="218"/>
      <c r="C638" s="244"/>
      <c r="D638" s="236"/>
      <c r="E638" s="236"/>
      <c r="F638" s="236"/>
      <c r="G638" s="236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20"/>
      <c r="Z638" s="210"/>
      <c r="AA638" s="210"/>
      <c r="AB638" s="210"/>
      <c r="AC638" s="210"/>
      <c r="AD638" s="210"/>
      <c r="AE638" s="210"/>
      <c r="AF638" s="210"/>
      <c r="AG638" s="210" t="s">
        <v>182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9">
        <v>116</v>
      </c>
      <c r="B639" s="230" t="s">
        <v>688</v>
      </c>
      <c r="C639" s="241" t="s">
        <v>689</v>
      </c>
      <c r="D639" s="231" t="s">
        <v>690</v>
      </c>
      <c r="E639" s="232">
        <v>0.31601000000000001</v>
      </c>
      <c r="F639" s="233"/>
      <c r="G639" s="234">
        <f>ROUND(E639*F639,2)</f>
        <v>0</v>
      </c>
      <c r="H639" s="233"/>
      <c r="I639" s="234">
        <f>ROUND(E639*H639,2)</f>
        <v>0</v>
      </c>
      <c r="J639" s="233"/>
      <c r="K639" s="234">
        <f>ROUND(E639*J639,2)</f>
        <v>0</v>
      </c>
      <c r="L639" s="234">
        <v>21</v>
      </c>
      <c r="M639" s="234">
        <f>G639*(1+L639/100)</f>
        <v>0</v>
      </c>
      <c r="N639" s="232">
        <v>1</v>
      </c>
      <c r="O639" s="232">
        <f>ROUND(E639*N639,2)</f>
        <v>0.32</v>
      </c>
      <c r="P639" s="232">
        <v>0</v>
      </c>
      <c r="Q639" s="232">
        <f>ROUND(E639*P639,2)</f>
        <v>0</v>
      </c>
      <c r="R639" s="234"/>
      <c r="S639" s="234" t="s">
        <v>194</v>
      </c>
      <c r="T639" s="235" t="s">
        <v>178</v>
      </c>
      <c r="U639" s="220">
        <v>0</v>
      </c>
      <c r="V639" s="220">
        <f>ROUND(E639*U639,2)</f>
        <v>0</v>
      </c>
      <c r="W639" s="220"/>
      <c r="X639" s="220" t="s">
        <v>195</v>
      </c>
      <c r="Y639" s="220" t="s">
        <v>180</v>
      </c>
      <c r="Z639" s="210"/>
      <c r="AA639" s="210"/>
      <c r="AB639" s="210"/>
      <c r="AC639" s="210"/>
      <c r="AD639" s="210"/>
      <c r="AE639" s="210"/>
      <c r="AF639" s="210"/>
      <c r="AG639" s="210" t="s">
        <v>563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2" x14ac:dyDescent="0.25">
      <c r="A640" s="217"/>
      <c r="B640" s="218"/>
      <c r="C640" s="242"/>
      <c r="D640" s="237"/>
      <c r="E640" s="237"/>
      <c r="F640" s="237"/>
      <c r="G640" s="237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20"/>
      <c r="Z640" s="210"/>
      <c r="AA640" s="210"/>
      <c r="AB640" s="210"/>
      <c r="AC640" s="210"/>
      <c r="AD640" s="210"/>
      <c r="AE640" s="210"/>
      <c r="AF640" s="210"/>
      <c r="AG640" s="210" t="s">
        <v>182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9">
        <v>117</v>
      </c>
      <c r="B641" s="230" t="s">
        <v>560</v>
      </c>
      <c r="C641" s="241" t="s">
        <v>561</v>
      </c>
      <c r="D641" s="231" t="s">
        <v>562</v>
      </c>
      <c r="E641" s="232">
        <v>0.31601000000000001</v>
      </c>
      <c r="F641" s="233"/>
      <c r="G641" s="234">
        <f>ROUND(E641*F641,2)</f>
        <v>0</v>
      </c>
      <c r="H641" s="233"/>
      <c r="I641" s="234">
        <f>ROUND(E641*H641,2)</f>
        <v>0</v>
      </c>
      <c r="J641" s="233"/>
      <c r="K641" s="234">
        <f>ROUND(E641*J641,2)</f>
        <v>0</v>
      </c>
      <c r="L641" s="234">
        <v>21</v>
      </c>
      <c r="M641" s="234">
        <f>G641*(1+L641/100)</f>
        <v>0</v>
      </c>
      <c r="N641" s="232">
        <v>0</v>
      </c>
      <c r="O641" s="232">
        <f>ROUND(E641*N641,2)</f>
        <v>0</v>
      </c>
      <c r="P641" s="232">
        <v>0</v>
      </c>
      <c r="Q641" s="232">
        <f>ROUND(E641*P641,2)</f>
        <v>0</v>
      </c>
      <c r="R641" s="234" t="s">
        <v>489</v>
      </c>
      <c r="S641" s="234" t="s">
        <v>177</v>
      </c>
      <c r="T641" s="235" t="s">
        <v>232</v>
      </c>
      <c r="U641" s="220">
        <v>0.93300000000000005</v>
      </c>
      <c r="V641" s="220">
        <f>ROUND(E641*U641,2)</f>
        <v>0.28999999999999998</v>
      </c>
      <c r="W641" s="220"/>
      <c r="X641" s="220" t="s">
        <v>195</v>
      </c>
      <c r="Y641" s="220" t="s">
        <v>180</v>
      </c>
      <c r="Z641" s="210"/>
      <c r="AA641" s="210"/>
      <c r="AB641" s="210"/>
      <c r="AC641" s="210"/>
      <c r="AD641" s="210"/>
      <c r="AE641" s="210"/>
      <c r="AF641" s="210"/>
      <c r="AG641" s="210" t="s">
        <v>563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5">
      <c r="A642" s="217"/>
      <c r="B642" s="218"/>
      <c r="C642" s="242"/>
      <c r="D642" s="237"/>
      <c r="E642" s="237"/>
      <c r="F642" s="237"/>
      <c r="G642" s="237"/>
      <c r="H642" s="220"/>
      <c r="I642" s="220"/>
      <c r="J642" s="220"/>
      <c r="K642" s="220"/>
      <c r="L642" s="220"/>
      <c r="M642" s="220"/>
      <c r="N642" s="219"/>
      <c r="O642" s="219"/>
      <c r="P642" s="219"/>
      <c r="Q642" s="219"/>
      <c r="R642" s="220"/>
      <c r="S642" s="220"/>
      <c r="T642" s="220"/>
      <c r="U642" s="220"/>
      <c r="V642" s="220"/>
      <c r="W642" s="220"/>
      <c r="X642" s="220"/>
      <c r="Y642" s="220"/>
      <c r="Z642" s="210"/>
      <c r="AA642" s="210"/>
      <c r="AB642" s="210"/>
      <c r="AC642" s="210"/>
      <c r="AD642" s="210"/>
      <c r="AE642" s="210"/>
      <c r="AF642" s="210"/>
      <c r="AG642" s="210" t="s">
        <v>182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9">
        <v>118</v>
      </c>
      <c r="B643" s="230" t="s">
        <v>566</v>
      </c>
      <c r="C643" s="241" t="s">
        <v>567</v>
      </c>
      <c r="D643" s="231" t="s">
        <v>562</v>
      </c>
      <c r="E643" s="232">
        <v>0.31601000000000001</v>
      </c>
      <c r="F643" s="233"/>
      <c r="G643" s="234">
        <f>ROUND(E643*F643,2)</f>
        <v>0</v>
      </c>
      <c r="H643" s="233"/>
      <c r="I643" s="234">
        <f>ROUND(E643*H643,2)</f>
        <v>0</v>
      </c>
      <c r="J643" s="233"/>
      <c r="K643" s="234">
        <f>ROUND(E643*J643,2)</f>
        <v>0</v>
      </c>
      <c r="L643" s="234">
        <v>21</v>
      </c>
      <c r="M643" s="234">
        <f>G643*(1+L643/100)</f>
        <v>0</v>
      </c>
      <c r="N643" s="232">
        <v>0</v>
      </c>
      <c r="O643" s="232">
        <f>ROUND(E643*N643,2)</f>
        <v>0</v>
      </c>
      <c r="P643" s="232">
        <v>0</v>
      </c>
      <c r="Q643" s="232">
        <f>ROUND(E643*P643,2)</f>
        <v>0</v>
      </c>
      <c r="R643" s="234" t="s">
        <v>489</v>
      </c>
      <c r="S643" s="234" t="s">
        <v>177</v>
      </c>
      <c r="T643" s="235" t="s">
        <v>232</v>
      </c>
      <c r="U643" s="220">
        <v>0.49</v>
      </c>
      <c r="V643" s="220">
        <f>ROUND(E643*U643,2)</f>
        <v>0.15</v>
      </c>
      <c r="W643" s="220"/>
      <c r="X643" s="220" t="s">
        <v>195</v>
      </c>
      <c r="Y643" s="220" t="s">
        <v>180</v>
      </c>
      <c r="Z643" s="210"/>
      <c r="AA643" s="210"/>
      <c r="AB643" s="210"/>
      <c r="AC643" s="210"/>
      <c r="AD643" s="210"/>
      <c r="AE643" s="210"/>
      <c r="AF643" s="210"/>
      <c r="AG643" s="210" t="s">
        <v>563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2" x14ac:dyDescent="0.25">
      <c r="A644" s="217"/>
      <c r="B644" s="218"/>
      <c r="C644" s="242"/>
      <c r="D644" s="237"/>
      <c r="E644" s="237"/>
      <c r="F644" s="237"/>
      <c r="G644" s="237"/>
      <c r="H644" s="220"/>
      <c r="I644" s="220"/>
      <c r="J644" s="220"/>
      <c r="K644" s="220"/>
      <c r="L644" s="220"/>
      <c r="M644" s="220"/>
      <c r="N644" s="219"/>
      <c r="O644" s="219"/>
      <c r="P644" s="219"/>
      <c r="Q644" s="219"/>
      <c r="R644" s="220"/>
      <c r="S644" s="220"/>
      <c r="T644" s="220"/>
      <c r="U644" s="220"/>
      <c r="V644" s="220"/>
      <c r="W644" s="220"/>
      <c r="X644" s="220"/>
      <c r="Y644" s="220"/>
      <c r="Z644" s="210"/>
      <c r="AA644" s="210"/>
      <c r="AB644" s="210"/>
      <c r="AC644" s="210"/>
      <c r="AD644" s="210"/>
      <c r="AE644" s="210"/>
      <c r="AF644" s="210"/>
      <c r="AG644" s="210" t="s">
        <v>182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9">
        <v>119</v>
      </c>
      <c r="B645" s="230" t="s">
        <v>577</v>
      </c>
      <c r="C645" s="241" t="s">
        <v>578</v>
      </c>
      <c r="D645" s="231" t="s">
        <v>562</v>
      </c>
      <c r="E645" s="232">
        <v>0.31601000000000001</v>
      </c>
      <c r="F645" s="233"/>
      <c r="G645" s="234">
        <f>ROUND(E645*F645,2)</f>
        <v>0</v>
      </c>
      <c r="H645" s="233"/>
      <c r="I645" s="234">
        <f>ROUND(E645*H645,2)</f>
        <v>0</v>
      </c>
      <c r="J645" s="233"/>
      <c r="K645" s="234">
        <f>ROUND(E645*J645,2)</f>
        <v>0</v>
      </c>
      <c r="L645" s="234">
        <v>21</v>
      </c>
      <c r="M645" s="234">
        <f>G645*(1+L645/100)</f>
        <v>0</v>
      </c>
      <c r="N645" s="232">
        <v>0</v>
      </c>
      <c r="O645" s="232">
        <f>ROUND(E645*N645,2)</f>
        <v>0</v>
      </c>
      <c r="P645" s="232">
        <v>0</v>
      </c>
      <c r="Q645" s="232">
        <f>ROUND(E645*P645,2)</f>
        <v>0</v>
      </c>
      <c r="R645" s="234" t="s">
        <v>579</v>
      </c>
      <c r="S645" s="234" t="s">
        <v>177</v>
      </c>
      <c r="T645" s="235" t="s">
        <v>232</v>
      </c>
      <c r="U645" s="220">
        <v>6.0000000000000001E-3</v>
      </c>
      <c r="V645" s="220">
        <f>ROUND(E645*U645,2)</f>
        <v>0</v>
      </c>
      <c r="W645" s="220"/>
      <c r="X645" s="220" t="s">
        <v>195</v>
      </c>
      <c r="Y645" s="220" t="s">
        <v>180</v>
      </c>
      <c r="Z645" s="210"/>
      <c r="AA645" s="210"/>
      <c r="AB645" s="210"/>
      <c r="AC645" s="210"/>
      <c r="AD645" s="210"/>
      <c r="AE645" s="210"/>
      <c r="AF645" s="210"/>
      <c r="AG645" s="210" t="s">
        <v>563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2" x14ac:dyDescent="0.25">
      <c r="A646" s="217"/>
      <c r="B646" s="218"/>
      <c r="C646" s="256" t="s">
        <v>580</v>
      </c>
      <c r="D646" s="254"/>
      <c r="E646" s="254"/>
      <c r="F646" s="254"/>
      <c r="G646" s="254"/>
      <c r="H646" s="220"/>
      <c r="I646" s="220"/>
      <c r="J646" s="220"/>
      <c r="K646" s="220"/>
      <c r="L646" s="220"/>
      <c r="M646" s="220"/>
      <c r="N646" s="219"/>
      <c r="O646" s="219"/>
      <c r="P646" s="219"/>
      <c r="Q646" s="219"/>
      <c r="R646" s="220"/>
      <c r="S646" s="220"/>
      <c r="T646" s="220"/>
      <c r="U646" s="220"/>
      <c r="V646" s="220"/>
      <c r="W646" s="220"/>
      <c r="X646" s="220"/>
      <c r="Y646" s="220"/>
      <c r="Z646" s="210"/>
      <c r="AA646" s="210"/>
      <c r="AB646" s="210"/>
      <c r="AC646" s="210"/>
      <c r="AD646" s="210"/>
      <c r="AE646" s="210"/>
      <c r="AF646" s="210"/>
      <c r="AG646" s="210" t="s">
        <v>234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2" x14ac:dyDescent="0.25">
      <c r="A647" s="217"/>
      <c r="B647" s="218"/>
      <c r="C647" s="244"/>
      <c r="D647" s="236"/>
      <c r="E647" s="236"/>
      <c r="F647" s="236"/>
      <c r="G647" s="236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20"/>
      <c r="Z647" s="210"/>
      <c r="AA647" s="210"/>
      <c r="AB647" s="210"/>
      <c r="AC647" s="210"/>
      <c r="AD647" s="210"/>
      <c r="AE647" s="210"/>
      <c r="AF647" s="210"/>
      <c r="AG647" s="210" t="s">
        <v>182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x14ac:dyDescent="0.25">
      <c r="A648" s="222" t="s">
        <v>172</v>
      </c>
      <c r="B648" s="223" t="s">
        <v>129</v>
      </c>
      <c r="C648" s="240" t="s">
        <v>130</v>
      </c>
      <c r="D648" s="224"/>
      <c r="E648" s="225"/>
      <c r="F648" s="226"/>
      <c r="G648" s="226">
        <f>SUMIF(AG649:AG654,"&lt;&gt;NOR",G649:G654)</f>
        <v>0</v>
      </c>
      <c r="H648" s="226"/>
      <c r="I648" s="226">
        <f>SUM(I649:I654)</f>
        <v>0</v>
      </c>
      <c r="J648" s="226"/>
      <c r="K648" s="226">
        <f>SUM(K649:K654)</f>
        <v>0</v>
      </c>
      <c r="L648" s="226"/>
      <c r="M648" s="226">
        <f>SUM(M649:M654)</f>
        <v>0</v>
      </c>
      <c r="N648" s="225"/>
      <c r="O648" s="225">
        <f>SUM(O649:O654)</f>
        <v>0</v>
      </c>
      <c r="P648" s="225"/>
      <c r="Q648" s="225">
        <f>SUM(Q649:Q654)</f>
        <v>0.11</v>
      </c>
      <c r="R648" s="226"/>
      <c r="S648" s="226"/>
      <c r="T648" s="227"/>
      <c r="U648" s="221"/>
      <c r="V648" s="221">
        <f>SUM(V649:V654)</f>
        <v>0</v>
      </c>
      <c r="W648" s="221"/>
      <c r="X648" s="221"/>
      <c r="Y648" s="221"/>
      <c r="AG648" t="s">
        <v>173</v>
      </c>
    </row>
    <row r="649" spans="1:60" outlineLevel="1" x14ac:dyDescent="0.25">
      <c r="A649" s="229">
        <v>120</v>
      </c>
      <c r="B649" s="230" t="s">
        <v>691</v>
      </c>
      <c r="C649" s="241" t="s">
        <v>692</v>
      </c>
      <c r="D649" s="231" t="s">
        <v>230</v>
      </c>
      <c r="E649" s="232">
        <v>7.6079999999999997</v>
      </c>
      <c r="F649" s="233"/>
      <c r="G649" s="234">
        <f>ROUND(E649*F649,2)</f>
        <v>0</v>
      </c>
      <c r="H649" s="233"/>
      <c r="I649" s="234">
        <f>ROUND(E649*H649,2)</f>
        <v>0</v>
      </c>
      <c r="J649" s="233"/>
      <c r="K649" s="234">
        <f>ROUND(E649*J649,2)</f>
        <v>0</v>
      </c>
      <c r="L649" s="234">
        <v>21</v>
      </c>
      <c r="M649" s="234">
        <f>G649*(1+L649/100)</f>
        <v>0</v>
      </c>
      <c r="N649" s="232">
        <v>0</v>
      </c>
      <c r="O649" s="232">
        <f>ROUND(E649*N649,2)</f>
        <v>0</v>
      </c>
      <c r="P649" s="232">
        <v>1.4E-2</v>
      </c>
      <c r="Q649" s="232">
        <f>ROUND(E649*P649,2)</f>
        <v>0.11</v>
      </c>
      <c r="R649" s="234"/>
      <c r="S649" s="234" t="s">
        <v>194</v>
      </c>
      <c r="T649" s="235" t="s">
        <v>178</v>
      </c>
      <c r="U649" s="220">
        <v>0</v>
      </c>
      <c r="V649" s="220">
        <f>ROUND(E649*U649,2)</f>
        <v>0</v>
      </c>
      <c r="W649" s="220"/>
      <c r="X649" s="220" t="s">
        <v>195</v>
      </c>
      <c r="Y649" s="220" t="s">
        <v>180</v>
      </c>
      <c r="Z649" s="210"/>
      <c r="AA649" s="210"/>
      <c r="AB649" s="210"/>
      <c r="AC649" s="210"/>
      <c r="AD649" s="210"/>
      <c r="AE649" s="210"/>
      <c r="AF649" s="210"/>
      <c r="AG649" s="210" t="s">
        <v>196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2" x14ac:dyDescent="0.25">
      <c r="A650" s="217"/>
      <c r="B650" s="218"/>
      <c r="C650" s="243" t="s">
        <v>827</v>
      </c>
      <c r="D650" s="239"/>
      <c r="E650" s="239"/>
      <c r="F650" s="239"/>
      <c r="G650" s="239"/>
      <c r="H650" s="220"/>
      <c r="I650" s="220"/>
      <c r="J650" s="220"/>
      <c r="K650" s="220"/>
      <c r="L650" s="220"/>
      <c r="M650" s="220"/>
      <c r="N650" s="219"/>
      <c r="O650" s="219"/>
      <c r="P650" s="219"/>
      <c r="Q650" s="219"/>
      <c r="R650" s="220"/>
      <c r="S650" s="220"/>
      <c r="T650" s="220"/>
      <c r="U650" s="220"/>
      <c r="V650" s="220"/>
      <c r="W650" s="220"/>
      <c r="X650" s="220"/>
      <c r="Y650" s="220"/>
      <c r="Z650" s="210"/>
      <c r="AA650" s="210"/>
      <c r="AB650" s="210"/>
      <c r="AC650" s="210"/>
      <c r="AD650" s="210"/>
      <c r="AE650" s="210"/>
      <c r="AF650" s="210"/>
      <c r="AG650" s="210" t="s">
        <v>190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17"/>
      <c r="B651" s="218"/>
      <c r="C651" s="261" t="s">
        <v>828</v>
      </c>
      <c r="D651" s="255"/>
      <c r="E651" s="255"/>
      <c r="F651" s="255"/>
      <c r="G651" s="255"/>
      <c r="H651" s="220"/>
      <c r="I651" s="220"/>
      <c r="J651" s="220"/>
      <c r="K651" s="220"/>
      <c r="L651" s="220"/>
      <c r="M651" s="220"/>
      <c r="N651" s="219"/>
      <c r="O651" s="219"/>
      <c r="P651" s="219"/>
      <c r="Q651" s="219"/>
      <c r="R651" s="220"/>
      <c r="S651" s="220"/>
      <c r="T651" s="220"/>
      <c r="U651" s="220"/>
      <c r="V651" s="220"/>
      <c r="W651" s="220"/>
      <c r="X651" s="220"/>
      <c r="Y651" s="220"/>
      <c r="Z651" s="210"/>
      <c r="AA651" s="210"/>
      <c r="AB651" s="210"/>
      <c r="AC651" s="210"/>
      <c r="AD651" s="210"/>
      <c r="AE651" s="210"/>
      <c r="AF651" s="210"/>
      <c r="AG651" s="210" t="s">
        <v>190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5">
      <c r="A652" s="217"/>
      <c r="B652" s="218"/>
      <c r="C652" s="261" t="s">
        <v>693</v>
      </c>
      <c r="D652" s="255"/>
      <c r="E652" s="255"/>
      <c r="F652" s="255"/>
      <c r="G652" s="255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20"/>
      <c r="Z652" s="210"/>
      <c r="AA652" s="210"/>
      <c r="AB652" s="210"/>
      <c r="AC652" s="210"/>
      <c r="AD652" s="210"/>
      <c r="AE652" s="210"/>
      <c r="AF652" s="210"/>
      <c r="AG652" s="210" t="s">
        <v>190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2" x14ac:dyDescent="0.25">
      <c r="A653" s="217"/>
      <c r="B653" s="218"/>
      <c r="C653" s="257" t="s">
        <v>694</v>
      </c>
      <c r="D653" s="248"/>
      <c r="E653" s="249">
        <v>7.61</v>
      </c>
      <c r="F653" s="220"/>
      <c r="G653" s="220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20"/>
      <c r="Z653" s="210"/>
      <c r="AA653" s="210"/>
      <c r="AB653" s="210"/>
      <c r="AC653" s="210"/>
      <c r="AD653" s="210"/>
      <c r="AE653" s="210"/>
      <c r="AF653" s="210"/>
      <c r="AG653" s="210" t="s">
        <v>236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2" x14ac:dyDescent="0.25">
      <c r="A654" s="217"/>
      <c r="B654" s="218"/>
      <c r="C654" s="244"/>
      <c r="D654" s="236"/>
      <c r="E654" s="236"/>
      <c r="F654" s="236"/>
      <c r="G654" s="236"/>
      <c r="H654" s="220"/>
      <c r="I654" s="220"/>
      <c r="J654" s="220"/>
      <c r="K654" s="220"/>
      <c r="L654" s="220"/>
      <c r="M654" s="220"/>
      <c r="N654" s="219"/>
      <c r="O654" s="219"/>
      <c r="P654" s="219"/>
      <c r="Q654" s="219"/>
      <c r="R654" s="220"/>
      <c r="S654" s="220"/>
      <c r="T654" s="220"/>
      <c r="U654" s="220"/>
      <c r="V654" s="220"/>
      <c r="W654" s="220"/>
      <c r="X654" s="220"/>
      <c r="Y654" s="220"/>
      <c r="Z654" s="210"/>
      <c r="AA654" s="210"/>
      <c r="AB654" s="210"/>
      <c r="AC654" s="210"/>
      <c r="AD654" s="210"/>
      <c r="AE654" s="210"/>
      <c r="AF654" s="210"/>
      <c r="AG654" s="210" t="s">
        <v>182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x14ac:dyDescent="0.25">
      <c r="A655" s="222" t="s">
        <v>172</v>
      </c>
      <c r="B655" s="223" t="s">
        <v>131</v>
      </c>
      <c r="C655" s="240" t="s">
        <v>132</v>
      </c>
      <c r="D655" s="224"/>
      <c r="E655" s="225"/>
      <c r="F655" s="226"/>
      <c r="G655" s="226">
        <f>SUMIF(AG656:AG726,"&lt;&gt;NOR",G656:G726)</f>
        <v>0</v>
      </c>
      <c r="H655" s="226"/>
      <c r="I655" s="226">
        <f>SUM(I656:I726)</f>
        <v>0</v>
      </c>
      <c r="J655" s="226"/>
      <c r="K655" s="226">
        <f>SUM(K656:K726)</f>
        <v>0</v>
      </c>
      <c r="L655" s="226"/>
      <c r="M655" s="226">
        <f>SUM(M656:M726)</f>
        <v>0</v>
      </c>
      <c r="N655" s="225"/>
      <c r="O655" s="225">
        <f>SUM(O656:O726)</f>
        <v>0</v>
      </c>
      <c r="P655" s="225"/>
      <c r="Q655" s="225">
        <f>SUM(Q656:Q726)</f>
        <v>0</v>
      </c>
      <c r="R655" s="226"/>
      <c r="S655" s="226"/>
      <c r="T655" s="227"/>
      <c r="U655" s="221"/>
      <c r="V655" s="221">
        <f>SUM(V656:V726)</f>
        <v>0</v>
      </c>
      <c r="W655" s="221"/>
      <c r="X655" s="221"/>
      <c r="Y655" s="221"/>
      <c r="AG655" t="s">
        <v>173</v>
      </c>
    </row>
    <row r="656" spans="1:60" ht="20.399999999999999" outlineLevel="1" x14ac:dyDescent="0.25">
      <c r="A656" s="229">
        <v>121</v>
      </c>
      <c r="B656" s="230" t="s">
        <v>695</v>
      </c>
      <c r="C656" s="241" t="s">
        <v>696</v>
      </c>
      <c r="D656" s="231" t="s">
        <v>385</v>
      </c>
      <c r="E656" s="232">
        <v>1</v>
      </c>
      <c r="F656" s="233"/>
      <c r="G656" s="234">
        <f>ROUND(E656*F656,2)</f>
        <v>0</v>
      </c>
      <c r="H656" s="233"/>
      <c r="I656" s="234">
        <f>ROUND(E656*H656,2)</f>
        <v>0</v>
      </c>
      <c r="J656" s="233"/>
      <c r="K656" s="234">
        <f>ROUND(E656*J656,2)</f>
        <v>0</v>
      </c>
      <c r="L656" s="234">
        <v>21</v>
      </c>
      <c r="M656" s="234">
        <f>G656*(1+L656/100)</f>
        <v>0</v>
      </c>
      <c r="N656" s="232">
        <v>0</v>
      </c>
      <c r="O656" s="232">
        <f>ROUND(E656*N656,2)</f>
        <v>0</v>
      </c>
      <c r="P656" s="232">
        <v>0</v>
      </c>
      <c r="Q656" s="232">
        <f>ROUND(E656*P656,2)</f>
        <v>0</v>
      </c>
      <c r="R656" s="234"/>
      <c r="S656" s="234" t="s">
        <v>194</v>
      </c>
      <c r="T656" s="235" t="s">
        <v>178</v>
      </c>
      <c r="U656" s="220">
        <v>0</v>
      </c>
      <c r="V656" s="220">
        <f>ROUND(E656*U656,2)</f>
        <v>0</v>
      </c>
      <c r="W656" s="220"/>
      <c r="X656" s="220" t="s">
        <v>195</v>
      </c>
      <c r="Y656" s="220" t="s">
        <v>180</v>
      </c>
      <c r="Z656" s="210"/>
      <c r="AA656" s="210"/>
      <c r="AB656" s="210"/>
      <c r="AC656" s="210"/>
      <c r="AD656" s="210"/>
      <c r="AE656" s="210"/>
      <c r="AF656" s="210"/>
      <c r="AG656" s="210" t="s">
        <v>196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2" x14ac:dyDescent="0.25">
      <c r="A657" s="217"/>
      <c r="B657" s="218"/>
      <c r="C657" s="257" t="s">
        <v>697</v>
      </c>
      <c r="D657" s="248"/>
      <c r="E657" s="249">
        <v>1</v>
      </c>
      <c r="F657" s="220"/>
      <c r="G657" s="220"/>
      <c r="H657" s="220"/>
      <c r="I657" s="220"/>
      <c r="J657" s="220"/>
      <c r="K657" s="220"/>
      <c r="L657" s="220"/>
      <c r="M657" s="220"/>
      <c r="N657" s="219"/>
      <c r="O657" s="219"/>
      <c r="P657" s="219"/>
      <c r="Q657" s="219"/>
      <c r="R657" s="220"/>
      <c r="S657" s="220"/>
      <c r="T657" s="220"/>
      <c r="U657" s="220"/>
      <c r="V657" s="220"/>
      <c r="W657" s="220"/>
      <c r="X657" s="220"/>
      <c r="Y657" s="220"/>
      <c r="Z657" s="210"/>
      <c r="AA657" s="210"/>
      <c r="AB657" s="210"/>
      <c r="AC657" s="210"/>
      <c r="AD657" s="210"/>
      <c r="AE657" s="210"/>
      <c r="AF657" s="210"/>
      <c r="AG657" s="210" t="s">
        <v>236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5">
      <c r="A658" s="217"/>
      <c r="B658" s="218"/>
      <c r="C658" s="244"/>
      <c r="D658" s="236"/>
      <c r="E658" s="236"/>
      <c r="F658" s="236"/>
      <c r="G658" s="236"/>
      <c r="H658" s="220"/>
      <c r="I658" s="220"/>
      <c r="J658" s="220"/>
      <c r="K658" s="220"/>
      <c r="L658" s="220"/>
      <c r="M658" s="220"/>
      <c r="N658" s="219"/>
      <c r="O658" s="219"/>
      <c r="P658" s="219"/>
      <c r="Q658" s="219"/>
      <c r="R658" s="220"/>
      <c r="S658" s="220"/>
      <c r="T658" s="220"/>
      <c r="U658" s="220"/>
      <c r="V658" s="220"/>
      <c r="W658" s="220"/>
      <c r="X658" s="220"/>
      <c r="Y658" s="220"/>
      <c r="Z658" s="210"/>
      <c r="AA658" s="210"/>
      <c r="AB658" s="210"/>
      <c r="AC658" s="210"/>
      <c r="AD658" s="210"/>
      <c r="AE658" s="210"/>
      <c r="AF658" s="210"/>
      <c r="AG658" s="210" t="s">
        <v>182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ht="20.399999999999999" outlineLevel="1" x14ac:dyDescent="0.25">
      <c r="A659" s="229">
        <v>122</v>
      </c>
      <c r="B659" s="230" t="s">
        <v>698</v>
      </c>
      <c r="C659" s="241" t="s">
        <v>699</v>
      </c>
      <c r="D659" s="231" t="s">
        <v>385</v>
      </c>
      <c r="E659" s="232">
        <v>1</v>
      </c>
      <c r="F659" s="233"/>
      <c r="G659" s="234">
        <f>ROUND(E659*F659,2)</f>
        <v>0</v>
      </c>
      <c r="H659" s="233"/>
      <c r="I659" s="234">
        <f>ROUND(E659*H659,2)</f>
        <v>0</v>
      </c>
      <c r="J659" s="233"/>
      <c r="K659" s="234">
        <f>ROUND(E659*J659,2)</f>
        <v>0</v>
      </c>
      <c r="L659" s="234">
        <v>21</v>
      </c>
      <c r="M659" s="234">
        <f>G659*(1+L659/100)</f>
        <v>0</v>
      </c>
      <c r="N659" s="232">
        <v>0</v>
      </c>
      <c r="O659" s="232">
        <f>ROUND(E659*N659,2)</f>
        <v>0</v>
      </c>
      <c r="P659" s="232">
        <v>0</v>
      </c>
      <c r="Q659" s="232">
        <f>ROUND(E659*P659,2)</f>
        <v>0</v>
      </c>
      <c r="R659" s="234"/>
      <c r="S659" s="234" t="s">
        <v>194</v>
      </c>
      <c r="T659" s="235" t="s">
        <v>178</v>
      </c>
      <c r="U659" s="220">
        <v>0</v>
      </c>
      <c r="V659" s="220">
        <f>ROUND(E659*U659,2)</f>
        <v>0</v>
      </c>
      <c r="W659" s="220"/>
      <c r="X659" s="220" t="s">
        <v>195</v>
      </c>
      <c r="Y659" s="220" t="s">
        <v>180</v>
      </c>
      <c r="Z659" s="210"/>
      <c r="AA659" s="210"/>
      <c r="AB659" s="210"/>
      <c r="AC659" s="210"/>
      <c r="AD659" s="210"/>
      <c r="AE659" s="210"/>
      <c r="AF659" s="210"/>
      <c r="AG659" s="210" t="s">
        <v>196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2" x14ac:dyDescent="0.25">
      <c r="A660" s="217"/>
      <c r="B660" s="218"/>
      <c r="C660" s="257" t="s">
        <v>700</v>
      </c>
      <c r="D660" s="248"/>
      <c r="E660" s="249">
        <v>1</v>
      </c>
      <c r="F660" s="220"/>
      <c r="G660" s="220"/>
      <c r="H660" s="220"/>
      <c r="I660" s="220"/>
      <c r="J660" s="220"/>
      <c r="K660" s="220"/>
      <c r="L660" s="220"/>
      <c r="M660" s="220"/>
      <c r="N660" s="219"/>
      <c r="O660" s="219"/>
      <c r="P660" s="219"/>
      <c r="Q660" s="219"/>
      <c r="R660" s="220"/>
      <c r="S660" s="220"/>
      <c r="T660" s="220"/>
      <c r="U660" s="220"/>
      <c r="V660" s="220"/>
      <c r="W660" s="220"/>
      <c r="X660" s="220"/>
      <c r="Y660" s="220"/>
      <c r="Z660" s="210"/>
      <c r="AA660" s="210"/>
      <c r="AB660" s="210"/>
      <c r="AC660" s="210"/>
      <c r="AD660" s="210"/>
      <c r="AE660" s="210"/>
      <c r="AF660" s="210"/>
      <c r="AG660" s="210" t="s">
        <v>236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2" x14ac:dyDescent="0.25">
      <c r="A661" s="217"/>
      <c r="B661" s="218"/>
      <c r="C661" s="244"/>
      <c r="D661" s="236"/>
      <c r="E661" s="236"/>
      <c r="F661" s="236"/>
      <c r="G661" s="236"/>
      <c r="H661" s="220"/>
      <c r="I661" s="220"/>
      <c r="J661" s="220"/>
      <c r="K661" s="220"/>
      <c r="L661" s="220"/>
      <c r="M661" s="220"/>
      <c r="N661" s="219"/>
      <c r="O661" s="219"/>
      <c r="P661" s="219"/>
      <c r="Q661" s="219"/>
      <c r="R661" s="220"/>
      <c r="S661" s="220"/>
      <c r="T661" s="220"/>
      <c r="U661" s="220"/>
      <c r="V661" s="220"/>
      <c r="W661" s="220"/>
      <c r="X661" s="220"/>
      <c r="Y661" s="220"/>
      <c r="Z661" s="210"/>
      <c r="AA661" s="210"/>
      <c r="AB661" s="210"/>
      <c r="AC661" s="210"/>
      <c r="AD661" s="210"/>
      <c r="AE661" s="210"/>
      <c r="AF661" s="210"/>
      <c r="AG661" s="210" t="s">
        <v>182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ht="20.399999999999999" outlineLevel="1" x14ac:dyDescent="0.25">
      <c r="A662" s="229">
        <v>123</v>
      </c>
      <c r="B662" s="230" t="s">
        <v>701</v>
      </c>
      <c r="C662" s="241" t="s">
        <v>702</v>
      </c>
      <c r="D662" s="231" t="s">
        <v>385</v>
      </c>
      <c r="E662" s="232">
        <v>1</v>
      </c>
      <c r="F662" s="233"/>
      <c r="G662" s="234">
        <f>ROUND(E662*F662,2)</f>
        <v>0</v>
      </c>
      <c r="H662" s="233"/>
      <c r="I662" s="234">
        <f>ROUND(E662*H662,2)</f>
        <v>0</v>
      </c>
      <c r="J662" s="233"/>
      <c r="K662" s="234">
        <f>ROUND(E662*J662,2)</f>
        <v>0</v>
      </c>
      <c r="L662" s="234">
        <v>21</v>
      </c>
      <c r="M662" s="234">
        <f>G662*(1+L662/100)</f>
        <v>0</v>
      </c>
      <c r="N662" s="232">
        <v>0</v>
      </c>
      <c r="O662" s="232">
        <f>ROUND(E662*N662,2)</f>
        <v>0</v>
      </c>
      <c r="P662" s="232">
        <v>0</v>
      </c>
      <c r="Q662" s="232">
        <f>ROUND(E662*P662,2)</f>
        <v>0</v>
      </c>
      <c r="R662" s="234"/>
      <c r="S662" s="234" t="s">
        <v>194</v>
      </c>
      <c r="T662" s="235" t="s">
        <v>178</v>
      </c>
      <c r="U662" s="220">
        <v>0</v>
      </c>
      <c r="V662" s="220">
        <f>ROUND(E662*U662,2)</f>
        <v>0</v>
      </c>
      <c r="W662" s="220"/>
      <c r="X662" s="220" t="s">
        <v>195</v>
      </c>
      <c r="Y662" s="220" t="s">
        <v>180</v>
      </c>
      <c r="Z662" s="210"/>
      <c r="AA662" s="210"/>
      <c r="AB662" s="210"/>
      <c r="AC662" s="210"/>
      <c r="AD662" s="210"/>
      <c r="AE662" s="210"/>
      <c r="AF662" s="210"/>
      <c r="AG662" s="210" t="s">
        <v>196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5">
      <c r="A663" s="217"/>
      <c r="B663" s="218"/>
      <c r="C663" s="257" t="s">
        <v>703</v>
      </c>
      <c r="D663" s="248"/>
      <c r="E663" s="249">
        <v>1</v>
      </c>
      <c r="F663" s="220"/>
      <c r="G663" s="220"/>
      <c r="H663" s="220"/>
      <c r="I663" s="220"/>
      <c r="J663" s="220"/>
      <c r="K663" s="220"/>
      <c r="L663" s="220"/>
      <c r="M663" s="220"/>
      <c r="N663" s="219"/>
      <c r="O663" s="219"/>
      <c r="P663" s="219"/>
      <c r="Q663" s="219"/>
      <c r="R663" s="220"/>
      <c r="S663" s="220"/>
      <c r="T663" s="220"/>
      <c r="U663" s="220"/>
      <c r="V663" s="220"/>
      <c r="W663" s="220"/>
      <c r="X663" s="220"/>
      <c r="Y663" s="220"/>
      <c r="Z663" s="210"/>
      <c r="AA663" s="210"/>
      <c r="AB663" s="210"/>
      <c r="AC663" s="210"/>
      <c r="AD663" s="210"/>
      <c r="AE663" s="210"/>
      <c r="AF663" s="210"/>
      <c r="AG663" s="210" t="s">
        <v>236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2" x14ac:dyDescent="0.25">
      <c r="A664" s="217"/>
      <c r="B664" s="218"/>
      <c r="C664" s="244"/>
      <c r="D664" s="236"/>
      <c r="E664" s="236"/>
      <c r="F664" s="236"/>
      <c r="G664" s="236"/>
      <c r="H664" s="220"/>
      <c r="I664" s="220"/>
      <c r="J664" s="220"/>
      <c r="K664" s="220"/>
      <c r="L664" s="220"/>
      <c r="M664" s="220"/>
      <c r="N664" s="219"/>
      <c r="O664" s="219"/>
      <c r="P664" s="219"/>
      <c r="Q664" s="219"/>
      <c r="R664" s="220"/>
      <c r="S664" s="220"/>
      <c r="T664" s="220"/>
      <c r="U664" s="220"/>
      <c r="V664" s="220"/>
      <c r="W664" s="220"/>
      <c r="X664" s="220"/>
      <c r="Y664" s="220"/>
      <c r="Z664" s="210"/>
      <c r="AA664" s="210"/>
      <c r="AB664" s="210"/>
      <c r="AC664" s="210"/>
      <c r="AD664" s="210"/>
      <c r="AE664" s="210"/>
      <c r="AF664" s="210"/>
      <c r="AG664" s="210" t="s">
        <v>182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9">
        <v>124</v>
      </c>
      <c r="B665" s="230" t="s">
        <v>704</v>
      </c>
      <c r="C665" s="241" t="s">
        <v>705</v>
      </c>
      <c r="D665" s="231" t="s">
        <v>385</v>
      </c>
      <c r="E665" s="232">
        <v>1</v>
      </c>
      <c r="F665" s="233"/>
      <c r="G665" s="234">
        <f>ROUND(E665*F665,2)</f>
        <v>0</v>
      </c>
      <c r="H665" s="233"/>
      <c r="I665" s="234">
        <f>ROUND(E665*H665,2)</f>
        <v>0</v>
      </c>
      <c r="J665" s="233"/>
      <c r="K665" s="234">
        <f>ROUND(E665*J665,2)</f>
        <v>0</v>
      </c>
      <c r="L665" s="234">
        <v>21</v>
      </c>
      <c r="M665" s="234">
        <f>G665*(1+L665/100)</f>
        <v>0</v>
      </c>
      <c r="N665" s="232">
        <v>0</v>
      </c>
      <c r="O665" s="232">
        <f>ROUND(E665*N665,2)</f>
        <v>0</v>
      </c>
      <c r="P665" s="232">
        <v>0</v>
      </c>
      <c r="Q665" s="232">
        <f>ROUND(E665*P665,2)</f>
        <v>0</v>
      </c>
      <c r="R665" s="234"/>
      <c r="S665" s="234" t="s">
        <v>194</v>
      </c>
      <c r="T665" s="235" t="s">
        <v>178</v>
      </c>
      <c r="U665" s="220">
        <v>0</v>
      </c>
      <c r="V665" s="220">
        <f>ROUND(E665*U665,2)</f>
        <v>0</v>
      </c>
      <c r="W665" s="220"/>
      <c r="X665" s="220" t="s">
        <v>195</v>
      </c>
      <c r="Y665" s="220" t="s">
        <v>180</v>
      </c>
      <c r="Z665" s="210"/>
      <c r="AA665" s="210"/>
      <c r="AB665" s="210"/>
      <c r="AC665" s="210"/>
      <c r="AD665" s="210"/>
      <c r="AE665" s="210"/>
      <c r="AF665" s="210"/>
      <c r="AG665" s="210" t="s">
        <v>196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2" x14ac:dyDescent="0.25">
      <c r="A666" s="217"/>
      <c r="B666" s="218"/>
      <c r="C666" s="243" t="s">
        <v>829</v>
      </c>
      <c r="D666" s="239"/>
      <c r="E666" s="239"/>
      <c r="F666" s="239"/>
      <c r="G666" s="239"/>
      <c r="H666" s="220"/>
      <c r="I666" s="220"/>
      <c r="J666" s="220"/>
      <c r="K666" s="220"/>
      <c r="L666" s="220"/>
      <c r="M666" s="220"/>
      <c r="N666" s="219"/>
      <c r="O666" s="219"/>
      <c r="P666" s="219"/>
      <c r="Q666" s="219"/>
      <c r="R666" s="220"/>
      <c r="S666" s="220"/>
      <c r="T666" s="220"/>
      <c r="U666" s="220"/>
      <c r="V666" s="220"/>
      <c r="W666" s="220"/>
      <c r="X666" s="220"/>
      <c r="Y666" s="220"/>
      <c r="Z666" s="210"/>
      <c r="AA666" s="210"/>
      <c r="AB666" s="210"/>
      <c r="AC666" s="210"/>
      <c r="AD666" s="210"/>
      <c r="AE666" s="210"/>
      <c r="AF666" s="210"/>
      <c r="AG666" s="210" t="s">
        <v>190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3" x14ac:dyDescent="0.25">
      <c r="A667" s="217"/>
      <c r="B667" s="218"/>
      <c r="C667" s="261" t="s">
        <v>830</v>
      </c>
      <c r="D667" s="255"/>
      <c r="E667" s="255"/>
      <c r="F667" s="255"/>
      <c r="G667" s="255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20"/>
      <c r="Z667" s="210"/>
      <c r="AA667" s="210"/>
      <c r="AB667" s="210"/>
      <c r="AC667" s="210"/>
      <c r="AD667" s="210"/>
      <c r="AE667" s="210"/>
      <c r="AF667" s="210"/>
      <c r="AG667" s="210" t="s">
        <v>190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3" x14ac:dyDescent="0.25">
      <c r="A668" s="217"/>
      <c r="B668" s="218"/>
      <c r="C668" s="261" t="s">
        <v>706</v>
      </c>
      <c r="D668" s="255"/>
      <c r="E668" s="255"/>
      <c r="F668" s="255"/>
      <c r="G668" s="255"/>
      <c r="H668" s="220"/>
      <c r="I668" s="220"/>
      <c r="J668" s="220"/>
      <c r="K668" s="220"/>
      <c r="L668" s="220"/>
      <c r="M668" s="220"/>
      <c r="N668" s="219"/>
      <c r="O668" s="219"/>
      <c r="P668" s="219"/>
      <c r="Q668" s="219"/>
      <c r="R668" s="220"/>
      <c r="S668" s="220"/>
      <c r="T668" s="220"/>
      <c r="U668" s="220"/>
      <c r="V668" s="220"/>
      <c r="W668" s="220"/>
      <c r="X668" s="220"/>
      <c r="Y668" s="220"/>
      <c r="Z668" s="210"/>
      <c r="AA668" s="210"/>
      <c r="AB668" s="210"/>
      <c r="AC668" s="210"/>
      <c r="AD668" s="210"/>
      <c r="AE668" s="210"/>
      <c r="AF668" s="210"/>
      <c r="AG668" s="210" t="s">
        <v>190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2" x14ac:dyDescent="0.25">
      <c r="A669" s="217"/>
      <c r="B669" s="218"/>
      <c r="C669" s="257" t="s">
        <v>707</v>
      </c>
      <c r="D669" s="248"/>
      <c r="E669" s="249">
        <v>1</v>
      </c>
      <c r="F669" s="220"/>
      <c r="G669" s="220"/>
      <c r="H669" s="220"/>
      <c r="I669" s="220"/>
      <c r="J669" s="220"/>
      <c r="K669" s="220"/>
      <c r="L669" s="220"/>
      <c r="M669" s="220"/>
      <c r="N669" s="219"/>
      <c r="O669" s="219"/>
      <c r="P669" s="219"/>
      <c r="Q669" s="219"/>
      <c r="R669" s="220"/>
      <c r="S669" s="220"/>
      <c r="T669" s="220"/>
      <c r="U669" s="220"/>
      <c r="V669" s="220"/>
      <c r="W669" s="220"/>
      <c r="X669" s="220"/>
      <c r="Y669" s="220"/>
      <c r="Z669" s="210"/>
      <c r="AA669" s="210"/>
      <c r="AB669" s="210"/>
      <c r="AC669" s="210"/>
      <c r="AD669" s="210"/>
      <c r="AE669" s="210"/>
      <c r="AF669" s="210"/>
      <c r="AG669" s="210" t="s">
        <v>236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2" x14ac:dyDescent="0.25">
      <c r="A670" s="217"/>
      <c r="B670" s="218"/>
      <c r="C670" s="244"/>
      <c r="D670" s="236"/>
      <c r="E670" s="236"/>
      <c r="F670" s="236"/>
      <c r="G670" s="236"/>
      <c r="H670" s="220"/>
      <c r="I670" s="220"/>
      <c r="J670" s="220"/>
      <c r="K670" s="220"/>
      <c r="L670" s="220"/>
      <c r="M670" s="220"/>
      <c r="N670" s="219"/>
      <c r="O670" s="219"/>
      <c r="P670" s="219"/>
      <c r="Q670" s="219"/>
      <c r="R670" s="220"/>
      <c r="S670" s="220"/>
      <c r="T670" s="220"/>
      <c r="U670" s="220"/>
      <c r="V670" s="220"/>
      <c r="W670" s="220"/>
      <c r="X670" s="220"/>
      <c r="Y670" s="220"/>
      <c r="Z670" s="210"/>
      <c r="AA670" s="210"/>
      <c r="AB670" s="210"/>
      <c r="AC670" s="210"/>
      <c r="AD670" s="210"/>
      <c r="AE670" s="210"/>
      <c r="AF670" s="210"/>
      <c r="AG670" s="210" t="s">
        <v>182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5">
      <c r="A671" s="229">
        <v>125</v>
      </c>
      <c r="B671" s="230" t="s">
        <v>708</v>
      </c>
      <c r="C671" s="241" t="s">
        <v>709</v>
      </c>
      <c r="D671" s="231" t="s">
        <v>385</v>
      </c>
      <c r="E671" s="232">
        <v>1</v>
      </c>
      <c r="F671" s="233"/>
      <c r="G671" s="234">
        <f>ROUND(E671*F671,2)</f>
        <v>0</v>
      </c>
      <c r="H671" s="233"/>
      <c r="I671" s="234">
        <f>ROUND(E671*H671,2)</f>
        <v>0</v>
      </c>
      <c r="J671" s="233"/>
      <c r="K671" s="234">
        <f>ROUND(E671*J671,2)</f>
        <v>0</v>
      </c>
      <c r="L671" s="234">
        <v>21</v>
      </c>
      <c r="M671" s="234">
        <f>G671*(1+L671/100)</f>
        <v>0</v>
      </c>
      <c r="N671" s="232">
        <v>0</v>
      </c>
      <c r="O671" s="232">
        <f>ROUND(E671*N671,2)</f>
        <v>0</v>
      </c>
      <c r="P671" s="232">
        <v>0</v>
      </c>
      <c r="Q671" s="232">
        <f>ROUND(E671*P671,2)</f>
        <v>0</v>
      </c>
      <c r="R671" s="234"/>
      <c r="S671" s="234" t="s">
        <v>194</v>
      </c>
      <c r="T671" s="235" t="s">
        <v>178</v>
      </c>
      <c r="U671" s="220">
        <v>0</v>
      </c>
      <c r="V671" s="220">
        <f>ROUND(E671*U671,2)</f>
        <v>0</v>
      </c>
      <c r="W671" s="220"/>
      <c r="X671" s="220" t="s">
        <v>195</v>
      </c>
      <c r="Y671" s="220" t="s">
        <v>180</v>
      </c>
      <c r="Z671" s="210"/>
      <c r="AA671" s="210"/>
      <c r="AB671" s="210"/>
      <c r="AC671" s="210"/>
      <c r="AD671" s="210"/>
      <c r="AE671" s="210"/>
      <c r="AF671" s="210"/>
      <c r="AG671" s="210" t="s">
        <v>196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2" x14ac:dyDescent="0.25">
      <c r="A672" s="217"/>
      <c r="B672" s="218"/>
      <c r="C672" s="243" t="s">
        <v>831</v>
      </c>
      <c r="D672" s="239"/>
      <c r="E672" s="239"/>
      <c r="F672" s="239"/>
      <c r="G672" s="239"/>
      <c r="H672" s="220"/>
      <c r="I672" s="220"/>
      <c r="J672" s="220"/>
      <c r="K672" s="220"/>
      <c r="L672" s="220"/>
      <c r="M672" s="220"/>
      <c r="N672" s="219"/>
      <c r="O672" s="219"/>
      <c r="P672" s="219"/>
      <c r="Q672" s="219"/>
      <c r="R672" s="220"/>
      <c r="S672" s="220"/>
      <c r="T672" s="220"/>
      <c r="U672" s="220"/>
      <c r="V672" s="220"/>
      <c r="W672" s="220"/>
      <c r="X672" s="220"/>
      <c r="Y672" s="220"/>
      <c r="Z672" s="210"/>
      <c r="AA672" s="210"/>
      <c r="AB672" s="210"/>
      <c r="AC672" s="210"/>
      <c r="AD672" s="210"/>
      <c r="AE672" s="210"/>
      <c r="AF672" s="210"/>
      <c r="AG672" s="210" t="s">
        <v>190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5">
      <c r="A673" s="217"/>
      <c r="B673" s="218"/>
      <c r="C673" s="261" t="s">
        <v>832</v>
      </c>
      <c r="D673" s="255"/>
      <c r="E673" s="255"/>
      <c r="F673" s="255"/>
      <c r="G673" s="255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20"/>
      <c r="Z673" s="210"/>
      <c r="AA673" s="210"/>
      <c r="AB673" s="210"/>
      <c r="AC673" s="210"/>
      <c r="AD673" s="210"/>
      <c r="AE673" s="210"/>
      <c r="AF673" s="210"/>
      <c r="AG673" s="210" t="s">
        <v>190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17"/>
      <c r="B674" s="218"/>
      <c r="C674" s="261" t="s">
        <v>833</v>
      </c>
      <c r="D674" s="255"/>
      <c r="E674" s="255"/>
      <c r="F674" s="255"/>
      <c r="G674" s="255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20"/>
      <c r="Z674" s="210"/>
      <c r="AA674" s="210"/>
      <c r="AB674" s="210"/>
      <c r="AC674" s="210"/>
      <c r="AD674" s="210"/>
      <c r="AE674" s="210"/>
      <c r="AF674" s="210"/>
      <c r="AG674" s="210" t="s">
        <v>190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5">
      <c r="A675" s="217"/>
      <c r="B675" s="218"/>
      <c r="C675" s="261" t="s">
        <v>834</v>
      </c>
      <c r="D675" s="255"/>
      <c r="E675" s="255"/>
      <c r="F675" s="255"/>
      <c r="G675" s="255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20"/>
      <c r="Z675" s="210"/>
      <c r="AA675" s="210"/>
      <c r="AB675" s="210"/>
      <c r="AC675" s="210"/>
      <c r="AD675" s="210"/>
      <c r="AE675" s="210"/>
      <c r="AF675" s="210"/>
      <c r="AG675" s="210" t="s">
        <v>190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5">
      <c r="A676" s="217"/>
      <c r="B676" s="218"/>
      <c r="C676" s="261" t="s">
        <v>710</v>
      </c>
      <c r="D676" s="255"/>
      <c r="E676" s="255"/>
      <c r="F676" s="255"/>
      <c r="G676" s="255"/>
      <c r="H676" s="220"/>
      <c r="I676" s="220"/>
      <c r="J676" s="220"/>
      <c r="K676" s="220"/>
      <c r="L676" s="220"/>
      <c r="M676" s="220"/>
      <c r="N676" s="219"/>
      <c r="O676" s="219"/>
      <c r="P676" s="219"/>
      <c r="Q676" s="219"/>
      <c r="R676" s="220"/>
      <c r="S676" s="220"/>
      <c r="T676" s="220"/>
      <c r="U676" s="220"/>
      <c r="V676" s="220"/>
      <c r="W676" s="220"/>
      <c r="X676" s="220"/>
      <c r="Y676" s="220"/>
      <c r="Z676" s="210"/>
      <c r="AA676" s="210"/>
      <c r="AB676" s="210"/>
      <c r="AC676" s="210"/>
      <c r="AD676" s="210"/>
      <c r="AE676" s="210"/>
      <c r="AF676" s="210"/>
      <c r="AG676" s="210" t="s">
        <v>190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38" t="str">
        <f>C676</f>
        <v>kotveno přes KZS pomocí montážního bloku vyrobeného z tvarově stálého PU o vysoké objemové hustotě, o rozměrech 198x190mm a tl. 150mm</v>
      </c>
      <c r="BB676" s="210"/>
      <c r="BC676" s="210"/>
      <c r="BD676" s="210"/>
      <c r="BE676" s="210"/>
      <c r="BF676" s="210"/>
      <c r="BG676" s="210"/>
      <c r="BH676" s="210"/>
    </row>
    <row r="677" spans="1:60" outlineLevel="2" x14ac:dyDescent="0.25">
      <c r="A677" s="217"/>
      <c r="B677" s="218"/>
      <c r="C677" s="257" t="s">
        <v>711</v>
      </c>
      <c r="D677" s="248"/>
      <c r="E677" s="249">
        <v>1</v>
      </c>
      <c r="F677" s="220"/>
      <c r="G677" s="220"/>
      <c r="H677" s="220"/>
      <c r="I677" s="220"/>
      <c r="J677" s="220"/>
      <c r="K677" s="220"/>
      <c r="L677" s="220"/>
      <c r="M677" s="220"/>
      <c r="N677" s="219"/>
      <c r="O677" s="219"/>
      <c r="P677" s="219"/>
      <c r="Q677" s="219"/>
      <c r="R677" s="220"/>
      <c r="S677" s="220"/>
      <c r="T677" s="220"/>
      <c r="U677" s="220"/>
      <c r="V677" s="220"/>
      <c r="W677" s="220"/>
      <c r="X677" s="220"/>
      <c r="Y677" s="220"/>
      <c r="Z677" s="210"/>
      <c r="AA677" s="210"/>
      <c r="AB677" s="210"/>
      <c r="AC677" s="210"/>
      <c r="AD677" s="210"/>
      <c r="AE677" s="210"/>
      <c r="AF677" s="210"/>
      <c r="AG677" s="210" t="s">
        <v>236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2" x14ac:dyDescent="0.25">
      <c r="A678" s="217"/>
      <c r="B678" s="218"/>
      <c r="C678" s="244"/>
      <c r="D678" s="236"/>
      <c r="E678" s="236"/>
      <c r="F678" s="236"/>
      <c r="G678" s="236"/>
      <c r="H678" s="220"/>
      <c r="I678" s="220"/>
      <c r="J678" s="220"/>
      <c r="K678" s="220"/>
      <c r="L678" s="220"/>
      <c r="M678" s="220"/>
      <c r="N678" s="219"/>
      <c r="O678" s="219"/>
      <c r="P678" s="219"/>
      <c r="Q678" s="219"/>
      <c r="R678" s="220"/>
      <c r="S678" s="220"/>
      <c r="T678" s="220"/>
      <c r="U678" s="220"/>
      <c r="V678" s="220"/>
      <c r="W678" s="220"/>
      <c r="X678" s="220"/>
      <c r="Y678" s="220"/>
      <c r="Z678" s="210"/>
      <c r="AA678" s="210"/>
      <c r="AB678" s="210"/>
      <c r="AC678" s="210"/>
      <c r="AD678" s="210"/>
      <c r="AE678" s="210"/>
      <c r="AF678" s="210"/>
      <c r="AG678" s="210" t="s">
        <v>182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29">
        <v>126</v>
      </c>
      <c r="B679" s="230" t="s">
        <v>712</v>
      </c>
      <c r="C679" s="241" t="s">
        <v>713</v>
      </c>
      <c r="D679" s="231" t="s">
        <v>385</v>
      </c>
      <c r="E679" s="232">
        <v>1</v>
      </c>
      <c r="F679" s="233"/>
      <c r="G679" s="234">
        <f>ROUND(E679*F679,2)</f>
        <v>0</v>
      </c>
      <c r="H679" s="233"/>
      <c r="I679" s="234">
        <f>ROUND(E679*H679,2)</f>
        <v>0</v>
      </c>
      <c r="J679" s="233"/>
      <c r="K679" s="234">
        <f>ROUND(E679*J679,2)</f>
        <v>0</v>
      </c>
      <c r="L679" s="234">
        <v>21</v>
      </c>
      <c r="M679" s="234">
        <f>G679*(1+L679/100)</f>
        <v>0</v>
      </c>
      <c r="N679" s="232">
        <v>0</v>
      </c>
      <c r="O679" s="232">
        <f>ROUND(E679*N679,2)</f>
        <v>0</v>
      </c>
      <c r="P679" s="232">
        <v>0</v>
      </c>
      <c r="Q679" s="232">
        <f>ROUND(E679*P679,2)</f>
        <v>0</v>
      </c>
      <c r="R679" s="234"/>
      <c r="S679" s="234" t="s">
        <v>194</v>
      </c>
      <c r="T679" s="235" t="s">
        <v>178</v>
      </c>
      <c r="U679" s="220">
        <v>0</v>
      </c>
      <c r="V679" s="220">
        <f>ROUND(E679*U679,2)</f>
        <v>0</v>
      </c>
      <c r="W679" s="220"/>
      <c r="X679" s="220" t="s">
        <v>195</v>
      </c>
      <c r="Y679" s="220" t="s">
        <v>180</v>
      </c>
      <c r="Z679" s="210"/>
      <c r="AA679" s="210"/>
      <c r="AB679" s="210"/>
      <c r="AC679" s="210"/>
      <c r="AD679" s="210"/>
      <c r="AE679" s="210"/>
      <c r="AF679" s="210"/>
      <c r="AG679" s="210" t="s">
        <v>196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2" x14ac:dyDescent="0.25">
      <c r="A680" s="217"/>
      <c r="B680" s="218"/>
      <c r="C680" s="243" t="s">
        <v>835</v>
      </c>
      <c r="D680" s="239"/>
      <c r="E680" s="239"/>
      <c r="F680" s="239"/>
      <c r="G680" s="239"/>
      <c r="H680" s="220"/>
      <c r="I680" s="220"/>
      <c r="J680" s="220"/>
      <c r="K680" s="220"/>
      <c r="L680" s="220"/>
      <c r="M680" s="220"/>
      <c r="N680" s="219"/>
      <c r="O680" s="219"/>
      <c r="P680" s="219"/>
      <c r="Q680" s="219"/>
      <c r="R680" s="220"/>
      <c r="S680" s="220"/>
      <c r="T680" s="220"/>
      <c r="U680" s="220"/>
      <c r="V680" s="220"/>
      <c r="W680" s="220"/>
      <c r="X680" s="220"/>
      <c r="Y680" s="220"/>
      <c r="Z680" s="210"/>
      <c r="AA680" s="210"/>
      <c r="AB680" s="210"/>
      <c r="AC680" s="210"/>
      <c r="AD680" s="210"/>
      <c r="AE680" s="210"/>
      <c r="AF680" s="210"/>
      <c r="AG680" s="210" t="s">
        <v>190</v>
      </c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5">
      <c r="A681" s="217"/>
      <c r="B681" s="218"/>
      <c r="C681" s="261" t="s">
        <v>836</v>
      </c>
      <c r="D681" s="255"/>
      <c r="E681" s="255"/>
      <c r="F681" s="255"/>
      <c r="G681" s="255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20"/>
      <c r="Z681" s="210"/>
      <c r="AA681" s="210"/>
      <c r="AB681" s="210"/>
      <c r="AC681" s="210"/>
      <c r="AD681" s="210"/>
      <c r="AE681" s="210"/>
      <c r="AF681" s="210"/>
      <c r="AG681" s="210" t="s">
        <v>190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5">
      <c r="A682" s="217"/>
      <c r="B682" s="218"/>
      <c r="C682" s="261" t="s">
        <v>837</v>
      </c>
      <c r="D682" s="255"/>
      <c r="E682" s="255"/>
      <c r="F682" s="255"/>
      <c r="G682" s="255"/>
      <c r="H682" s="220"/>
      <c r="I682" s="220"/>
      <c r="J682" s="220"/>
      <c r="K682" s="220"/>
      <c r="L682" s="220"/>
      <c r="M682" s="220"/>
      <c r="N682" s="219"/>
      <c r="O682" s="219"/>
      <c r="P682" s="219"/>
      <c r="Q682" s="219"/>
      <c r="R682" s="220"/>
      <c r="S682" s="220"/>
      <c r="T682" s="220"/>
      <c r="U682" s="220"/>
      <c r="V682" s="220"/>
      <c r="W682" s="220"/>
      <c r="X682" s="220"/>
      <c r="Y682" s="220"/>
      <c r="Z682" s="210"/>
      <c r="AA682" s="210"/>
      <c r="AB682" s="210"/>
      <c r="AC682" s="210"/>
      <c r="AD682" s="210"/>
      <c r="AE682" s="210"/>
      <c r="AF682" s="210"/>
      <c r="AG682" s="210" t="s">
        <v>190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5">
      <c r="A683" s="217"/>
      <c r="B683" s="218"/>
      <c r="C683" s="261" t="s">
        <v>838</v>
      </c>
      <c r="D683" s="255"/>
      <c r="E683" s="255"/>
      <c r="F683" s="255"/>
      <c r="G683" s="255"/>
      <c r="H683" s="220"/>
      <c r="I683" s="220"/>
      <c r="J683" s="220"/>
      <c r="K683" s="220"/>
      <c r="L683" s="220"/>
      <c r="M683" s="220"/>
      <c r="N683" s="219"/>
      <c r="O683" s="219"/>
      <c r="P683" s="219"/>
      <c r="Q683" s="219"/>
      <c r="R683" s="220"/>
      <c r="S683" s="220"/>
      <c r="T683" s="220"/>
      <c r="U683" s="220"/>
      <c r="V683" s="220"/>
      <c r="W683" s="220"/>
      <c r="X683" s="220"/>
      <c r="Y683" s="220"/>
      <c r="Z683" s="210"/>
      <c r="AA683" s="210"/>
      <c r="AB683" s="210"/>
      <c r="AC683" s="210"/>
      <c r="AD683" s="210"/>
      <c r="AE683" s="210"/>
      <c r="AF683" s="210"/>
      <c r="AG683" s="210" t="s">
        <v>190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5">
      <c r="A684" s="217"/>
      <c r="B684" s="218"/>
      <c r="C684" s="261" t="s">
        <v>714</v>
      </c>
      <c r="D684" s="255"/>
      <c r="E684" s="255"/>
      <c r="F684" s="255"/>
      <c r="G684" s="255"/>
      <c r="H684" s="220"/>
      <c r="I684" s="220"/>
      <c r="J684" s="220"/>
      <c r="K684" s="220"/>
      <c r="L684" s="220"/>
      <c r="M684" s="220"/>
      <c r="N684" s="219"/>
      <c r="O684" s="219"/>
      <c r="P684" s="219"/>
      <c r="Q684" s="219"/>
      <c r="R684" s="220"/>
      <c r="S684" s="220"/>
      <c r="T684" s="220"/>
      <c r="U684" s="220"/>
      <c r="V684" s="220"/>
      <c r="W684" s="220"/>
      <c r="X684" s="220"/>
      <c r="Y684" s="220"/>
      <c r="Z684" s="210"/>
      <c r="AA684" s="210"/>
      <c r="AB684" s="210"/>
      <c r="AC684" s="210"/>
      <c r="AD684" s="210"/>
      <c r="AE684" s="210"/>
      <c r="AF684" s="210"/>
      <c r="AG684" s="210" t="s">
        <v>190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5">
      <c r="A685" s="217"/>
      <c r="B685" s="218"/>
      <c r="C685" s="257" t="s">
        <v>711</v>
      </c>
      <c r="D685" s="248"/>
      <c r="E685" s="249">
        <v>1</v>
      </c>
      <c r="F685" s="220"/>
      <c r="G685" s="220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20"/>
      <c r="Z685" s="210"/>
      <c r="AA685" s="210"/>
      <c r="AB685" s="210"/>
      <c r="AC685" s="210"/>
      <c r="AD685" s="210"/>
      <c r="AE685" s="210"/>
      <c r="AF685" s="210"/>
      <c r="AG685" s="210" t="s">
        <v>236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2" x14ac:dyDescent="0.25">
      <c r="A686" s="217"/>
      <c r="B686" s="218"/>
      <c r="C686" s="244"/>
      <c r="D686" s="236"/>
      <c r="E686" s="236"/>
      <c r="F686" s="236"/>
      <c r="G686" s="236"/>
      <c r="H686" s="220"/>
      <c r="I686" s="220"/>
      <c r="J686" s="220"/>
      <c r="K686" s="220"/>
      <c r="L686" s="220"/>
      <c r="M686" s="220"/>
      <c r="N686" s="219"/>
      <c r="O686" s="219"/>
      <c r="P686" s="219"/>
      <c r="Q686" s="219"/>
      <c r="R686" s="220"/>
      <c r="S686" s="220"/>
      <c r="T686" s="220"/>
      <c r="U686" s="220"/>
      <c r="V686" s="220"/>
      <c r="W686" s="220"/>
      <c r="X686" s="220"/>
      <c r="Y686" s="220"/>
      <c r="Z686" s="210"/>
      <c r="AA686" s="210"/>
      <c r="AB686" s="210"/>
      <c r="AC686" s="210"/>
      <c r="AD686" s="210"/>
      <c r="AE686" s="210"/>
      <c r="AF686" s="210"/>
      <c r="AG686" s="210" t="s">
        <v>182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29">
        <v>127</v>
      </c>
      <c r="B687" s="230" t="s">
        <v>715</v>
      </c>
      <c r="C687" s="241" t="s">
        <v>716</v>
      </c>
      <c r="D687" s="231" t="s">
        <v>385</v>
      </c>
      <c r="E687" s="232">
        <v>20</v>
      </c>
      <c r="F687" s="233"/>
      <c r="G687" s="234">
        <f>ROUND(E687*F687,2)</f>
        <v>0</v>
      </c>
      <c r="H687" s="233"/>
      <c r="I687" s="234">
        <f>ROUND(E687*H687,2)</f>
        <v>0</v>
      </c>
      <c r="J687" s="233"/>
      <c r="K687" s="234">
        <f>ROUND(E687*J687,2)</f>
        <v>0</v>
      </c>
      <c r="L687" s="234">
        <v>21</v>
      </c>
      <c r="M687" s="234">
        <f>G687*(1+L687/100)</f>
        <v>0</v>
      </c>
      <c r="N687" s="232">
        <v>0</v>
      </c>
      <c r="O687" s="232">
        <f>ROUND(E687*N687,2)</f>
        <v>0</v>
      </c>
      <c r="P687" s="232">
        <v>0</v>
      </c>
      <c r="Q687" s="232">
        <f>ROUND(E687*P687,2)</f>
        <v>0</v>
      </c>
      <c r="R687" s="234"/>
      <c r="S687" s="234" t="s">
        <v>194</v>
      </c>
      <c r="T687" s="235" t="s">
        <v>178</v>
      </c>
      <c r="U687" s="220">
        <v>0</v>
      </c>
      <c r="V687" s="220">
        <f>ROUND(E687*U687,2)</f>
        <v>0</v>
      </c>
      <c r="W687" s="220"/>
      <c r="X687" s="220" t="s">
        <v>195</v>
      </c>
      <c r="Y687" s="220" t="s">
        <v>180</v>
      </c>
      <c r="Z687" s="210"/>
      <c r="AA687" s="210"/>
      <c r="AB687" s="210"/>
      <c r="AC687" s="210"/>
      <c r="AD687" s="210"/>
      <c r="AE687" s="210"/>
      <c r="AF687" s="210"/>
      <c r="AG687" s="210" t="s">
        <v>196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2" x14ac:dyDescent="0.25">
      <c r="A688" s="217"/>
      <c r="B688" s="218"/>
      <c r="C688" s="243" t="s">
        <v>839</v>
      </c>
      <c r="D688" s="239"/>
      <c r="E688" s="239"/>
      <c r="F688" s="239"/>
      <c r="G688" s="239"/>
      <c r="H688" s="220"/>
      <c r="I688" s="220"/>
      <c r="J688" s="220"/>
      <c r="K688" s="220"/>
      <c r="L688" s="220"/>
      <c r="M688" s="220"/>
      <c r="N688" s="219"/>
      <c r="O688" s="219"/>
      <c r="P688" s="219"/>
      <c r="Q688" s="219"/>
      <c r="R688" s="220"/>
      <c r="S688" s="220"/>
      <c r="T688" s="220"/>
      <c r="U688" s="220"/>
      <c r="V688" s="220"/>
      <c r="W688" s="220"/>
      <c r="X688" s="220"/>
      <c r="Y688" s="220"/>
      <c r="Z688" s="210"/>
      <c r="AA688" s="210"/>
      <c r="AB688" s="210"/>
      <c r="AC688" s="210"/>
      <c r="AD688" s="210"/>
      <c r="AE688" s="210"/>
      <c r="AF688" s="210"/>
      <c r="AG688" s="210" t="s">
        <v>190</v>
      </c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5">
      <c r="A689" s="217"/>
      <c r="B689" s="218"/>
      <c r="C689" s="261" t="s">
        <v>840</v>
      </c>
      <c r="D689" s="255"/>
      <c r="E689" s="255"/>
      <c r="F689" s="255"/>
      <c r="G689" s="255"/>
      <c r="H689" s="220"/>
      <c r="I689" s="220"/>
      <c r="J689" s="220"/>
      <c r="K689" s="220"/>
      <c r="L689" s="220"/>
      <c r="M689" s="220"/>
      <c r="N689" s="219"/>
      <c r="O689" s="219"/>
      <c r="P689" s="219"/>
      <c r="Q689" s="219"/>
      <c r="R689" s="220"/>
      <c r="S689" s="220"/>
      <c r="T689" s="220"/>
      <c r="U689" s="220"/>
      <c r="V689" s="220"/>
      <c r="W689" s="220"/>
      <c r="X689" s="220"/>
      <c r="Y689" s="220"/>
      <c r="Z689" s="210"/>
      <c r="AA689" s="210"/>
      <c r="AB689" s="210"/>
      <c r="AC689" s="210"/>
      <c r="AD689" s="210"/>
      <c r="AE689" s="210"/>
      <c r="AF689" s="210"/>
      <c r="AG689" s="210" t="s">
        <v>190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5">
      <c r="A690" s="217"/>
      <c r="B690" s="218"/>
      <c r="C690" s="261" t="s">
        <v>841</v>
      </c>
      <c r="D690" s="255"/>
      <c r="E690" s="255"/>
      <c r="F690" s="255"/>
      <c r="G690" s="255"/>
      <c r="H690" s="220"/>
      <c r="I690" s="220"/>
      <c r="J690" s="220"/>
      <c r="K690" s="220"/>
      <c r="L690" s="220"/>
      <c r="M690" s="220"/>
      <c r="N690" s="219"/>
      <c r="O690" s="219"/>
      <c r="P690" s="219"/>
      <c r="Q690" s="219"/>
      <c r="R690" s="220"/>
      <c r="S690" s="220"/>
      <c r="T690" s="220"/>
      <c r="U690" s="220"/>
      <c r="V690" s="220"/>
      <c r="W690" s="220"/>
      <c r="X690" s="220"/>
      <c r="Y690" s="220"/>
      <c r="Z690" s="210"/>
      <c r="AA690" s="210"/>
      <c r="AB690" s="210"/>
      <c r="AC690" s="210"/>
      <c r="AD690" s="210"/>
      <c r="AE690" s="210"/>
      <c r="AF690" s="210"/>
      <c r="AG690" s="210" t="s">
        <v>190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5">
      <c r="A691" s="217"/>
      <c r="B691" s="218"/>
      <c r="C691" s="261" t="s">
        <v>842</v>
      </c>
      <c r="D691" s="255"/>
      <c r="E691" s="255"/>
      <c r="F691" s="255"/>
      <c r="G691" s="255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20"/>
      <c r="Z691" s="210"/>
      <c r="AA691" s="210"/>
      <c r="AB691" s="210"/>
      <c r="AC691" s="210"/>
      <c r="AD691" s="210"/>
      <c r="AE691" s="210"/>
      <c r="AF691" s="210"/>
      <c r="AG691" s="210" t="s">
        <v>190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5">
      <c r="A692" s="217"/>
      <c r="B692" s="218"/>
      <c r="C692" s="261" t="s">
        <v>843</v>
      </c>
      <c r="D692" s="255"/>
      <c r="E692" s="255"/>
      <c r="F692" s="255"/>
      <c r="G692" s="255"/>
      <c r="H692" s="220"/>
      <c r="I692" s="220"/>
      <c r="J692" s="220"/>
      <c r="K692" s="220"/>
      <c r="L692" s="220"/>
      <c r="M692" s="220"/>
      <c r="N692" s="219"/>
      <c r="O692" s="219"/>
      <c r="P692" s="219"/>
      <c r="Q692" s="219"/>
      <c r="R692" s="220"/>
      <c r="S692" s="220"/>
      <c r="T692" s="220"/>
      <c r="U692" s="220"/>
      <c r="V692" s="220"/>
      <c r="W692" s="220"/>
      <c r="X692" s="220"/>
      <c r="Y692" s="220"/>
      <c r="Z692" s="210"/>
      <c r="AA692" s="210"/>
      <c r="AB692" s="210"/>
      <c r="AC692" s="210"/>
      <c r="AD692" s="210"/>
      <c r="AE692" s="210"/>
      <c r="AF692" s="210"/>
      <c r="AG692" s="210" t="s">
        <v>190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5">
      <c r="A693" s="217"/>
      <c r="B693" s="218"/>
      <c r="C693" s="261" t="s">
        <v>844</v>
      </c>
      <c r="D693" s="255"/>
      <c r="E693" s="255"/>
      <c r="F693" s="255"/>
      <c r="G693" s="255"/>
      <c r="H693" s="220"/>
      <c r="I693" s="220"/>
      <c r="J693" s="220"/>
      <c r="K693" s="220"/>
      <c r="L693" s="220"/>
      <c r="M693" s="220"/>
      <c r="N693" s="219"/>
      <c r="O693" s="219"/>
      <c r="P693" s="219"/>
      <c r="Q693" s="219"/>
      <c r="R693" s="220"/>
      <c r="S693" s="220"/>
      <c r="T693" s="220"/>
      <c r="U693" s="220"/>
      <c r="V693" s="220"/>
      <c r="W693" s="220"/>
      <c r="X693" s="220"/>
      <c r="Y693" s="220"/>
      <c r="Z693" s="210"/>
      <c r="AA693" s="210"/>
      <c r="AB693" s="210"/>
      <c r="AC693" s="210"/>
      <c r="AD693" s="210"/>
      <c r="AE693" s="210"/>
      <c r="AF693" s="210"/>
      <c r="AG693" s="210" t="s">
        <v>190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5">
      <c r="A694" s="217"/>
      <c r="B694" s="218"/>
      <c r="C694" s="261" t="s">
        <v>845</v>
      </c>
      <c r="D694" s="255"/>
      <c r="E694" s="255"/>
      <c r="F694" s="255"/>
      <c r="G694" s="255"/>
      <c r="H694" s="220"/>
      <c r="I694" s="220"/>
      <c r="J694" s="220"/>
      <c r="K694" s="220"/>
      <c r="L694" s="220"/>
      <c r="M694" s="220"/>
      <c r="N694" s="219"/>
      <c r="O694" s="219"/>
      <c r="P694" s="219"/>
      <c r="Q694" s="219"/>
      <c r="R694" s="220"/>
      <c r="S694" s="220"/>
      <c r="T694" s="220"/>
      <c r="U694" s="220"/>
      <c r="V694" s="220"/>
      <c r="W694" s="220"/>
      <c r="X694" s="220"/>
      <c r="Y694" s="220"/>
      <c r="Z694" s="210"/>
      <c r="AA694" s="210"/>
      <c r="AB694" s="210"/>
      <c r="AC694" s="210"/>
      <c r="AD694" s="210"/>
      <c r="AE694" s="210"/>
      <c r="AF694" s="210"/>
      <c r="AG694" s="210" t="s">
        <v>190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5">
      <c r="A695" s="217"/>
      <c r="B695" s="218"/>
      <c r="C695" s="261" t="s">
        <v>846</v>
      </c>
      <c r="D695" s="255"/>
      <c r="E695" s="255"/>
      <c r="F695" s="255"/>
      <c r="G695" s="255"/>
      <c r="H695" s="220"/>
      <c r="I695" s="220"/>
      <c r="J695" s="220"/>
      <c r="K695" s="220"/>
      <c r="L695" s="220"/>
      <c r="M695" s="220"/>
      <c r="N695" s="219"/>
      <c r="O695" s="219"/>
      <c r="P695" s="219"/>
      <c r="Q695" s="219"/>
      <c r="R695" s="220"/>
      <c r="S695" s="220"/>
      <c r="T695" s="220"/>
      <c r="U695" s="220"/>
      <c r="V695" s="220"/>
      <c r="W695" s="220"/>
      <c r="X695" s="220"/>
      <c r="Y695" s="220"/>
      <c r="Z695" s="210"/>
      <c r="AA695" s="210"/>
      <c r="AB695" s="210"/>
      <c r="AC695" s="210"/>
      <c r="AD695" s="210"/>
      <c r="AE695" s="210"/>
      <c r="AF695" s="210"/>
      <c r="AG695" s="210" t="s">
        <v>190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5">
      <c r="A696" s="217"/>
      <c r="B696" s="218"/>
      <c r="C696" s="261" t="s">
        <v>717</v>
      </c>
      <c r="D696" s="255"/>
      <c r="E696" s="255"/>
      <c r="F696" s="255"/>
      <c r="G696" s="255"/>
      <c r="H696" s="220"/>
      <c r="I696" s="220"/>
      <c r="J696" s="220"/>
      <c r="K696" s="220"/>
      <c r="L696" s="220"/>
      <c r="M696" s="220"/>
      <c r="N696" s="219"/>
      <c r="O696" s="219"/>
      <c r="P696" s="219"/>
      <c r="Q696" s="219"/>
      <c r="R696" s="220"/>
      <c r="S696" s="220"/>
      <c r="T696" s="220"/>
      <c r="U696" s="220"/>
      <c r="V696" s="220"/>
      <c r="W696" s="220"/>
      <c r="X696" s="220"/>
      <c r="Y696" s="220"/>
      <c r="Z696" s="210"/>
      <c r="AA696" s="210"/>
      <c r="AB696" s="210"/>
      <c r="AC696" s="210"/>
      <c r="AD696" s="210"/>
      <c r="AE696" s="210"/>
      <c r="AF696" s="210"/>
      <c r="AG696" s="210" t="s">
        <v>190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2" x14ac:dyDescent="0.25">
      <c r="A697" s="217"/>
      <c r="B697" s="218"/>
      <c r="C697" s="257" t="s">
        <v>718</v>
      </c>
      <c r="D697" s="248"/>
      <c r="E697" s="249">
        <v>20</v>
      </c>
      <c r="F697" s="220"/>
      <c r="G697" s="220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20"/>
      <c r="Z697" s="210"/>
      <c r="AA697" s="210"/>
      <c r="AB697" s="210"/>
      <c r="AC697" s="210"/>
      <c r="AD697" s="210"/>
      <c r="AE697" s="210"/>
      <c r="AF697" s="210"/>
      <c r="AG697" s="210" t="s">
        <v>236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2" x14ac:dyDescent="0.25">
      <c r="A698" s="217"/>
      <c r="B698" s="218"/>
      <c r="C698" s="244"/>
      <c r="D698" s="236"/>
      <c r="E698" s="236"/>
      <c r="F698" s="236"/>
      <c r="G698" s="236"/>
      <c r="H698" s="220"/>
      <c r="I698" s="220"/>
      <c r="J698" s="220"/>
      <c r="K698" s="220"/>
      <c r="L698" s="220"/>
      <c r="M698" s="220"/>
      <c r="N698" s="219"/>
      <c r="O698" s="219"/>
      <c r="P698" s="219"/>
      <c r="Q698" s="219"/>
      <c r="R698" s="220"/>
      <c r="S698" s="220"/>
      <c r="T698" s="220"/>
      <c r="U698" s="220"/>
      <c r="V698" s="220"/>
      <c r="W698" s="220"/>
      <c r="X698" s="220"/>
      <c r="Y698" s="220"/>
      <c r="Z698" s="210"/>
      <c r="AA698" s="210"/>
      <c r="AB698" s="210"/>
      <c r="AC698" s="210"/>
      <c r="AD698" s="210"/>
      <c r="AE698" s="210"/>
      <c r="AF698" s="210"/>
      <c r="AG698" s="210" t="s">
        <v>182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29">
        <v>128</v>
      </c>
      <c r="B699" s="230" t="s">
        <v>719</v>
      </c>
      <c r="C699" s="241" t="s">
        <v>720</v>
      </c>
      <c r="D699" s="231" t="s">
        <v>385</v>
      </c>
      <c r="E699" s="232">
        <v>14</v>
      </c>
      <c r="F699" s="233"/>
      <c r="G699" s="234">
        <f>ROUND(E699*F699,2)</f>
        <v>0</v>
      </c>
      <c r="H699" s="233"/>
      <c r="I699" s="234">
        <f>ROUND(E699*H699,2)</f>
        <v>0</v>
      </c>
      <c r="J699" s="233"/>
      <c r="K699" s="234">
        <f>ROUND(E699*J699,2)</f>
        <v>0</v>
      </c>
      <c r="L699" s="234">
        <v>21</v>
      </c>
      <c r="M699" s="234">
        <f>G699*(1+L699/100)</f>
        <v>0</v>
      </c>
      <c r="N699" s="232">
        <v>0</v>
      </c>
      <c r="O699" s="232">
        <f>ROUND(E699*N699,2)</f>
        <v>0</v>
      </c>
      <c r="P699" s="232">
        <v>0</v>
      </c>
      <c r="Q699" s="232">
        <f>ROUND(E699*P699,2)</f>
        <v>0</v>
      </c>
      <c r="R699" s="234"/>
      <c r="S699" s="234" t="s">
        <v>194</v>
      </c>
      <c r="T699" s="235" t="s">
        <v>178</v>
      </c>
      <c r="U699" s="220">
        <v>0</v>
      </c>
      <c r="V699" s="220">
        <f>ROUND(E699*U699,2)</f>
        <v>0</v>
      </c>
      <c r="W699" s="220"/>
      <c r="X699" s="220" t="s">
        <v>195</v>
      </c>
      <c r="Y699" s="220" t="s">
        <v>180</v>
      </c>
      <c r="Z699" s="210"/>
      <c r="AA699" s="210"/>
      <c r="AB699" s="210"/>
      <c r="AC699" s="210"/>
      <c r="AD699" s="210"/>
      <c r="AE699" s="210"/>
      <c r="AF699" s="210"/>
      <c r="AG699" s="210" t="s">
        <v>196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2" x14ac:dyDescent="0.25">
      <c r="A700" s="217"/>
      <c r="B700" s="218"/>
      <c r="C700" s="243" t="s">
        <v>721</v>
      </c>
      <c r="D700" s="239"/>
      <c r="E700" s="239"/>
      <c r="F700" s="239"/>
      <c r="G700" s="239"/>
      <c r="H700" s="220"/>
      <c r="I700" s="220"/>
      <c r="J700" s="220"/>
      <c r="K700" s="220"/>
      <c r="L700" s="220"/>
      <c r="M700" s="220"/>
      <c r="N700" s="219"/>
      <c r="O700" s="219"/>
      <c r="P700" s="219"/>
      <c r="Q700" s="219"/>
      <c r="R700" s="220"/>
      <c r="S700" s="220"/>
      <c r="T700" s="220"/>
      <c r="U700" s="220"/>
      <c r="V700" s="220"/>
      <c r="W700" s="220"/>
      <c r="X700" s="220"/>
      <c r="Y700" s="220"/>
      <c r="Z700" s="210"/>
      <c r="AA700" s="210"/>
      <c r="AB700" s="210"/>
      <c r="AC700" s="210"/>
      <c r="AD700" s="210"/>
      <c r="AE700" s="210"/>
      <c r="AF700" s="210"/>
      <c r="AG700" s="210" t="s">
        <v>190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2" x14ac:dyDescent="0.25">
      <c r="A701" s="217"/>
      <c r="B701" s="218"/>
      <c r="C701" s="257" t="s">
        <v>722</v>
      </c>
      <c r="D701" s="248"/>
      <c r="E701" s="249">
        <v>14</v>
      </c>
      <c r="F701" s="220"/>
      <c r="G701" s="220"/>
      <c r="H701" s="220"/>
      <c r="I701" s="220"/>
      <c r="J701" s="220"/>
      <c r="K701" s="220"/>
      <c r="L701" s="220"/>
      <c r="M701" s="220"/>
      <c r="N701" s="219"/>
      <c r="O701" s="219"/>
      <c r="P701" s="219"/>
      <c r="Q701" s="219"/>
      <c r="R701" s="220"/>
      <c r="S701" s="220"/>
      <c r="T701" s="220"/>
      <c r="U701" s="220"/>
      <c r="V701" s="220"/>
      <c r="W701" s="220"/>
      <c r="X701" s="220"/>
      <c r="Y701" s="220"/>
      <c r="Z701" s="210"/>
      <c r="AA701" s="210"/>
      <c r="AB701" s="210"/>
      <c r="AC701" s="210"/>
      <c r="AD701" s="210"/>
      <c r="AE701" s="210"/>
      <c r="AF701" s="210"/>
      <c r="AG701" s="210" t="s">
        <v>236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2" x14ac:dyDescent="0.25">
      <c r="A702" s="217"/>
      <c r="B702" s="218"/>
      <c r="C702" s="244"/>
      <c r="D702" s="236"/>
      <c r="E702" s="236"/>
      <c r="F702" s="236"/>
      <c r="G702" s="236"/>
      <c r="H702" s="220"/>
      <c r="I702" s="220"/>
      <c r="J702" s="220"/>
      <c r="K702" s="220"/>
      <c r="L702" s="220"/>
      <c r="M702" s="220"/>
      <c r="N702" s="219"/>
      <c r="O702" s="219"/>
      <c r="P702" s="219"/>
      <c r="Q702" s="219"/>
      <c r="R702" s="220"/>
      <c r="S702" s="220"/>
      <c r="T702" s="220"/>
      <c r="U702" s="220"/>
      <c r="V702" s="220"/>
      <c r="W702" s="220"/>
      <c r="X702" s="220"/>
      <c r="Y702" s="220"/>
      <c r="Z702" s="210"/>
      <c r="AA702" s="210"/>
      <c r="AB702" s="210"/>
      <c r="AC702" s="210"/>
      <c r="AD702" s="210"/>
      <c r="AE702" s="210"/>
      <c r="AF702" s="210"/>
      <c r="AG702" s="210" t="s">
        <v>182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29">
        <v>129</v>
      </c>
      <c r="B703" s="230" t="s">
        <v>723</v>
      </c>
      <c r="C703" s="241" t="s">
        <v>720</v>
      </c>
      <c r="D703" s="231" t="s">
        <v>385</v>
      </c>
      <c r="E703" s="232">
        <v>2</v>
      </c>
      <c r="F703" s="233"/>
      <c r="G703" s="234">
        <f>ROUND(E703*F703,2)</f>
        <v>0</v>
      </c>
      <c r="H703" s="233"/>
      <c r="I703" s="234">
        <f>ROUND(E703*H703,2)</f>
        <v>0</v>
      </c>
      <c r="J703" s="233"/>
      <c r="K703" s="234">
        <f>ROUND(E703*J703,2)</f>
        <v>0</v>
      </c>
      <c r="L703" s="234">
        <v>21</v>
      </c>
      <c r="M703" s="234">
        <f>G703*(1+L703/100)</f>
        <v>0</v>
      </c>
      <c r="N703" s="232">
        <v>0</v>
      </c>
      <c r="O703" s="232">
        <f>ROUND(E703*N703,2)</f>
        <v>0</v>
      </c>
      <c r="P703" s="232">
        <v>0</v>
      </c>
      <c r="Q703" s="232">
        <f>ROUND(E703*P703,2)</f>
        <v>0</v>
      </c>
      <c r="R703" s="234"/>
      <c r="S703" s="234" t="s">
        <v>194</v>
      </c>
      <c r="T703" s="235" t="s">
        <v>178</v>
      </c>
      <c r="U703" s="220">
        <v>0</v>
      </c>
      <c r="V703" s="220">
        <f>ROUND(E703*U703,2)</f>
        <v>0</v>
      </c>
      <c r="W703" s="220"/>
      <c r="X703" s="220" t="s">
        <v>195</v>
      </c>
      <c r="Y703" s="220" t="s">
        <v>180</v>
      </c>
      <c r="Z703" s="210"/>
      <c r="AA703" s="210"/>
      <c r="AB703" s="210"/>
      <c r="AC703" s="210"/>
      <c r="AD703" s="210"/>
      <c r="AE703" s="210"/>
      <c r="AF703" s="210"/>
      <c r="AG703" s="210" t="s">
        <v>196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2" x14ac:dyDescent="0.25">
      <c r="A704" s="217"/>
      <c r="B704" s="218"/>
      <c r="C704" s="243" t="s">
        <v>721</v>
      </c>
      <c r="D704" s="239"/>
      <c r="E704" s="239"/>
      <c r="F704" s="239"/>
      <c r="G704" s="239"/>
      <c r="H704" s="220"/>
      <c r="I704" s="220"/>
      <c r="J704" s="220"/>
      <c r="K704" s="220"/>
      <c r="L704" s="220"/>
      <c r="M704" s="220"/>
      <c r="N704" s="219"/>
      <c r="O704" s="219"/>
      <c r="P704" s="219"/>
      <c r="Q704" s="219"/>
      <c r="R704" s="220"/>
      <c r="S704" s="220"/>
      <c r="T704" s="220"/>
      <c r="U704" s="220"/>
      <c r="V704" s="220"/>
      <c r="W704" s="220"/>
      <c r="X704" s="220"/>
      <c r="Y704" s="220"/>
      <c r="Z704" s="210"/>
      <c r="AA704" s="210"/>
      <c r="AB704" s="210"/>
      <c r="AC704" s="210"/>
      <c r="AD704" s="210"/>
      <c r="AE704" s="210"/>
      <c r="AF704" s="210"/>
      <c r="AG704" s="210" t="s">
        <v>190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5">
      <c r="A705" s="217"/>
      <c r="B705" s="218"/>
      <c r="C705" s="261" t="s">
        <v>724</v>
      </c>
      <c r="D705" s="255"/>
      <c r="E705" s="255"/>
      <c r="F705" s="255"/>
      <c r="G705" s="255"/>
      <c r="H705" s="220"/>
      <c r="I705" s="220"/>
      <c r="J705" s="220"/>
      <c r="K705" s="220"/>
      <c r="L705" s="220"/>
      <c r="M705" s="220"/>
      <c r="N705" s="219"/>
      <c r="O705" s="219"/>
      <c r="P705" s="219"/>
      <c r="Q705" s="219"/>
      <c r="R705" s="220"/>
      <c r="S705" s="220"/>
      <c r="T705" s="220"/>
      <c r="U705" s="220"/>
      <c r="V705" s="220"/>
      <c r="W705" s="220"/>
      <c r="X705" s="220"/>
      <c r="Y705" s="220"/>
      <c r="Z705" s="210"/>
      <c r="AA705" s="210"/>
      <c r="AB705" s="210"/>
      <c r="AC705" s="210"/>
      <c r="AD705" s="210"/>
      <c r="AE705" s="210"/>
      <c r="AF705" s="210"/>
      <c r="AG705" s="210" t="s">
        <v>190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2" x14ac:dyDescent="0.25">
      <c r="A706" s="217"/>
      <c r="B706" s="218"/>
      <c r="C706" s="257" t="s">
        <v>725</v>
      </c>
      <c r="D706" s="248"/>
      <c r="E706" s="249">
        <v>2</v>
      </c>
      <c r="F706" s="220"/>
      <c r="G706" s="220"/>
      <c r="H706" s="220"/>
      <c r="I706" s="220"/>
      <c r="J706" s="220"/>
      <c r="K706" s="220"/>
      <c r="L706" s="220"/>
      <c r="M706" s="220"/>
      <c r="N706" s="219"/>
      <c r="O706" s="219"/>
      <c r="P706" s="219"/>
      <c r="Q706" s="219"/>
      <c r="R706" s="220"/>
      <c r="S706" s="220"/>
      <c r="T706" s="220"/>
      <c r="U706" s="220"/>
      <c r="V706" s="220"/>
      <c r="W706" s="220"/>
      <c r="X706" s="220"/>
      <c r="Y706" s="220"/>
      <c r="Z706" s="210"/>
      <c r="AA706" s="210"/>
      <c r="AB706" s="210"/>
      <c r="AC706" s="210"/>
      <c r="AD706" s="210"/>
      <c r="AE706" s="210"/>
      <c r="AF706" s="210"/>
      <c r="AG706" s="210" t="s">
        <v>236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2" x14ac:dyDescent="0.25">
      <c r="A707" s="217"/>
      <c r="B707" s="218"/>
      <c r="C707" s="244"/>
      <c r="D707" s="236"/>
      <c r="E707" s="236"/>
      <c r="F707" s="236"/>
      <c r="G707" s="236"/>
      <c r="H707" s="220"/>
      <c r="I707" s="220"/>
      <c r="J707" s="220"/>
      <c r="K707" s="220"/>
      <c r="L707" s="220"/>
      <c r="M707" s="220"/>
      <c r="N707" s="219"/>
      <c r="O707" s="219"/>
      <c r="P707" s="219"/>
      <c r="Q707" s="219"/>
      <c r="R707" s="220"/>
      <c r="S707" s="220"/>
      <c r="T707" s="220"/>
      <c r="U707" s="220"/>
      <c r="V707" s="220"/>
      <c r="W707" s="220"/>
      <c r="X707" s="220"/>
      <c r="Y707" s="220"/>
      <c r="Z707" s="210"/>
      <c r="AA707" s="210"/>
      <c r="AB707" s="210"/>
      <c r="AC707" s="210"/>
      <c r="AD707" s="210"/>
      <c r="AE707" s="210"/>
      <c r="AF707" s="210"/>
      <c r="AG707" s="210" t="s">
        <v>182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9">
        <v>130</v>
      </c>
      <c r="B708" s="230" t="s">
        <v>726</v>
      </c>
      <c r="C708" s="241" t="s">
        <v>720</v>
      </c>
      <c r="D708" s="231" t="s">
        <v>385</v>
      </c>
      <c r="E708" s="232">
        <v>4</v>
      </c>
      <c r="F708" s="233"/>
      <c r="G708" s="234">
        <f>ROUND(E708*F708,2)</f>
        <v>0</v>
      </c>
      <c r="H708" s="233"/>
      <c r="I708" s="234">
        <f>ROUND(E708*H708,2)</f>
        <v>0</v>
      </c>
      <c r="J708" s="233"/>
      <c r="K708" s="234">
        <f>ROUND(E708*J708,2)</f>
        <v>0</v>
      </c>
      <c r="L708" s="234">
        <v>21</v>
      </c>
      <c r="M708" s="234">
        <f>G708*(1+L708/100)</f>
        <v>0</v>
      </c>
      <c r="N708" s="232">
        <v>0</v>
      </c>
      <c r="O708" s="232">
        <f>ROUND(E708*N708,2)</f>
        <v>0</v>
      </c>
      <c r="P708" s="232">
        <v>0</v>
      </c>
      <c r="Q708" s="232">
        <f>ROUND(E708*P708,2)</f>
        <v>0</v>
      </c>
      <c r="R708" s="234"/>
      <c r="S708" s="234" t="s">
        <v>194</v>
      </c>
      <c r="T708" s="235" t="s">
        <v>178</v>
      </c>
      <c r="U708" s="220">
        <v>0</v>
      </c>
      <c r="V708" s="220">
        <f>ROUND(E708*U708,2)</f>
        <v>0</v>
      </c>
      <c r="W708" s="220"/>
      <c r="X708" s="220" t="s">
        <v>195</v>
      </c>
      <c r="Y708" s="220" t="s">
        <v>180</v>
      </c>
      <c r="Z708" s="210"/>
      <c r="AA708" s="210"/>
      <c r="AB708" s="210"/>
      <c r="AC708" s="210"/>
      <c r="AD708" s="210"/>
      <c r="AE708" s="210"/>
      <c r="AF708" s="210"/>
      <c r="AG708" s="210" t="s">
        <v>196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2" x14ac:dyDescent="0.25">
      <c r="A709" s="217"/>
      <c r="B709" s="218"/>
      <c r="C709" s="243" t="s">
        <v>721</v>
      </c>
      <c r="D709" s="239"/>
      <c r="E709" s="239"/>
      <c r="F709" s="239"/>
      <c r="G709" s="239"/>
      <c r="H709" s="220"/>
      <c r="I709" s="220"/>
      <c r="J709" s="220"/>
      <c r="K709" s="220"/>
      <c r="L709" s="220"/>
      <c r="M709" s="220"/>
      <c r="N709" s="219"/>
      <c r="O709" s="219"/>
      <c r="P709" s="219"/>
      <c r="Q709" s="219"/>
      <c r="R709" s="220"/>
      <c r="S709" s="220"/>
      <c r="T709" s="220"/>
      <c r="U709" s="220"/>
      <c r="V709" s="220"/>
      <c r="W709" s="220"/>
      <c r="X709" s="220"/>
      <c r="Y709" s="220"/>
      <c r="Z709" s="210"/>
      <c r="AA709" s="210"/>
      <c r="AB709" s="210"/>
      <c r="AC709" s="210"/>
      <c r="AD709" s="210"/>
      <c r="AE709" s="210"/>
      <c r="AF709" s="210"/>
      <c r="AG709" s="210" t="s">
        <v>190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5">
      <c r="A710" s="217"/>
      <c r="B710" s="218"/>
      <c r="C710" s="261" t="s">
        <v>727</v>
      </c>
      <c r="D710" s="255"/>
      <c r="E710" s="255"/>
      <c r="F710" s="255"/>
      <c r="G710" s="255"/>
      <c r="H710" s="220"/>
      <c r="I710" s="220"/>
      <c r="J710" s="220"/>
      <c r="K710" s="220"/>
      <c r="L710" s="220"/>
      <c r="M710" s="220"/>
      <c r="N710" s="219"/>
      <c r="O710" s="219"/>
      <c r="P710" s="219"/>
      <c r="Q710" s="219"/>
      <c r="R710" s="220"/>
      <c r="S710" s="220"/>
      <c r="T710" s="220"/>
      <c r="U710" s="220"/>
      <c r="V710" s="220"/>
      <c r="W710" s="220"/>
      <c r="X710" s="220"/>
      <c r="Y710" s="220"/>
      <c r="Z710" s="210"/>
      <c r="AA710" s="210"/>
      <c r="AB710" s="210"/>
      <c r="AC710" s="210"/>
      <c r="AD710" s="210"/>
      <c r="AE710" s="210"/>
      <c r="AF710" s="210"/>
      <c r="AG710" s="210" t="s">
        <v>190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2" x14ac:dyDescent="0.25">
      <c r="A711" s="217"/>
      <c r="B711" s="218"/>
      <c r="C711" s="257" t="s">
        <v>728</v>
      </c>
      <c r="D711" s="248"/>
      <c r="E711" s="249">
        <v>4</v>
      </c>
      <c r="F711" s="220"/>
      <c r="G711" s="220"/>
      <c r="H711" s="220"/>
      <c r="I711" s="220"/>
      <c r="J711" s="220"/>
      <c r="K711" s="220"/>
      <c r="L711" s="220"/>
      <c r="M711" s="220"/>
      <c r="N711" s="219"/>
      <c r="O711" s="219"/>
      <c r="P711" s="219"/>
      <c r="Q711" s="219"/>
      <c r="R711" s="220"/>
      <c r="S711" s="220"/>
      <c r="T711" s="220"/>
      <c r="U711" s="220"/>
      <c r="V711" s="220"/>
      <c r="W711" s="220"/>
      <c r="X711" s="220"/>
      <c r="Y711" s="220"/>
      <c r="Z711" s="210"/>
      <c r="AA711" s="210"/>
      <c r="AB711" s="210"/>
      <c r="AC711" s="210"/>
      <c r="AD711" s="210"/>
      <c r="AE711" s="210"/>
      <c r="AF711" s="210"/>
      <c r="AG711" s="210" t="s">
        <v>236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2" x14ac:dyDescent="0.25">
      <c r="A712" s="217"/>
      <c r="B712" s="218"/>
      <c r="C712" s="244"/>
      <c r="D712" s="236"/>
      <c r="E712" s="236"/>
      <c r="F712" s="236"/>
      <c r="G712" s="236"/>
      <c r="H712" s="220"/>
      <c r="I712" s="220"/>
      <c r="J712" s="220"/>
      <c r="K712" s="220"/>
      <c r="L712" s="220"/>
      <c r="M712" s="220"/>
      <c r="N712" s="219"/>
      <c r="O712" s="219"/>
      <c r="P712" s="219"/>
      <c r="Q712" s="219"/>
      <c r="R712" s="220"/>
      <c r="S712" s="220"/>
      <c r="T712" s="220"/>
      <c r="U712" s="220"/>
      <c r="V712" s="220"/>
      <c r="W712" s="220"/>
      <c r="X712" s="220"/>
      <c r="Y712" s="220"/>
      <c r="Z712" s="210"/>
      <c r="AA712" s="210"/>
      <c r="AB712" s="210"/>
      <c r="AC712" s="210"/>
      <c r="AD712" s="210"/>
      <c r="AE712" s="210"/>
      <c r="AF712" s="210"/>
      <c r="AG712" s="210" t="s">
        <v>182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29">
        <v>131</v>
      </c>
      <c r="B713" s="230" t="s">
        <v>729</v>
      </c>
      <c r="C713" s="241" t="s">
        <v>730</v>
      </c>
      <c r="D713" s="231" t="s">
        <v>385</v>
      </c>
      <c r="E713" s="232">
        <v>1</v>
      </c>
      <c r="F713" s="233"/>
      <c r="G713" s="234">
        <f>ROUND(E713*F713,2)</f>
        <v>0</v>
      </c>
      <c r="H713" s="233"/>
      <c r="I713" s="234">
        <f>ROUND(E713*H713,2)</f>
        <v>0</v>
      </c>
      <c r="J713" s="233"/>
      <c r="K713" s="234">
        <f>ROUND(E713*J713,2)</f>
        <v>0</v>
      </c>
      <c r="L713" s="234">
        <v>21</v>
      </c>
      <c r="M713" s="234">
        <f>G713*(1+L713/100)</f>
        <v>0</v>
      </c>
      <c r="N713" s="232">
        <v>0</v>
      </c>
      <c r="O713" s="232">
        <f>ROUND(E713*N713,2)</f>
        <v>0</v>
      </c>
      <c r="P713" s="232">
        <v>0</v>
      </c>
      <c r="Q713" s="232">
        <f>ROUND(E713*P713,2)</f>
        <v>0</v>
      </c>
      <c r="R713" s="234"/>
      <c r="S713" s="234" t="s">
        <v>194</v>
      </c>
      <c r="T713" s="235" t="s">
        <v>178</v>
      </c>
      <c r="U713" s="220">
        <v>0</v>
      </c>
      <c r="V713" s="220">
        <f>ROUND(E713*U713,2)</f>
        <v>0</v>
      </c>
      <c r="W713" s="220"/>
      <c r="X713" s="220" t="s">
        <v>195</v>
      </c>
      <c r="Y713" s="220" t="s">
        <v>180</v>
      </c>
      <c r="Z713" s="210"/>
      <c r="AA713" s="210"/>
      <c r="AB713" s="210"/>
      <c r="AC713" s="210"/>
      <c r="AD713" s="210"/>
      <c r="AE713" s="210"/>
      <c r="AF713" s="210"/>
      <c r="AG713" s="210" t="s">
        <v>196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2" x14ac:dyDescent="0.25">
      <c r="A714" s="217"/>
      <c r="B714" s="218"/>
      <c r="C714" s="243" t="s">
        <v>731</v>
      </c>
      <c r="D714" s="239"/>
      <c r="E714" s="239"/>
      <c r="F714" s="239"/>
      <c r="G714" s="239"/>
      <c r="H714" s="220"/>
      <c r="I714" s="220"/>
      <c r="J714" s="220"/>
      <c r="K714" s="220"/>
      <c r="L714" s="220"/>
      <c r="M714" s="220"/>
      <c r="N714" s="219"/>
      <c r="O714" s="219"/>
      <c r="P714" s="219"/>
      <c r="Q714" s="219"/>
      <c r="R714" s="220"/>
      <c r="S714" s="220"/>
      <c r="T714" s="220"/>
      <c r="U714" s="220"/>
      <c r="V714" s="220"/>
      <c r="W714" s="220"/>
      <c r="X714" s="220"/>
      <c r="Y714" s="220"/>
      <c r="Z714" s="210"/>
      <c r="AA714" s="210"/>
      <c r="AB714" s="210"/>
      <c r="AC714" s="210"/>
      <c r="AD714" s="210"/>
      <c r="AE714" s="210"/>
      <c r="AF714" s="210"/>
      <c r="AG714" s="210" t="s">
        <v>190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5">
      <c r="A715" s="217"/>
      <c r="B715" s="218"/>
      <c r="C715" s="261" t="s">
        <v>732</v>
      </c>
      <c r="D715" s="255"/>
      <c r="E715" s="255"/>
      <c r="F715" s="255"/>
      <c r="G715" s="255"/>
      <c r="H715" s="220"/>
      <c r="I715" s="220"/>
      <c r="J715" s="220"/>
      <c r="K715" s="220"/>
      <c r="L715" s="220"/>
      <c r="M715" s="220"/>
      <c r="N715" s="219"/>
      <c r="O715" s="219"/>
      <c r="P715" s="219"/>
      <c r="Q715" s="219"/>
      <c r="R715" s="220"/>
      <c r="S715" s="220"/>
      <c r="T715" s="220"/>
      <c r="U715" s="220"/>
      <c r="V715" s="220"/>
      <c r="W715" s="220"/>
      <c r="X715" s="220"/>
      <c r="Y715" s="220"/>
      <c r="Z715" s="210"/>
      <c r="AA715" s="210"/>
      <c r="AB715" s="210"/>
      <c r="AC715" s="210"/>
      <c r="AD715" s="210"/>
      <c r="AE715" s="210"/>
      <c r="AF715" s="210"/>
      <c r="AG715" s="210" t="s">
        <v>190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5">
      <c r="A716" s="217"/>
      <c r="B716" s="218"/>
      <c r="C716" s="261" t="s">
        <v>733</v>
      </c>
      <c r="D716" s="255"/>
      <c r="E716" s="255"/>
      <c r="F716" s="255"/>
      <c r="G716" s="255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20"/>
      <c r="Z716" s="210"/>
      <c r="AA716" s="210"/>
      <c r="AB716" s="210"/>
      <c r="AC716" s="210"/>
      <c r="AD716" s="210"/>
      <c r="AE716" s="210"/>
      <c r="AF716" s="210"/>
      <c r="AG716" s="210" t="s">
        <v>190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2" x14ac:dyDescent="0.25">
      <c r="A717" s="217"/>
      <c r="B717" s="218"/>
      <c r="C717" s="244"/>
      <c r="D717" s="236"/>
      <c r="E717" s="236"/>
      <c r="F717" s="236"/>
      <c r="G717" s="236"/>
      <c r="H717" s="220"/>
      <c r="I717" s="220"/>
      <c r="J717" s="220"/>
      <c r="K717" s="220"/>
      <c r="L717" s="220"/>
      <c r="M717" s="220"/>
      <c r="N717" s="219"/>
      <c r="O717" s="219"/>
      <c r="P717" s="219"/>
      <c r="Q717" s="219"/>
      <c r="R717" s="220"/>
      <c r="S717" s="220"/>
      <c r="T717" s="220"/>
      <c r="U717" s="220"/>
      <c r="V717" s="220"/>
      <c r="W717" s="220"/>
      <c r="X717" s="220"/>
      <c r="Y717" s="220"/>
      <c r="Z717" s="210"/>
      <c r="AA717" s="210"/>
      <c r="AB717" s="210"/>
      <c r="AC717" s="210"/>
      <c r="AD717" s="210"/>
      <c r="AE717" s="210"/>
      <c r="AF717" s="210"/>
      <c r="AG717" s="210" t="s">
        <v>182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9">
        <v>132</v>
      </c>
      <c r="B718" s="230" t="s">
        <v>734</v>
      </c>
      <c r="C718" s="241" t="s">
        <v>735</v>
      </c>
      <c r="D718" s="231" t="s">
        <v>385</v>
      </c>
      <c r="E718" s="232">
        <v>2</v>
      </c>
      <c r="F718" s="233"/>
      <c r="G718" s="234">
        <f>ROUND(E718*F718,2)</f>
        <v>0</v>
      </c>
      <c r="H718" s="233"/>
      <c r="I718" s="234">
        <f>ROUND(E718*H718,2)</f>
        <v>0</v>
      </c>
      <c r="J718" s="233"/>
      <c r="K718" s="234">
        <f>ROUND(E718*J718,2)</f>
        <v>0</v>
      </c>
      <c r="L718" s="234">
        <v>21</v>
      </c>
      <c r="M718" s="234">
        <f>G718*(1+L718/100)</f>
        <v>0</v>
      </c>
      <c r="N718" s="232">
        <v>0</v>
      </c>
      <c r="O718" s="232">
        <f>ROUND(E718*N718,2)</f>
        <v>0</v>
      </c>
      <c r="P718" s="232">
        <v>0</v>
      </c>
      <c r="Q718" s="232">
        <f>ROUND(E718*P718,2)</f>
        <v>0</v>
      </c>
      <c r="R718" s="234"/>
      <c r="S718" s="234" t="s">
        <v>194</v>
      </c>
      <c r="T718" s="235" t="s">
        <v>178</v>
      </c>
      <c r="U718" s="220">
        <v>0</v>
      </c>
      <c r="V718" s="220">
        <f>ROUND(E718*U718,2)</f>
        <v>0</v>
      </c>
      <c r="W718" s="220"/>
      <c r="X718" s="220" t="s">
        <v>195</v>
      </c>
      <c r="Y718" s="220" t="s">
        <v>180</v>
      </c>
      <c r="Z718" s="210"/>
      <c r="AA718" s="210"/>
      <c r="AB718" s="210"/>
      <c r="AC718" s="210"/>
      <c r="AD718" s="210"/>
      <c r="AE718" s="210"/>
      <c r="AF718" s="210"/>
      <c r="AG718" s="210" t="s">
        <v>196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2" x14ac:dyDescent="0.25">
      <c r="A719" s="217"/>
      <c r="B719" s="218"/>
      <c r="C719" s="243" t="s">
        <v>736</v>
      </c>
      <c r="D719" s="239"/>
      <c r="E719" s="239"/>
      <c r="F719" s="239"/>
      <c r="G719" s="239"/>
      <c r="H719" s="220"/>
      <c r="I719" s="220"/>
      <c r="J719" s="220"/>
      <c r="K719" s="220"/>
      <c r="L719" s="220"/>
      <c r="M719" s="220"/>
      <c r="N719" s="219"/>
      <c r="O719" s="219"/>
      <c r="P719" s="219"/>
      <c r="Q719" s="219"/>
      <c r="R719" s="220"/>
      <c r="S719" s="220"/>
      <c r="T719" s="220"/>
      <c r="U719" s="220"/>
      <c r="V719" s="220"/>
      <c r="W719" s="220"/>
      <c r="X719" s="220"/>
      <c r="Y719" s="220"/>
      <c r="Z719" s="210"/>
      <c r="AA719" s="210"/>
      <c r="AB719" s="210"/>
      <c r="AC719" s="210"/>
      <c r="AD719" s="210"/>
      <c r="AE719" s="210"/>
      <c r="AF719" s="210"/>
      <c r="AG719" s="210" t="s">
        <v>190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2" x14ac:dyDescent="0.25">
      <c r="A720" s="217"/>
      <c r="B720" s="218"/>
      <c r="C720" s="257" t="s">
        <v>737</v>
      </c>
      <c r="D720" s="248"/>
      <c r="E720" s="249">
        <v>2</v>
      </c>
      <c r="F720" s="220"/>
      <c r="G720" s="220"/>
      <c r="H720" s="220"/>
      <c r="I720" s="220"/>
      <c r="J720" s="220"/>
      <c r="K720" s="220"/>
      <c r="L720" s="220"/>
      <c r="M720" s="220"/>
      <c r="N720" s="219"/>
      <c r="O720" s="219"/>
      <c r="P720" s="219"/>
      <c r="Q720" s="219"/>
      <c r="R720" s="220"/>
      <c r="S720" s="220"/>
      <c r="T720" s="220"/>
      <c r="U720" s="220"/>
      <c r="V720" s="220"/>
      <c r="W720" s="220"/>
      <c r="X720" s="220"/>
      <c r="Y720" s="220"/>
      <c r="Z720" s="210"/>
      <c r="AA720" s="210"/>
      <c r="AB720" s="210"/>
      <c r="AC720" s="210"/>
      <c r="AD720" s="210"/>
      <c r="AE720" s="210"/>
      <c r="AF720" s="210"/>
      <c r="AG720" s="210" t="s">
        <v>236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2" x14ac:dyDescent="0.25">
      <c r="A721" s="217"/>
      <c r="B721" s="218"/>
      <c r="C721" s="244"/>
      <c r="D721" s="236"/>
      <c r="E721" s="236"/>
      <c r="F721" s="236"/>
      <c r="G721" s="236"/>
      <c r="H721" s="220"/>
      <c r="I721" s="220"/>
      <c r="J721" s="220"/>
      <c r="K721" s="220"/>
      <c r="L721" s="220"/>
      <c r="M721" s="220"/>
      <c r="N721" s="219"/>
      <c r="O721" s="219"/>
      <c r="P721" s="219"/>
      <c r="Q721" s="219"/>
      <c r="R721" s="220"/>
      <c r="S721" s="220"/>
      <c r="T721" s="220"/>
      <c r="U721" s="220"/>
      <c r="V721" s="220"/>
      <c r="W721" s="220"/>
      <c r="X721" s="220"/>
      <c r="Y721" s="220"/>
      <c r="Z721" s="210"/>
      <c r="AA721" s="210"/>
      <c r="AB721" s="210"/>
      <c r="AC721" s="210"/>
      <c r="AD721" s="210"/>
      <c r="AE721" s="210"/>
      <c r="AF721" s="210"/>
      <c r="AG721" s="210" t="s">
        <v>182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5">
      <c r="A722" s="229">
        <v>133</v>
      </c>
      <c r="B722" s="230" t="s">
        <v>738</v>
      </c>
      <c r="C722" s="241" t="s">
        <v>739</v>
      </c>
      <c r="D722" s="231" t="s">
        <v>385</v>
      </c>
      <c r="E722" s="232">
        <v>4</v>
      </c>
      <c r="F722" s="233"/>
      <c r="G722" s="234">
        <f>ROUND(E722*F722,2)</f>
        <v>0</v>
      </c>
      <c r="H722" s="233"/>
      <c r="I722" s="234">
        <f>ROUND(E722*H722,2)</f>
        <v>0</v>
      </c>
      <c r="J722" s="233"/>
      <c r="K722" s="234">
        <f>ROUND(E722*J722,2)</f>
        <v>0</v>
      </c>
      <c r="L722" s="234">
        <v>21</v>
      </c>
      <c r="M722" s="234">
        <f>G722*(1+L722/100)</f>
        <v>0</v>
      </c>
      <c r="N722" s="232">
        <v>0</v>
      </c>
      <c r="O722" s="232">
        <f>ROUND(E722*N722,2)</f>
        <v>0</v>
      </c>
      <c r="P722" s="232">
        <v>0</v>
      </c>
      <c r="Q722" s="232">
        <f>ROUND(E722*P722,2)</f>
        <v>0</v>
      </c>
      <c r="R722" s="234"/>
      <c r="S722" s="234" t="s">
        <v>194</v>
      </c>
      <c r="T722" s="235" t="s">
        <v>178</v>
      </c>
      <c r="U722" s="220">
        <v>0</v>
      </c>
      <c r="V722" s="220">
        <f>ROUND(E722*U722,2)</f>
        <v>0</v>
      </c>
      <c r="W722" s="220"/>
      <c r="X722" s="220" t="s">
        <v>195</v>
      </c>
      <c r="Y722" s="220" t="s">
        <v>180</v>
      </c>
      <c r="Z722" s="210"/>
      <c r="AA722" s="210"/>
      <c r="AB722" s="210"/>
      <c r="AC722" s="210"/>
      <c r="AD722" s="210"/>
      <c r="AE722" s="210"/>
      <c r="AF722" s="210"/>
      <c r="AG722" s="210" t="s">
        <v>196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2" x14ac:dyDescent="0.25">
      <c r="A723" s="217"/>
      <c r="B723" s="218"/>
      <c r="C723" s="243" t="s">
        <v>736</v>
      </c>
      <c r="D723" s="239"/>
      <c r="E723" s="239"/>
      <c r="F723" s="239"/>
      <c r="G723" s="239"/>
      <c r="H723" s="220"/>
      <c r="I723" s="220"/>
      <c r="J723" s="220"/>
      <c r="K723" s="220"/>
      <c r="L723" s="220"/>
      <c r="M723" s="220"/>
      <c r="N723" s="219"/>
      <c r="O723" s="219"/>
      <c r="P723" s="219"/>
      <c r="Q723" s="219"/>
      <c r="R723" s="220"/>
      <c r="S723" s="220"/>
      <c r="T723" s="220"/>
      <c r="U723" s="220"/>
      <c r="V723" s="220"/>
      <c r="W723" s="220"/>
      <c r="X723" s="220"/>
      <c r="Y723" s="220"/>
      <c r="Z723" s="210"/>
      <c r="AA723" s="210"/>
      <c r="AB723" s="210"/>
      <c r="AC723" s="210"/>
      <c r="AD723" s="210"/>
      <c r="AE723" s="210"/>
      <c r="AF723" s="210"/>
      <c r="AG723" s="210" t="s">
        <v>190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2" x14ac:dyDescent="0.25">
      <c r="A724" s="217"/>
      <c r="B724" s="218"/>
      <c r="C724" s="257" t="s">
        <v>740</v>
      </c>
      <c r="D724" s="248"/>
      <c r="E724" s="249">
        <v>2</v>
      </c>
      <c r="F724" s="220"/>
      <c r="G724" s="220"/>
      <c r="H724" s="220"/>
      <c r="I724" s="220"/>
      <c r="J724" s="220"/>
      <c r="K724" s="220"/>
      <c r="L724" s="220"/>
      <c r="M724" s="220"/>
      <c r="N724" s="219"/>
      <c r="O724" s="219"/>
      <c r="P724" s="219"/>
      <c r="Q724" s="219"/>
      <c r="R724" s="220"/>
      <c r="S724" s="220"/>
      <c r="T724" s="220"/>
      <c r="U724" s="220"/>
      <c r="V724" s="220"/>
      <c r="W724" s="220"/>
      <c r="X724" s="220"/>
      <c r="Y724" s="220"/>
      <c r="Z724" s="210"/>
      <c r="AA724" s="210"/>
      <c r="AB724" s="210"/>
      <c r="AC724" s="210"/>
      <c r="AD724" s="210"/>
      <c r="AE724" s="210"/>
      <c r="AF724" s="210"/>
      <c r="AG724" s="210" t="s">
        <v>236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5">
      <c r="A725" s="217"/>
      <c r="B725" s="218"/>
      <c r="C725" s="257" t="s">
        <v>741</v>
      </c>
      <c r="D725" s="248"/>
      <c r="E725" s="249">
        <v>2</v>
      </c>
      <c r="F725" s="220"/>
      <c r="G725" s="220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20"/>
      <c r="Z725" s="210"/>
      <c r="AA725" s="210"/>
      <c r="AB725" s="210"/>
      <c r="AC725" s="210"/>
      <c r="AD725" s="210"/>
      <c r="AE725" s="210"/>
      <c r="AF725" s="210"/>
      <c r="AG725" s="210" t="s">
        <v>236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2" x14ac:dyDescent="0.25">
      <c r="A726" s="217"/>
      <c r="B726" s="218"/>
      <c r="C726" s="244"/>
      <c r="D726" s="236"/>
      <c r="E726" s="236"/>
      <c r="F726" s="236"/>
      <c r="G726" s="236"/>
      <c r="H726" s="220"/>
      <c r="I726" s="220"/>
      <c r="J726" s="220"/>
      <c r="K726" s="220"/>
      <c r="L726" s="220"/>
      <c r="M726" s="220"/>
      <c r="N726" s="219"/>
      <c r="O726" s="219"/>
      <c r="P726" s="219"/>
      <c r="Q726" s="219"/>
      <c r="R726" s="220"/>
      <c r="S726" s="220"/>
      <c r="T726" s="220"/>
      <c r="U726" s="220"/>
      <c r="V726" s="220"/>
      <c r="W726" s="220"/>
      <c r="X726" s="220"/>
      <c r="Y726" s="220"/>
      <c r="Z726" s="210"/>
      <c r="AA726" s="210"/>
      <c r="AB726" s="210"/>
      <c r="AC726" s="210"/>
      <c r="AD726" s="210"/>
      <c r="AE726" s="210"/>
      <c r="AF726" s="210"/>
      <c r="AG726" s="210" t="s">
        <v>182</v>
      </c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x14ac:dyDescent="0.25">
      <c r="A727" s="222" t="s">
        <v>172</v>
      </c>
      <c r="B727" s="223" t="s">
        <v>133</v>
      </c>
      <c r="C727" s="240" t="s">
        <v>134</v>
      </c>
      <c r="D727" s="224"/>
      <c r="E727" s="225"/>
      <c r="F727" s="226"/>
      <c r="G727" s="226">
        <f>SUMIF(AG728:AG805,"&lt;&gt;NOR",G728:G805)</f>
        <v>0</v>
      </c>
      <c r="H727" s="226"/>
      <c r="I727" s="226">
        <f>SUM(I728:I805)</f>
        <v>0</v>
      </c>
      <c r="J727" s="226"/>
      <c r="K727" s="226">
        <f>SUM(K728:K805)</f>
        <v>0</v>
      </c>
      <c r="L727" s="226"/>
      <c r="M727" s="226">
        <f>SUM(M728:M805)</f>
        <v>0</v>
      </c>
      <c r="N727" s="225"/>
      <c r="O727" s="225">
        <f>SUM(O728:O805)</f>
        <v>0.02</v>
      </c>
      <c r="P727" s="225"/>
      <c r="Q727" s="225">
        <f>SUM(Q728:Q805)</f>
        <v>0</v>
      </c>
      <c r="R727" s="226"/>
      <c r="S727" s="226"/>
      <c r="T727" s="227"/>
      <c r="U727" s="221"/>
      <c r="V727" s="221">
        <f>SUM(V728:V805)</f>
        <v>195.79000000000002</v>
      </c>
      <c r="W727" s="221"/>
      <c r="X727" s="221"/>
      <c r="Y727" s="221"/>
      <c r="AG727" t="s">
        <v>173</v>
      </c>
    </row>
    <row r="728" spans="1:60" ht="20.399999999999999" outlineLevel="1" x14ac:dyDescent="0.25">
      <c r="A728" s="229">
        <v>134</v>
      </c>
      <c r="B728" s="230" t="s">
        <v>742</v>
      </c>
      <c r="C728" s="241" t="s">
        <v>743</v>
      </c>
      <c r="D728" s="231" t="s">
        <v>278</v>
      </c>
      <c r="E728" s="232">
        <v>233.24</v>
      </c>
      <c r="F728" s="233"/>
      <c r="G728" s="234">
        <f>ROUND(E728*F728,2)</f>
        <v>0</v>
      </c>
      <c r="H728" s="233"/>
      <c r="I728" s="234">
        <f>ROUND(E728*H728,2)</f>
        <v>0</v>
      </c>
      <c r="J728" s="233"/>
      <c r="K728" s="234">
        <f>ROUND(E728*J728,2)</f>
        <v>0</v>
      </c>
      <c r="L728" s="234">
        <v>21</v>
      </c>
      <c r="M728" s="234">
        <f>G728*(1+L728/100)</f>
        <v>0</v>
      </c>
      <c r="N728" s="232">
        <v>0</v>
      </c>
      <c r="O728" s="232">
        <f>ROUND(E728*N728,2)</f>
        <v>0</v>
      </c>
      <c r="P728" s="232">
        <v>0</v>
      </c>
      <c r="Q728" s="232">
        <f>ROUND(E728*P728,2)</f>
        <v>0</v>
      </c>
      <c r="R728" s="234" t="s">
        <v>744</v>
      </c>
      <c r="S728" s="234" t="s">
        <v>177</v>
      </c>
      <c r="T728" s="235" t="s">
        <v>232</v>
      </c>
      <c r="U728" s="220">
        <v>0.18</v>
      </c>
      <c r="V728" s="220">
        <f>ROUND(E728*U728,2)</f>
        <v>41.98</v>
      </c>
      <c r="W728" s="220"/>
      <c r="X728" s="220" t="s">
        <v>195</v>
      </c>
      <c r="Y728" s="220" t="s">
        <v>180</v>
      </c>
      <c r="Z728" s="210"/>
      <c r="AA728" s="210"/>
      <c r="AB728" s="210"/>
      <c r="AC728" s="210"/>
      <c r="AD728" s="210"/>
      <c r="AE728" s="210"/>
      <c r="AF728" s="210"/>
      <c r="AG728" s="210" t="s">
        <v>486</v>
      </c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2" x14ac:dyDescent="0.25">
      <c r="A729" s="217"/>
      <c r="B729" s="218"/>
      <c r="C729" s="257" t="s">
        <v>279</v>
      </c>
      <c r="D729" s="248"/>
      <c r="E729" s="249">
        <v>156</v>
      </c>
      <c r="F729" s="220"/>
      <c r="G729" s="220"/>
      <c r="H729" s="220"/>
      <c r="I729" s="220"/>
      <c r="J729" s="220"/>
      <c r="K729" s="220"/>
      <c r="L729" s="220"/>
      <c r="M729" s="220"/>
      <c r="N729" s="219"/>
      <c r="O729" s="219"/>
      <c r="P729" s="219"/>
      <c r="Q729" s="219"/>
      <c r="R729" s="220"/>
      <c r="S729" s="220"/>
      <c r="T729" s="220"/>
      <c r="U729" s="220"/>
      <c r="V729" s="220"/>
      <c r="W729" s="220"/>
      <c r="X729" s="220"/>
      <c r="Y729" s="220"/>
      <c r="Z729" s="210"/>
      <c r="AA729" s="210"/>
      <c r="AB729" s="210"/>
      <c r="AC729" s="210"/>
      <c r="AD729" s="210"/>
      <c r="AE729" s="210"/>
      <c r="AF729" s="210"/>
      <c r="AG729" s="210" t="s">
        <v>236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5">
      <c r="A730" s="217"/>
      <c r="B730" s="218"/>
      <c r="C730" s="257" t="s">
        <v>280</v>
      </c>
      <c r="D730" s="248"/>
      <c r="E730" s="249">
        <v>4.05</v>
      </c>
      <c r="F730" s="220"/>
      <c r="G730" s="220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20"/>
      <c r="Z730" s="210"/>
      <c r="AA730" s="210"/>
      <c r="AB730" s="210"/>
      <c r="AC730" s="210"/>
      <c r="AD730" s="210"/>
      <c r="AE730" s="210"/>
      <c r="AF730" s="210"/>
      <c r="AG730" s="210" t="s">
        <v>236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5">
      <c r="A731" s="217"/>
      <c r="B731" s="218"/>
      <c r="C731" s="257" t="s">
        <v>281</v>
      </c>
      <c r="D731" s="248"/>
      <c r="E731" s="249">
        <v>4.05</v>
      </c>
      <c r="F731" s="220"/>
      <c r="G731" s="220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20"/>
      <c r="Z731" s="210"/>
      <c r="AA731" s="210"/>
      <c r="AB731" s="210"/>
      <c r="AC731" s="210"/>
      <c r="AD731" s="210"/>
      <c r="AE731" s="210"/>
      <c r="AF731" s="210"/>
      <c r="AG731" s="210" t="s">
        <v>236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5">
      <c r="A732" s="217"/>
      <c r="B732" s="218"/>
      <c r="C732" s="257" t="s">
        <v>282</v>
      </c>
      <c r="D732" s="248"/>
      <c r="E732" s="249">
        <v>7</v>
      </c>
      <c r="F732" s="220"/>
      <c r="G732" s="220"/>
      <c r="H732" s="220"/>
      <c r="I732" s="220"/>
      <c r="J732" s="220"/>
      <c r="K732" s="220"/>
      <c r="L732" s="220"/>
      <c r="M732" s="220"/>
      <c r="N732" s="219"/>
      <c r="O732" s="219"/>
      <c r="P732" s="219"/>
      <c r="Q732" s="219"/>
      <c r="R732" s="220"/>
      <c r="S732" s="220"/>
      <c r="T732" s="220"/>
      <c r="U732" s="220"/>
      <c r="V732" s="220"/>
      <c r="W732" s="220"/>
      <c r="X732" s="220"/>
      <c r="Y732" s="220"/>
      <c r="Z732" s="210"/>
      <c r="AA732" s="210"/>
      <c r="AB732" s="210"/>
      <c r="AC732" s="210"/>
      <c r="AD732" s="210"/>
      <c r="AE732" s="210"/>
      <c r="AF732" s="210"/>
      <c r="AG732" s="210" t="s">
        <v>236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5">
      <c r="A733" s="217"/>
      <c r="B733" s="218"/>
      <c r="C733" s="257" t="s">
        <v>283</v>
      </c>
      <c r="D733" s="248"/>
      <c r="E733" s="249">
        <v>7</v>
      </c>
      <c r="F733" s="220"/>
      <c r="G733" s="220"/>
      <c r="H733" s="220"/>
      <c r="I733" s="220"/>
      <c r="J733" s="220"/>
      <c r="K733" s="220"/>
      <c r="L733" s="220"/>
      <c r="M733" s="220"/>
      <c r="N733" s="219"/>
      <c r="O733" s="219"/>
      <c r="P733" s="219"/>
      <c r="Q733" s="219"/>
      <c r="R733" s="220"/>
      <c r="S733" s="220"/>
      <c r="T733" s="220"/>
      <c r="U733" s="220"/>
      <c r="V733" s="220"/>
      <c r="W733" s="220"/>
      <c r="X733" s="220"/>
      <c r="Y733" s="220"/>
      <c r="Z733" s="210"/>
      <c r="AA733" s="210"/>
      <c r="AB733" s="210"/>
      <c r="AC733" s="210"/>
      <c r="AD733" s="210"/>
      <c r="AE733" s="210"/>
      <c r="AF733" s="210"/>
      <c r="AG733" s="210" t="s">
        <v>236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5">
      <c r="A734" s="217"/>
      <c r="B734" s="218"/>
      <c r="C734" s="257" t="s">
        <v>284</v>
      </c>
      <c r="D734" s="248"/>
      <c r="E734" s="249">
        <v>6.4</v>
      </c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20"/>
      <c r="Z734" s="210"/>
      <c r="AA734" s="210"/>
      <c r="AB734" s="210"/>
      <c r="AC734" s="210"/>
      <c r="AD734" s="210"/>
      <c r="AE734" s="210"/>
      <c r="AF734" s="210"/>
      <c r="AG734" s="210" t="s">
        <v>236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5">
      <c r="A735" s="217"/>
      <c r="B735" s="218"/>
      <c r="C735" s="257" t="s">
        <v>285</v>
      </c>
      <c r="D735" s="248"/>
      <c r="E735" s="249">
        <v>6.1</v>
      </c>
      <c r="F735" s="220"/>
      <c r="G735" s="220"/>
      <c r="H735" s="220"/>
      <c r="I735" s="220"/>
      <c r="J735" s="220"/>
      <c r="K735" s="220"/>
      <c r="L735" s="220"/>
      <c r="M735" s="220"/>
      <c r="N735" s="219"/>
      <c r="O735" s="219"/>
      <c r="P735" s="219"/>
      <c r="Q735" s="219"/>
      <c r="R735" s="220"/>
      <c r="S735" s="220"/>
      <c r="T735" s="220"/>
      <c r="U735" s="220"/>
      <c r="V735" s="220"/>
      <c r="W735" s="220"/>
      <c r="X735" s="220"/>
      <c r="Y735" s="220"/>
      <c r="Z735" s="210"/>
      <c r="AA735" s="210"/>
      <c r="AB735" s="210"/>
      <c r="AC735" s="210"/>
      <c r="AD735" s="210"/>
      <c r="AE735" s="210"/>
      <c r="AF735" s="210"/>
      <c r="AG735" s="210" t="s">
        <v>236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5">
      <c r="A736" s="217"/>
      <c r="B736" s="218"/>
      <c r="C736" s="257" t="s">
        <v>286</v>
      </c>
      <c r="D736" s="248"/>
      <c r="E736" s="249">
        <v>5.6</v>
      </c>
      <c r="F736" s="220"/>
      <c r="G736" s="220"/>
      <c r="H736" s="220"/>
      <c r="I736" s="220"/>
      <c r="J736" s="220"/>
      <c r="K736" s="220"/>
      <c r="L736" s="220"/>
      <c r="M736" s="220"/>
      <c r="N736" s="219"/>
      <c r="O736" s="219"/>
      <c r="P736" s="219"/>
      <c r="Q736" s="219"/>
      <c r="R736" s="220"/>
      <c r="S736" s="220"/>
      <c r="T736" s="220"/>
      <c r="U736" s="220"/>
      <c r="V736" s="220"/>
      <c r="W736" s="220"/>
      <c r="X736" s="220"/>
      <c r="Y736" s="220"/>
      <c r="Z736" s="210"/>
      <c r="AA736" s="210"/>
      <c r="AB736" s="210"/>
      <c r="AC736" s="210"/>
      <c r="AD736" s="210"/>
      <c r="AE736" s="210"/>
      <c r="AF736" s="210"/>
      <c r="AG736" s="210" t="s">
        <v>236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5">
      <c r="A737" s="217"/>
      <c r="B737" s="218"/>
      <c r="C737" s="257" t="s">
        <v>287</v>
      </c>
      <c r="D737" s="248"/>
      <c r="E737" s="249">
        <v>5.8</v>
      </c>
      <c r="F737" s="220"/>
      <c r="G737" s="220"/>
      <c r="H737" s="220"/>
      <c r="I737" s="220"/>
      <c r="J737" s="220"/>
      <c r="K737" s="220"/>
      <c r="L737" s="220"/>
      <c r="M737" s="220"/>
      <c r="N737" s="219"/>
      <c r="O737" s="219"/>
      <c r="P737" s="219"/>
      <c r="Q737" s="219"/>
      <c r="R737" s="220"/>
      <c r="S737" s="220"/>
      <c r="T737" s="220"/>
      <c r="U737" s="220"/>
      <c r="V737" s="220"/>
      <c r="W737" s="220"/>
      <c r="X737" s="220"/>
      <c r="Y737" s="220"/>
      <c r="Z737" s="210"/>
      <c r="AA737" s="210"/>
      <c r="AB737" s="210"/>
      <c r="AC737" s="210"/>
      <c r="AD737" s="210"/>
      <c r="AE737" s="210"/>
      <c r="AF737" s="210"/>
      <c r="AG737" s="210" t="s">
        <v>236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5">
      <c r="A738" s="217"/>
      <c r="B738" s="218"/>
      <c r="C738" s="257" t="s">
        <v>288</v>
      </c>
      <c r="D738" s="248"/>
      <c r="E738" s="249">
        <v>3.6</v>
      </c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20"/>
      <c r="Z738" s="210"/>
      <c r="AA738" s="210"/>
      <c r="AB738" s="210"/>
      <c r="AC738" s="210"/>
      <c r="AD738" s="210"/>
      <c r="AE738" s="210"/>
      <c r="AF738" s="210"/>
      <c r="AG738" s="210" t="s">
        <v>236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5">
      <c r="A739" s="217"/>
      <c r="B739" s="218"/>
      <c r="C739" s="257" t="s">
        <v>289</v>
      </c>
      <c r="D739" s="248"/>
      <c r="E739" s="249">
        <v>12</v>
      </c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20"/>
      <c r="Z739" s="210"/>
      <c r="AA739" s="210"/>
      <c r="AB739" s="210"/>
      <c r="AC739" s="210"/>
      <c r="AD739" s="210"/>
      <c r="AE739" s="210"/>
      <c r="AF739" s="210"/>
      <c r="AG739" s="210" t="s">
        <v>236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5">
      <c r="A740" s="217"/>
      <c r="B740" s="218"/>
      <c r="C740" s="257" t="s">
        <v>290</v>
      </c>
      <c r="D740" s="248"/>
      <c r="E740" s="249">
        <v>6.4</v>
      </c>
      <c r="F740" s="220"/>
      <c r="G740" s="220"/>
      <c r="H740" s="220"/>
      <c r="I740" s="220"/>
      <c r="J740" s="220"/>
      <c r="K740" s="220"/>
      <c r="L740" s="220"/>
      <c r="M740" s="220"/>
      <c r="N740" s="219"/>
      <c r="O740" s="219"/>
      <c r="P740" s="219"/>
      <c r="Q740" s="219"/>
      <c r="R740" s="220"/>
      <c r="S740" s="220"/>
      <c r="T740" s="220"/>
      <c r="U740" s="220"/>
      <c r="V740" s="220"/>
      <c r="W740" s="220"/>
      <c r="X740" s="220"/>
      <c r="Y740" s="220"/>
      <c r="Z740" s="210"/>
      <c r="AA740" s="210"/>
      <c r="AB740" s="210"/>
      <c r="AC740" s="210"/>
      <c r="AD740" s="210"/>
      <c r="AE740" s="210"/>
      <c r="AF740" s="210"/>
      <c r="AG740" s="210" t="s">
        <v>236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5">
      <c r="A741" s="217"/>
      <c r="B741" s="218"/>
      <c r="C741" s="257" t="s">
        <v>291</v>
      </c>
      <c r="D741" s="248"/>
      <c r="E741" s="249">
        <v>4.0999999999999996</v>
      </c>
      <c r="F741" s="220"/>
      <c r="G741" s="220"/>
      <c r="H741" s="220"/>
      <c r="I741" s="220"/>
      <c r="J741" s="220"/>
      <c r="K741" s="220"/>
      <c r="L741" s="220"/>
      <c r="M741" s="220"/>
      <c r="N741" s="219"/>
      <c r="O741" s="219"/>
      <c r="P741" s="219"/>
      <c r="Q741" s="219"/>
      <c r="R741" s="220"/>
      <c r="S741" s="220"/>
      <c r="T741" s="220"/>
      <c r="U741" s="220"/>
      <c r="V741" s="220"/>
      <c r="W741" s="220"/>
      <c r="X741" s="220"/>
      <c r="Y741" s="220"/>
      <c r="Z741" s="210"/>
      <c r="AA741" s="210"/>
      <c r="AB741" s="210"/>
      <c r="AC741" s="210"/>
      <c r="AD741" s="210"/>
      <c r="AE741" s="210"/>
      <c r="AF741" s="210"/>
      <c r="AG741" s="210" t="s">
        <v>236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5">
      <c r="A742" s="217"/>
      <c r="B742" s="218"/>
      <c r="C742" s="257" t="s">
        <v>292</v>
      </c>
      <c r="D742" s="248"/>
      <c r="E742" s="249">
        <v>5.14</v>
      </c>
      <c r="F742" s="220"/>
      <c r="G742" s="220"/>
      <c r="H742" s="220"/>
      <c r="I742" s="220"/>
      <c r="J742" s="220"/>
      <c r="K742" s="220"/>
      <c r="L742" s="220"/>
      <c r="M742" s="220"/>
      <c r="N742" s="219"/>
      <c r="O742" s="219"/>
      <c r="P742" s="219"/>
      <c r="Q742" s="219"/>
      <c r="R742" s="220"/>
      <c r="S742" s="220"/>
      <c r="T742" s="220"/>
      <c r="U742" s="220"/>
      <c r="V742" s="220"/>
      <c r="W742" s="220"/>
      <c r="X742" s="220"/>
      <c r="Y742" s="220"/>
      <c r="Z742" s="210"/>
      <c r="AA742" s="210"/>
      <c r="AB742" s="210"/>
      <c r="AC742" s="210"/>
      <c r="AD742" s="210"/>
      <c r="AE742" s="210"/>
      <c r="AF742" s="210"/>
      <c r="AG742" s="210" t="s">
        <v>236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2" x14ac:dyDescent="0.25">
      <c r="A743" s="217"/>
      <c r="B743" s="218"/>
      <c r="C743" s="244"/>
      <c r="D743" s="236"/>
      <c r="E743" s="236"/>
      <c r="F743" s="236"/>
      <c r="G743" s="236"/>
      <c r="H743" s="220"/>
      <c r="I743" s="220"/>
      <c r="J743" s="220"/>
      <c r="K743" s="220"/>
      <c r="L743" s="220"/>
      <c r="M743" s="220"/>
      <c r="N743" s="219"/>
      <c r="O743" s="219"/>
      <c r="P743" s="219"/>
      <c r="Q743" s="219"/>
      <c r="R743" s="220"/>
      <c r="S743" s="220"/>
      <c r="T743" s="220"/>
      <c r="U743" s="220"/>
      <c r="V743" s="220"/>
      <c r="W743" s="220"/>
      <c r="X743" s="220"/>
      <c r="Y743" s="220"/>
      <c r="Z743" s="210"/>
      <c r="AA743" s="210"/>
      <c r="AB743" s="210"/>
      <c r="AC743" s="210"/>
      <c r="AD743" s="210"/>
      <c r="AE743" s="210"/>
      <c r="AF743" s="210"/>
      <c r="AG743" s="210" t="s">
        <v>182</v>
      </c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ht="30.6" outlineLevel="1" x14ac:dyDescent="0.25">
      <c r="A744" s="229">
        <v>135</v>
      </c>
      <c r="B744" s="230" t="s">
        <v>745</v>
      </c>
      <c r="C744" s="241" t="s">
        <v>746</v>
      </c>
      <c r="D744" s="231" t="s">
        <v>278</v>
      </c>
      <c r="E744" s="232">
        <v>46.9</v>
      </c>
      <c r="F744" s="233"/>
      <c r="G744" s="234">
        <f>ROUND(E744*F744,2)</f>
        <v>0</v>
      </c>
      <c r="H744" s="233"/>
      <c r="I744" s="234">
        <f>ROUND(E744*H744,2)</f>
        <v>0</v>
      </c>
      <c r="J744" s="233"/>
      <c r="K744" s="234">
        <f>ROUND(E744*J744,2)</f>
        <v>0</v>
      </c>
      <c r="L744" s="234">
        <v>21</v>
      </c>
      <c r="M744" s="234">
        <f>G744*(1+L744/100)</f>
        <v>0</v>
      </c>
      <c r="N744" s="232">
        <v>1.2E-4</v>
      </c>
      <c r="O744" s="232">
        <f>ROUND(E744*N744,2)</f>
        <v>0.01</v>
      </c>
      <c r="P744" s="232">
        <v>0</v>
      </c>
      <c r="Q744" s="232">
        <f>ROUND(E744*P744,2)</f>
        <v>0</v>
      </c>
      <c r="R744" s="234" t="s">
        <v>744</v>
      </c>
      <c r="S744" s="234" t="s">
        <v>177</v>
      </c>
      <c r="T744" s="235" t="s">
        <v>232</v>
      </c>
      <c r="U744" s="220">
        <v>0.64</v>
      </c>
      <c r="V744" s="220">
        <f>ROUND(E744*U744,2)</f>
        <v>30.02</v>
      </c>
      <c r="W744" s="220"/>
      <c r="X744" s="220" t="s">
        <v>195</v>
      </c>
      <c r="Y744" s="220" t="s">
        <v>180</v>
      </c>
      <c r="Z744" s="210"/>
      <c r="AA744" s="210"/>
      <c r="AB744" s="210"/>
      <c r="AC744" s="210"/>
      <c r="AD744" s="210"/>
      <c r="AE744" s="210"/>
      <c r="AF744" s="210"/>
      <c r="AG744" s="210" t="s">
        <v>486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2" x14ac:dyDescent="0.25">
      <c r="A745" s="217"/>
      <c r="B745" s="218"/>
      <c r="C745" s="257" t="s">
        <v>747</v>
      </c>
      <c r="D745" s="248"/>
      <c r="E745" s="249">
        <v>31.2</v>
      </c>
      <c r="F745" s="220"/>
      <c r="G745" s="220"/>
      <c r="H745" s="220"/>
      <c r="I745" s="220"/>
      <c r="J745" s="220"/>
      <c r="K745" s="220"/>
      <c r="L745" s="220"/>
      <c r="M745" s="220"/>
      <c r="N745" s="219"/>
      <c r="O745" s="219"/>
      <c r="P745" s="219"/>
      <c r="Q745" s="219"/>
      <c r="R745" s="220"/>
      <c r="S745" s="220"/>
      <c r="T745" s="220"/>
      <c r="U745" s="220"/>
      <c r="V745" s="220"/>
      <c r="W745" s="220"/>
      <c r="X745" s="220"/>
      <c r="Y745" s="220"/>
      <c r="Z745" s="210"/>
      <c r="AA745" s="210"/>
      <c r="AB745" s="210"/>
      <c r="AC745" s="210"/>
      <c r="AD745" s="210"/>
      <c r="AE745" s="210"/>
      <c r="AF745" s="210"/>
      <c r="AG745" s="210" t="s">
        <v>236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5">
      <c r="A746" s="217"/>
      <c r="B746" s="218"/>
      <c r="C746" s="257" t="s">
        <v>748</v>
      </c>
      <c r="D746" s="248"/>
      <c r="E746" s="249">
        <v>1.45</v>
      </c>
      <c r="F746" s="220"/>
      <c r="G746" s="220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20"/>
      <c r="Z746" s="210"/>
      <c r="AA746" s="210"/>
      <c r="AB746" s="210"/>
      <c r="AC746" s="210"/>
      <c r="AD746" s="210"/>
      <c r="AE746" s="210"/>
      <c r="AF746" s="210"/>
      <c r="AG746" s="210" t="s">
        <v>236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5">
      <c r="A747" s="217"/>
      <c r="B747" s="218"/>
      <c r="C747" s="257" t="s">
        <v>749</v>
      </c>
      <c r="D747" s="248"/>
      <c r="E747" s="249">
        <v>1.45</v>
      </c>
      <c r="F747" s="220"/>
      <c r="G747" s="220"/>
      <c r="H747" s="220"/>
      <c r="I747" s="220"/>
      <c r="J747" s="220"/>
      <c r="K747" s="220"/>
      <c r="L747" s="220"/>
      <c r="M747" s="220"/>
      <c r="N747" s="219"/>
      <c r="O747" s="219"/>
      <c r="P747" s="219"/>
      <c r="Q747" s="219"/>
      <c r="R747" s="220"/>
      <c r="S747" s="220"/>
      <c r="T747" s="220"/>
      <c r="U747" s="220"/>
      <c r="V747" s="220"/>
      <c r="W747" s="220"/>
      <c r="X747" s="220"/>
      <c r="Y747" s="220"/>
      <c r="Z747" s="210"/>
      <c r="AA747" s="210"/>
      <c r="AB747" s="210"/>
      <c r="AC747" s="210"/>
      <c r="AD747" s="210"/>
      <c r="AE747" s="210"/>
      <c r="AF747" s="210"/>
      <c r="AG747" s="210" t="s">
        <v>236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5">
      <c r="A748" s="217"/>
      <c r="B748" s="218"/>
      <c r="C748" s="257" t="s">
        <v>750</v>
      </c>
      <c r="D748" s="248"/>
      <c r="E748" s="249">
        <v>1.8</v>
      </c>
      <c r="F748" s="220"/>
      <c r="G748" s="220"/>
      <c r="H748" s="220"/>
      <c r="I748" s="220"/>
      <c r="J748" s="220"/>
      <c r="K748" s="220"/>
      <c r="L748" s="220"/>
      <c r="M748" s="220"/>
      <c r="N748" s="219"/>
      <c r="O748" s="219"/>
      <c r="P748" s="219"/>
      <c r="Q748" s="219"/>
      <c r="R748" s="220"/>
      <c r="S748" s="220"/>
      <c r="T748" s="220"/>
      <c r="U748" s="220"/>
      <c r="V748" s="220"/>
      <c r="W748" s="220"/>
      <c r="X748" s="220"/>
      <c r="Y748" s="220"/>
      <c r="Z748" s="210"/>
      <c r="AA748" s="210"/>
      <c r="AB748" s="210"/>
      <c r="AC748" s="210"/>
      <c r="AD748" s="210"/>
      <c r="AE748" s="210"/>
      <c r="AF748" s="210"/>
      <c r="AG748" s="210" t="s">
        <v>236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5">
      <c r="A749" s="217"/>
      <c r="B749" s="218"/>
      <c r="C749" s="257" t="s">
        <v>751</v>
      </c>
      <c r="D749" s="248"/>
      <c r="E749" s="249">
        <v>1.8</v>
      </c>
      <c r="F749" s="220"/>
      <c r="G749" s="220"/>
      <c r="H749" s="220"/>
      <c r="I749" s="220"/>
      <c r="J749" s="220"/>
      <c r="K749" s="220"/>
      <c r="L749" s="220"/>
      <c r="M749" s="220"/>
      <c r="N749" s="219"/>
      <c r="O749" s="219"/>
      <c r="P749" s="219"/>
      <c r="Q749" s="219"/>
      <c r="R749" s="220"/>
      <c r="S749" s="220"/>
      <c r="T749" s="220"/>
      <c r="U749" s="220"/>
      <c r="V749" s="220"/>
      <c r="W749" s="220"/>
      <c r="X749" s="220"/>
      <c r="Y749" s="220"/>
      <c r="Z749" s="210"/>
      <c r="AA749" s="210"/>
      <c r="AB749" s="210"/>
      <c r="AC749" s="210"/>
      <c r="AD749" s="210"/>
      <c r="AE749" s="210"/>
      <c r="AF749" s="210"/>
      <c r="AG749" s="210" t="s">
        <v>236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5">
      <c r="A750" s="217"/>
      <c r="B750" s="218"/>
      <c r="C750" s="257" t="s">
        <v>533</v>
      </c>
      <c r="D750" s="248"/>
      <c r="E750" s="249">
        <v>1.2</v>
      </c>
      <c r="F750" s="220"/>
      <c r="G750" s="220"/>
      <c r="H750" s="220"/>
      <c r="I750" s="220"/>
      <c r="J750" s="220"/>
      <c r="K750" s="220"/>
      <c r="L750" s="220"/>
      <c r="M750" s="220"/>
      <c r="N750" s="219"/>
      <c r="O750" s="219"/>
      <c r="P750" s="219"/>
      <c r="Q750" s="219"/>
      <c r="R750" s="220"/>
      <c r="S750" s="220"/>
      <c r="T750" s="220"/>
      <c r="U750" s="220"/>
      <c r="V750" s="220"/>
      <c r="W750" s="220"/>
      <c r="X750" s="220"/>
      <c r="Y750" s="220"/>
      <c r="Z750" s="210"/>
      <c r="AA750" s="210"/>
      <c r="AB750" s="210"/>
      <c r="AC750" s="210"/>
      <c r="AD750" s="210"/>
      <c r="AE750" s="210"/>
      <c r="AF750" s="210"/>
      <c r="AG750" s="210" t="s">
        <v>236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5">
      <c r="A751" s="217"/>
      <c r="B751" s="218"/>
      <c r="C751" s="257" t="s">
        <v>539</v>
      </c>
      <c r="D751" s="248"/>
      <c r="E751" s="249">
        <v>1.4</v>
      </c>
      <c r="F751" s="220"/>
      <c r="G751" s="220"/>
      <c r="H751" s="220"/>
      <c r="I751" s="220"/>
      <c r="J751" s="220"/>
      <c r="K751" s="220"/>
      <c r="L751" s="220"/>
      <c r="M751" s="220"/>
      <c r="N751" s="219"/>
      <c r="O751" s="219"/>
      <c r="P751" s="219"/>
      <c r="Q751" s="219"/>
      <c r="R751" s="220"/>
      <c r="S751" s="220"/>
      <c r="T751" s="220"/>
      <c r="U751" s="220"/>
      <c r="V751" s="220"/>
      <c r="W751" s="220"/>
      <c r="X751" s="220"/>
      <c r="Y751" s="220"/>
      <c r="Z751" s="210"/>
      <c r="AA751" s="210"/>
      <c r="AB751" s="210"/>
      <c r="AC751" s="210"/>
      <c r="AD751" s="210"/>
      <c r="AE751" s="210"/>
      <c r="AF751" s="210"/>
      <c r="AG751" s="210" t="s">
        <v>236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3" x14ac:dyDescent="0.25">
      <c r="A752" s="217"/>
      <c r="B752" s="218"/>
      <c r="C752" s="257" t="s">
        <v>532</v>
      </c>
      <c r="D752" s="248"/>
      <c r="E752" s="249">
        <v>1.6</v>
      </c>
      <c r="F752" s="220"/>
      <c r="G752" s="220"/>
      <c r="H752" s="220"/>
      <c r="I752" s="220"/>
      <c r="J752" s="220"/>
      <c r="K752" s="220"/>
      <c r="L752" s="220"/>
      <c r="M752" s="220"/>
      <c r="N752" s="219"/>
      <c r="O752" s="219"/>
      <c r="P752" s="219"/>
      <c r="Q752" s="219"/>
      <c r="R752" s="220"/>
      <c r="S752" s="220"/>
      <c r="T752" s="220"/>
      <c r="U752" s="220"/>
      <c r="V752" s="220"/>
      <c r="W752" s="220"/>
      <c r="X752" s="220"/>
      <c r="Y752" s="220"/>
      <c r="Z752" s="210"/>
      <c r="AA752" s="210"/>
      <c r="AB752" s="210"/>
      <c r="AC752" s="210"/>
      <c r="AD752" s="210"/>
      <c r="AE752" s="210"/>
      <c r="AF752" s="210"/>
      <c r="AG752" s="210" t="s">
        <v>236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3" x14ac:dyDescent="0.25">
      <c r="A753" s="217"/>
      <c r="B753" s="218"/>
      <c r="C753" s="257" t="s">
        <v>752</v>
      </c>
      <c r="D753" s="248"/>
      <c r="E753" s="249">
        <v>1</v>
      </c>
      <c r="F753" s="220"/>
      <c r="G753" s="220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20"/>
      <c r="Z753" s="210"/>
      <c r="AA753" s="210"/>
      <c r="AB753" s="210"/>
      <c r="AC753" s="210"/>
      <c r="AD753" s="210"/>
      <c r="AE753" s="210"/>
      <c r="AF753" s="210"/>
      <c r="AG753" s="210" t="s">
        <v>236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3" x14ac:dyDescent="0.25">
      <c r="A754" s="217"/>
      <c r="B754" s="218"/>
      <c r="C754" s="257" t="s">
        <v>536</v>
      </c>
      <c r="D754" s="248"/>
      <c r="E754" s="249">
        <v>1.6</v>
      </c>
      <c r="F754" s="220"/>
      <c r="G754" s="220"/>
      <c r="H754" s="220"/>
      <c r="I754" s="220"/>
      <c r="J754" s="220"/>
      <c r="K754" s="220"/>
      <c r="L754" s="220"/>
      <c r="M754" s="220"/>
      <c r="N754" s="219"/>
      <c r="O754" s="219"/>
      <c r="P754" s="219"/>
      <c r="Q754" s="219"/>
      <c r="R754" s="220"/>
      <c r="S754" s="220"/>
      <c r="T754" s="220"/>
      <c r="U754" s="220"/>
      <c r="V754" s="220"/>
      <c r="W754" s="220"/>
      <c r="X754" s="220"/>
      <c r="Y754" s="220"/>
      <c r="Z754" s="210"/>
      <c r="AA754" s="210"/>
      <c r="AB754" s="210"/>
      <c r="AC754" s="210"/>
      <c r="AD754" s="210"/>
      <c r="AE754" s="210"/>
      <c r="AF754" s="210"/>
      <c r="AG754" s="210" t="s">
        <v>236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3" x14ac:dyDescent="0.25">
      <c r="A755" s="217"/>
      <c r="B755" s="218"/>
      <c r="C755" s="257" t="s">
        <v>753</v>
      </c>
      <c r="D755" s="248"/>
      <c r="E755" s="249">
        <v>2.4</v>
      </c>
      <c r="F755" s="220"/>
      <c r="G755" s="220"/>
      <c r="H755" s="220"/>
      <c r="I755" s="220"/>
      <c r="J755" s="220"/>
      <c r="K755" s="220"/>
      <c r="L755" s="220"/>
      <c r="M755" s="220"/>
      <c r="N755" s="219"/>
      <c r="O755" s="219"/>
      <c r="P755" s="219"/>
      <c r="Q755" s="219"/>
      <c r="R755" s="220"/>
      <c r="S755" s="220"/>
      <c r="T755" s="220"/>
      <c r="U755" s="220"/>
      <c r="V755" s="220"/>
      <c r="W755" s="220"/>
      <c r="X755" s="220"/>
      <c r="Y755" s="220"/>
      <c r="Z755" s="210"/>
      <c r="AA755" s="210"/>
      <c r="AB755" s="210"/>
      <c r="AC755" s="210"/>
      <c r="AD755" s="210"/>
      <c r="AE755" s="210"/>
      <c r="AF755" s="210"/>
      <c r="AG755" s="210" t="s">
        <v>236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2" x14ac:dyDescent="0.25">
      <c r="A756" s="217"/>
      <c r="B756" s="218"/>
      <c r="C756" s="244"/>
      <c r="D756" s="236"/>
      <c r="E756" s="236"/>
      <c r="F756" s="236"/>
      <c r="G756" s="236"/>
      <c r="H756" s="220"/>
      <c r="I756" s="220"/>
      <c r="J756" s="220"/>
      <c r="K756" s="220"/>
      <c r="L756" s="220"/>
      <c r="M756" s="220"/>
      <c r="N756" s="219"/>
      <c r="O756" s="219"/>
      <c r="P756" s="219"/>
      <c r="Q756" s="219"/>
      <c r="R756" s="220"/>
      <c r="S756" s="220"/>
      <c r="T756" s="220"/>
      <c r="U756" s="220"/>
      <c r="V756" s="220"/>
      <c r="W756" s="220"/>
      <c r="X756" s="220"/>
      <c r="Y756" s="220"/>
      <c r="Z756" s="210"/>
      <c r="AA756" s="210"/>
      <c r="AB756" s="210"/>
      <c r="AC756" s="210"/>
      <c r="AD756" s="210"/>
      <c r="AE756" s="210"/>
      <c r="AF756" s="210"/>
      <c r="AG756" s="210" t="s">
        <v>182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9">
        <v>136</v>
      </c>
      <c r="B757" s="230" t="s">
        <v>754</v>
      </c>
      <c r="C757" s="241" t="s">
        <v>755</v>
      </c>
      <c r="D757" s="231" t="s">
        <v>278</v>
      </c>
      <c r="E757" s="232">
        <v>264.5</v>
      </c>
      <c r="F757" s="233"/>
      <c r="G757" s="234">
        <f>ROUND(E757*F757,2)</f>
        <v>0</v>
      </c>
      <c r="H757" s="233"/>
      <c r="I757" s="234">
        <f>ROUND(E757*H757,2)</f>
        <v>0</v>
      </c>
      <c r="J757" s="233"/>
      <c r="K757" s="234">
        <f>ROUND(E757*J757,2)</f>
        <v>0</v>
      </c>
      <c r="L757" s="234">
        <v>21</v>
      </c>
      <c r="M757" s="234">
        <f>G757*(1+L757/100)</f>
        <v>0</v>
      </c>
      <c r="N757" s="232">
        <v>2.0000000000000002E-5</v>
      </c>
      <c r="O757" s="232">
        <f>ROUND(E757*N757,2)</f>
        <v>0.01</v>
      </c>
      <c r="P757" s="232">
        <v>0</v>
      </c>
      <c r="Q757" s="232">
        <f>ROUND(E757*P757,2)</f>
        <v>0</v>
      </c>
      <c r="R757" s="234" t="s">
        <v>744</v>
      </c>
      <c r="S757" s="234" t="s">
        <v>177</v>
      </c>
      <c r="T757" s="235" t="s">
        <v>232</v>
      </c>
      <c r="U757" s="220">
        <v>0.46800000000000003</v>
      </c>
      <c r="V757" s="220">
        <f>ROUND(E757*U757,2)</f>
        <v>123.79</v>
      </c>
      <c r="W757" s="220"/>
      <c r="X757" s="220" t="s">
        <v>195</v>
      </c>
      <c r="Y757" s="220" t="s">
        <v>180</v>
      </c>
      <c r="Z757" s="210"/>
      <c r="AA757" s="210"/>
      <c r="AB757" s="210"/>
      <c r="AC757" s="210"/>
      <c r="AD757" s="210"/>
      <c r="AE757" s="210"/>
      <c r="AF757" s="210"/>
      <c r="AG757" s="210" t="s">
        <v>486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2" x14ac:dyDescent="0.25">
      <c r="A758" s="217"/>
      <c r="B758" s="218"/>
      <c r="C758" s="257" t="s">
        <v>756</v>
      </c>
      <c r="D758" s="248"/>
      <c r="E758" s="249">
        <v>187.2</v>
      </c>
      <c r="F758" s="220"/>
      <c r="G758" s="220"/>
      <c r="H758" s="220"/>
      <c r="I758" s="220"/>
      <c r="J758" s="220"/>
      <c r="K758" s="220"/>
      <c r="L758" s="220"/>
      <c r="M758" s="220"/>
      <c r="N758" s="219"/>
      <c r="O758" s="219"/>
      <c r="P758" s="219"/>
      <c r="Q758" s="219"/>
      <c r="R758" s="220"/>
      <c r="S758" s="220"/>
      <c r="T758" s="220"/>
      <c r="U758" s="220"/>
      <c r="V758" s="220"/>
      <c r="W758" s="220"/>
      <c r="X758" s="220"/>
      <c r="Y758" s="220"/>
      <c r="Z758" s="210"/>
      <c r="AA758" s="210"/>
      <c r="AB758" s="210"/>
      <c r="AC758" s="210"/>
      <c r="AD758" s="210"/>
      <c r="AE758" s="210"/>
      <c r="AF758" s="210"/>
      <c r="AG758" s="210" t="s">
        <v>236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3" x14ac:dyDescent="0.25">
      <c r="A759" s="217"/>
      <c r="B759" s="218"/>
      <c r="C759" s="257" t="s">
        <v>757</v>
      </c>
      <c r="D759" s="248"/>
      <c r="E759" s="249">
        <v>5.5</v>
      </c>
      <c r="F759" s="220"/>
      <c r="G759" s="220"/>
      <c r="H759" s="220"/>
      <c r="I759" s="220"/>
      <c r="J759" s="220"/>
      <c r="K759" s="220"/>
      <c r="L759" s="220"/>
      <c r="M759" s="220"/>
      <c r="N759" s="219"/>
      <c r="O759" s="219"/>
      <c r="P759" s="219"/>
      <c r="Q759" s="219"/>
      <c r="R759" s="220"/>
      <c r="S759" s="220"/>
      <c r="T759" s="220"/>
      <c r="U759" s="220"/>
      <c r="V759" s="220"/>
      <c r="W759" s="220"/>
      <c r="X759" s="220"/>
      <c r="Y759" s="220"/>
      <c r="Z759" s="210"/>
      <c r="AA759" s="210"/>
      <c r="AB759" s="210"/>
      <c r="AC759" s="210"/>
      <c r="AD759" s="210"/>
      <c r="AE759" s="210"/>
      <c r="AF759" s="210"/>
      <c r="AG759" s="210" t="s">
        <v>236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3" x14ac:dyDescent="0.25">
      <c r="A760" s="217"/>
      <c r="B760" s="218"/>
      <c r="C760" s="257" t="s">
        <v>758</v>
      </c>
      <c r="D760" s="248"/>
      <c r="E760" s="249">
        <v>5.5</v>
      </c>
      <c r="F760" s="220"/>
      <c r="G760" s="220"/>
      <c r="H760" s="220"/>
      <c r="I760" s="220"/>
      <c r="J760" s="220"/>
      <c r="K760" s="220"/>
      <c r="L760" s="220"/>
      <c r="M760" s="220"/>
      <c r="N760" s="219"/>
      <c r="O760" s="219"/>
      <c r="P760" s="219"/>
      <c r="Q760" s="219"/>
      <c r="R760" s="220"/>
      <c r="S760" s="220"/>
      <c r="T760" s="220"/>
      <c r="U760" s="220"/>
      <c r="V760" s="220"/>
      <c r="W760" s="220"/>
      <c r="X760" s="220"/>
      <c r="Y760" s="220"/>
      <c r="Z760" s="210"/>
      <c r="AA760" s="210"/>
      <c r="AB760" s="210"/>
      <c r="AC760" s="210"/>
      <c r="AD760" s="210"/>
      <c r="AE760" s="210"/>
      <c r="AF760" s="210"/>
      <c r="AG760" s="210" t="s">
        <v>236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3" x14ac:dyDescent="0.25">
      <c r="A761" s="217"/>
      <c r="B761" s="218"/>
      <c r="C761" s="257" t="s">
        <v>759</v>
      </c>
      <c r="D761" s="248"/>
      <c r="E761" s="249">
        <v>8.8000000000000007</v>
      </c>
      <c r="F761" s="220"/>
      <c r="G761" s="220"/>
      <c r="H761" s="220"/>
      <c r="I761" s="220"/>
      <c r="J761" s="220"/>
      <c r="K761" s="220"/>
      <c r="L761" s="220"/>
      <c r="M761" s="220"/>
      <c r="N761" s="219"/>
      <c r="O761" s="219"/>
      <c r="P761" s="219"/>
      <c r="Q761" s="219"/>
      <c r="R761" s="220"/>
      <c r="S761" s="220"/>
      <c r="T761" s="220"/>
      <c r="U761" s="220"/>
      <c r="V761" s="220"/>
      <c r="W761" s="220"/>
      <c r="X761" s="220"/>
      <c r="Y761" s="220"/>
      <c r="Z761" s="210"/>
      <c r="AA761" s="210"/>
      <c r="AB761" s="210"/>
      <c r="AC761" s="210"/>
      <c r="AD761" s="210"/>
      <c r="AE761" s="210"/>
      <c r="AF761" s="210"/>
      <c r="AG761" s="210" t="s">
        <v>236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5">
      <c r="A762" s="217"/>
      <c r="B762" s="218"/>
      <c r="C762" s="257" t="s">
        <v>760</v>
      </c>
      <c r="D762" s="248"/>
      <c r="E762" s="249">
        <v>8.8000000000000007</v>
      </c>
      <c r="F762" s="220"/>
      <c r="G762" s="220"/>
      <c r="H762" s="220"/>
      <c r="I762" s="220"/>
      <c r="J762" s="220"/>
      <c r="K762" s="220"/>
      <c r="L762" s="220"/>
      <c r="M762" s="220"/>
      <c r="N762" s="219"/>
      <c r="O762" s="219"/>
      <c r="P762" s="219"/>
      <c r="Q762" s="219"/>
      <c r="R762" s="220"/>
      <c r="S762" s="220"/>
      <c r="T762" s="220"/>
      <c r="U762" s="220"/>
      <c r="V762" s="220"/>
      <c r="W762" s="220"/>
      <c r="X762" s="220"/>
      <c r="Y762" s="220"/>
      <c r="Z762" s="210"/>
      <c r="AA762" s="210"/>
      <c r="AB762" s="210"/>
      <c r="AC762" s="210"/>
      <c r="AD762" s="210"/>
      <c r="AE762" s="210"/>
      <c r="AF762" s="210"/>
      <c r="AG762" s="210" t="s">
        <v>236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5">
      <c r="A763" s="217"/>
      <c r="B763" s="218"/>
      <c r="C763" s="257" t="s">
        <v>761</v>
      </c>
      <c r="D763" s="248"/>
      <c r="E763" s="249">
        <v>7.6</v>
      </c>
      <c r="F763" s="220"/>
      <c r="G763" s="220"/>
      <c r="H763" s="220"/>
      <c r="I763" s="220"/>
      <c r="J763" s="220"/>
      <c r="K763" s="220"/>
      <c r="L763" s="220"/>
      <c r="M763" s="220"/>
      <c r="N763" s="219"/>
      <c r="O763" s="219"/>
      <c r="P763" s="219"/>
      <c r="Q763" s="219"/>
      <c r="R763" s="220"/>
      <c r="S763" s="220"/>
      <c r="T763" s="220"/>
      <c r="U763" s="220"/>
      <c r="V763" s="220"/>
      <c r="W763" s="220"/>
      <c r="X763" s="220"/>
      <c r="Y763" s="220"/>
      <c r="Z763" s="210"/>
      <c r="AA763" s="210"/>
      <c r="AB763" s="210"/>
      <c r="AC763" s="210"/>
      <c r="AD763" s="210"/>
      <c r="AE763" s="210"/>
      <c r="AF763" s="210"/>
      <c r="AG763" s="210" t="s">
        <v>236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3" x14ac:dyDescent="0.25">
      <c r="A764" s="217"/>
      <c r="B764" s="218"/>
      <c r="C764" s="257" t="s">
        <v>762</v>
      </c>
      <c r="D764" s="248"/>
      <c r="E764" s="249">
        <v>7.5</v>
      </c>
      <c r="F764" s="220"/>
      <c r="G764" s="220"/>
      <c r="H764" s="220"/>
      <c r="I764" s="220"/>
      <c r="J764" s="220"/>
      <c r="K764" s="220"/>
      <c r="L764" s="220"/>
      <c r="M764" s="220"/>
      <c r="N764" s="219"/>
      <c r="O764" s="219"/>
      <c r="P764" s="219"/>
      <c r="Q764" s="219"/>
      <c r="R764" s="220"/>
      <c r="S764" s="220"/>
      <c r="T764" s="220"/>
      <c r="U764" s="220"/>
      <c r="V764" s="220"/>
      <c r="W764" s="220"/>
      <c r="X764" s="220"/>
      <c r="Y764" s="220"/>
      <c r="Z764" s="210"/>
      <c r="AA764" s="210"/>
      <c r="AB764" s="210"/>
      <c r="AC764" s="210"/>
      <c r="AD764" s="210"/>
      <c r="AE764" s="210"/>
      <c r="AF764" s="210"/>
      <c r="AG764" s="210" t="s">
        <v>236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3" x14ac:dyDescent="0.25">
      <c r="A765" s="217"/>
      <c r="B765" s="218"/>
      <c r="C765" s="257" t="s">
        <v>763</v>
      </c>
      <c r="D765" s="248"/>
      <c r="E765" s="249">
        <v>7.2</v>
      </c>
      <c r="F765" s="220"/>
      <c r="G765" s="220"/>
      <c r="H765" s="220"/>
      <c r="I765" s="220"/>
      <c r="J765" s="220"/>
      <c r="K765" s="220"/>
      <c r="L765" s="220"/>
      <c r="M765" s="220"/>
      <c r="N765" s="219"/>
      <c r="O765" s="219"/>
      <c r="P765" s="219"/>
      <c r="Q765" s="219"/>
      <c r="R765" s="220"/>
      <c r="S765" s="220"/>
      <c r="T765" s="220"/>
      <c r="U765" s="220"/>
      <c r="V765" s="220"/>
      <c r="W765" s="220"/>
      <c r="X765" s="220"/>
      <c r="Y765" s="220"/>
      <c r="Z765" s="210"/>
      <c r="AA765" s="210"/>
      <c r="AB765" s="210"/>
      <c r="AC765" s="210"/>
      <c r="AD765" s="210"/>
      <c r="AE765" s="210"/>
      <c r="AF765" s="210"/>
      <c r="AG765" s="210" t="s">
        <v>236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3" x14ac:dyDescent="0.25">
      <c r="A766" s="217"/>
      <c r="B766" s="218"/>
      <c r="C766" s="257" t="s">
        <v>764</v>
      </c>
      <c r="D766" s="248"/>
      <c r="E766" s="249">
        <v>6.8</v>
      </c>
      <c r="F766" s="220"/>
      <c r="G766" s="220"/>
      <c r="H766" s="220"/>
      <c r="I766" s="220"/>
      <c r="J766" s="220"/>
      <c r="K766" s="220"/>
      <c r="L766" s="220"/>
      <c r="M766" s="220"/>
      <c r="N766" s="219"/>
      <c r="O766" s="219"/>
      <c r="P766" s="219"/>
      <c r="Q766" s="219"/>
      <c r="R766" s="220"/>
      <c r="S766" s="220"/>
      <c r="T766" s="220"/>
      <c r="U766" s="220"/>
      <c r="V766" s="220"/>
      <c r="W766" s="220"/>
      <c r="X766" s="220"/>
      <c r="Y766" s="220"/>
      <c r="Z766" s="210"/>
      <c r="AA766" s="210"/>
      <c r="AB766" s="210"/>
      <c r="AC766" s="210"/>
      <c r="AD766" s="210"/>
      <c r="AE766" s="210"/>
      <c r="AF766" s="210"/>
      <c r="AG766" s="210" t="s">
        <v>236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3" x14ac:dyDescent="0.25">
      <c r="A767" s="217"/>
      <c r="B767" s="218"/>
      <c r="C767" s="257" t="s">
        <v>765</v>
      </c>
      <c r="D767" s="248"/>
      <c r="E767" s="249">
        <v>5.2</v>
      </c>
      <c r="F767" s="220"/>
      <c r="G767" s="220"/>
      <c r="H767" s="220"/>
      <c r="I767" s="220"/>
      <c r="J767" s="220"/>
      <c r="K767" s="220"/>
      <c r="L767" s="220"/>
      <c r="M767" s="220"/>
      <c r="N767" s="219"/>
      <c r="O767" s="219"/>
      <c r="P767" s="219"/>
      <c r="Q767" s="219"/>
      <c r="R767" s="220"/>
      <c r="S767" s="220"/>
      <c r="T767" s="220"/>
      <c r="U767" s="220"/>
      <c r="V767" s="220"/>
      <c r="W767" s="220"/>
      <c r="X767" s="220"/>
      <c r="Y767" s="220"/>
      <c r="Z767" s="210"/>
      <c r="AA767" s="210"/>
      <c r="AB767" s="210"/>
      <c r="AC767" s="210"/>
      <c r="AD767" s="210"/>
      <c r="AE767" s="210"/>
      <c r="AF767" s="210"/>
      <c r="AG767" s="210" t="s">
        <v>236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3" x14ac:dyDescent="0.25">
      <c r="A768" s="217"/>
      <c r="B768" s="218"/>
      <c r="C768" s="257" t="s">
        <v>766</v>
      </c>
      <c r="D768" s="248"/>
      <c r="E768" s="249">
        <v>14.4</v>
      </c>
      <c r="F768" s="220"/>
      <c r="G768" s="220"/>
      <c r="H768" s="220"/>
      <c r="I768" s="220"/>
      <c r="J768" s="220"/>
      <c r="K768" s="220"/>
      <c r="L768" s="220"/>
      <c r="M768" s="220"/>
      <c r="N768" s="219"/>
      <c r="O768" s="219"/>
      <c r="P768" s="219"/>
      <c r="Q768" s="219"/>
      <c r="R768" s="220"/>
      <c r="S768" s="220"/>
      <c r="T768" s="220"/>
      <c r="U768" s="220"/>
      <c r="V768" s="220"/>
      <c r="W768" s="220"/>
      <c r="X768" s="220"/>
      <c r="Y768" s="220"/>
      <c r="Z768" s="210"/>
      <c r="AA768" s="210"/>
      <c r="AB768" s="210"/>
      <c r="AC768" s="210"/>
      <c r="AD768" s="210"/>
      <c r="AE768" s="210"/>
      <c r="AF768" s="210"/>
      <c r="AG768" s="210" t="s">
        <v>236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2" x14ac:dyDescent="0.25">
      <c r="A769" s="217"/>
      <c r="B769" s="218"/>
      <c r="C769" s="244"/>
      <c r="D769" s="236"/>
      <c r="E769" s="236"/>
      <c r="F769" s="236"/>
      <c r="G769" s="236"/>
      <c r="H769" s="220"/>
      <c r="I769" s="220"/>
      <c r="J769" s="220"/>
      <c r="K769" s="220"/>
      <c r="L769" s="220"/>
      <c r="M769" s="220"/>
      <c r="N769" s="219"/>
      <c r="O769" s="219"/>
      <c r="P769" s="219"/>
      <c r="Q769" s="219"/>
      <c r="R769" s="220"/>
      <c r="S769" s="220"/>
      <c r="T769" s="220"/>
      <c r="U769" s="220"/>
      <c r="V769" s="220"/>
      <c r="W769" s="220"/>
      <c r="X769" s="220"/>
      <c r="Y769" s="220"/>
      <c r="Z769" s="210"/>
      <c r="AA769" s="210"/>
      <c r="AB769" s="210"/>
      <c r="AC769" s="210"/>
      <c r="AD769" s="210"/>
      <c r="AE769" s="210"/>
      <c r="AF769" s="210"/>
      <c r="AG769" s="210" t="s">
        <v>182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9">
        <v>137</v>
      </c>
      <c r="B770" s="230" t="s">
        <v>767</v>
      </c>
      <c r="C770" s="241" t="s">
        <v>768</v>
      </c>
      <c r="D770" s="231" t="s">
        <v>385</v>
      </c>
      <c r="E770" s="232">
        <v>26</v>
      </c>
      <c r="F770" s="233"/>
      <c r="G770" s="234">
        <f>ROUND(E770*F770,2)</f>
        <v>0</v>
      </c>
      <c r="H770" s="233"/>
      <c r="I770" s="234">
        <f>ROUND(E770*H770,2)</f>
        <v>0</v>
      </c>
      <c r="J770" s="233"/>
      <c r="K770" s="234">
        <f>ROUND(E770*J770,2)</f>
        <v>0</v>
      </c>
      <c r="L770" s="234">
        <v>21</v>
      </c>
      <c r="M770" s="234">
        <f>G770*(1+L770/100)</f>
        <v>0</v>
      </c>
      <c r="N770" s="232">
        <v>0</v>
      </c>
      <c r="O770" s="232">
        <f>ROUND(E770*N770,2)</f>
        <v>0</v>
      </c>
      <c r="P770" s="232">
        <v>0</v>
      </c>
      <c r="Q770" s="232">
        <f>ROUND(E770*P770,2)</f>
        <v>0</v>
      </c>
      <c r="R770" s="234"/>
      <c r="S770" s="234" t="s">
        <v>194</v>
      </c>
      <c r="T770" s="235" t="s">
        <v>178</v>
      </c>
      <c r="U770" s="220">
        <v>0</v>
      </c>
      <c r="V770" s="220">
        <f>ROUND(E770*U770,2)</f>
        <v>0</v>
      </c>
      <c r="W770" s="220"/>
      <c r="X770" s="220" t="s">
        <v>391</v>
      </c>
      <c r="Y770" s="220" t="s">
        <v>180</v>
      </c>
      <c r="Z770" s="210"/>
      <c r="AA770" s="210"/>
      <c r="AB770" s="210"/>
      <c r="AC770" s="210"/>
      <c r="AD770" s="210"/>
      <c r="AE770" s="210"/>
      <c r="AF770" s="210"/>
      <c r="AG770" s="210" t="s">
        <v>392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2" x14ac:dyDescent="0.25">
      <c r="A771" s="217"/>
      <c r="B771" s="218"/>
      <c r="C771" s="257" t="s">
        <v>769</v>
      </c>
      <c r="D771" s="248"/>
      <c r="E771" s="249">
        <v>26</v>
      </c>
      <c r="F771" s="220"/>
      <c r="G771" s="220"/>
      <c r="H771" s="220"/>
      <c r="I771" s="220"/>
      <c r="J771" s="220"/>
      <c r="K771" s="220"/>
      <c r="L771" s="220"/>
      <c r="M771" s="220"/>
      <c r="N771" s="219"/>
      <c r="O771" s="219"/>
      <c r="P771" s="219"/>
      <c r="Q771" s="219"/>
      <c r="R771" s="220"/>
      <c r="S771" s="220"/>
      <c r="T771" s="220"/>
      <c r="U771" s="220"/>
      <c r="V771" s="220"/>
      <c r="W771" s="220"/>
      <c r="X771" s="220"/>
      <c r="Y771" s="220"/>
      <c r="Z771" s="210"/>
      <c r="AA771" s="210"/>
      <c r="AB771" s="210"/>
      <c r="AC771" s="210"/>
      <c r="AD771" s="210"/>
      <c r="AE771" s="210"/>
      <c r="AF771" s="210"/>
      <c r="AG771" s="210" t="s">
        <v>236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2" x14ac:dyDescent="0.25">
      <c r="A772" s="217"/>
      <c r="B772" s="218"/>
      <c r="C772" s="244"/>
      <c r="D772" s="236"/>
      <c r="E772" s="236"/>
      <c r="F772" s="236"/>
      <c r="G772" s="236"/>
      <c r="H772" s="220"/>
      <c r="I772" s="220"/>
      <c r="J772" s="220"/>
      <c r="K772" s="220"/>
      <c r="L772" s="220"/>
      <c r="M772" s="220"/>
      <c r="N772" s="219"/>
      <c r="O772" s="219"/>
      <c r="P772" s="219"/>
      <c r="Q772" s="219"/>
      <c r="R772" s="220"/>
      <c r="S772" s="220"/>
      <c r="T772" s="220"/>
      <c r="U772" s="220"/>
      <c r="V772" s="220"/>
      <c r="W772" s="220"/>
      <c r="X772" s="220"/>
      <c r="Y772" s="220"/>
      <c r="Z772" s="210"/>
      <c r="AA772" s="210"/>
      <c r="AB772" s="210"/>
      <c r="AC772" s="210"/>
      <c r="AD772" s="210"/>
      <c r="AE772" s="210"/>
      <c r="AF772" s="210"/>
      <c r="AG772" s="210" t="s">
        <v>182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5">
      <c r="A773" s="229">
        <v>138</v>
      </c>
      <c r="B773" s="230" t="s">
        <v>770</v>
      </c>
      <c r="C773" s="241" t="s">
        <v>771</v>
      </c>
      <c r="D773" s="231" t="s">
        <v>385</v>
      </c>
      <c r="E773" s="232">
        <v>1</v>
      </c>
      <c r="F773" s="233"/>
      <c r="G773" s="234">
        <f>ROUND(E773*F773,2)</f>
        <v>0</v>
      </c>
      <c r="H773" s="233"/>
      <c r="I773" s="234">
        <f>ROUND(E773*H773,2)</f>
        <v>0</v>
      </c>
      <c r="J773" s="233"/>
      <c r="K773" s="234">
        <f>ROUND(E773*J773,2)</f>
        <v>0</v>
      </c>
      <c r="L773" s="234">
        <v>21</v>
      </c>
      <c r="M773" s="234">
        <f>G773*(1+L773/100)</f>
        <v>0</v>
      </c>
      <c r="N773" s="232">
        <v>0</v>
      </c>
      <c r="O773" s="232">
        <f>ROUND(E773*N773,2)</f>
        <v>0</v>
      </c>
      <c r="P773" s="232">
        <v>0</v>
      </c>
      <c r="Q773" s="232">
        <f>ROUND(E773*P773,2)</f>
        <v>0</v>
      </c>
      <c r="R773" s="234"/>
      <c r="S773" s="234" t="s">
        <v>194</v>
      </c>
      <c r="T773" s="235" t="s">
        <v>178</v>
      </c>
      <c r="U773" s="220">
        <v>0</v>
      </c>
      <c r="V773" s="220">
        <f>ROUND(E773*U773,2)</f>
        <v>0</v>
      </c>
      <c r="W773" s="220"/>
      <c r="X773" s="220" t="s">
        <v>391</v>
      </c>
      <c r="Y773" s="220" t="s">
        <v>180</v>
      </c>
      <c r="Z773" s="210"/>
      <c r="AA773" s="210"/>
      <c r="AB773" s="210"/>
      <c r="AC773" s="210"/>
      <c r="AD773" s="210"/>
      <c r="AE773" s="210"/>
      <c r="AF773" s="210"/>
      <c r="AG773" s="210" t="s">
        <v>392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2" x14ac:dyDescent="0.25">
      <c r="A774" s="217"/>
      <c r="B774" s="218"/>
      <c r="C774" s="257" t="s">
        <v>772</v>
      </c>
      <c r="D774" s="248"/>
      <c r="E774" s="249">
        <v>1</v>
      </c>
      <c r="F774" s="220"/>
      <c r="G774" s="220"/>
      <c r="H774" s="220"/>
      <c r="I774" s="220"/>
      <c r="J774" s="220"/>
      <c r="K774" s="220"/>
      <c r="L774" s="220"/>
      <c r="M774" s="220"/>
      <c r="N774" s="219"/>
      <c r="O774" s="219"/>
      <c r="P774" s="219"/>
      <c r="Q774" s="219"/>
      <c r="R774" s="220"/>
      <c r="S774" s="220"/>
      <c r="T774" s="220"/>
      <c r="U774" s="220"/>
      <c r="V774" s="220"/>
      <c r="W774" s="220"/>
      <c r="X774" s="220"/>
      <c r="Y774" s="220"/>
      <c r="Z774" s="210"/>
      <c r="AA774" s="210"/>
      <c r="AB774" s="210"/>
      <c r="AC774" s="210"/>
      <c r="AD774" s="210"/>
      <c r="AE774" s="210"/>
      <c r="AF774" s="210"/>
      <c r="AG774" s="210" t="s">
        <v>236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2" x14ac:dyDescent="0.25">
      <c r="A775" s="217"/>
      <c r="B775" s="218"/>
      <c r="C775" s="244"/>
      <c r="D775" s="236"/>
      <c r="E775" s="236"/>
      <c r="F775" s="236"/>
      <c r="G775" s="236"/>
      <c r="H775" s="220"/>
      <c r="I775" s="220"/>
      <c r="J775" s="220"/>
      <c r="K775" s="220"/>
      <c r="L775" s="220"/>
      <c r="M775" s="220"/>
      <c r="N775" s="219"/>
      <c r="O775" s="219"/>
      <c r="P775" s="219"/>
      <c r="Q775" s="219"/>
      <c r="R775" s="220"/>
      <c r="S775" s="220"/>
      <c r="T775" s="220"/>
      <c r="U775" s="220"/>
      <c r="V775" s="220"/>
      <c r="W775" s="220"/>
      <c r="X775" s="220"/>
      <c r="Y775" s="220"/>
      <c r="Z775" s="210"/>
      <c r="AA775" s="210"/>
      <c r="AB775" s="210"/>
      <c r="AC775" s="210"/>
      <c r="AD775" s="210"/>
      <c r="AE775" s="210"/>
      <c r="AF775" s="210"/>
      <c r="AG775" s="210" t="s">
        <v>182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9">
        <v>139</v>
      </c>
      <c r="B776" s="230" t="s">
        <v>773</v>
      </c>
      <c r="C776" s="241" t="s">
        <v>771</v>
      </c>
      <c r="D776" s="231" t="s">
        <v>385</v>
      </c>
      <c r="E776" s="232">
        <v>1</v>
      </c>
      <c r="F776" s="233"/>
      <c r="G776" s="234">
        <f>ROUND(E776*F776,2)</f>
        <v>0</v>
      </c>
      <c r="H776" s="233"/>
      <c r="I776" s="234">
        <f>ROUND(E776*H776,2)</f>
        <v>0</v>
      </c>
      <c r="J776" s="233"/>
      <c r="K776" s="234">
        <f>ROUND(E776*J776,2)</f>
        <v>0</v>
      </c>
      <c r="L776" s="234">
        <v>21</v>
      </c>
      <c r="M776" s="234">
        <f>G776*(1+L776/100)</f>
        <v>0</v>
      </c>
      <c r="N776" s="232">
        <v>0</v>
      </c>
      <c r="O776" s="232">
        <f>ROUND(E776*N776,2)</f>
        <v>0</v>
      </c>
      <c r="P776" s="232">
        <v>0</v>
      </c>
      <c r="Q776" s="232">
        <f>ROUND(E776*P776,2)</f>
        <v>0</v>
      </c>
      <c r="R776" s="234"/>
      <c r="S776" s="234" t="s">
        <v>194</v>
      </c>
      <c r="T776" s="235" t="s">
        <v>178</v>
      </c>
      <c r="U776" s="220">
        <v>0</v>
      </c>
      <c r="V776" s="220">
        <f>ROUND(E776*U776,2)</f>
        <v>0</v>
      </c>
      <c r="W776" s="220"/>
      <c r="X776" s="220" t="s">
        <v>391</v>
      </c>
      <c r="Y776" s="220" t="s">
        <v>180</v>
      </c>
      <c r="Z776" s="210"/>
      <c r="AA776" s="210"/>
      <c r="AB776" s="210"/>
      <c r="AC776" s="210"/>
      <c r="AD776" s="210"/>
      <c r="AE776" s="210"/>
      <c r="AF776" s="210"/>
      <c r="AG776" s="210" t="s">
        <v>392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2" x14ac:dyDescent="0.25">
      <c r="A777" s="217"/>
      <c r="B777" s="218"/>
      <c r="C777" s="257" t="s">
        <v>774</v>
      </c>
      <c r="D777" s="248"/>
      <c r="E777" s="249">
        <v>1</v>
      </c>
      <c r="F777" s="220"/>
      <c r="G777" s="220"/>
      <c r="H777" s="220"/>
      <c r="I777" s="220"/>
      <c r="J777" s="220"/>
      <c r="K777" s="220"/>
      <c r="L777" s="220"/>
      <c r="M777" s="220"/>
      <c r="N777" s="219"/>
      <c r="O777" s="219"/>
      <c r="P777" s="219"/>
      <c r="Q777" s="219"/>
      <c r="R777" s="220"/>
      <c r="S777" s="220"/>
      <c r="T777" s="220"/>
      <c r="U777" s="220"/>
      <c r="V777" s="220"/>
      <c r="W777" s="220"/>
      <c r="X777" s="220"/>
      <c r="Y777" s="220"/>
      <c r="Z777" s="210"/>
      <c r="AA777" s="210"/>
      <c r="AB777" s="210"/>
      <c r="AC777" s="210"/>
      <c r="AD777" s="210"/>
      <c r="AE777" s="210"/>
      <c r="AF777" s="210"/>
      <c r="AG777" s="210" t="s">
        <v>236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2" x14ac:dyDescent="0.25">
      <c r="A778" s="217"/>
      <c r="B778" s="218"/>
      <c r="C778" s="244"/>
      <c r="D778" s="236"/>
      <c r="E778" s="236"/>
      <c r="F778" s="236"/>
      <c r="G778" s="236"/>
      <c r="H778" s="220"/>
      <c r="I778" s="220"/>
      <c r="J778" s="220"/>
      <c r="K778" s="220"/>
      <c r="L778" s="220"/>
      <c r="M778" s="220"/>
      <c r="N778" s="219"/>
      <c r="O778" s="219"/>
      <c r="P778" s="219"/>
      <c r="Q778" s="219"/>
      <c r="R778" s="220"/>
      <c r="S778" s="220"/>
      <c r="T778" s="220"/>
      <c r="U778" s="220"/>
      <c r="V778" s="220"/>
      <c r="W778" s="220"/>
      <c r="X778" s="220"/>
      <c r="Y778" s="220"/>
      <c r="Z778" s="210"/>
      <c r="AA778" s="210"/>
      <c r="AB778" s="210"/>
      <c r="AC778" s="210"/>
      <c r="AD778" s="210"/>
      <c r="AE778" s="210"/>
      <c r="AF778" s="210"/>
      <c r="AG778" s="210" t="s">
        <v>182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9">
        <v>140</v>
      </c>
      <c r="B779" s="230" t="s">
        <v>775</v>
      </c>
      <c r="C779" s="241" t="s">
        <v>776</v>
      </c>
      <c r="D779" s="231" t="s">
        <v>385</v>
      </c>
      <c r="E779" s="232">
        <v>2</v>
      </c>
      <c r="F779" s="233"/>
      <c r="G779" s="234">
        <f>ROUND(E779*F779,2)</f>
        <v>0</v>
      </c>
      <c r="H779" s="233"/>
      <c r="I779" s="234">
        <f>ROUND(E779*H779,2)</f>
        <v>0</v>
      </c>
      <c r="J779" s="233"/>
      <c r="K779" s="234">
        <f>ROUND(E779*J779,2)</f>
        <v>0</v>
      </c>
      <c r="L779" s="234">
        <v>21</v>
      </c>
      <c r="M779" s="234">
        <f>G779*(1+L779/100)</f>
        <v>0</v>
      </c>
      <c r="N779" s="232">
        <v>0</v>
      </c>
      <c r="O779" s="232">
        <f>ROUND(E779*N779,2)</f>
        <v>0</v>
      </c>
      <c r="P779" s="232">
        <v>0</v>
      </c>
      <c r="Q779" s="232">
        <f>ROUND(E779*P779,2)</f>
        <v>0</v>
      </c>
      <c r="R779" s="234"/>
      <c r="S779" s="234" t="s">
        <v>194</v>
      </c>
      <c r="T779" s="235" t="s">
        <v>178</v>
      </c>
      <c r="U779" s="220">
        <v>0</v>
      </c>
      <c r="V779" s="220">
        <f>ROUND(E779*U779,2)</f>
        <v>0</v>
      </c>
      <c r="W779" s="220"/>
      <c r="X779" s="220" t="s">
        <v>391</v>
      </c>
      <c r="Y779" s="220" t="s">
        <v>180</v>
      </c>
      <c r="Z779" s="210"/>
      <c r="AA779" s="210"/>
      <c r="AB779" s="210"/>
      <c r="AC779" s="210"/>
      <c r="AD779" s="210"/>
      <c r="AE779" s="210"/>
      <c r="AF779" s="210"/>
      <c r="AG779" s="210" t="s">
        <v>392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2" x14ac:dyDescent="0.25">
      <c r="A780" s="217"/>
      <c r="B780" s="218"/>
      <c r="C780" s="257" t="s">
        <v>777</v>
      </c>
      <c r="D780" s="248"/>
      <c r="E780" s="249">
        <v>2</v>
      </c>
      <c r="F780" s="220"/>
      <c r="G780" s="220"/>
      <c r="H780" s="220"/>
      <c r="I780" s="220"/>
      <c r="J780" s="220"/>
      <c r="K780" s="220"/>
      <c r="L780" s="220"/>
      <c r="M780" s="220"/>
      <c r="N780" s="219"/>
      <c r="O780" s="219"/>
      <c r="P780" s="219"/>
      <c r="Q780" s="219"/>
      <c r="R780" s="220"/>
      <c r="S780" s="220"/>
      <c r="T780" s="220"/>
      <c r="U780" s="220"/>
      <c r="V780" s="220"/>
      <c r="W780" s="220"/>
      <c r="X780" s="220"/>
      <c r="Y780" s="220"/>
      <c r="Z780" s="210"/>
      <c r="AA780" s="210"/>
      <c r="AB780" s="210"/>
      <c r="AC780" s="210"/>
      <c r="AD780" s="210"/>
      <c r="AE780" s="210"/>
      <c r="AF780" s="210"/>
      <c r="AG780" s="210" t="s">
        <v>236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2" x14ac:dyDescent="0.25">
      <c r="A781" s="217"/>
      <c r="B781" s="218"/>
      <c r="C781" s="244"/>
      <c r="D781" s="236"/>
      <c r="E781" s="236"/>
      <c r="F781" s="236"/>
      <c r="G781" s="236"/>
      <c r="H781" s="220"/>
      <c r="I781" s="220"/>
      <c r="J781" s="220"/>
      <c r="K781" s="220"/>
      <c r="L781" s="220"/>
      <c r="M781" s="220"/>
      <c r="N781" s="219"/>
      <c r="O781" s="219"/>
      <c r="P781" s="219"/>
      <c r="Q781" s="219"/>
      <c r="R781" s="220"/>
      <c r="S781" s="220"/>
      <c r="T781" s="220"/>
      <c r="U781" s="220"/>
      <c r="V781" s="220"/>
      <c r="W781" s="220"/>
      <c r="X781" s="220"/>
      <c r="Y781" s="220"/>
      <c r="Z781" s="210"/>
      <c r="AA781" s="210"/>
      <c r="AB781" s="210"/>
      <c r="AC781" s="210"/>
      <c r="AD781" s="210"/>
      <c r="AE781" s="210"/>
      <c r="AF781" s="210"/>
      <c r="AG781" s="210" t="s">
        <v>182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5">
      <c r="A782" s="229">
        <v>141</v>
      </c>
      <c r="B782" s="230" t="s">
        <v>778</v>
      </c>
      <c r="C782" s="241" t="s">
        <v>776</v>
      </c>
      <c r="D782" s="231" t="s">
        <v>385</v>
      </c>
      <c r="E782" s="232">
        <v>2</v>
      </c>
      <c r="F782" s="233"/>
      <c r="G782" s="234">
        <f>ROUND(E782*F782,2)</f>
        <v>0</v>
      </c>
      <c r="H782" s="233"/>
      <c r="I782" s="234">
        <f>ROUND(E782*H782,2)</f>
        <v>0</v>
      </c>
      <c r="J782" s="233"/>
      <c r="K782" s="234">
        <f>ROUND(E782*J782,2)</f>
        <v>0</v>
      </c>
      <c r="L782" s="234">
        <v>21</v>
      </c>
      <c r="M782" s="234">
        <f>G782*(1+L782/100)</f>
        <v>0</v>
      </c>
      <c r="N782" s="232">
        <v>0</v>
      </c>
      <c r="O782" s="232">
        <f>ROUND(E782*N782,2)</f>
        <v>0</v>
      </c>
      <c r="P782" s="232">
        <v>0</v>
      </c>
      <c r="Q782" s="232">
        <f>ROUND(E782*P782,2)</f>
        <v>0</v>
      </c>
      <c r="R782" s="234"/>
      <c r="S782" s="234" t="s">
        <v>194</v>
      </c>
      <c r="T782" s="235" t="s">
        <v>178</v>
      </c>
      <c r="U782" s="220">
        <v>0</v>
      </c>
      <c r="V782" s="220">
        <f>ROUND(E782*U782,2)</f>
        <v>0</v>
      </c>
      <c r="W782" s="220"/>
      <c r="X782" s="220" t="s">
        <v>391</v>
      </c>
      <c r="Y782" s="220" t="s">
        <v>180</v>
      </c>
      <c r="Z782" s="210"/>
      <c r="AA782" s="210"/>
      <c r="AB782" s="210"/>
      <c r="AC782" s="210"/>
      <c r="AD782" s="210"/>
      <c r="AE782" s="210"/>
      <c r="AF782" s="210"/>
      <c r="AG782" s="210" t="s">
        <v>392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2" x14ac:dyDescent="0.25">
      <c r="A783" s="217"/>
      <c r="B783" s="218"/>
      <c r="C783" s="257" t="s">
        <v>779</v>
      </c>
      <c r="D783" s="248"/>
      <c r="E783" s="249">
        <v>2</v>
      </c>
      <c r="F783" s="220"/>
      <c r="G783" s="220"/>
      <c r="H783" s="220"/>
      <c r="I783" s="220"/>
      <c r="J783" s="220"/>
      <c r="K783" s="220"/>
      <c r="L783" s="220"/>
      <c r="M783" s="220"/>
      <c r="N783" s="219"/>
      <c r="O783" s="219"/>
      <c r="P783" s="219"/>
      <c r="Q783" s="219"/>
      <c r="R783" s="220"/>
      <c r="S783" s="220"/>
      <c r="T783" s="220"/>
      <c r="U783" s="220"/>
      <c r="V783" s="220"/>
      <c r="W783" s="220"/>
      <c r="X783" s="220"/>
      <c r="Y783" s="220"/>
      <c r="Z783" s="210"/>
      <c r="AA783" s="210"/>
      <c r="AB783" s="210"/>
      <c r="AC783" s="210"/>
      <c r="AD783" s="210"/>
      <c r="AE783" s="210"/>
      <c r="AF783" s="210"/>
      <c r="AG783" s="210" t="s">
        <v>236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2" x14ac:dyDescent="0.25">
      <c r="A784" s="217"/>
      <c r="B784" s="218"/>
      <c r="C784" s="244"/>
      <c r="D784" s="236"/>
      <c r="E784" s="236"/>
      <c r="F784" s="236"/>
      <c r="G784" s="236"/>
      <c r="H784" s="220"/>
      <c r="I784" s="220"/>
      <c r="J784" s="220"/>
      <c r="K784" s="220"/>
      <c r="L784" s="220"/>
      <c r="M784" s="220"/>
      <c r="N784" s="219"/>
      <c r="O784" s="219"/>
      <c r="P784" s="219"/>
      <c r="Q784" s="219"/>
      <c r="R784" s="220"/>
      <c r="S784" s="220"/>
      <c r="T784" s="220"/>
      <c r="U784" s="220"/>
      <c r="V784" s="220"/>
      <c r="W784" s="220"/>
      <c r="X784" s="220"/>
      <c r="Y784" s="220"/>
      <c r="Z784" s="210"/>
      <c r="AA784" s="210"/>
      <c r="AB784" s="210"/>
      <c r="AC784" s="210"/>
      <c r="AD784" s="210"/>
      <c r="AE784" s="210"/>
      <c r="AF784" s="210"/>
      <c r="AG784" s="210" t="s">
        <v>182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9">
        <v>142</v>
      </c>
      <c r="B785" s="230" t="s">
        <v>780</v>
      </c>
      <c r="C785" s="241" t="s">
        <v>781</v>
      </c>
      <c r="D785" s="231" t="s">
        <v>385</v>
      </c>
      <c r="E785" s="232">
        <v>2</v>
      </c>
      <c r="F785" s="233"/>
      <c r="G785" s="234">
        <f>ROUND(E785*F785,2)</f>
        <v>0</v>
      </c>
      <c r="H785" s="233"/>
      <c r="I785" s="234">
        <f>ROUND(E785*H785,2)</f>
        <v>0</v>
      </c>
      <c r="J785" s="233"/>
      <c r="K785" s="234">
        <f>ROUND(E785*J785,2)</f>
        <v>0</v>
      </c>
      <c r="L785" s="234">
        <v>21</v>
      </c>
      <c r="M785" s="234">
        <f>G785*(1+L785/100)</f>
        <v>0</v>
      </c>
      <c r="N785" s="232">
        <v>0</v>
      </c>
      <c r="O785" s="232">
        <f>ROUND(E785*N785,2)</f>
        <v>0</v>
      </c>
      <c r="P785" s="232">
        <v>0</v>
      </c>
      <c r="Q785" s="232">
        <f>ROUND(E785*P785,2)</f>
        <v>0</v>
      </c>
      <c r="R785" s="234"/>
      <c r="S785" s="234" t="s">
        <v>194</v>
      </c>
      <c r="T785" s="235" t="s">
        <v>178</v>
      </c>
      <c r="U785" s="220">
        <v>0</v>
      </c>
      <c r="V785" s="220">
        <f>ROUND(E785*U785,2)</f>
        <v>0</v>
      </c>
      <c r="W785" s="220"/>
      <c r="X785" s="220" t="s">
        <v>391</v>
      </c>
      <c r="Y785" s="220" t="s">
        <v>180</v>
      </c>
      <c r="Z785" s="210"/>
      <c r="AA785" s="210"/>
      <c r="AB785" s="210"/>
      <c r="AC785" s="210"/>
      <c r="AD785" s="210"/>
      <c r="AE785" s="210"/>
      <c r="AF785" s="210"/>
      <c r="AG785" s="210" t="s">
        <v>392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2" x14ac:dyDescent="0.25">
      <c r="A786" s="217"/>
      <c r="B786" s="218"/>
      <c r="C786" s="257" t="s">
        <v>782</v>
      </c>
      <c r="D786" s="248"/>
      <c r="E786" s="249">
        <v>2</v>
      </c>
      <c r="F786" s="220"/>
      <c r="G786" s="220"/>
      <c r="H786" s="220"/>
      <c r="I786" s="220"/>
      <c r="J786" s="220"/>
      <c r="K786" s="220"/>
      <c r="L786" s="220"/>
      <c r="M786" s="220"/>
      <c r="N786" s="219"/>
      <c r="O786" s="219"/>
      <c r="P786" s="219"/>
      <c r="Q786" s="219"/>
      <c r="R786" s="220"/>
      <c r="S786" s="220"/>
      <c r="T786" s="220"/>
      <c r="U786" s="220"/>
      <c r="V786" s="220"/>
      <c r="W786" s="220"/>
      <c r="X786" s="220"/>
      <c r="Y786" s="220"/>
      <c r="Z786" s="210"/>
      <c r="AA786" s="210"/>
      <c r="AB786" s="210"/>
      <c r="AC786" s="210"/>
      <c r="AD786" s="210"/>
      <c r="AE786" s="210"/>
      <c r="AF786" s="210"/>
      <c r="AG786" s="210" t="s">
        <v>236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2" x14ac:dyDescent="0.25">
      <c r="A787" s="217"/>
      <c r="B787" s="218"/>
      <c r="C787" s="244"/>
      <c r="D787" s="236"/>
      <c r="E787" s="236"/>
      <c r="F787" s="236"/>
      <c r="G787" s="236"/>
      <c r="H787" s="220"/>
      <c r="I787" s="220"/>
      <c r="J787" s="220"/>
      <c r="K787" s="220"/>
      <c r="L787" s="220"/>
      <c r="M787" s="220"/>
      <c r="N787" s="219"/>
      <c r="O787" s="219"/>
      <c r="P787" s="219"/>
      <c r="Q787" s="219"/>
      <c r="R787" s="220"/>
      <c r="S787" s="220"/>
      <c r="T787" s="220"/>
      <c r="U787" s="220"/>
      <c r="V787" s="220"/>
      <c r="W787" s="220"/>
      <c r="X787" s="220"/>
      <c r="Y787" s="220"/>
      <c r="Z787" s="210"/>
      <c r="AA787" s="210"/>
      <c r="AB787" s="210"/>
      <c r="AC787" s="210"/>
      <c r="AD787" s="210"/>
      <c r="AE787" s="210"/>
      <c r="AF787" s="210"/>
      <c r="AG787" s="210" t="s">
        <v>182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29">
        <v>143</v>
      </c>
      <c r="B788" s="230" t="s">
        <v>783</v>
      </c>
      <c r="C788" s="241" t="s">
        <v>784</v>
      </c>
      <c r="D788" s="231" t="s">
        <v>385</v>
      </c>
      <c r="E788" s="232">
        <v>1</v>
      </c>
      <c r="F788" s="233"/>
      <c r="G788" s="234">
        <f>ROUND(E788*F788,2)</f>
        <v>0</v>
      </c>
      <c r="H788" s="233"/>
      <c r="I788" s="234">
        <f>ROUND(E788*H788,2)</f>
        <v>0</v>
      </c>
      <c r="J788" s="233"/>
      <c r="K788" s="234">
        <f>ROUND(E788*J788,2)</f>
        <v>0</v>
      </c>
      <c r="L788" s="234">
        <v>21</v>
      </c>
      <c r="M788" s="234">
        <f>G788*(1+L788/100)</f>
        <v>0</v>
      </c>
      <c r="N788" s="232">
        <v>0</v>
      </c>
      <c r="O788" s="232">
        <f>ROUND(E788*N788,2)</f>
        <v>0</v>
      </c>
      <c r="P788" s="232">
        <v>0</v>
      </c>
      <c r="Q788" s="232">
        <f>ROUND(E788*P788,2)</f>
        <v>0</v>
      </c>
      <c r="R788" s="234"/>
      <c r="S788" s="234" t="s">
        <v>194</v>
      </c>
      <c r="T788" s="235" t="s">
        <v>178</v>
      </c>
      <c r="U788" s="220">
        <v>0</v>
      </c>
      <c r="V788" s="220">
        <f>ROUND(E788*U788,2)</f>
        <v>0</v>
      </c>
      <c r="W788" s="220"/>
      <c r="X788" s="220" t="s">
        <v>391</v>
      </c>
      <c r="Y788" s="220" t="s">
        <v>180</v>
      </c>
      <c r="Z788" s="210"/>
      <c r="AA788" s="210"/>
      <c r="AB788" s="210"/>
      <c r="AC788" s="210"/>
      <c r="AD788" s="210"/>
      <c r="AE788" s="210"/>
      <c r="AF788" s="210"/>
      <c r="AG788" s="210" t="s">
        <v>392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2" x14ac:dyDescent="0.25">
      <c r="A789" s="217"/>
      <c r="B789" s="218"/>
      <c r="C789" s="257" t="s">
        <v>785</v>
      </c>
      <c r="D789" s="248"/>
      <c r="E789" s="249">
        <v>1</v>
      </c>
      <c r="F789" s="220"/>
      <c r="G789" s="220"/>
      <c r="H789" s="220"/>
      <c r="I789" s="220"/>
      <c r="J789" s="220"/>
      <c r="K789" s="220"/>
      <c r="L789" s="220"/>
      <c r="M789" s="220"/>
      <c r="N789" s="219"/>
      <c r="O789" s="219"/>
      <c r="P789" s="219"/>
      <c r="Q789" s="219"/>
      <c r="R789" s="220"/>
      <c r="S789" s="220"/>
      <c r="T789" s="220"/>
      <c r="U789" s="220"/>
      <c r="V789" s="220"/>
      <c r="W789" s="220"/>
      <c r="X789" s="220"/>
      <c r="Y789" s="220"/>
      <c r="Z789" s="210"/>
      <c r="AA789" s="210"/>
      <c r="AB789" s="210"/>
      <c r="AC789" s="210"/>
      <c r="AD789" s="210"/>
      <c r="AE789" s="210"/>
      <c r="AF789" s="210"/>
      <c r="AG789" s="210" t="s">
        <v>236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2" x14ac:dyDescent="0.25">
      <c r="A790" s="217"/>
      <c r="B790" s="218"/>
      <c r="C790" s="244"/>
      <c r="D790" s="236"/>
      <c r="E790" s="236"/>
      <c r="F790" s="236"/>
      <c r="G790" s="236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20"/>
      <c r="Z790" s="210"/>
      <c r="AA790" s="210"/>
      <c r="AB790" s="210"/>
      <c r="AC790" s="210"/>
      <c r="AD790" s="210"/>
      <c r="AE790" s="210"/>
      <c r="AF790" s="210"/>
      <c r="AG790" s="210" t="s">
        <v>182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29">
        <v>144</v>
      </c>
      <c r="B791" s="230" t="s">
        <v>786</v>
      </c>
      <c r="C791" s="241" t="s">
        <v>787</v>
      </c>
      <c r="D791" s="231" t="s">
        <v>385</v>
      </c>
      <c r="E791" s="232">
        <v>2</v>
      </c>
      <c r="F791" s="233"/>
      <c r="G791" s="234">
        <f>ROUND(E791*F791,2)</f>
        <v>0</v>
      </c>
      <c r="H791" s="233"/>
      <c r="I791" s="234">
        <f>ROUND(E791*H791,2)</f>
        <v>0</v>
      </c>
      <c r="J791" s="233"/>
      <c r="K791" s="234">
        <f>ROUND(E791*J791,2)</f>
        <v>0</v>
      </c>
      <c r="L791" s="234">
        <v>21</v>
      </c>
      <c r="M791" s="234">
        <f>G791*(1+L791/100)</f>
        <v>0</v>
      </c>
      <c r="N791" s="232">
        <v>0</v>
      </c>
      <c r="O791" s="232">
        <f>ROUND(E791*N791,2)</f>
        <v>0</v>
      </c>
      <c r="P791" s="232">
        <v>0</v>
      </c>
      <c r="Q791" s="232">
        <f>ROUND(E791*P791,2)</f>
        <v>0</v>
      </c>
      <c r="R791" s="234"/>
      <c r="S791" s="234" t="s">
        <v>194</v>
      </c>
      <c r="T791" s="235" t="s">
        <v>178</v>
      </c>
      <c r="U791" s="220">
        <v>0</v>
      </c>
      <c r="V791" s="220">
        <f>ROUND(E791*U791,2)</f>
        <v>0</v>
      </c>
      <c r="W791" s="220"/>
      <c r="X791" s="220" t="s">
        <v>391</v>
      </c>
      <c r="Y791" s="220" t="s">
        <v>180</v>
      </c>
      <c r="Z791" s="210"/>
      <c r="AA791" s="210"/>
      <c r="AB791" s="210"/>
      <c r="AC791" s="210"/>
      <c r="AD791" s="210"/>
      <c r="AE791" s="210"/>
      <c r="AF791" s="210"/>
      <c r="AG791" s="210" t="s">
        <v>392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2" x14ac:dyDescent="0.25">
      <c r="A792" s="217"/>
      <c r="B792" s="218"/>
      <c r="C792" s="257" t="s">
        <v>788</v>
      </c>
      <c r="D792" s="248"/>
      <c r="E792" s="249">
        <v>2</v>
      </c>
      <c r="F792" s="220"/>
      <c r="G792" s="220"/>
      <c r="H792" s="220"/>
      <c r="I792" s="220"/>
      <c r="J792" s="220"/>
      <c r="K792" s="220"/>
      <c r="L792" s="220"/>
      <c r="M792" s="220"/>
      <c r="N792" s="219"/>
      <c r="O792" s="219"/>
      <c r="P792" s="219"/>
      <c r="Q792" s="219"/>
      <c r="R792" s="220"/>
      <c r="S792" s="220"/>
      <c r="T792" s="220"/>
      <c r="U792" s="220"/>
      <c r="V792" s="220"/>
      <c r="W792" s="220"/>
      <c r="X792" s="220"/>
      <c r="Y792" s="220"/>
      <c r="Z792" s="210"/>
      <c r="AA792" s="210"/>
      <c r="AB792" s="210"/>
      <c r="AC792" s="210"/>
      <c r="AD792" s="210"/>
      <c r="AE792" s="210"/>
      <c r="AF792" s="210"/>
      <c r="AG792" s="210" t="s">
        <v>236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2" x14ac:dyDescent="0.25">
      <c r="A793" s="217"/>
      <c r="B793" s="218"/>
      <c r="C793" s="244"/>
      <c r="D793" s="236"/>
      <c r="E793" s="236"/>
      <c r="F793" s="236"/>
      <c r="G793" s="236"/>
      <c r="H793" s="220"/>
      <c r="I793" s="220"/>
      <c r="J793" s="220"/>
      <c r="K793" s="220"/>
      <c r="L793" s="220"/>
      <c r="M793" s="220"/>
      <c r="N793" s="219"/>
      <c r="O793" s="219"/>
      <c r="P793" s="219"/>
      <c r="Q793" s="219"/>
      <c r="R793" s="220"/>
      <c r="S793" s="220"/>
      <c r="T793" s="220"/>
      <c r="U793" s="220"/>
      <c r="V793" s="220"/>
      <c r="W793" s="220"/>
      <c r="X793" s="220"/>
      <c r="Y793" s="220"/>
      <c r="Z793" s="210"/>
      <c r="AA793" s="210"/>
      <c r="AB793" s="210"/>
      <c r="AC793" s="210"/>
      <c r="AD793" s="210"/>
      <c r="AE793" s="210"/>
      <c r="AF793" s="210"/>
      <c r="AG793" s="210" t="s">
        <v>182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29">
        <v>145</v>
      </c>
      <c r="B794" s="230" t="s">
        <v>789</v>
      </c>
      <c r="C794" s="241" t="s">
        <v>790</v>
      </c>
      <c r="D794" s="231" t="s">
        <v>385</v>
      </c>
      <c r="E794" s="232">
        <v>2</v>
      </c>
      <c r="F794" s="233"/>
      <c r="G794" s="234">
        <f>ROUND(E794*F794,2)</f>
        <v>0</v>
      </c>
      <c r="H794" s="233"/>
      <c r="I794" s="234">
        <f>ROUND(E794*H794,2)</f>
        <v>0</v>
      </c>
      <c r="J794" s="233"/>
      <c r="K794" s="234">
        <f>ROUND(E794*J794,2)</f>
        <v>0</v>
      </c>
      <c r="L794" s="234">
        <v>21</v>
      </c>
      <c r="M794" s="234">
        <f>G794*(1+L794/100)</f>
        <v>0</v>
      </c>
      <c r="N794" s="232">
        <v>0</v>
      </c>
      <c r="O794" s="232">
        <f>ROUND(E794*N794,2)</f>
        <v>0</v>
      </c>
      <c r="P794" s="232">
        <v>0</v>
      </c>
      <c r="Q794" s="232">
        <f>ROUND(E794*P794,2)</f>
        <v>0</v>
      </c>
      <c r="R794" s="234"/>
      <c r="S794" s="234" t="s">
        <v>194</v>
      </c>
      <c r="T794" s="235" t="s">
        <v>178</v>
      </c>
      <c r="U794" s="220">
        <v>0</v>
      </c>
      <c r="V794" s="220">
        <f>ROUND(E794*U794,2)</f>
        <v>0</v>
      </c>
      <c r="W794" s="220"/>
      <c r="X794" s="220" t="s">
        <v>391</v>
      </c>
      <c r="Y794" s="220" t="s">
        <v>180</v>
      </c>
      <c r="Z794" s="210"/>
      <c r="AA794" s="210"/>
      <c r="AB794" s="210"/>
      <c r="AC794" s="210"/>
      <c r="AD794" s="210"/>
      <c r="AE794" s="210"/>
      <c r="AF794" s="210"/>
      <c r="AG794" s="210" t="s">
        <v>392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2" x14ac:dyDescent="0.25">
      <c r="A795" s="217"/>
      <c r="B795" s="218"/>
      <c r="C795" s="257" t="s">
        <v>791</v>
      </c>
      <c r="D795" s="248"/>
      <c r="E795" s="249">
        <v>2</v>
      </c>
      <c r="F795" s="220"/>
      <c r="G795" s="220"/>
      <c r="H795" s="220"/>
      <c r="I795" s="220"/>
      <c r="J795" s="220"/>
      <c r="K795" s="220"/>
      <c r="L795" s="220"/>
      <c r="M795" s="220"/>
      <c r="N795" s="219"/>
      <c r="O795" s="219"/>
      <c r="P795" s="219"/>
      <c r="Q795" s="219"/>
      <c r="R795" s="220"/>
      <c r="S795" s="220"/>
      <c r="T795" s="220"/>
      <c r="U795" s="220"/>
      <c r="V795" s="220"/>
      <c r="W795" s="220"/>
      <c r="X795" s="220"/>
      <c r="Y795" s="220"/>
      <c r="Z795" s="210"/>
      <c r="AA795" s="210"/>
      <c r="AB795" s="210"/>
      <c r="AC795" s="210"/>
      <c r="AD795" s="210"/>
      <c r="AE795" s="210"/>
      <c r="AF795" s="210"/>
      <c r="AG795" s="210" t="s">
        <v>236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2" x14ac:dyDescent="0.25">
      <c r="A796" s="217"/>
      <c r="B796" s="218"/>
      <c r="C796" s="244"/>
      <c r="D796" s="236"/>
      <c r="E796" s="236"/>
      <c r="F796" s="236"/>
      <c r="G796" s="236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20"/>
      <c r="Z796" s="210"/>
      <c r="AA796" s="210"/>
      <c r="AB796" s="210"/>
      <c r="AC796" s="210"/>
      <c r="AD796" s="210"/>
      <c r="AE796" s="210"/>
      <c r="AF796" s="210"/>
      <c r="AG796" s="210" t="s">
        <v>182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29">
        <v>146</v>
      </c>
      <c r="B797" s="230" t="s">
        <v>792</v>
      </c>
      <c r="C797" s="241" t="s">
        <v>793</v>
      </c>
      <c r="D797" s="231" t="s">
        <v>385</v>
      </c>
      <c r="E797" s="232">
        <v>2</v>
      </c>
      <c r="F797" s="233"/>
      <c r="G797" s="234">
        <f>ROUND(E797*F797,2)</f>
        <v>0</v>
      </c>
      <c r="H797" s="233"/>
      <c r="I797" s="234">
        <f>ROUND(E797*H797,2)</f>
        <v>0</v>
      </c>
      <c r="J797" s="233"/>
      <c r="K797" s="234">
        <f>ROUND(E797*J797,2)</f>
        <v>0</v>
      </c>
      <c r="L797" s="234">
        <v>21</v>
      </c>
      <c r="M797" s="234">
        <f>G797*(1+L797/100)</f>
        <v>0</v>
      </c>
      <c r="N797" s="232">
        <v>0</v>
      </c>
      <c r="O797" s="232">
        <f>ROUND(E797*N797,2)</f>
        <v>0</v>
      </c>
      <c r="P797" s="232">
        <v>0</v>
      </c>
      <c r="Q797" s="232">
        <f>ROUND(E797*P797,2)</f>
        <v>0</v>
      </c>
      <c r="R797" s="234"/>
      <c r="S797" s="234" t="s">
        <v>194</v>
      </c>
      <c r="T797" s="235" t="s">
        <v>178</v>
      </c>
      <c r="U797" s="220">
        <v>0</v>
      </c>
      <c r="V797" s="220">
        <f>ROUND(E797*U797,2)</f>
        <v>0</v>
      </c>
      <c r="W797" s="220"/>
      <c r="X797" s="220" t="s">
        <v>391</v>
      </c>
      <c r="Y797" s="220" t="s">
        <v>180</v>
      </c>
      <c r="Z797" s="210"/>
      <c r="AA797" s="210"/>
      <c r="AB797" s="210"/>
      <c r="AC797" s="210"/>
      <c r="AD797" s="210"/>
      <c r="AE797" s="210"/>
      <c r="AF797" s="210"/>
      <c r="AG797" s="210" t="s">
        <v>392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2" x14ac:dyDescent="0.25">
      <c r="A798" s="217"/>
      <c r="B798" s="218"/>
      <c r="C798" s="257" t="s">
        <v>794</v>
      </c>
      <c r="D798" s="248"/>
      <c r="E798" s="249">
        <v>2</v>
      </c>
      <c r="F798" s="220"/>
      <c r="G798" s="220"/>
      <c r="H798" s="220"/>
      <c r="I798" s="220"/>
      <c r="J798" s="220"/>
      <c r="K798" s="220"/>
      <c r="L798" s="220"/>
      <c r="M798" s="220"/>
      <c r="N798" s="219"/>
      <c r="O798" s="219"/>
      <c r="P798" s="219"/>
      <c r="Q798" s="219"/>
      <c r="R798" s="220"/>
      <c r="S798" s="220"/>
      <c r="T798" s="220"/>
      <c r="U798" s="220"/>
      <c r="V798" s="220"/>
      <c r="W798" s="220"/>
      <c r="X798" s="220"/>
      <c r="Y798" s="220"/>
      <c r="Z798" s="210"/>
      <c r="AA798" s="210"/>
      <c r="AB798" s="210"/>
      <c r="AC798" s="210"/>
      <c r="AD798" s="210"/>
      <c r="AE798" s="210"/>
      <c r="AF798" s="210"/>
      <c r="AG798" s="210" t="s">
        <v>236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2" x14ac:dyDescent="0.25">
      <c r="A799" s="217"/>
      <c r="B799" s="218"/>
      <c r="C799" s="244"/>
      <c r="D799" s="236"/>
      <c r="E799" s="236"/>
      <c r="F799" s="236"/>
      <c r="G799" s="236"/>
      <c r="H799" s="220"/>
      <c r="I799" s="220"/>
      <c r="J799" s="220"/>
      <c r="K799" s="220"/>
      <c r="L799" s="220"/>
      <c r="M799" s="220"/>
      <c r="N799" s="219"/>
      <c r="O799" s="219"/>
      <c r="P799" s="219"/>
      <c r="Q799" s="219"/>
      <c r="R799" s="220"/>
      <c r="S799" s="220"/>
      <c r="T799" s="220"/>
      <c r="U799" s="220"/>
      <c r="V799" s="220"/>
      <c r="W799" s="220"/>
      <c r="X799" s="220"/>
      <c r="Y799" s="220"/>
      <c r="Z799" s="210"/>
      <c r="AA799" s="210"/>
      <c r="AB799" s="210"/>
      <c r="AC799" s="210"/>
      <c r="AD799" s="210"/>
      <c r="AE799" s="210"/>
      <c r="AF799" s="210"/>
      <c r="AG799" s="210" t="s">
        <v>182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9">
        <v>147</v>
      </c>
      <c r="B800" s="230" t="s">
        <v>795</v>
      </c>
      <c r="C800" s="241" t="s">
        <v>768</v>
      </c>
      <c r="D800" s="231" t="s">
        <v>385</v>
      </c>
      <c r="E800" s="232">
        <v>2</v>
      </c>
      <c r="F800" s="233"/>
      <c r="G800" s="234">
        <f>ROUND(E800*F800,2)</f>
        <v>0</v>
      </c>
      <c r="H800" s="233"/>
      <c r="I800" s="234">
        <f>ROUND(E800*H800,2)</f>
        <v>0</v>
      </c>
      <c r="J800" s="233"/>
      <c r="K800" s="234">
        <f>ROUND(E800*J800,2)</f>
        <v>0</v>
      </c>
      <c r="L800" s="234">
        <v>21</v>
      </c>
      <c r="M800" s="234">
        <f>G800*(1+L800/100)</f>
        <v>0</v>
      </c>
      <c r="N800" s="232">
        <v>0</v>
      </c>
      <c r="O800" s="232">
        <f>ROUND(E800*N800,2)</f>
        <v>0</v>
      </c>
      <c r="P800" s="232">
        <v>0</v>
      </c>
      <c r="Q800" s="232">
        <f>ROUND(E800*P800,2)</f>
        <v>0</v>
      </c>
      <c r="R800" s="234"/>
      <c r="S800" s="234" t="s">
        <v>194</v>
      </c>
      <c r="T800" s="235" t="s">
        <v>178</v>
      </c>
      <c r="U800" s="220">
        <v>0</v>
      </c>
      <c r="V800" s="220">
        <f>ROUND(E800*U800,2)</f>
        <v>0</v>
      </c>
      <c r="W800" s="220"/>
      <c r="X800" s="220" t="s">
        <v>391</v>
      </c>
      <c r="Y800" s="220" t="s">
        <v>180</v>
      </c>
      <c r="Z800" s="210"/>
      <c r="AA800" s="210"/>
      <c r="AB800" s="210"/>
      <c r="AC800" s="210"/>
      <c r="AD800" s="210"/>
      <c r="AE800" s="210"/>
      <c r="AF800" s="210"/>
      <c r="AG800" s="210" t="s">
        <v>392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2" x14ac:dyDescent="0.25">
      <c r="A801" s="217"/>
      <c r="B801" s="218"/>
      <c r="C801" s="257" t="s">
        <v>796</v>
      </c>
      <c r="D801" s="248"/>
      <c r="E801" s="249">
        <v>2</v>
      </c>
      <c r="F801" s="220"/>
      <c r="G801" s="220"/>
      <c r="H801" s="220"/>
      <c r="I801" s="220"/>
      <c r="J801" s="220"/>
      <c r="K801" s="220"/>
      <c r="L801" s="220"/>
      <c r="M801" s="220"/>
      <c r="N801" s="219"/>
      <c r="O801" s="219"/>
      <c r="P801" s="219"/>
      <c r="Q801" s="219"/>
      <c r="R801" s="220"/>
      <c r="S801" s="220"/>
      <c r="T801" s="220"/>
      <c r="U801" s="220"/>
      <c r="V801" s="220"/>
      <c r="W801" s="220"/>
      <c r="X801" s="220"/>
      <c r="Y801" s="220"/>
      <c r="Z801" s="210"/>
      <c r="AA801" s="210"/>
      <c r="AB801" s="210"/>
      <c r="AC801" s="210"/>
      <c r="AD801" s="210"/>
      <c r="AE801" s="210"/>
      <c r="AF801" s="210"/>
      <c r="AG801" s="210" t="s">
        <v>236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2" x14ac:dyDescent="0.25">
      <c r="A802" s="217"/>
      <c r="B802" s="218"/>
      <c r="C802" s="244"/>
      <c r="D802" s="236"/>
      <c r="E802" s="236"/>
      <c r="F802" s="236"/>
      <c r="G802" s="236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20"/>
      <c r="Z802" s="210"/>
      <c r="AA802" s="210"/>
      <c r="AB802" s="210"/>
      <c r="AC802" s="210"/>
      <c r="AD802" s="210"/>
      <c r="AE802" s="210"/>
      <c r="AF802" s="210"/>
      <c r="AG802" s="210" t="s">
        <v>182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29">
        <v>148</v>
      </c>
      <c r="B803" s="230" t="s">
        <v>797</v>
      </c>
      <c r="C803" s="241" t="s">
        <v>798</v>
      </c>
      <c r="D803" s="231" t="s">
        <v>0</v>
      </c>
      <c r="E803" s="232">
        <v>7411.7506000000003</v>
      </c>
      <c r="F803" s="233"/>
      <c r="G803" s="234">
        <f>ROUND(E803*F803,2)</f>
        <v>0</v>
      </c>
      <c r="H803" s="233"/>
      <c r="I803" s="234">
        <f>ROUND(E803*H803,2)</f>
        <v>0</v>
      </c>
      <c r="J803" s="233"/>
      <c r="K803" s="234">
        <f>ROUND(E803*J803,2)</f>
        <v>0</v>
      </c>
      <c r="L803" s="234">
        <v>21</v>
      </c>
      <c r="M803" s="234">
        <f>G803*(1+L803/100)</f>
        <v>0</v>
      </c>
      <c r="N803" s="232">
        <v>0</v>
      </c>
      <c r="O803" s="232">
        <f>ROUND(E803*N803,2)</f>
        <v>0</v>
      </c>
      <c r="P803" s="232">
        <v>0</v>
      </c>
      <c r="Q803" s="232">
        <f>ROUND(E803*P803,2)</f>
        <v>0</v>
      </c>
      <c r="R803" s="234" t="s">
        <v>744</v>
      </c>
      <c r="S803" s="234" t="s">
        <v>177</v>
      </c>
      <c r="T803" s="235" t="s">
        <v>232</v>
      </c>
      <c r="U803" s="220">
        <v>0</v>
      </c>
      <c r="V803" s="220">
        <f>ROUND(E803*U803,2)</f>
        <v>0</v>
      </c>
      <c r="W803" s="220"/>
      <c r="X803" s="220" t="s">
        <v>195</v>
      </c>
      <c r="Y803" s="220" t="s">
        <v>180</v>
      </c>
      <c r="Z803" s="210"/>
      <c r="AA803" s="210"/>
      <c r="AB803" s="210"/>
      <c r="AC803" s="210"/>
      <c r="AD803" s="210"/>
      <c r="AE803" s="210"/>
      <c r="AF803" s="210"/>
      <c r="AG803" s="210" t="s">
        <v>486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2" x14ac:dyDescent="0.25">
      <c r="A804" s="217"/>
      <c r="B804" s="218"/>
      <c r="C804" s="256" t="s">
        <v>611</v>
      </c>
      <c r="D804" s="254"/>
      <c r="E804" s="254"/>
      <c r="F804" s="254"/>
      <c r="G804" s="254"/>
      <c r="H804" s="220"/>
      <c r="I804" s="220"/>
      <c r="J804" s="220"/>
      <c r="K804" s="220"/>
      <c r="L804" s="220"/>
      <c r="M804" s="220"/>
      <c r="N804" s="219"/>
      <c r="O804" s="219"/>
      <c r="P804" s="219"/>
      <c r="Q804" s="219"/>
      <c r="R804" s="220"/>
      <c r="S804" s="220"/>
      <c r="T804" s="220"/>
      <c r="U804" s="220"/>
      <c r="V804" s="220"/>
      <c r="W804" s="220"/>
      <c r="X804" s="220"/>
      <c r="Y804" s="220"/>
      <c r="Z804" s="210"/>
      <c r="AA804" s="210"/>
      <c r="AB804" s="210"/>
      <c r="AC804" s="210"/>
      <c r="AD804" s="210"/>
      <c r="AE804" s="210"/>
      <c r="AF804" s="210"/>
      <c r="AG804" s="210" t="s">
        <v>234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2" x14ac:dyDescent="0.25">
      <c r="A805" s="217"/>
      <c r="B805" s="218"/>
      <c r="C805" s="244"/>
      <c r="D805" s="236"/>
      <c r="E805" s="236"/>
      <c r="F805" s="236"/>
      <c r="G805" s="236"/>
      <c r="H805" s="220"/>
      <c r="I805" s="220"/>
      <c r="J805" s="220"/>
      <c r="K805" s="220"/>
      <c r="L805" s="220"/>
      <c r="M805" s="220"/>
      <c r="N805" s="219"/>
      <c r="O805" s="219"/>
      <c r="P805" s="219"/>
      <c r="Q805" s="219"/>
      <c r="R805" s="220"/>
      <c r="S805" s="220"/>
      <c r="T805" s="220"/>
      <c r="U805" s="220"/>
      <c r="V805" s="220"/>
      <c r="W805" s="220"/>
      <c r="X805" s="220"/>
      <c r="Y805" s="220"/>
      <c r="Z805" s="210"/>
      <c r="AA805" s="210"/>
      <c r="AB805" s="210"/>
      <c r="AC805" s="210"/>
      <c r="AD805" s="210"/>
      <c r="AE805" s="210"/>
      <c r="AF805" s="210"/>
      <c r="AG805" s="210" t="s">
        <v>182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x14ac:dyDescent="0.25">
      <c r="A806" s="222" t="s">
        <v>172</v>
      </c>
      <c r="B806" s="223" t="s">
        <v>135</v>
      </c>
      <c r="C806" s="240" t="s">
        <v>136</v>
      </c>
      <c r="D806" s="224"/>
      <c r="E806" s="225"/>
      <c r="F806" s="226"/>
      <c r="G806" s="226">
        <f>SUMIF(AG807:AG810,"&lt;&gt;NOR",G807:G810)</f>
        <v>0</v>
      </c>
      <c r="H806" s="226"/>
      <c r="I806" s="226">
        <f>SUM(I807:I810)</f>
        <v>0</v>
      </c>
      <c r="J806" s="226"/>
      <c r="K806" s="226">
        <f>SUM(K807:K810)</f>
        <v>0</v>
      </c>
      <c r="L806" s="226"/>
      <c r="M806" s="226">
        <f>SUM(M807:M810)</f>
        <v>0</v>
      </c>
      <c r="N806" s="225"/>
      <c r="O806" s="225">
        <f>SUM(O807:O810)</f>
        <v>0.03</v>
      </c>
      <c r="P806" s="225"/>
      <c r="Q806" s="225">
        <f>SUM(Q807:Q810)</f>
        <v>0</v>
      </c>
      <c r="R806" s="226"/>
      <c r="S806" s="226"/>
      <c r="T806" s="227"/>
      <c r="U806" s="221"/>
      <c r="V806" s="221">
        <f>SUM(V807:V810)</f>
        <v>32.14</v>
      </c>
      <c r="W806" s="221"/>
      <c r="X806" s="221"/>
      <c r="Y806" s="221"/>
      <c r="AG806" t="s">
        <v>173</v>
      </c>
    </row>
    <row r="807" spans="1:60" outlineLevel="1" x14ac:dyDescent="0.25">
      <c r="A807" s="229">
        <v>149</v>
      </c>
      <c r="B807" s="230" t="s">
        <v>799</v>
      </c>
      <c r="C807" s="241" t="s">
        <v>800</v>
      </c>
      <c r="D807" s="231" t="s">
        <v>230</v>
      </c>
      <c r="E807" s="232">
        <v>212.86680000000001</v>
      </c>
      <c r="F807" s="233"/>
      <c r="G807" s="234">
        <f>ROUND(E807*F807,2)</f>
        <v>0</v>
      </c>
      <c r="H807" s="233"/>
      <c r="I807" s="234">
        <f>ROUND(E807*H807,2)</f>
        <v>0</v>
      </c>
      <c r="J807" s="233"/>
      <c r="K807" s="234">
        <f>ROUND(E807*J807,2)</f>
        <v>0</v>
      </c>
      <c r="L807" s="234">
        <v>21</v>
      </c>
      <c r="M807" s="234">
        <f>G807*(1+L807/100)</f>
        <v>0</v>
      </c>
      <c r="N807" s="232">
        <v>1.6000000000000001E-4</v>
      </c>
      <c r="O807" s="232">
        <f>ROUND(E807*N807,2)</f>
        <v>0.03</v>
      </c>
      <c r="P807" s="232">
        <v>0</v>
      </c>
      <c r="Q807" s="232">
        <f>ROUND(E807*P807,2)</f>
        <v>0</v>
      </c>
      <c r="R807" s="234" t="s">
        <v>801</v>
      </c>
      <c r="S807" s="234" t="s">
        <v>177</v>
      </c>
      <c r="T807" s="235" t="s">
        <v>232</v>
      </c>
      <c r="U807" s="220">
        <v>0.151</v>
      </c>
      <c r="V807" s="220">
        <f>ROUND(E807*U807,2)</f>
        <v>32.14</v>
      </c>
      <c r="W807" s="220"/>
      <c r="X807" s="220" t="s">
        <v>195</v>
      </c>
      <c r="Y807" s="220" t="s">
        <v>180</v>
      </c>
      <c r="Z807" s="210"/>
      <c r="AA807" s="210"/>
      <c r="AB807" s="210"/>
      <c r="AC807" s="210"/>
      <c r="AD807" s="210"/>
      <c r="AE807" s="210"/>
      <c r="AF807" s="210"/>
      <c r="AG807" s="210" t="s">
        <v>486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2" x14ac:dyDescent="0.25">
      <c r="A808" s="217"/>
      <c r="B808" s="218"/>
      <c r="C808" s="257" t="s">
        <v>802</v>
      </c>
      <c r="D808" s="248"/>
      <c r="E808" s="249">
        <v>133.63</v>
      </c>
      <c r="F808" s="220"/>
      <c r="G808" s="220"/>
      <c r="H808" s="220"/>
      <c r="I808" s="220"/>
      <c r="J808" s="220"/>
      <c r="K808" s="220"/>
      <c r="L808" s="220"/>
      <c r="M808" s="220"/>
      <c r="N808" s="219"/>
      <c r="O808" s="219"/>
      <c r="P808" s="219"/>
      <c r="Q808" s="219"/>
      <c r="R808" s="220"/>
      <c r="S808" s="220"/>
      <c r="T808" s="220"/>
      <c r="U808" s="220"/>
      <c r="V808" s="220"/>
      <c r="W808" s="220"/>
      <c r="X808" s="220"/>
      <c r="Y808" s="220"/>
      <c r="Z808" s="210"/>
      <c r="AA808" s="210"/>
      <c r="AB808" s="210"/>
      <c r="AC808" s="210"/>
      <c r="AD808" s="210"/>
      <c r="AE808" s="210"/>
      <c r="AF808" s="210"/>
      <c r="AG808" s="210" t="s">
        <v>236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5">
      <c r="A809" s="217"/>
      <c r="B809" s="218"/>
      <c r="C809" s="257" t="s">
        <v>803</v>
      </c>
      <c r="D809" s="248"/>
      <c r="E809" s="249">
        <v>79.239999999999995</v>
      </c>
      <c r="F809" s="220"/>
      <c r="G809" s="220"/>
      <c r="H809" s="220"/>
      <c r="I809" s="220"/>
      <c r="J809" s="220"/>
      <c r="K809" s="220"/>
      <c r="L809" s="220"/>
      <c r="M809" s="220"/>
      <c r="N809" s="219"/>
      <c r="O809" s="219"/>
      <c r="P809" s="219"/>
      <c r="Q809" s="219"/>
      <c r="R809" s="220"/>
      <c r="S809" s="220"/>
      <c r="T809" s="220"/>
      <c r="U809" s="220"/>
      <c r="V809" s="220"/>
      <c r="W809" s="220"/>
      <c r="X809" s="220"/>
      <c r="Y809" s="220"/>
      <c r="Z809" s="210"/>
      <c r="AA809" s="210"/>
      <c r="AB809" s="210"/>
      <c r="AC809" s="210"/>
      <c r="AD809" s="210"/>
      <c r="AE809" s="210"/>
      <c r="AF809" s="210"/>
      <c r="AG809" s="210" t="s">
        <v>236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2" x14ac:dyDescent="0.25">
      <c r="A810" s="217"/>
      <c r="B810" s="218"/>
      <c r="C810" s="244"/>
      <c r="D810" s="236"/>
      <c r="E810" s="236"/>
      <c r="F810" s="236"/>
      <c r="G810" s="236"/>
      <c r="H810" s="220"/>
      <c r="I810" s="220"/>
      <c r="J810" s="220"/>
      <c r="K810" s="220"/>
      <c r="L810" s="220"/>
      <c r="M810" s="220"/>
      <c r="N810" s="219"/>
      <c r="O810" s="219"/>
      <c r="P810" s="219"/>
      <c r="Q810" s="219"/>
      <c r="R810" s="220"/>
      <c r="S810" s="220"/>
      <c r="T810" s="220"/>
      <c r="U810" s="220"/>
      <c r="V810" s="220"/>
      <c r="W810" s="220"/>
      <c r="X810" s="220"/>
      <c r="Y810" s="220"/>
      <c r="Z810" s="210"/>
      <c r="AA810" s="210"/>
      <c r="AB810" s="210"/>
      <c r="AC810" s="210"/>
      <c r="AD810" s="210"/>
      <c r="AE810" s="210"/>
      <c r="AF810" s="210"/>
      <c r="AG810" s="210" t="s">
        <v>182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x14ac:dyDescent="0.25">
      <c r="A811" s="222" t="s">
        <v>172</v>
      </c>
      <c r="B811" s="223" t="s">
        <v>137</v>
      </c>
      <c r="C811" s="240" t="s">
        <v>138</v>
      </c>
      <c r="D811" s="224"/>
      <c r="E811" s="225"/>
      <c r="F811" s="226"/>
      <c r="G811" s="226">
        <f>SUMIF(AG812:AG830,"&lt;&gt;NOR",G812:G830)</f>
        <v>0</v>
      </c>
      <c r="H811" s="226"/>
      <c r="I811" s="226">
        <f>SUM(I812:I830)</f>
        <v>0</v>
      </c>
      <c r="J811" s="226"/>
      <c r="K811" s="226">
        <f>SUM(K812:K830)</f>
        <v>0</v>
      </c>
      <c r="L811" s="226"/>
      <c r="M811" s="226">
        <f>SUM(M812:M830)</f>
        <v>0</v>
      </c>
      <c r="N811" s="225"/>
      <c r="O811" s="225">
        <f>SUM(O812:O830)</f>
        <v>0.16</v>
      </c>
      <c r="P811" s="225"/>
      <c r="Q811" s="225">
        <f>SUM(Q812:Q830)</f>
        <v>0</v>
      </c>
      <c r="R811" s="226"/>
      <c r="S811" s="226"/>
      <c r="T811" s="227"/>
      <c r="U811" s="221"/>
      <c r="V811" s="221">
        <f>SUM(V812:V830)</f>
        <v>31.55</v>
      </c>
      <c r="W811" s="221"/>
      <c r="X811" s="221"/>
      <c r="Y811" s="221"/>
      <c r="AG811" t="s">
        <v>173</v>
      </c>
    </row>
    <row r="812" spans="1:60" outlineLevel="1" x14ac:dyDescent="0.25">
      <c r="A812" s="229">
        <v>150</v>
      </c>
      <c r="B812" s="230" t="s">
        <v>804</v>
      </c>
      <c r="C812" s="241" t="s">
        <v>805</v>
      </c>
      <c r="D812" s="231" t="s">
        <v>230</v>
      </c>
      <c r="E812" s="232">
        <v>148.76159000000001</v>
      </c>
      <c r="F812" s="233"/>
      <c r="G812" s="234">
        <f>ROUND(E812*F812,2)</f>
        <v>0</v>
      </c>
      <c r="H812" s="233"/>
      <c r="I812" s="234">
        <f>ROUND(E812*H812,2)</f>
        <v>0</v>
      </c>
      <c r="J812" s="233"/>
      <c r="K812" s="234">
        <f>ROUND(E812*J812,2)</f>
        <v>0</v>
      </c>
      <c r="L812" s="234">
        <v>21</v>
      </c>
      <c r="M812" s="234">
        <f>G812*(1+L812/100)</f>
        <v>0</v>
      </c>
      <c r="N812" s="232">
        <v>4.2999999999999999E-4</v>
      </c>
      <c r="O812" s="232">
        <f>ROUND(E812*N812,2)</f>
        <v>0.06</v>
      </c>
      <c r="P812" s="232">
        <v>0</v>
      </c>
      <c r="Q812" s="232">
        <f>ROUND(E812*P812,2)</f>
        <v>0</v>
      </c>
      <c r="R812" s="234"/>
      <c r="S812" s="234" t="s">
        <v>194</v>
      </c>
      <c r="T812" s="235" t="s">
        <v>178</v>
      </c>
      <c r="U812" s="220">
        <v>0</v>
      </c>
      <c r="V812" s="220">
        <f>ROUND(E812*U812,2)</f>
        <v>0</v>
      </c>
      <c r="W812" s="220"/>
      <c r="X812" s="220" t="s">
        <v>195</v>
      </c>
      <c r="Y812" s="220" t="s">
        <v>180</v>
      </c>
      <c r="Z812" s="210"/>
      <c r="AA812" s="210"/>
      <c r="AB812" s="210"/>
      <c r="AC812" s="210"/>
      <c r="AD812" s="210"/>
      <c r="AE812" s="210"/>
      <c r="AF812" s="210"/>
      <c r="AG812" s="210" t="s">
        <v>486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2" x14ac:dyDescent="0.25">
      <c r="A813" s="217"/>
      <c r="B813" s="218"/>
      <c r="C813" s="257" t="s">
        <v>806</v>
      </c>
      <c r="D813" s="248"/>
      <c r="E813" s="249">
        <v>6.39</v>
      </c>
      <c r="F813" s="220"/>
      <c r="G813" s="220"/>
      <c r="H813" s="220"/>
      <c r="I813" s="220"/>
      <c r="J813" s="220"/>
      <c r="K813" s="220"/>
      <c r="L813" s="220"/>
      <c r="M813" s="220"/>
      <c r="N813" s="219"/>
      <c r="O813" s="219"/>
      <c r="P813" s="219"/>
      <c r="Q813" s="219"/>
      <c r="R813" s="220"/>
      <c r="S813" s="220"/>
      <c r="T813" s="220"/>
      <c r="U813" s="220"/>
      <c r="V813" s="220"/>
      <c r="W813" s="220"/>
      <c r="X813" s="220"/>
      <c r="Y813" s="220"/>
      <c r="Z813" s="210"/>
      <c r="AA813" s="210"/>
      <c r="AB813" s="210"/>
      <c r="AC813" s="210"/>
      <c r="AD813" s="210"/>
      <c r="AE813" s="210"/>
      <c r="AF813" s="210"/>
      <c r="AG813" s="210" t="s">
        <v>236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ht="20.399999999999999" outlineLevel="3" x14ac:dyDescent="0.25">
      <c r="A814" s="217"/>
      <c r="B814" s="218"/>
      <c r="C814" s="257" t="s">
        <v>807</v>
      </c>
      <c r="D814" s="248"/>
      <c r="E814" s="249">
        <v>26.28</v>
      </c>
      <c r="F814" s="220"/>
      <c r="G814" s="220"/>
      <c r="H814" s="220"/>
      <c r="I814" s="220"/>
      <c r="J814" s="220"/>
      <c r="K814" s="220"/>
      <c r="L814" s="220"/>
      <c r="M814" s="220"/>
      <c r="N814" s="219"/>
      <c r="O814" s="219"/>
      <c r="P814" s="219"/>
      <c r="Q814" s="219"/>
      <c r="R814" s="220"/>
      <c r="S814" s="220"/>
      <c r="T814" s="220"/>
      <c r="U814" s="220"/>
      <c r="V814" s="220"/>
      <c r="W814" s="220"/>
      <c r="X814" s="220"/>
      <c r="Y814" s="220"/>
      <c r="Z814" s="210"/>
      <c r="AA814" s="210"/>
      <c r="AB814" s="210"/>
      <c r="AC814" s="210"/>
      <c r="AD814" s="210"/>
      <c r="AE814" s="210"/>
      <c r="AF814" s="210"/>
      <c r="AG814" s="210" t="s">
        <v>236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3" x14ac:dyDescent="0.25">
      <c r="A815" s="217"/>
      <c r="B815" s="218"/>
      <c r="C815" s="257" t="s">
        <v>808</v>
      </c>
      <c r="D815" s="248"/>
      <c r="E815" s="249">
        <v>18.29</v>
      </c>
      <c r="F815" s="220"/>
      <c r="G815" s="220"/>
      <c r="H815" s="220"/>
      <c r="I815" s="220"/>
      <c r="J815" s="220"/>
      <c r="K815" s="220"/>
      <c r="L815" s="220"/>
      <c r="M815" s="220"/>
      <c r="N815" s="219"/>
      <c r="O815" s="219"/>
      <c r="P815" s="219"/>
      <c r="Q815" s="219"/>
      <c r="R815" s="220"/>
      <c r="S815" s="220"/>
      <c r="T815" s="220"/>
      <c r="U815" s="220"/>
      <c r="V815" s="220"/>
      <c r="W815" s="220"/>
      <c r="X815" s="220"/>
      <c r="Y815" s="220"/>
      <c r="Z815" s="210"/>
      <c r="AA815" s="210"/>
      <c r="AB815" s="210"/>
      <c r="AC815" s="210"/>
      <c r="AD815" s="210"/>
      <c r="AE815" s="210"/>
      <c r="AF815" s="210"/>
      <c r="AG815" s="210" t="s">
        <v>236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ht="20.399999999999999" outlineLevel="3" x14ac:dyDescent="0.25">
      <c r="A816" s="217"/>
      <c r="B816" s="218"/>
      <c r="C816" s="257" t="s">
        <v>809</v>
      </c>
      <c r="D816" s="248"/>
      <c r="E816" s="249">
        <v>42.77</v>
      </c>
      <c r="F816" s="220"/>
      <c r="G816" s="220"/>
      <c r="H816" s="220"/>
      <c r="I816" s="220"/>
      <c r="J816" s="220"/>
      <c r="K816" s="220"/>
      <c r="L816" s="220"/>
      <c r="M816" s="220"/>
      <c r="N816" s="219"/>
      <c r="O816" s="219"/>
      <c r="P816" s="219"/>
      <c r="Q816" s="219"/>
      <c r="R816" s="220"/>
      <c r="S816" s="220"/>
      <c r="T816" s="220"/>
      <c r="U816" s="220"/>
      <c r="V816" s="220"/>
      <c r="W816" s="220"/>
      <c r="X816" s="220"/>
      <c r="Y816" s="220"/>
      <c r="Z816" s="210"/>
      <c r="AA816" s="210"/>
      <c r="AB816" s="210"/>
      <c r="AC816" s="210"/>
      <c r="AD816" s="210"/>
      <c r="AE816" s="210"/>
      <c r="AF816" s="210"/>
      <c r="AG816" s="210" t="s">
        <v>236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3" x14ac:dyDescent="0.25">
      <c r="A817" s="217"/>
      <c r="B817" s="218"/>
      <c r="C817" s="257" t="s">
        <v>810</v>
      </c>
      <c r="D817" s="248"/>
      <c r="E817" s="249">
        <v>55.04</v>
      </c>
      <c r="F817" s="220"/>
      <c r="G817" s="220"/>
      <c r="H817" s="220"/>
      <c r="I817" s="220"/>
      <c r="J817" s="220"/>
      <c r="K817" s="220"/>
      <c r="L817" s="220"/>
      <c r="M817" s="220"/>
      <c r="N817" s="219"/>
      <c r="O817" s="219"/>
      <c r="P817" s="219"/>
      <c r="Q817" s="219"/>
      <c r="R817" s="220"/>
      <c r="S817" s="220"/>
      <c r="T817" s="220"/>
      <c r="U817" s="220"/>
      <c r="V817" s="220"/>
      <c r="W817" s="220"/>
      <c r="X817" s="220"/>
      <c r="Y817" s="220"/>
      <c r="Z817" s="210"/>
      <c r="AA817" s="210"/>
      <c r="AB817" s="210"/>
      <c r="AC817" s="210"/>
      <c r="AD817" s="210"/>
      <c r="AE817" s="210"/>
      <c r="AF817" s="210"/>
      <c r="AG817" s="210" t="s">
        <v>236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2" x14ac:dyDescent="0.25">
      <c r="A818" s="217"/>
      <c r="B818" s="218"/>
      <c r="C818" s="244"/>
      <c r="D818" s="236"/>
      <c r="E818" s="236"/>
      <c r="F818" s="236"/>
      <c r="G818" s="236"/>
      <c r="H818" s="220"/>
      <c r="I818" s="220"/>
      <c r="J818" s="220"/>
      <c r="K818" s="220"/>
      <c r="L818" s="220"/>
      <c r="M818" s="220"/>
      <c r="N818" s="219"/>
      <c r="O818" s="219"/>
      <c r="P818" s="219"/>
      <c r="Q818" s="219"/>
      <c r="R818" s="220"/>
      <c r="S818" s="220"/>
      <c r="T818" s="220"/>
      <c r="U818" s="220"/>
      <c r="V818" s="220"/>
      <c r="W818" s="220"/>
      <c r="X818" s="220"/>
      <c r="Y818" s="220"/>
      <c r="Z818" s="210"/>
      <c r="AA818" s="210"/>
      <c r="AB818" s="210"/>
      <c r="AC818" s="210"/>
      <c r="AD818" s="210"/>
      <c r="AE818" s="210"/>
      <c r="AF818" s="210"/>
      <c r="AG818" s="210" t="s">
        <v>182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9">
        <v>151</v>
      </c>
      <c r="B819" s="230" t="s">
        <v>811</v>
      </c>
      <c r="C819" s="241" t="s">
        <v>812</v>
      </c>
      <c r="D819" s="231" t="s">
        <v>230</v>
      </c>
      <c r="E819" s="232">
        <v>198.79750000000001</v>
      </c>
      <c r="F819" s="233"/>
      <c r="G819" s="234">
        <f>ROUND(E819*F819,2)</f>
        <v>0</v>
      </c>
      <c r="H819" s="233"/>
      <c r="I819" s="234">
        <f>ROUND(E819*H819,2)</f>
        <v>0</v>
      </c>
      <c r="J819" s="233"/>
      <c r="K819" s="234">
        <f>ROUND(E819*J819,2)</f>
        <v>0</v>
      </c>
      <c r="L819" s="234">
        <v>21</v>
      </c>
      <c r="M819" s="234">
        <f>G819*(1+L819/100)</f>
        <v>0</v>
      </c>
      <c r="N819" s="232">
        <v>1E-4</v>
      </c>
      <c r="O819" s="232">
        <f>ROUND(E819*N819,2)</f>
        <v>0.02</v>
      </c>
      <c r="P819" s="232">
        <v>0</v>
      </c>
      <c r="Q819" s="232">
        <f>ROUND(E819*P819,2)</f>
        <v>0</v>
      </c>
      <c r="R819" s="234" t="s">
        <v>813</v>
      </c>
      <c r="S819" s="234" t="s">
        <v>177</v>
      </c>
      <c r="T819" s="235" t="s">
        <v>232</v>
      </c>
      <c r="U819" s="220">
        <v>3.2480000000000002E-2</v>
      </c>
      <c r="V819" s="220">
        <f>ROUND(E819*U819,2)</f>
        <v>6.46</v>
      </c>
      <c r="W819" s="220"/>
      <c r="X819" s="220" t="s">
        <v>195</v>
      </c>
      <c r="Y819" s="220" t="s">
        <v>180</v>
      </c>
      <c r="Z819" s="210"/>
      <c r="AA819" s="210"/>
      <c r="AB819" s="210"/>
      <c r="AC819" s="210"/>
      <c r="AD819" s="210"/>
      <c r="AE819" s="210"/>
      <c r="AF819" s="210"/>
      <c r="AG819" s="210" t="s">
        <v>486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ht="30.6" outlineLevel="2" x14ac:dyDescent="0.25">
      <c r="A820" s="217"/>
      <c r="B820" s="218"/>
      <c r="C820" s="257" t="s">
        <v>814</v>
      </c>
      <c r="D820" s="248"/>
      <c r="E820" s="249">
        <v>198.8</v>
      </c>
      <c r="F820" s="220"/>
      <c r="G820" s="220"/>
      <c r="H820" s="220"/>
      <c r="I820" s="220"/>
      <c r="J820" s="220"/>
      <c r="K820" s="220"/>
      <c r="L820" s="220"/>
      <c r="M820" s="220"/>
      <c r="N820" s="219"/>
      <c r="O820" s="219"/>
      <c r="P820" s="219"/>
      <c r="Q820" s="219"/>
      <c r="R820" s="220"/>
      <c r="S820" s="220"/>
      <c r="T820" s="220"/>
      <c r="U820" s="220"/>
      <c r="V820" s="220"/>
      <c r="W820" s="220"/>
      <c r="X820" s="220"/>
      <c r="Y820" s="220"/>
      <c r="Z820" s="210"/>
      <c r="AA820" s="210"/>
      <c r="AB820" s="210"/>
      <c r="AC820" s="210"/>
      <c r="AD820" s="210"/>
      <c r="AE820" s="210"/>
      <c r="AF820" s="210"/>
      <c r="AG820" s="210" t="s">
        <v>236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2" x14ac:dyDescent="0.25">
      <c r="A821" s="217"/>
      <c r="B821" s="218"/>
      <c r="C821" s="244"/>
      <c r="D821" s="236"/>
      <c r="E821" s="236"/>
      <c r="F821" s="236"/>
      <c r="G821" s="236"/>
      <c r="H821" s="220"/>
      <c r="I821" s="220"/>
      <c r="J821" s="220"/>
      <c r="K821" s="220"/>
      <c r="L821" s="220"/>
      <c r="M821" s="220"/>
      <c r="N821" s="219"/>
      <c r="O821" s="219"/>
      <c r="P821" s="219"/>
      <c r="Q821" s="219"/>
      <c r="R821" s="220"/>
      <c r="S821" s="220"/>
      <c r="T821" s="220"/>
      <c r="U821" s="220"/>
      <c r="V821" s="220"/>
      <c r="W821" s="220"/>
      <c r="X821" s="220"/>
      <c r="Y821" s="220"/>
      <c r="Z821" s="210"/>
      <c r="AA821" s="210"/>
      <c r="AB821" s="210"/>
      <c r="AC821" s="210"/>
      <c r="AD821" s="210"/>
      <c r="AE821" s="210"/>
      <c r="AF821" s="210"/>
      <c r="AG821" s="210" t="s">
        <v>182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29">
        <v>152</v>
      </c>
      <c r="B822" s="230" t="s">
        <v>815</v>
      </c>
      <c r="C822" s="241" t="s">
        <v>816</v>
      </c>
      <c r="D822" s="231" t="s">
        <v>230</v>
      </c>
      <c r="E822" s="232">
        <v>148.76159000000001</v>
      </c>
      <c r="F822" s="233"/>
      <c r="G822" s="234">
        <f>ROUND(E822*F822,2)</f>
        <v>0</v>
      </c>
      <c r="H822" s="233"/>
      <c r="I822" s="234">
        <f>ROUND(E822*H822,2)</f>
        <v>0</v>
      </c>
      <c r="J822" s="233"/>
      <c r="K822" s="234">
        <f>ROUND(E822*J822,2)</f>
        <v>0</v>
      </c>
      <c r="L822" s="234">
        <v>21</v>
      </c>
      <c r="M822" s="234">
        <f>G822*(1+L822/100)</f>
        <v>0</v>
      </c>
      <c r="N822" s="232">
        <v>1.4999999999999999E-4</v>
      </c>
      <c r="O822" s="232">
        <f>ROUND(E822*N822,2)</f>
        <v>0.02</v>
      </c>
      <c r="P822" s="232">
        <v>0</v>
      </c>
      <c r="Q822" s="232">
        <f>ROUND(E822*P822,2)</f>
        <v>0</v>
      </c>
      <c r="R822" s="234" t="s">
        <v>813</v>
      </c>
      <c r="S822" s="234" t="s">
        <v>177</v>
      </c>
      <c r="T822" s="235" t="s">
        <v>232</v>
      </c>
      <c r="U822" s="220">
        <v>3.2480000000000002E-2</v>
      </c>
      <c r="V822" s="220">
        <f>ROUND(E822*U822,2)</f>
        <v>4.83</v>
      </c>
      <c r="W822" s="220"/>
      <c r="X822" s="220" t="s">
        <v>195</v>
      </c>
      <c r="Y822" s="220" t="s">
        <v>180</v>
      </c>
      <c r="Z822" s="210"/>
      <c r="AA822" s="210"/>
      <c r="AB822" s="210"/>
      <c r="AC822" s="210"/>
      <c r="AD822" s="210"/>
      <c r="AE822" s="210"/>
      <c r="AF822" s="210"/>
      <c r="AG822" s="210" t="s">
        <v>486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2" x14ac:dyDescent="0.25">
      <c r="A823" s="217"/>
      <c r="B823" s="218"/>
      <c r="C823" s="257" t="s">
        <v>806</v>
      </c>
      <c r="D823" s="248"/>
      <c r="E823" s="249">
        <v>6.39</v>
      </c>
      <c r="F823" s="220"/>
      <c r="G823" s="220"/>
      <c r="H823" s="220"/>
      <c r="I823" s="220"/>
      <c r="J823" s="220"/>
      <c r="K823" s="220"/>
      <c r="L823" s="220"/>
      <c r="M823" s="220"/>
      <c r="N823" s="219"/>
      <c r="O823" s="219"/>
      <c r="P823" s="219"/>
      <c r="Q823" s="219"/>
      <c r="R823" s="220"/>
      <c r="S823" s="220"/>
      <c r="T823" s="220"/>
      <c r="U823" s="220"/>
      <c r="V823" s="220"/>
      <c r="W823" s="220"/>
      <c r="X823" s="220"/>
      <c r="Y823" s="220"/>
      <c r="Z823" s="210"/>
      <c r="AA823" s="210"/>
      <c r="AB823" s="210"/>
      <c r="AC823" s="210"/>
      <c r="AD823" s="210"/>
      <c r="AE823" s="210"/>
      <c r="AF823" s="210"/>
      <c r="AG823" s="210" t="s">
        <v>236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ht="20.399999999999999" outlineLevel="3" x14ac:dyDescent="0.25">
      <c r="A824" s="217"/>
      <c r="B824" s="218"/>
      <c r="C824" s="257" t="s">
        <v>807</v>
      </c>
      <c r="D824" s="248"/>
      <c r="E824" s="249">
        <v>26.28</v>
      </c>
      <c r="F824" s="220"/>
      <c r="G824" s="220"/>
      <c r="H824" s="220"/>
      <c r="I824" s="220"/>
      <c r="J824" s="220"/>
      <c r="K824" s="220"/>
      <c r="L824" s="220"/>
      <c r="M824" s="220"/>
      <c r="N824" s="219"/>
      <c r="O824" s="219"/>
      <c r="P824" s="219"/>
      <c r="Q824" s="219"/>
      <c r="R824" s="220"/>
      <c r="S824" s="220"/>
      <c r="T824" s="220"/>
      <c r="U824" s="220"/>
      <c r="V824" s="220"/>
      <c r="W824" s="220"/>
      <c r="X824" s="220"/>
      <c r="Y824" s="220"/>
      <c r="Z824" s="210"/>
      <c r="AA824" s="210"/>
      <c r="AB824" s="210"/>
      <c r="AC824" s="210"/>
      <c r="AD824" s="210"/>
      <c r="AE824" s="210"/>
      <c r="AF824" s="210"/>
      <c r="AG824" s="210" t="s">
        <v>236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3" x14ac:dyDescent="0.25">
      <c r="A825" s="217"/>
      <c r="B825" s="218"/>
      <c r="C825" s="257" t="s">
        <v>808</v>
      </c>
      <c r="D825" s="248"/>
      <c r="E825" s="249">
        <v>18.29</v>
      </c>
      <c r="F825" s="220"/>
      <c r="G825" s="220"/>
      <c r="H825" s="220"/>
      <c r="I825" s="220"/>
      <c r="J825" s="220"/>
      <c r="K825" s="220"/>
      <c r="L825" s="220"/>
      <c r="M825" s="220"/>
      <c r="N825" s="219"/>
      <c r="O825" s="219"/>
      <c r="P825" s="219"/>
      <c r="Q825" s="219"/>
      <c r="R825" s="220"/>
      <c r="S825" s="220"/>
      <c r="T825" s="220"/>
      <c r="U825" s="220"/>
      <c r="V825" s="220"/>
      <c r="W825" s="220"/>
      <c r="X825" s="220"/>
      <c r="Y825" s="220"/>
      <c r="Z825" s="210"/>
      <c r="AA825" s="210"/>
      <c r="AB825" s="210"/>
      <c r="AC825" s="210"/>
      <c r="AD825" s="210"/>
      <c r="AE825" s="210"/>
      <c r="AF825" s="210"/>
      <c r="AG825" s="210" t="s">
        <v>236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ht="20.399999999999999" outlineLevel="3" x14ac:dyDescent="0.25">
      <c r="A826" s="217"/>
      <c r="B826" s="218"/>
      <c r="C826" s="257" t="s">
        <v>809</v>
      </c>
      <c r="D826" s="248"/>
      <c r="E826" s="249">
        <v>42.77</v>
      </c>
      <c r="F826" s="220"/>
      <c r="G826" s="220"/>
      <c r="H826" s="220"/>
      <c r="I826" s="220"/>
      <c r="J826" s="220"/>
      <c r="K826" s="220"/>
      <c r="L826" s="220"/>
      <c r="M826" s="220"/>
      <c r="N826" s="219"/>
      <c r="O826" s="219"/>
      <c r="P826" s="219"/>
      <c r="Q826" s="219"/>
      <c r="R826" s="220"/>
      <c r="S826" s="220"/>
      <c r="T826" s="220"/>
      <c r="U826" s="220"/>
      <c r="V826" s="220"/>
      <c r="W826" s="220"/>
      <c r="X826" s="220"/>
      <c r="Y826" s="220"/>
      <c r="Z826" s="210"/>
      <c r="AA826" s="210"/>
      <c r="AB826" s="210"/>
      <c r="AC826" s="210"/>
      <c r="AD826" s="210"/>
      <c r="AE826" s="210"/>
      <c r="AF826" s="210"/>
      <c r="AG826" s="210" t="s">
        <v>236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5">
      <c r="A827" s="217"/>
      <c r="B827" s="218"/>
      <c r="C827" s="257" t="s">
        <v>810</v>
      </c>
      <c r="D827" s="248"/>
      <c r="E827" s="249">
        <v>55.04</v>
      </c>
      <c r="F827" s="220"/>
      <c r="G827" s="220"/>
      <c r="H827" s="220"/>
      <c r="I827" s="220"/>
      <c r="J827" s="220"/>
      <c r="K827" s="220"/>
      <c r="L827" s="220"/>
      <c r="M827" s="220"/>
      <c r="N827" s="219"/>
      <c r="O827" s="219"/>
      <c r="P827" s="219"/>
      <c r="Q827" s="219"/>
      <c r="R827" s="220"/>
      <c r="S827" s="220"/>
      <c r="T827" s="220"/>
      <c r="U827" s="220"/>
      <c r="V827" s="220"/>
      <c r="W827" s="220"/>
      <c r="X827" s="220"/>
      <c r="Y827" s="220"/>
      <c r="Z827" s="210"/>
      <c r="AA827" s="210"/>
      <c r="AB827" s="210"/>
      <c r="AC827" s="210"/>
      <c r="AD827" s="210"/>
      <c r="AE827" s="210"/>
      <c r="AF827" s="210"/>
      <c r="AG827" s="210" t="s">
        <v>236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2" x14ac:dyDescent="0.25">
      <c r="A828" s="217"/>
      <c r="B828" s="218"/>
      <c r="C828" s="244"/>
      <c r="D828" s="236"/>
      <c r="E828" s="236"/>
      <c r="F828" s="236"/>
      <c r="G828" s="236"/>
      <c r="H828" s="220"/>
      <c r="I828" s="220"/>
      <c r="J828" s="220"/>
      <c r="K828" s="220"/>
      <c r="L828" s="220"/>
      <c r="M828" s="220"/>
      <c r="N828" s="219"/>
      <c r="O828" s="219"/>
      <c r="P828" s="219"/>
      <c r="Q828" s="219"/>
      <c r="R828" s="220"/>
      <c r="S828" s="220"/>
      <c r="T828" s="220"/>
      <c r="U828" s="220"/>
      <c r="V828" s="220"/>
      <c r="W828" s="220"/>
      <c r="X828" s="220"/>
      <c r="Y828" s="220"/>
      <c r="Z828" s="210"/>
      <c r="AA828" s="210"/>
      <c r="AB828" s="210"/>
      <c r="AC828" s="210"/>
      <c r="AD828" s="210"/>
      <c r="AE828" s="210"/>
      <c r="AF828" s="210"/>
      <c r="AG828" s="210" t="s">
        <v>182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29">
        <v>153</v>
      </c>
      <c r="B829" s="230" t="s">
        <v>817</v>
      </c>
      <c r="C829" s="241" t="s">
        <v>818</v>
      </c>
      <c r="D829" s="231" t="s">
        <v>230</v>
      </c>
      <c r="E829" s="232">
        <v>198.79750000000001</v>
      </c>
      <c r="F829" s="233"/>
      <c r="G829" s="234">
        <f>ROUND(E829*F829,2)</f>
        <v>0</v>
      </c>
      <c r="H829" s="233"/>
      <c r="I829" s="234">
        <f>ROUND(E829*H829,2)</f>
        <v>0</v>
      </c>
      <c r="J829" s="233"/>
      <c r="K829" s="234">
        <f>ROUND(E829*J829,2)</f>
        <v>0</v>
      </c>
      <c r="L829" s="234">
        <v>21</v>
      </c>
      <c r="M829" s="234">
        <f>G829*(1+L829/100)</f>
        <v>0</v>
      </c>
      <c r="N829" s="232">
        <v>3.1E-4</v>
      </c>
      <c r="O829" s="232">
        <f>ROUND(E829*N829,2)</f>
        <v>0.06</v>
      </c>
      <c r="P829" s="232">
        <v>0</v>
      </c>
      <c r="Q829" s="232">
        <f>ROUND(E829*P829,2)</f>
        <v>0</v>
      </c>
      <c r="R829" s="234" t="s">
        <v>813</v>
      </c>
      <c r="S829" s="234" t="s">
        <v>177</v>
      </c>
      <c r="T829" s="235" t="s">
        <v>232</v>
      </c>
      <c r="U829" s="220">
        <v>0.10191</v>
      </c>
      <c r="V829" s="220">
        <f>ROUND(E829*U829,2)</f>
        <v>20.260000000000002</v>
      </c>
      <c r="W829" s="220"/>
      <c r="X829" s="220" t="s">
        <v>195</v>
      </c>
      <c r="Y829" s="220" t="s">
        <v>180</v>
      </c>
      <c r="Z829" s="210"/>
      <c r="AA829" s="210"/>
      <c r="AB829" s="210"/>
      <c r="AC829" s="210"/>
      <c r="AD829" s="210"/>
      <c r="AE829" s="210"/>
      <c r="AF829" s="210"/>
      <c r="AG829" s="210" t="s">
        <v>486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2" x14ac:dyDescent="0.25">
      <c r="A830" s="217"/>
      <c r="B830" s="218"/>
      <c r="C830" s="242"/>
      <c r="D830" s="237"/>
      <c r="E830" s="237"/>
      <c r="F830" s="237"/>
      <c r="G830" s="237"/>
      <c r="H830" s="220"/>
      <c r="I830" s="220"/>
      <c r="J830" s="220"/>
      <c r="K830" s="220"/>
      <c r="L830" s="220"/>
      <c r="M830" s="220"/>
      <c r="N830" s="219"/>
      <c r="O830" s="219"/>
      <c r="P830" s="219"/>
      <c r="Q830" s="219"/>
      <c r="R830" s="220"/>
      <c r="S830" s="220"/>
      <c r="T830" s="220"/>
      <c r="U830" s="220"/>
      <c r="V830" s="220"/>
      <c r="W830" s="220"/>
      <c r="X830" s="220"/>
      <c r="Y830" s="220"/>
      <c r="Z830" s="210"/>
      <c r="AA830" s="210"/>
      <c r="AB830" s="210"/>
      <c r="AC830" s="210"/>
      <c r="AD830" s="210"/>
      <c r="AE830" s="210"/>
      <c r="AF830" s="210"/>
      <c r="AG830" s="210" t="s">
        <v>182</v>
      </c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x14ac:dyDescent="0.25">
      <c r="A831" s="3"/>
      <c r="B831" s="4"/>
      <c r="C831" s="245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AE831">
        <v>15</v>
      </c>
      <c r="AF831">
        <v>21</v>
      </c>
      <c r="AG831" t="s">
        <v>158</v>
      </c>
    </row>
    <row r="832" spans="1:60" x14ac:dyDescent="0.25">
      <c r="A832" s="213"/>
      <c r="B832" s="214" t="s">
        <v>29</v>
      </c>
      <c r="C832" s="246"/>
      <c r="D832" s="215"/>
      <c r="E832" s="216"/>
      <c r="F832" s="216"/>
      <c r="G832" s="228">
        <f>G8+G76+G230+G280+G299+G328+G498+G502+G512+G536+G556+G648+G655+G727+G806+G811</f>
        <v>0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AE832">
        <f>SUMIF(L7:L830,AE831,G7:G830)</f>
        <v>0</v>
      </c>
      <c r="AF832">
        <f>SUMIF(L7:L830,AF831,G7:G830)</f>
        <v>0</v>
      </c>
      <c r="AG832" t="s">
        <v>226</v>
      </c>
    </row>
    <row r="833" spans="3:33" x14ac:dyDescent="0.25">
      <c r="C833" s="247"/>
      <c r="D833" s="10"/>
      <c r="AG833" t="s">
        <v>227</v>
      </c>
    </row>
    <row r="834" spans="3:33" x14ac:dyDescent="0.25">
      <c r="D834" s="10"/>
    </row>
    <row r="835" spans="3:33" x14ac:dyDescent="0.25">
      <c r="D835" s="10"/>
    </row>
    <row r="836" spans="3:33" x14ac:dyDescent="0.25">
      <c r="D836" s="10"/>
    </row>
    <row r="837" spans="3:33" x14ac:dyDescent="0.25">
      <c r="D837" s="10"/>
    </row>
    <row r="838" spans="3:33" x14ac:dyDescent="0.25">
      <c r="D838" s="10"/>
    </row>
    <row r="839" spans="3:33" x14ac:dyDescent="0.25">
      <c r="D839" s="10"/>
    </row>
    <row r="840" spans="3:33" x14ac:dyDescent="0.25">
      <c r="D840" s="10"/>
    </row>
    <row r="841" spans="3:33" x14ac:dyDescent="0.25">
      <c r="D841" s="10"/>
    </row>
    <row r="842" spans="3:33" x14ac:dyDescent="0.25">
      <c r="D842" s="10"/>
    </row>
    <row r="843" spans="3:33" x14ac:dyDescent="0.25">
      <c r="D843" s="10"/>
    </row>
    <row r="844" spans="3:33" x14ac:dyDescent="0.25">
      <c r="D844" s="10"/>
    </row>
    <row r="845" spans="3:33" x14ac:dyDescent="0.25">
      <c r="D845" s="10"/>
    </row>
    <row r="846" spans="3:33" x14ac:dyDescent="0.25">
      <c r="D846" s="10"/>
    </row>
    <row r="847" spans="3:33" x14ac:dyDescent="0.25">
      <c r="D847" s="10"/>
    </row>
    <row r="848" spans="3:33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ePkbLGMy0PHhP7xlVg5sXkbJ13vHovwv8DnpIFFtDLdbRhwiPPDtIXn6dvh+a3np9yBYenhqAgd+VIrtFgKmQ==" saltValue="Uq12MR4dmkJ4q6LlK1Vjsg==" spinCount="100000" sheet="1" formatRows="0"/>
  <mergeCells count="256">
    <mergeCell ref="C818:G818"/>
    <mergeCell ref="C821:G821"/>
    <mergeCell ref="C828:G828"/>
    <mergeCell ref="C830:G830"/>
    <mergeCell ref="C796:G796"/>
    <mergeCell ref="C799:G799"/>
    <mergeCell ref="C802:G802"/>
    <mergeCell ref="C804:G804"/>
    <mergeCell ref="C805:G805"/>
    <mergeCell ref="C810:G810"/>
    <mergeCell ref="C778:G778"/>
    <mergeCell ref="C781:G781"/>
    <mergeCell ref="C784:G784"/>
    <mergeCell ref="C787:G787"/>
    <mergeCell ref="C790:G790"/>
    <mergeCell ref="C793:G793"/>
    <mergeCell ref="C726:G726"/>
    <mergeCell ref="C743:G743"/>
    <mergeCell ref="C756:G756"/>
    <mergeCell ref="C769:G769"/>
    <mergeCell ref="C772:G772"/>
    <mergeCell ref="C775:G775"/>
    <mergeCell ref="C715:G715"/>
    <mergeCell ref="C716:G716"/>
    <mergeCell ref="C717:G717"/>
    <mergeCell ref="C719:G719"/>
    <mergeCell ref="C721:G721"/>
    <mergeCell ref="C723:G723"/>
    <mergeCell ref="C705:G705"/>
    <mergeCell ref="C707:G707"/>
    <mergeCell ref="C709:G709"/>
    <mergeCell ref="C710:G710"/>
    <mergeCell ref="C712:G712"/>
    <mergeCell ref="C714:G714"/>
    <mergeCell ref="C695:G695"/>
    <mergeCell ref="C696:G696"/>
    <mergeCell ref="C698:G698"/>
    <mergeCell ref="C700:G700"/>
    <mergeCell ref="C702:G702"/>
    <mergeCell ref="C704:G704"/>
    <mergeCell ref="C689:G689"/>
    <mergeCell ref="C690:G690"/>
    <mergeCell ref="C691:G691"/>
    <mergeCell ref="C692:G692"/>
    <mergeCell ref="C693:G693"/>
    <mergeCell ref="C694:G694"/>
    <mergeCell ref="C681:G681"/>
    <mergeCell ref="C682:G682"/>
    <mergeCell ref="C683:G683"/>
    <mergeCell ref="C684:G684"/>
    <mergeCell ref="C686:G686"/>
    <mergeCell ref="C688:G688"/>
    <mergeCell ref="C673:G673"/>
    <mergeCell ref="C674:G674"/>
    <mergeCell ref="C675:G675"/>
    <mergeCell ref="C676:G676"/>
    <mergeCell ref="C678:G678"/>
    <mergeCell ref="C680:G680"/>
    <mergeCell ref="C664:G664"/>
    <mergeCell ref="C666:G666"/>
    <mergeCell ref="C667:G667"/>
    <mergeCell ref="C668:G668"/>
    <mergeCell ref="C670:G670"/>
    <mergeCell ref="C672:G672"/>
    <mergeCell ref="C650:G650"/>
    <mergeCell ref="C651:G651"/>
    <mergeCell ref="C652:G652"/>
    <mergeCell ref="C654:G654"/>
    <mergeCell ref="C658:G658"/>
    <mergeCell ref="C661:G661"/>
    <mergeCell ref="C638:G638"/>
    <mergeCell ref="C640:G640"/>
    <mergeCell ref="C642:G642"/>
    <mergeCell ref="C644:G644"/>
    <mergeCell ref="C646:G646"/>
    <mergeCell ref="C647:G647"/>
    <mergeCell ref="C618:G618"/>
    <mergeCell ref="C629:G629"/>
    <mergeCell ref="C631:G631"/>
    <mergeCell ref="C633:G633"/>
    <mergeCell ref="C635:G635"/>
    <mergeCell ref="C637:G637"/>
    <mergeCell ref="C594:G594"/>
    <mergeCell ref="C596:G596"/>
    <mergeCell ref="C598:G598"/>
    <mergeCell ref="C602:G602"/>
    <mergeCell ref="C605:G605"/>
    <mergeCell ref="C607:G607"/>
    <mergeCell ref="C573:G573"/>
    <mergeCell ref="C577:G577"/>
    <mergeCell ref="C580:G580"/>
    <mergeCell ref="C582:G582"/>
    <mergeCell ref="C584:G584"/>
    <mergeCell ref="C586:G586"/>
    <mergeCell ref="C555:G555"/>
    <mergeCell ref="C558:G558"/>
    <mergeCell ref="C561:G561"/>
    <mergeCell ref="C565:G565"/>
    <mergeCell ref="C569:G569"/>
    <mergeCell ref="C571:G571"/>
    <mergeCell ref="C542:G542"/>
    <mergeCell ref="C544:G544"/>
    <mergeCell ref="C546:G546"/>
    <mergeCell ref="C549:G549"/>
    <mergeCell ref="C552:G552"/>
    <mergeCell ref="C554:G554"/>
    <mergeCell ref="C525:G525"/>
    <mergeCell ref="C529:G529"/>
    <mergeCell ref="C532:G532"/>
    <mergeCell ref="C534:G534"/>
    <mergeCell ref="C535:G535"/>
    <mergeCell ref="C539:G539"/>
    <mergeCell ref="C508:G508"/>
    <mergeCell ref="C510:G510"/>
    <mergeCell ref="C511:G511"/>
    <mergeCell ref="C515:G515"/>
    <mergeCell ref="C518:G518"/>
    <mergeCell ref="C522:G522"/>
    <mergeCell ref="C494:G494"/>
    <mergeCell ref="C496:G496"/>
    <mergeCell ref="C497:G497"/>
    <mergeCell ref="C500:G500"/>
    <mergeCell ref="C501:G501"/>
    <mergeCell ref="C505:G505"/>
    <mergeCell ref="C483:G483"/>
    <mergeCell ref="C485:G485"/>
    <mergeCell ref="C486:G486"/>
    <mergeCell ref="C488:G488"/>
    <mergeCell ref="C490:G490"/>
    <mergeCell ref="C492:G492"/>
    <mergeCell ref="C471:G471"/>
    <mergeCell ref="C473:G473"/>
    <mergeCell ref="C475:G475"/>
    <mergeCell ref="C477:G477"/>
    <mergeCell ref="C479:G479"/>
    <mergeCell ref="C481:G481"/>
    <mergeCell ref="C402:G402"/>
    <mergeCell ref="C413:G413"/>
    <mergeCell ref="C416:G416"/>
    <mergeCell ref="C426:G426"/>
    <mergeCell ref="C439:G439"/>
    <mergeCell ref="C449:G449"/>
    <mergeCell ref="C386:G386"/>
    <mergeCell ref="C390:G390"/>
    <mergeCell ref="C392:G392"/>
    <mergeCell ref="C394:G394"/>
    <mergeCell ref="C396:G396"/>
    <mergeCell ref="C398:G398"/>
    <mergeCell ref="C371:G371"/>
    <mergeCell ref="C373:G373"/>
    <mergeCell ref="C375:G375"/>
    <mergeCell ref="C379:G379"/>
    <mergeCell ref="C381:G381"/>
    <mergeCell ref="C384:G384"/>
    <mergeCell ref="C349:G349"/>
    <mergeCell ref="C352:G352"/>
    <mergeCell ref="C354:G354"/>
    <mergeCell ref="C364:G364"/>
    <mergeCell ref="C366:G366"/>
    <mergeCell ref="C369:G369"/>
    <mergeCell ref="C315:G315"/>
    <mergeCell ref="C317:G317"/>
    <mergeCell ref="C320:G320"/>
    <mergeCell ref="C322:G322"/>
    <mergeCell ref="C324:G324"/>
    <mergeCell ref="C327:G327"/>
    <mergeCell ref="C308:G308"/>
    <mergeCell ref="C310:G310"/>
    <mergeCell ref="C311:G311"/>
    <mergeCell ref="C312:G312"/>
    <mergeCell ref="C313:G313"/>
    <mergeCell ref="C314:G314"/>
    <mergeCell ref="C288:G288"/>
    <mergeCell ref="C290:G290"/>
    <mergeCell ref="C293:G293"/>
    <mergeCell ref="C295:G295"/>
    <mergeCell ref="C298:G298"/>
    <mergeCell ref="C304:G304"/>
    <mergeCell ref="C264:G264"/>
    <mergeCell ref="C267:G267"/>
    <mergeCell ref="C279:G279"/>
    <mergeCell ref="C282:G282"/>
    <mergeCell ref="C284:G284"/>
    <mergeCell ref="C286:G286"/>
    <mergeCell ref="C235:G235"/>
    <mergeCell ref="C237:G237"/>
    <mergeCell ref="C246:G246"/>
    <mergeCell ref="C249:G249"/>
    <mergeCell ref="C253:G253"/>
    <mergeCell ref="C261:G261"/>
    <mergeCell ref="C222:G222"/>
    <mergeCell ref="C223:G223"/>
    <mergeCell ref="C224:G224"/>
    <mergeCell ref="C226:G226"/>
    <mergeCell ref="C229:G229"/>
    <mergeCell ref="C233:G233"/>
    <mergeCell ref="C188:G188"/>
    <mergeCell ref="C190:G190"/>
    <mergeCell ref="C192:G192"/>
    <mergeCell ref="C208:G208"/>
    <mergeCell ref="C219:G219"/>
    <mergeCell ref="C221:G221"/>
    <mergeCell ref="C158:G158"/>
    <mergeCell ref="C160:G160"/>
    <mergeCell ref="C170:G170"/>
    <mergeCell ref="C172:G172"/>
    <mergeCell ref="C184:G184"/>
    <mergeCell ref="C186:G186"/>
    <mergeCell ref="C144:G144"/>
    <mergeCell ref="C146:G146"/>
    <mergeCell ref="C148:G148"/>
    <mergeCell ref="C150:G150"/>
    <mergeCell ref="C153:G153"/>
    <mergeCell ref="C156:G156"/>
    <mergeCell ref="C134:G134"/>
    <mergeCell ref="C136:G136"/>
    <mergeCell ref="C138:G138"/>
    <mergeCell ref="C139:G139"/>
    <mergeCell ref="C141:G141"/>
    <mergeCell ref="C143:G143"/>
    <mergeCell ref="C116:G116"/>
    <mergeCell ref="C119:G119"/>
    <mergeCell ref="C121:G121"/>
    <mergeCell ref="C128:G128"/>
    <mergeCell ref="C130:G130"/>
    <mergeCell ref="C132:G132"/>
    <mergeCell ref="C100:G100"/>
    <mergeCell ref="C101:G101"/>
    <mergeCell ref="C103:G103"/>
    <mergeCell ref="C105:G105"/>
    <mergeCell ref="C112:G112"/>
    <mergeCell ref="C114:G114"/>
    <mergeCell ref="C73:G73"/>
    <mergeCell ref="C75:G75"/>
    <mergeCell ref="C78:G78"/>
    <mergeCell ref="C93:G93"/>
    <mergeCell ref="C96:G96"/>
    <mergeCell ref="C98:G98"/>
    <mergeCell ref="C41:G41"/>
    <mergeCell ref="C43:G43"/>
    <mergeCell ref="C51:G51"/>
    <mergeCell ref="C53:G53"/>
    <mergeCell ref="C55:G55"/>
    <mergeCell ref="C71:G71"/>
    <mergeCell ref="C15:G15"/>
    <mergeCell ref="C16:G16"/>
    <mergeCell ref="C18:G18"/>
    <mergeCell ref="C21:G21"/>
    <mergeCell ref="C23:G23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141</v>
      </c>
      <c r="C8" s="240" t="s">
        <v>142</v>
      </c>
      <c r="D8" s="224"/>
      <c r="E8" s="225"/>
      <c r="F8" s="226"/>
      <c r="G8" s="226">
        <f>SUMIF(AG9:AG72,"&lt;&gt;NOR",G9:G72)</f>
        <v>0</v>
      </c>
      <c r="H8" s="226"/>
      <c r="I8" s="226">
        <f>SUM(I9:I72)</f>
        <v>0</v>
      </c>
      <c r="J8" s="226"/>
      <c r="K8" s="226">
        <f>SUM(K9:K72)</f>
        <v>0</v>
      </c>
      <c r="L8" s="226"/>
      <c r="M8" s="226">
        <f>SUM(M9:M72)</f>
        <v>0</v>
      </c>
      <c r="N8" s="225"/>
      <c r="O8" s="225">
        <f>SUM(O9:O72)</f>
        <v>0</v>
      </c>
      <c r="P8" s="225"/>
      <c r="Q8" s="225">
        <f>SUM(Q9:Q72)</f>
        <v>0</v>
      </c>
      <c r="R8" s="226"/>
      <c r="S8" s="226"/>
      <c r="T8" s="227"/>
      <c r="U8" s="221"/>
      <c r="V8" s="221">
        <f>SUM(V9:V72)</f>
        <v>146.52000000000001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847</v>
      </c>
      <c r="C9" s="241" t="s">
        <v>848</v>
      </c>
      <c r="D9" s="231" t="s">
        <v>278</v>
      </c>
      <c r="E9" s="232">
        <v>20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177</v>
      </c>
      <c r="T9" s="235" t="s">
        <v>232</v>
      </c>
      <c r="U9" s="220">
        <v>0.16</v>
      </c>
      <c r="V9" s="220">
        <f>ROUND(E9*U9,2)</f>
        <v>3.2</v>
      </c>
      <c r="W9" s="220"/>
      <c r="X9" s="220" t="s">
        <v>195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/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9">
        <v>2</v>
      </c>
      <c r="B11" s="230" t="s">
        <v>849</v>
      </c>
      <c r="C11" s="241" t="s">
        <v>850</v>
      </c>
      <c r="D11" s="231" t="s">
        <v>193</v>
      </c>
      <c r="E11" s="232">
        <v>12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177</v>
      </c>
      <c r="T11" s="235" t="s">
        <v>232</v>
      </c>
      <c r="U11" s="220">
        <v>1.4546699999999999</v>
      </c>
      <c r="V11" s="220">
        <f>ROUND(E11*U11,2)</f>
        <v>17.46</v>
      </c>
      <c r="W11" s="220"/>
      <c r="X11" s="220" t="s">
        <v>195</v>
      </c>
      <c r="Y11" s="220" t="s">
        <v>180</v>
      </c>
      <c r="Z11" s="210"/>
      <c r="AA11" s="210"/>
      <c r="AB11" s="210"/>
      <c r="AC11" s="210"/>
      <c r="AD11" s="210"/>
      <c r="AE11" s="210"/>
      <c r="AF11" s="210"/>
      <c r="AG11" s="210" t="s">
        <v>196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2"/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3</v>
      </c>
      <c r="B13" s="230" t="s">
        <v>851</v>
      </c>
      <c r="C13" s="241" t="s">
        <v>852</v>
      </c>
      <c r="D13" s="231" t="s">
        <v>278</v>
      </c>
      <c r="E13" s="232">
        <v>130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177</v>
      </c>
      <c r="T13" s="235" t="s">
        <v>232</v>
      </c>
      <c r="U13" s="220">
        <v>0.49717</v>
      </c>
      <c r="V13" s="220">
        <f>ROUND(E13*U13,2)</f>
        <v>64.63</v>
      </c>
      <c r="W13" s="220"/>
      <c r="X13" s="220" t="s">
        <v>195</v>
      </c>
      <c r="Y13" s="220" t="s">
        <v>180</v>
      </c>
      <c r="Z13" s="210"/>
      <c r="AA13" s="210"/>
      <c r="AB13" s="210"/>
      <c r="AC13" s="210"/>
      <c r="AD13" s="210"/>
      <c r="AE13" s="210"/>
      <c r="AF13" s="210"/>
      <c r="AG13" s="210" t="s">
        <v>196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42"/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9">
        <v>4</v>
      </c>
      <c r="B15" s="230" t="s">
        <v>853</v>
      </c>
      <c r="C15" s="241" t="s">
        <v>854</v>
      </c>
      <c r="D15" s="231" t="s">
        <v>193</v>
      </c>
      <c r="E15" s="232">
        <v>27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177</v>
      </c>
      <c r="T15" s="235" t="s">
        <v>232</v>
      </c>
      <c r="U15" s="220">
        <v>0.24399999999999999</v>
      </c>
      <c r="V15" s="220">
        <f>ROUND(E15*U15,2)</f>
        <v>6.59</v>
      </c>
      <c r="W15" s="220"/>
      <c r="X15" s="220" t="s">
        <v>195</v>
      </c>
      <c r="Y15" s="220" t="s">
        <v>180</v>
      </c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2"/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9">
        <v>5</v>
      </c>
      <c r="B17" s="230" t="s">
        <v>855</v>
      </c>
      <c r="C17" s="241" t="s">
        <v>856</v>
      </c>
      <c r="D17" s="231" t="s">
        <v>193</v>
      </c>
      <c r="E17" s="232">
        <v>14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177</v>
      </c>
      <c r="T17" s="235" t="s">
        <v>232</v>
      </c>
      <c r="U17" s="220">
        <v>0.35216999999999998</v>
      </c>
      <c r="V17" s="220">
        <f>ROUND(E17*U17,2)</f>
        <v>4.93</v>
      </c>
      <c r="W17" s="220"/>
      <c r="X17" s="220" t="s">
        <v>195</v>
      </c>
      <c r="Y17" s="220" t="s">
        <v>180</v>
      </c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2"/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9">
        <v>6</v>
      </c>
      <c r="B19" s="230" t="s">
        <v>857</v>
      </c>
      <c r="C19" s="241" t="s">
        <v>858</v>
      </c>
      <c r="D19" s="231" t="s">
        <v>193</v>
      </c>
      <c r="E19" s="232">
        <v>6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177</v>
      </c>
      <c r="T19" s="235" t="s">
        <v>232</v>
      </c>
      <c r="U19" s="220">
        <v>0.871</v>
      </c>
      <c r="V19" s="220">
        <f>ROUND(E19*U19,2)</f>
        <v>5.23</v>
      </c>
      <c r="W19" s="220"/>
      <c r="X19" s="220" t="s">
        <v>195</v>
      </c>
      <c r="Y19" s="220" t="s">
        <v>180</v>
      </c>
      <c r="Z19" s="210"/>
      <c r="AA19" s="210"/>
      <c r="AB19" s="210"/>
      <c r="AC19" s="210"/>
      <c r="AD19" s="210"/>
      <c r="AE19" s="210"/>
      <c r="AF19" s="210"/>
      <c r="AG19" s="210" t="s">
        <v>196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2"/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9">
        <v>7</v>
      </c>
      <c r="B21" s="230" t="s">
        <v>859</v>
      </c>
      <c r="C21" s="241" t="s">
        <v>860</v>
      </c>
      <c r="D21" s="231" t="s">
        <v>193</v>
      </c>
      <c r="E21" s="232">
        <v>6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177</v>
      </c>
      <c r="T21" s="235" t="s">
        <v>232</v>
      </c>
      <c r="U21" s="220">
        <v>0.11</v>
      </c>
      <c r="V21" s="220">
        <f>ROUND(E21*U21,2)</f>
        <v>0.66</v>
      </c>
      <c r="W21" s="220"/>
      <c r="X21" s="220" t="s">
        <v>195</v>
      </c>
      <c r="Y21" s="220" t="s">
        <v>180</v>
      </c>
      <c r="Z21" s="210"/>
      <c r="AA21" s="210"/>
      <c r="AB21" s="210"/>
      <c r="AC21" s="210"/>
      <c r="AD21" s="210"/>
      <c r="AE21" s="210"/>
      <c r="AF21" s="210"/>
      <c r="AG21" s="210" t="s">
        <v>196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42"/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9">
        <v>8</v>
      </c>
      <c r="B23" s="230" t="s">
        <v>861</v>
      </c>
      <c r="C23" s="241" t="s">
        <v>862</v>
      </c>
      <c r="D23" s="231" t="s">
        <v>193</v>
      </c>
      <c r="E23" s="232">
        <v>2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177</v>
      </c>
      <c r="T23" s="235" t="s">
        <v>232</v>
      </c>
      <c r="U23" s="220">
        <v>1.7733300000000001</v>
      </c>
      <c r="V23" s="220">
        <f>ROUND(E23*U23,2)</f>
        <v>3.55</v>
      </c>
      <c r="W23" s="220"/>
      <c r="X23" s="220" t="s">
        <v>195</v>
      </c>
      <c r="Y23" s="220" t="s">
        <v>180</v>
      </c>
      <c r="Z23" s="210"/>
      <c r="AA23" s="210"/>
      <c r="AB23" s="210"/>
      <c r="AC23" s="210"/>
      <c r="AD23" s="210"/>
      <c r="AE23" s="210"/>
      <c r="AF23" s="210"/>
      <c r="AG23" s="210" t="s">
        <v>196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2"/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9">
        <v>9</v>
      </c>
      <c r="B25" s="230" t="s">
        <v>863</v>
      </c>
      <c r="C25" s="241" t="s">
        <v>864</v>
      </c>
      <c r="D25" s="231" t="s">
        <v>193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177</v>
      </c>
      <c r="T25" s="235" t="s">
        <v>232</v>
      </c>
      <c r="U25" s="220">
        <v>0.4</v>
      </c>
      <c r="V25" s="220">
        <f>ROUND(E25*U25,2)</f>
        <v>0.4</v>
      </c>
      <c r="W25" s="220"/>
      <c r="X25" s="220" t="s">
        <v>195</v>
      </c>
      <c r="Y25" s="220" t="s">
        <v>180</v>
      </c>
      <c r="Z25" s="210"/>
      <c r="AA25" s="210"/>
      <c r="AB25" s="210"/>
      <c r="AC25" s="210"/>
      <c r="AD25" s="210"/>
      <c r="AE25" s="210"/>
      <c r="AF25" s="210"/>
      <c r="AG25" s="210" t="s">
        <v>196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42"/>
      <c r="D26" s="237"/>
      <c r="E26" s="237"/>
      <c r="F26" s="237"/>
      <c r="G26" s="23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9">
        <v>10</v>
      </c>
      <c r="B27" s="230" t="s">
        <v>865</v>
      </c>
      <c r="C27" s="241" t="s">
        <v>866</v>
      </c>
      <c r="D27" s="231" t="s">
        <v>867</v>
      </c>
      <c r="E27" s="232">
        <v>18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868</v>
      </c>
      <c r="S27" s="234" t="s">
        <v>177</v>
      </c>
      <c r="T27" s="235" t="s">
        <v>232</v>
      </c>
      <c r="U27" s="220">
        <v>1</v>
      </c>
      <c r="V27" s="220">
        <f>ROUND(E27*U27,2)</f>
        <v>18</v>
      </c>
      <c r="W27" s="220"/>
      <c r="X27" s="220" t="s">
        <v>869</v>
      </c>
      <c r="Y27" s="220" t="s">
        <v>180</v>
      </c>
      <c r="Z27" s="210"/>
      <c r="AA27" s="210"/>
      <c r="AB27" s="210"/>
      <c r="AC27" s="210"/>
      <c r="AD27" s="210"/>
      <c r="AE27" s="210"/>
      <c r="AF27" s="210"/>
      <c r="AG27" s="210" t="s">
        <v>870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2"/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11</v>
      </c>
      <c r="B29" s="230" t="s">
        <v>871</v>
      </c>
      <c r="C29" s="241" t="s">
        <v>872</v>
      </c>
      <c r="D29" s="231" t="s">
        <v>873</v>
      </c>
      <c r="E29" s="232">
        <v>54.6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390</v>
      </c>
      <c r="S29" s="234" t="s">
        <v>177</v>
      </c>
      <c r="T29" s="235" t="s">
        <v>232</v>
      </c>
      <c r="U29" s="220">
        <v>0</v>
      </c>
      <c r="V29" s="220">
        <f>ROUND(E29*U29,2)</f>
        <v>0</v>
      </c>
      <c r="W29" s="220"/>
      <c r="X29" s="220" t="s">
        <v>391</v>
      </c>
      <c r="Y29" s="220" t="s">
        <v>180</v>
      </c>
      <c r="Z29" s="210"/>
      <c r="AA29" s="210"/>
      <c r="AB29" s="210"/>
      <c r="AC29" s="210"/>
      <c r="AD29" s="210"/>
      <c r="AE29" s="210"/>
      <c r="AF29" s="210"/>
      <c r="AG29" s="210" t="s">
        <v>392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43" t="s">
        <v>874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190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44"/>
      <c r="D31" s="236"/>
      <c r="E31" s="236"/>
      <c r="F31" s="236"/>
      <c r="G31" s="236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9">
        <v>12</v>
      </c>
      <c r="B32" s="230" t="s">
        <v>875</v>
      </c>
      <c r="C32" s="241" t="s">
        <v>876</v>
      </c>
      <c r="D32" s="231" t="s">
        <v>873</v>
      </c>
      <c r="E32" s="232">
        <v>12.6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390</v>
      </c>
      <c r="S32" s="234" t="s">
        <v>177</v>
      </c>
      <c r="T32" s="235" t="s">
        <v>232</v>
      </c>
      <c r="U32" s="220">
        <v>0</v>
      </c>
      <c r="V32" s="220">
        <f>ROUND(E32*U32,2)</f>
        <v>0</v>
      </c>
      <c r="W32" s="220"/>
      <c r="X32" s="220" t="s">
        <v>391</v>
      </c>
      <c r="Y32" s="220" t="s">
        <v>180</v>
      </c>
      <c r="Z32" s="210"/>
      <c r="AA32" s="210"/>
      <c r="AB32" s="210"/>
      <c r="AC32" s="210"/>
      <c r="AD32" s="210"/>
      <c r="AE32" s="210"/>
      <c r="AF32" s="210"/>
      <c r="AG32" s="210" t="s">
        <v>877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43" t="s">
        <v>878</v>
      </c>
      <c r="D33" s="239"/>
      <c r="E33" s="239"/>
      <c r="F33" s="239"/>
      <c r="G33" s="239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190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44"/>
      <c r="D34" s="236"/>
      <c r="E34" s="236"/>
      <c r="F34" s="236"/>
      <c r="G34" s="236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9">
        <v>13</v>
      </c>
      <c r="B35" s="230" t="s">
        <v>879</v>
      </c>
      <c r="C35" s="241" t="s">
        <v>880</v>
      </c>
      <c r="D35" s="231" t="s">
        <v>193</v>
      </c>
      <c r="E35" s="232">
        <v>54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 t="s">
        <v>390</v>
      </c>
      <c r="S35" s="234" t="s">
        <v>177</v>
      </c>
      <c r="T35" s="235" t="s">
        <v>232</v>
      </c>
      <c r="U35" s="220">
        <v>0</v>
      </c>
      <c r="V35" s="220">
        <f>ROUND(E35*U35,2)</f>
        <v>0</v>
      </c>
      <c r="W35" s="220"/>
      <c r="X35" s="220" t="s">
        <v>391</v>
      </c>
      <c r="Y35" s="220" t="s">
        <v>180</v>
      </c>
      <c r="Z35" s="210"/>
      <c r="AA35" s="210"/>
      <c r="AB35" s="210"/>
      <c r="AC35" s="210"/>
      <c r="AD35" s="210"/>
      <c r="AE35" s="210"/>
      <c r="AF35" s="210"/>
      <c r="AG35" s="210" t="s">
        <v>877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42"/>
      <c r="D36" s="237"/>
      <c r="E36" s="237"/>
      <c r="F36" s="237"/>
      <c r="G36" s="237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9">
        <v>14</v>
      </c>
      <c r="B37" s="230" t="s">
        <v>881</v>
      </c>
      <c r="C37" s="241" t="s">
        <v>882</v>
      </c>
      <c r="D37" s="231" t="s">
        <v>193</v>
      </c>
      <c r="E37" s="232">
        <v>20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 t="s">
        <v>390</v>
      </c>
      <c r="S37" s="234" t="s">
        <v>177</v>
      </c>
      <c r="T37" s="235" t="s">
        <v>232</v>
      </c>
      <c r="U37" s="220">
        <v>0</v>
      </c>
      <c r="V37" s="220">
        <f>ROUND(E37*U37,2)</f>
        <v>0</v>
      </c>
      <c r="W37" s="220"/>
      <c r="X37" s="220" t="s">
        <v>391</v>
      </c>
      <c r="Y37" s="220" t="s">
        <v>180</v>
      </c>
      <c r="Z37" s="210"/>
      <c r="AA37" s="210"/>
      <c r="AB37" s="210"/>
      <c r="AC37" s="210"/>
      <c r="AD37" s="210"/>
      <c r="AE37" s="210"/>
      <c r="AF37" s="210"/>
      <c r="AG37" s="210" t="s">
        <v>877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17"/>
      <c r="B38" s="218"/>
      <c r="C38" s="242"/>
      <c r="D38" s="237"/>
      <c r="E38" s="237"/>
      <c r="F38" s="237"/>
      <c r="G38" s="237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9">
        <v>15</v>
      </c>
      <c r="B39" s="230" t="s">
        <v>883</v>
      </c>
      <c r="C39" s="241" t="s">
        <v>884</v>
      </c>
      <c r="D39" s="231" t="s">
        <v>193</v>
      </c>
      <c r="E39" s="232">
        <v>65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 t="s">
        <v>390</v>
      </c>
      <c r="S39" s="234" t="s">
        <v>177</v>
      </c>
      <c r="T39" s="235" t="s">
        <v>232</v>
      </c>
      <c r="U39" s="220">
        <v>0</v>
      </c>
      <c r="V39" s="220">
        <f>ROUND(E39*U39,2)</f>
        <v>0</v>
      </c>
      <c r="W39" s="220"/>
      <c r="X39" s="220" t="s">
        <v>391</v>
      </c>
      <c r="Y39" s="220" t="s">
        <v>180</v>
      </c>
      <c r="Z39" s="210"/>
      <c r="AA39" s="210"/>
      <c r="AB39" s="210"/>
      <c r="AC39" s="210"/>
      <c r="AD39" s="210"/>
      <c r="AE39" s="210"/>
      <c r="AF39" s="210"/>
      <c r="AG39" s="210" t="s">
        <v>877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17"/>
      <c r="B40" s="218"/>
      <c r="C40" s="242"/>
      <c r="D40" s="237"/>
      <c r="E40" s="237"/>
      <c r="F40" s="237"/>
      <c r="G40" s="237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9">
        <v>16</v>
      </c>
      <c r="B41" s="230" t="s">
        <v>885</v>
      </c>
      <c r="C41" s="241" t="s">
        <v>886</v>
      </c>
      <c r="D41" s="231" t="s">
        <v>193</v>
      </c>
      <c r="E41" s="232">
        <v>6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390</v>
      </c>
      <c r="S41" s="234" t="s">
        <v>177</v>
      </c>
      <c r="T41" s="235" t="s">
        <v>232</v>
      </c>
      <c r="U41" s="220">
        <v>0</v>
      </c>
      <c r="V41" s="220">
        <f>ROUND(E41*U41,2)</f>
        <v>0</v>
      </c>
      <c r="W41" s="220"/>
      <c r="X41" s="220" t="s">
        <v>391</v>
      </c>
      <c r="Y41" s="220" t="s">
        <v>180</v>
      </c>
      <c r="Z41" s="210"/>
      <c r="AA41" s="210"/>
      <c r="AB41" s="210"/>
      <c r="AC41" s="210"/>
      <c r="AD41" s="210"/>
      <c r="AE41" s="210"/>
      <c r="AF41" s="210"/>
      <c r="AG41" s="210" t="s">
        <v>877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42"/>
      <c r="D42" s="237"/>
      <c r="E42" s="237"/>
      <c r="F42" s="237"/>
      <c r="G42" s="237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182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9">
        <v>17</v>
      </c>
      <c r="B43" s="230" t="s">
        <v>887</v>
      </c>
      <c r="C43" s="241" t="s">
        <v>888</v>
      </c>
      <c r="D43" s="231" t="s">
        <v>193</v>
      </c>
      <c r="E43" s="232">
        <v>12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 t="s">
        <v>390</v>
      </c>
      <c r="S43" s="234" t="s">
        <v>177</v>
      </c>
      <c r="T43" s="235" t="s">
        <v>232</v>
      </c>
      <c r="U43" s="220">
        <v>0</v>
      </c>
      <c r="V43" s="220">
        <f>ROUND(E43*U43,2)</f>
        <v>0</v>
      </c>
      <c r="W43" s="220"/>
      <c r="X43" s="220" t="s">
        <v>391</v>
      </c>
      <c r="Y43" s="220" t="s">
        <v>180</v>
      </c>
      <c r="Z43" s="210"/>
      <c r="AA43" s="210"/>
      <c r="AB43" s="210"/>
      <c r="AC43" s="210"/>
      <c r="AD43" s="210"/>
      <c r="AE43" s="210"/>
      <c r="AF43" s="210"/>
      <c r="AG43" s="210" t="s">
        <v>877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42"/>
      <c r="D44" s="237"/>
      <c r="E44" s="237"/>
      <c r="F44" s="237"/>
      <c r="G44" s="237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182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9">
        <v>18</v>
      </c>
      <c r="B45" s="230" t="s">
        <v>889</v>
      </c>
      <c r="C45" s="241" t="s">
        <v>890</v>
      </c>
      <c r="D45" s="231" t="s">
        <v>193</v>
      </c>
      <c r="E45" s="232">
        <v>6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 t="s">
        <v>390</v>
      </c>
      <c r="S45" s="234" t="s">
        <v>177</v>
      </c>
      <c r="T45" s="235" t="s">
        <v>232</v>
      </c>
      <c r="U45" s="220">
        <v>0</v>
      </c>
      <c r="V45" s="220">
        <f>ROUND(E45*U45,2)</f>
        <v>0</v>
      </c>
      <c r="W45" s="220"/>
      <c r="X45" s="220" t="s">
        <v>391</v>
      </c>
      <c r="Y45" s="220" t="s">
        <v>180</v>
      </c>
      <c r="Z45" s="210"/>
      <c r="AA45" s="210"/>
      <c r="AB45" s="210"/>
      <c r="AC45" s="210"/>
      <c r="AD45" s="210"/>
      <c r="AE45" s="210"/>
      <c r="AF45" s="210"/>
      <c r="AG45" s="210" t="s">
        <v>877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17"/>
      <c r="B46" s="218"/>
      <c r="C46" s="242"/>
      <c r="D46" s="237"/>
      <c r="E46" s="237"/>
      <c r="F46" s="237"/>
      <c r="G46" s="237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9">
        <v>19</v>
      </c>
      <c r="B47" s="230" t="s">
        <v>891</v>
      </c>
      <c r="C47" s="241" t="s">
        <v>892</v>
      </c>
      <c r="D47" s="231" t="s">
        <v>193</v>
      </c>
      <c r="E47" s="232">
        <v>2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 t="s">
        <v>390</v>
      </c>
      <c r="S47" s="234" t="s">
        <v>177</v>
      </c>
      <c r="T47" s="235" t="s">
        <v>232</v>
      </c>
      <c r="U47" s="220">
        <v>0</v>
      </c>
      <c r="V47" s="220">
        <f>ROUND(E47*U47,2)</f>
        <v>0</v>
      </c>
      <c r="W47" s="220"/>
      <c r="X47" s="220" t="s">
        <v>391</v>
      </c>
      <c r="Y47" s="220" t="s">
        <v>180</v>
      </c>
      <c r="Z47" s="210"/>
      <c r="AA47" s="210"/>
      <c r="AB47" s="210"/>
      <c r="AC47" s="210"/>
      <c r="AD47" s="210"/>
      <c r="AE47" s="210"/>
      <c r="AF47" s="210"/>
      <c r="AG47" s="210" t="s">
        <v>877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42"/>
      <c r="D48" s="237"/>
      <c r="E48" s="237"/>
      <c r="F48" s="237"/>
      <c r="G48" s="237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182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9">
        <v>20</v>
      </c>
      <c r="B49" s="230" t="s">
        <v>893</v>
      </c>
      <c r="C49" s="241" t="s">
        <v>894</v>
      </c>
      <c r="D49" s="231" t="s">
        <v>193</v>
      </c>
      <c r="E49" s="232">
        <v>12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390</v>
      </c>
      <c r="S49" s="234" t="s">
        <v>177</v>
      </c>
      <c r="T49" s="235" t="s">
        <v>232</v>
      </c>
      <c r="U49" s="220">
        <v>0</v>
      </c>
      <c r="V49" s="220">
        <f>ROUND(E49*U49,2)</f>
        <v>0</v>
      </c>
      <c r="W49" s="220"/>
      <c r="X49" s="220" t="s">
        <v>391</v>
      </c>
      <c r="Y49" s="220" t="s">
        <v>180</v>
      </c>
      <c r="Z49" s="210"/>
      <c r="AA49" s="210"/>
      <c r="AB49" s="210"/>
      <c r="AC49" s="210"/>
      <c r="AD49" s="210"/>
      <c r="AE49" s="210"/>
      <c r="AF49" s="210"/>
      <c r="AG49" s="210" t="s">
        <v>877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42"/>
      <c r="D50" s="237"/>
      <c r="E50" s="237"/>
      <c r="F50" s="237"/>
      <c r="G50" s="237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182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9">
        <v>21</v>
      </c>
      <c r="B51" s="230" t="s">
        <v>895</v>
      </c>
      <c r="C51" s="241" t="s">
        <v>896</v>
      </c>
      <c r="D51" s="231" t="s">
        <v>193</v>
      </c>
      <c r="E51" s="232">
        <v>15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 t="s">
        <v>390</v>
      </c>
      <c r="S51" s="234" t="s">
        <v>177</v>
      </c>
      <c r="T51" s="235" t="s">
        <v>232</v>
      </c>
      <c r="U51" s="220">
        <v>0</v>
      </c>
      <c r="V51" s="220">
        <f>ROUND(E51*U51,2)</f>
        <v>0</v>
      </c>
      <c r="W51" s="220"/>
      <c r="X51" s="220" t="s">
        <v>391</v>
      </c>
      <c r="Y51" s="220" t="s">
        <v>180</v>
      </c>
      <c r="Z51" s="210"/>
      <c r="AA51" s="210"/>
      <c r="AB51" s="210"/>
      <c r="AC51" s="210"/>
      <c r="AD51" s="210"/>
      <c r="AE51" s="210"/>
      <c r="AF51" s="210"/>
      <c r="AG51" s="210" t="s">
        <v>877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42"/>
      <c r="D52" s="237"/>
      <c r="E52" s="237"/>
      <c r="F52" s="237"/>
      <c r="G52" s="237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9">
        <v>22</v>
      </c>
      <c r="B53" s="230" t="s">
        <v>897</v>
      </c>
      <c r="C53" s="241" t="s">
        <v>898</v>
      </c>
      <c r="D53" s="231" t="s">
        <v>193</v>
      </c>
      <c r="E53" s="232">
        <v>6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 t="s">
        <v>390</v>
      </c>
      <c r="S53" s="234" t="s">
        <v>177</v>
      </c>
      <c r="T53" s="235" t="s">
        <v>232</v>
      </c>
      <c r="U53" s="220">
        <v>0</v>
      </c>
      <c r="V53" s="220">
        <f>ROUND(E53*U53,2)</f>
        <v>0</v>
      </c>
      <c r="W53" s="220"/>
      <c r="X53" s="220" t="s">
        <v>391</v>
      </c>
      <c r="Y53" s="220" t="s">
        <v>180</v>
      </c>
      <c r="Z53" s="210"/>
      <c r="AA53" s="210"/>
      <c r="AB53" s="210"/>
      <c r="AC53" s="210"/>
      <c r="AD53" s="210"/>
      <c r="AE53" s="210"/>
      <c r="AF53" s="210"/>
      <c r="AG53" s="210" t="s">
        <v>877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42"/>
      <c r="D54" s="237"/>
      <c r="E54" s="237"/>
      <c r="F54" s="237"/>
      <c r="G54" s="237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182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9">
        <v>23</v>
      </c>
      <c r="B55" s="230" t="s">
        <v>899</v>
      </c>
      <c r="C55" s="241" t="s">
        <v>900</v>
      </c>
      <c r="D55" s="231" t="s">
        <v>193</v>
      </c>
      <c r="E55" s="232">
        <v>6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 t="s">
        <v>390</v>
      </c>
      <c r="S55" s="234" t="s">
        <v>177</v>
      </c>
      <c r="T55" s="235" t="s">
        <v>232</v>
      </c>
      <c r="U55" s="220">
        <v>0</v>
      </c>
      <c r="V55" s="220">
        <f>ROUND(E55*U55,2)</f>
        <v>0</v>
      </c>
      <c r="W55" s="220"/>
      <c r="X55" s="220" t="s">
        <v>391</v>
      </c>
      <c r="Y55" s="220" t="s">
        <v>180</v>
      </c>
      <c r="Z55" s="210"/>
      <c r="AA55" s="210"/>
      <c r="AB55" s="210"/>
      <c r="AC55" s="210"/>
      <c r="AD55" s="210"/>
      <c r="AE55" s="210"/>
      <c r="AF55" s="210"/>
      <c r="AG55" s="210" t="s">
        <v>877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17"/>
      <c r="B56" s="218"/>
      <c r="C56" s="242"/>
      <c r="D56" s="237"/>
      <c r="E56" s="237"/>
      <c r="F56" s="237"/>
      <c r="G56" s="237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182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9">
        <v>24</v>
      </c>
      <c r="B57" s="230" t="s">
        <v>901</v>
      </c>
      <c r="C57" s="241" t="s">
        <v>902</v>
      </c>
      <c r="D57" s="231" t="s">
        <v>193</v>
      </c>
      <c r="E57" s="232">
        <v>12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 t="s">
        <v>390</v>
      </c>
      <c r="S57" s="234" t="s">
        <v>177</v>
      </c>
      <c r="T57" s="235" t="s">
        <v>232</v>
      </c>
      <c r="U57" s="220">
        <v>0</v>
      </c>
      <c r="V57" s="220">
        <f>ROUND(E57*U57,2)</f>
        <v>0</v>
      </c>
      <c r="W57" s="220"/>
      <c r="X57" s="220" t="s">
        <v>391</v>
      </c>
      <c r="Y57" s="220" t="s">
        <v>180</v>
      </c>
      <c r="Z57" s="210"/>
      <c r="AA57" s="210"/>
      <c r="AB57" s="210"/>
      <c r="AC57" s="210"/>
      <c r="AD57" s="210"/>
      <c r="AE57" s="210"/>
      <c r="AF57" s="210"/>
      <c r="AG57" s="210" t="s">
        <v>877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17"/>
      <c r="B58" s="218"/>
      <c r="C58" s="242"/>
      <c r="D58" s="237"/>
      <c r="E58" s="237"/>
      <c r="F58" s="237"/>
      <c r="G58" s="237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9">
        <v>25</v>
      </c>
      <c r="B59" s="230" t="s">
        <v>903</v>
      </c>
      <c r="C59" s="241" t="s">
        <v>904</v>
      </c>
      <c r="D59" s="231" t="s">
        <v>193</v>
      </c>
      <c r="E59" s="232">
        <v>2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194</v>
      </c>
      <c r="T59" s="235" t="s">
        <v>178</v>
      </c>
      <c r="U59" s="220">
        <v>0</v>
      </c>
      <c r="V59" s="220">
        <f>ROUND(E59*U59,2)</f>
        <v>0</v>
      </c>
      <c r="W59" s="220"/>
      <c r="X59" s="220" t="s">
        <v>391</v>
      </c>
      <c r="Y59" s="220" t="s">
        <v>180</v>
      </c>
      <c r="Z59" s="210"/>
      <c r="AA59" s="210"/>
      <c r="AB59" s="210"/>
      <c r="AC59" s="210"/>
      <c r="AD59" s="210"/>
      <c r="AE59" s="210"/>
      <c r="AF59" s="210"/>
      <c r="AG59" s="210" t="s">
        <v>877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17"/>
      <c r="B60" s="218"/>
      <c r="C60" s="242"/>
      <c r="D60" s="237"/>
      <c r="E60" s="237"/>
      <c r="F60" s="237"/>
      <c r="G60" s="237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182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9">
        <v>26</v>
      </c>
      <c r="B61" s="230" t="s">
        <v>905</v>
      </c>
      <c r="C61" s="241" t="s">
        <v>906</v>
      </c>
      <c r="D61" s="231" t="s">
        <v>0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177</v>
      </c>
      <c r="T61" s="235" t="s">
        <v>232</v>
      </c>
      <c r="U61" s="220">
        <v>5.7999999999999996E-3</v>
      </c>
      <c r="V61" s="220">
        <f>ROUND(E61*U61,2)</f>
        <v>0.01</v>
      </c>
      <c r="W61" s="220"/>
      <c r="X61" s="220" t="s">
        <v>907</v>
      </c>
      <c r="Y61" s="220" t="s">
        <v>180</v>
      </c>
      <c r="Z61" s="210"/>
      <c r="AA61" s="210"/>
      <c r="AB61" s="210"/>
      <c r="AC61" s="210"/>
      <c r="AD61" s="210"/>
      <c r="AE61" s="210"/>
      <c r="AF61" s="210"/>
      <c r="AG61" s="210" t="s">
        <v>908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17"/>
      <c r="B62" s="218"/>
      <c r="C62" s="242"/>
      <c r="D62" s="237"/>
      <c r="E62" s="237"/>
      <c r="F62" s="237"/>
      <c r="G62" s="237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182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9">
        <v>27</v>
      </c>
      <c r="B63" s="230" t="s">
        <v>909</v>
      </c>
      <c r="C63" s="241" t="s">
        <v>910</v>
      </c>
      <c r="D63" s="231" t="s">
        <v>278</v>
      </c>
      <c r="E63" s="232">
        <v>70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4"/>
      <c r="S63" s="234" t="s">
        <v>177</v>
      </c>
      <c r="T63" s="235" t="s">
        <v>232</v>
      </c>
      <c r="U63" s="220">
        <v>0.248</v>
      </c>
      <c r="V63" s="220">
        <f>ROUND(E63*U63,2)</f>
        <v>17.36</v>
      </c>
      <c r="W63" s="220"/>
      <c r="X63" s="220" t="s">
        <v>195</v>
      </c>
      <c r="Y63" s="220" t="s">
        <v>180</v>
      </c>
      <c r="Z63" s="210"/>
      <c r="AA63" s="210"/>
      <c r="AB63" s="210"/>
      <c r="AC63" s="210"/>
      <c r="AD63" s="210"/>
      <c r="AE63" s="210"/>
      <c r="AF63" s="210"/>
      <c r="AG63" s="210" t="s">
        <v>911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17"/>
      <c r="B64" s="218"/>
      <c r="C64" s="242"/>
      <c r="D64" s="237"/>
      <c r="E64" s="237"/>
      <c r="F64" s="237"/>
      <c r="G64" s="237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182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9">
        <v>28</v>
      </c>
      <c r="B65" s="230" t="s">
        <v>912</v>
      </c>
      <c r="C65" s="241" t="s">
        <v>913</v>
      </c>
      <c r="D65" s="231" t="s">
        <v>278</v>
      </c>
      <c r="E65" s="232">
        <v>3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177</v>
      </c>
      <c r="T65" s="235" t="s">
        <v>232</v>
      </c>
      <c r="U65" s="220">
        <v>0.122</v>
      </c>
      <c r="V65" s="220">
        <f>ROUND(E65*U65,2)</f>
        <v>0.37</v>
      </c>
      <c r="W65" s="220"/>
      <c r="X65" s="220" t="s">
        <v>195</v>
      </c>
      <c r="Y65" s="220" t="s">
        <v>180</v>
      </c>
      <c r="Z65" s="210"/>
      <c r="AA65" s="210"/>
      <c r="AB65" s="210"/>
      <c r="AC65" s="210"/>
      <c r="AD65" s="210"/>
      <c r="AE65" s="210"/>
      <c r="AF65" s="210"/>
      <c r="AG65" s="210" t="s">
        <v>911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17"/>
      <c r="B66" s="218"/>
      <c r="C66" s="242"/>
      <c r="D66" s="237"/>
      <c r="E66" s="237"/>
      <c r="F66" s="237"/>
      <c r="G66" s="237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182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9">
        <v>29</v>
      </c>
      <c r="B67" s="230" t="s">
        <v>914</v>
      </c>
      <c r="C67" s="241" t="s">
        <v>915</v>
      </c>
      <c r="D67" s="231" t="s">
        <v>278</v>
      </c>
      <c r="E67" s="232">
        <v>3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177</v>
      </c>
      <c r="T67" s="235" t="s">
        <v>232</v>
      </c>
      <c r="U67" s="220">
        <v>0.17599999999999999</v>
      </c>
      <c r="V67" s="220">
        <f>ROUND(E67*U67,2)</f>
        <v>0.53</v>
      </c>
      <c r="W67" s="220"/>
      <c r="X67" s="220" t="s">
        <v>195</v>
      </c>
      <c r="Y67" s="220" t="s">
        <v>180</v>
      </c>
      <c r="Z67" s="210"/>
      <c r="AA67" s="210"/>
      <c r="AB67" s="210"/>
      <c r="AC67" s="210"/>
      <c r="AD67" s="210"/>
      <c r="AE67" s="210"/>
      <c r="AF67" s="210"/>
      <c r="AG67" s="210" t="s">
        <v>911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42"/>
      <c r="D68" s="237"/>
      <c r="E68" s="237"/>
      <c r="F68" s="237"/>
      <c r="G68" s="237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9">
        <v>30</v>
      </c>
      <c r="B69" s="230" t="s">
        <v>916</v>
      </c>
      <c r="C69" s="241" t="s">
        <v>917</v>
      </c>
      <c r="D69" s="231" t="s">
        <v>193</v>
      </c>
      <c r="E69" s="232">
        <v>3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177</v>
      </c>
      <c r="T69" s="235" t="s">
        <v>232</v>
      </c>
      <c r="U69" s="220">
        <v>0.8</v>
      </c>
      <c r="V69" s="220">
        <f>ROUND(E69*U69,2)</f>
        <v>2.4</v>
      </c>
      <c r="W69" s="220"/>
      <c r="X69" s="220" t="s">
        <v>195</v>
      </c>
      <c r="Y69" s="220" t="s">
        <v>180</v>
      </c>
      <c r="Z69" s="210"/>
      <c r="AA69" s="210"/>
      <c r="AB69" s="210"/>
      <c r="AC69" s="210"/>
      <c r="AD69" s="210"/>
      <c r="AE69" s="210"/>
      <c r="AF69" s="210"/>
      <c r="AG69" s="210" t="s">
        <v>911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17"/>
      <c r="B70" s="218"/>
      <c r="C70" s="242"/>
      <c r="D70" s="237"/>
      <c r="E70" s="237"/>
      <c r="F70" s="237"/>
      <c r="G70" s="237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182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9">
        <v>31</v>
      </c>
      <c r="B71" s="230" t="s">
        <v>918</v>
      </c>
      <c r="C71" s="241" t="s">
        <v>919</v>
      </c>
      <c r="D71" s="231" t="s">
        <v>193</v>
      </c>
      <c r="E71" s="232">
        <v>3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/>
      <c r="S71" s="234" t="s">
        <v>177</v>
      </c>
      <c r="T71" s="235" t="s">
        <v>232</v>
      </c>
      <c r="U71" s="220">
        <v>0.4</v>
      </c>
      <c r="V71" s="220">
        <f>ROUND(E71*U71,2)</f>
        <v>1.2</v>
      </c>
      <c r="W71" s="220"/>
      <c r="X71" s="220" t="s">
        <v>195</v>
      </c>
      <c r="Y71" s="220" t="s">
        <v>180</v>
      </c>
      <c r="Z71" s="210"/>
      <c r="AA71" s="210"/>
      <c r="AB71" s="210"/>
      <c r="AC71" s="210"/>
      <c r="AD71" s="210"/>
      <c r="AE71" s="210"/>
      <c r="AF71" s="210"/>
      <c r="AG71" s="210" t="s">
        <v>911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42"/>
      <c r="D72" s="237"/>
      <c r="E72" s="237"/>
      <c r="F72" s="237"/>
      <c r="G72" s="237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5">
      <c r="A73" s="3"/>
      <c r="B73" s="4"/>
      <c r="C73" s="24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15</v>
      </c>
      <c r="AF73">
        <v>21</v>
      </c>
      <c r="AG73" t="s">
        <v>158</v>
      </c>
    </row>
    <row r="74" spans="1:60" x14ac:dyDescent="0.25">
      <c r="A74" s="213"/>
      <c r="B74" s="214" t="s">
        <v>29</v>
      </c>
      <c r="C74" s="246"/>
      <c r="D74" s="215"/>
      <c r="E74" s="216"/>
      <c r="F74" s="216"/>
      <c r="G74" s="228">
        <f>G8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f>SUMIF(L7:L72,AE73,G7:G72)</f>
        <v>0</v>
      </c>
      <c r="AF74">
        <f>SUMIF(L7:L72,AF73,G7:G72)</f>
        <v>0</v>
      </c>
      <c r="AG74" t="s">
        <v>226</v>
      </c>
    </row>
    <row r="75" spans="1:60" x14ac:dyDescent="0.25">
      <c r="C75" s="247"/>
      <c r="D75" s="10"/>
      <c r="AG75" t="s">
        <v>227</v>
      </c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2g2s3vLX3X21fGliSkz7WGDXCHyhp+MlONGoE2vAzODJzyQ5NcjmkFGSB9OvhXsubHuBMXcMcnEdDOdwZZWbA==" saltValue="DB5nRkAxV/xV4xxlfZLthg==" spinCount="100000" sheet="1" formatRows="0"/>
  <mergeCells count="37">
    <mergeCell ref="C72:G72"/>
    <mergeCell ref="C60:G60"/>
    <mergeCell ref="C62:G62"/>
    <mergeCell ref="C64:G64"/>
    <mergeCell ref="C66:G66"/>
    <mergeCell ref="C68:G68"/>
    <mergeCell ref="C70:G70"/>
    <mergeCell ref="C48:G48"/>
    <mergeCell ref="C50:G50"/>
    <mergeCell ref="C52:G52"/>
    <mergeCell ref="C54:G54"/>
    <mergeCell ref="C56:G56"/>
    <mergeCell ref="C58:G58"/>
    <mergeCell ref="C36:G36"/>
    <mergeCell ref="C38:G38"/>
    <mergeCell ref="C40:G40"/>
    <mergeCell ref="C42:G42"/>
    <mergeCell ref="C44:G44"/>
    <mergeCell ref="C46:G46"/>
    <mergeCell ref="C26:G26"/>
    <mergeCell ref="C28:G28"/>
    <mergeCell ref="C30:G30"/>
    <mergeCell ref="C31:G31"/>
    <mergeCell ref="C33:G33"/>
    <mergeCell ref="C34:G34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141</v>
      </c>
      <c r="C8" s="240" t="s">
        <v>142</v>
      </c>
      <c r="D8" s="224"/>
      <c r="E8" s="225"/>
      <c r="F8" s="226"/>
      <c r="G8" s="226">
        <f>SUMIF(AG9:AG47,"&lt;&gt;NOR",G9:G47)</f>
        <v>0</v>
      </c>
      <c r="H8" s="226"/>
      <c r="I8" s="226">
        <f>SUM(I9:I47)</f>
        <v>0</v>
      </c>
      <c r="J8" s="226"/>
      <c r="K8" s="226">
        <f>SUM(K9:K47)</f>
        <v>0</v>
      </c>
      <c r="L8" s="226"/>
      <c r="M8" s="226">
        <f>SUM(M9:M47)</f>
        <v>0</v>
      </c>
      <c r="N8" s="225"/>
      <c r="O8" s="225">
        <f>SUM(O9:O47)</f>
        <v>0.02</v>
      </c>
      <c r="P8" s="225"/>
      <c r="Q8" s="225">
        <f>SUM(Q9:Q47)</f>
        <v>0</v>
      </c>
      <c r="R8" s="226"/>
      <c r="S8" s="226"/>
      <c r="T8" s="227"/>
      <c r="U8" s="221"/>
      <c r="V8" s="221">
        <f>SUM(V9:V47)</f>
        <v>94.38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920</v>
      </c>
      <c r="C9" s="241" t="s">
        <v>921</v>
      </c>
      <c r="D9" s="231" t="s">
        <v>278</v>
      </c>
      <c r="E9" s="232">
        <v>12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177</v>
      </c>
      <c r="T9" s="235" t="s">
        <v>232</v>
      </c>
      <c r="U9" s="220">
        <v>0.17</v>
      </c>
      <c r="V9" s="220">
        <f>ROUND(E9*U9,2)</f>
        <v>2.04</v>
      </c>
      <c r="W9" s="220"/>
      <c r="X9" s="220" t="s">
        <v>195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/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9">
        <v>2</v>
      </c>
      <c r="B11" s="230" t="s">
        <v>922</v>
      </c>
      <c r="C11" s="241" t="s">
        <v>923</v>
      </c>
      <c r="D11" s="231" t="s">
        <v>278</v>
      </c>
      <c r="E11" s="232">
        <v>40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177</v>
      </c>
      <c r="T11" s="235" t="s">
        <v>232</v>
      </c>
      <c r="U11" s="220">
        <v>0.124</v>
      </c>
      <c r="V11" s="220">
        <f>ROUND(E11*U11,2)</f>
        <v>4.96</v>
      </c>
      <c r="W11" s="220"/>
      <c r="X11" s="220" t="s">
        <v>195</v>
      </c>
      <c r="Y11" s="220" t="s">
        <v>180</v>
      </c>
      <c r="Z11" s="210"/>
      <c r="AA11" s="210"/>
      <c r="AB11" s="210"/>
      <c r="AC11" s="210"/>
      <c r="AD11" s="210"/>
      <c r="AE11" s="210"/>
      <c r="AF11" s="210"/>
      <c r="AG11" s="210" t="s">
        <v>196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2"/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3</v>
      </c>
      <c r="B13" s="230" t="s">
        <v>924</v>
      </c>
      <c r="C13" s="241" t="s">
        <v>925</v>
      </c>
      <c r="D13" s="231" t="s">
        <v>193</v>
      </c>
      <c r="E13" s="232">
        <v>20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177</v>
      </c>
      <c r="T13" s="235" t="s">
        <v>232</v>
      </c>
      <c r="U13" s="220">
        <v>0.15</v>
      </c>
      <c r="V13" s="220">
        <f>ROUND(E13*U13,2)</f>
        <v>3</v>
      </c>
      <c r="W13" s="220"/>
      <c r="X13" s="220" t="s">
        <v>195</v>
      </c>
      <c r="Y13" s="220" t="s">
        <v>180</v>
      </c>
      <c r="Z13" s="210"/>
      <c r="AA13" s="210"/>
      <c r="AB13" s="210"/>
      <c r="AC13" s="210"/>
      <c r="AD13" s="210"/>
      <c r="AE13" s="210"/>
      <c r="AF13" s="210"/>
      <c r="AG13" s="210" t="s">
        <v>196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42"/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9">
        <v>4</v>
      </c>
      <c r="B15" s="230" t="s">
        <v>926</v>
      </c>
      <c r="C15" s="241" t="s">
        <v>927</v>
      </c>
      <c r="D15" s="231" t="s">
        <v>193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177</v>
      </c>
      <c r="T15" s="235" t="s">
        <v>232</v>
      </c>
      <c r="U15" s="220">
        <v>0.8</v>
      </c>
      <c r="V15" s="220">
        <f>ROUND(E15*U15,2)</f>
        <v>0.8</v>
      </c>
      <c r="W15" s="220"/>
      <c r="X15" s="220" t="s">
        <v>195</v>
      </c>
      <c r="Y15" s="220" t="s">
        <v>180</v>
      </c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2"/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9">
        <v>5</v>
      </c>
      <c r="B17" s="230" t="s">
        <v>928</v>
      </c>
      <c r="C17" s="241" t="s">
        <v>929</v>
      </c>
      <c r="D17" s="231" t="s">
        <v>193</v>
      </c>
      <c r="E17" s="232">
        <v>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177</v>
      </c>
      <c r="T17" s="235" t="s">
        <v>232</v>
      </c>
      <c r="U17" s="220">
        <v>0.34</v>
      </c>
      <c r="V17" s="220">
        <f>ROUND(E17*U17,2)</f>
        <v>1.7</v>
      </c>
      <c r="W17" s="220"/>
      <c r="X17" s="220" t="s">
        <v>195</v>
      </c>
      <c r="Y17" s="220" t="s">
        <v>180</v>
      </c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2"/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9">
        <v>6</v>
      </c>
      <c r="B19" s="230" t="s">
        <v>930</v>
      </c>
      <c r="C19" s="241" t="s">
        <v>931</v>
      </c>
      <c r="D19" s="231" t="s">
        <v>278</v>
      </c>
      <c r="E19" s="232">
        <v>180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177</v>
      </c>
      <c r="T19" s="235" t="s">
        <v>232</v>
      </c>
      <c r="U19" s="220">
        <v>6.4000000000000001E-2</v>
      </c>
      <c r="V19" s="220">
        <f>ROUND(E19*U19,2)</f>
        <v>11.52</v>
      </c>
      <c r="W19" s="220"/>
      <c r="X19" s="220" t="s">
        <v>195</v>
      </c>
      <c r="Y19" s="220" t="s">
        <v>180</v>
      </c>
      <c r="Z19" s="210"/>
      <c r="AA19" s="210"/>
      <c r="AB19" s="210"/>
      <c r="AC19" s="210"/>
      <c r="AD19" s="210"/>
      <c r="AE19" s="210"/>
      <c r="AF19" s="210"/>
      <c r="AG19" s="210" t="s">
        <v>196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2"/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9">
        <v>7</v>
      </c>
      <c r="B21" s="230" t="s">
        <v>932</v>
      </c>
      <c r="C21" s="241" t="s">
        <v>933</v>
      </c>
      <c r="D21" s="231" t="s">
        <v>278</v>
      </c>
      <c r="E21" s="232">
        <v>40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177</v>
      </c>
      <c r="T21" s="235" t="s">
        <v>232</v>
      </c>
      <c r="U21" s="220">
        <v>8.9649999999999994E-2</v>
      </c>
      <c r="V21" s="220">
        <f>ROUND(E21*U21,2)</f>
        <v>3.59</v>
      </c>
      <c r="W21" s="220"/>
      <c r="X21" s="220" t="s">
        <v>195</v>
      </c>
      <c r="Y21" s="220" t="s">
        <v>180</v>
      </c>
      <c r="Z21" s="210"/>
      <c r="AA21" s="210"/>
      <c r="AB21" s="210"/>
      <c r="AC21" s="210"/>
      <c r="AD21" s="210"/>
      <c r="AE21" s="210"/>
      <c r="AF21" s="210"/>
      <c r="AG21" s="210" t="s">
        <v>196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42"/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9">
        <v>8</v>
      </c>
      <c r="B23" s="230" t="s">
        <v>934</v>
      </c>
      <c r="C23" s="241" t="s">
        <v>935</v>
      </c>
      <c r="D23" s="231" t="s">
        <v>193</v>
      </c>
      <c r="E23" s="232">
        <v>15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177</v>
      </c>
      <c r="T23" s="235" t="s">
        <v>232</v>
      </c>
      <c r="U23" s="220">
        <v>5.0500000000000003E-2</v>
      </c>
      <c r="V23" s="220">
        <f>ROUND(E23*U23,2)</f>
        <v>0.76</v>
      </c>
      <c r="W23" s="220"/>
      <c r="X23" s="220" t="s">
        <v>195</v>
      </c>
      <c r="Y23" s="220" t="s">
        <v>180</v>
      </c>
      <c r="Z23" s="210"/>
      <c r="AA23" s="210"/>
      <c r="AB23" s="210"/>
      <c r="AC23" s="210"/>
      <c r="AD23" s="210"/>
      <c r="AE23" s="210"/>
      <c r="AF23" s="210"/>
      <c r="AG23" s="210" t="s">
        <v>196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2"/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9">
        <v>9</v>
      </c>
      <c r="B25" s="230" t="s">
        <v>936</v>
      </c>
      <c r="C25" s="241" t="s">
        <v>937</v>
      </c>
      <c r="D25" s="231" t="s">
        <v>193</v>
      </c>
      <c r="E25" s="232">
        <v>12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177</v>
      </c>
      <c r="T25" s="235" t="s">
        <v>232</v>
      </c>
      <c r="U25" s="220">
        <v>8.2170000000000007E-2</v>
      </c>
      <c r="V25" s="220">
        <f>ROUND(E25*U25,2)</f>
        <v>0.99</v>
      </c>
      <c r="W25" s="220"/>
      <c r="X25" s="220" t="s">
        <v>195</v>
      </c>
      <c r="Y25" s="220" t="s">
        <v>180</v>
      </c>
      <c r="Z25" s="210"/>
      <c r="AA25" s="210"/>
      <c r="AB25" s="210"/>
      <c r="AC25" s="210"/>
      <c r="AD25" s="210"/>
      <c r="AE25" s="210"/>
      <c r="AF25" s="210"/>
      <c r="AG25" s="210" t="s">
        <v>196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42"/>
      <c r="D26" s="237"/>
      <c r="E26" s="237"/>
      <c r="F26" s="237"/>
      <c r="G26" s="23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9">
        <v>10</v>
      </c>
      <c r="B27" s="230" t="s">
        <v>938</v>
      </c>
      <c r="C27" s="241" t="s">
        <v>939</v>
      </c>
      <c r="D27" s="231" t="s">
        <v>867</v>
      </c>
      <c r="E27" s="232">
        <v>55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868</v>
      </c>
      <c r="S27" s="234" t="s">
        <v>177</v>
      </c>
      <c r="T27" s="235" t="s">
        <v>232</v>
      </c>
      <c r="U27" s="220">
        <v>1</v>
      </c>
      <c r="V27" s="220">
        <f>ROUND(E27*U27,2)</f>
        <v>55</v>
      </c>
      <c r="W27" s="220"/>
      <c r="X27" s="220" t="s">
        <v>869</v>
      </c>
      <c r="Y27" s="220" t="s">
        <v>180</v>
      </c>
      <c r="Z27" s="210"/>
      <c r="AA27" s="210"/>
      <c r="AB27" s="210"/>
      <c r="AC27" s="210"/>
      <c r="AD27" s="210"/>
      <c r="AE27" s="210"/>
      <c r="AF27" s="210"/>
      <c r="AG27" s="210" t="s">
        <v>870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3" t="s">
        <v>940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190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44"/>
      <c r="D29" s="236"/>
      <c r="E29" s="236"/>
      <c r="F29" s="236"/>
      <c r="G29" s="236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9">
        <v>11</v>
      </c>
      <c r="B30" s="230" t="s">
        <v>865</v>
      </c>
      <c r="C30" s="241" t="s">
        <v>866</v>
      </c>
      <c r="D30" s="231" t="s">
        <v>867</v>
      </c>
      <c r="E30" s="232">
        <v>10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868</v>
      </c>
      <c r="S30" s="234" t="s">
        <v>177</v>
      </c>
      <c r="T30" s="235" t="s">
        <v>232</v>
      </c>
      <c r="U30" s="220">
        <v>1</v>
      </c>
      <c r="V30" s="220">
        <f>ROUND(E30*U30,2)</f>
        <v>10</v>
      </c>
      <c r="W30" s="220"/>
      <c r="X30" s="220" t="s">
        <v>869</v>
      </c>
      <c r="Y30" s="220" t="s">
        <v>180</v>
      </c>
      <c r="Z30" s="210"/>
      <c r="AA30" s="210"/>
      <c r="AB30" s="210"/>
      <c r="AC30" s="210"/>
      <c r="AD30" s="210"/>
      <c r="AE30" s="210"/>
      <c r="AF30" s="210"/>
      <c r="AG30" s="210" t="s">
        <v>870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42"/>
      <c r="D31" s="237"/>
      <c r="E31" s="237"/>
      <c r="F31" s="237"/>
      <c r="G31" s="237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40.799999999999997" outlineLevel="1" x14ac:dyDescent="0.25">
      <c r="A32" s="229">
        <v>12</v>
      </c>
      <c r="B32" s="230" t="s">
        <v>941</v>
      </c>
      <c r="C32" s="241" t="s">
        <v>942</v>
      </c>
      <c r="D32" s="231" t="s">
        <v>278</v>
      </c>
      <c r="E32" s="232">
        <v>189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390</v>
      </c>
      <c r="S32" s="234" t="s">
        <v>177</v>
      </c>
      <c r="T32" s="235" t="s">
        <v>232</v>
      </c>
      <c r="U32" s="220">
        <v>0</v>
      </c>
      <c r="V32" s="220">
        <f>ROUND(E32*U32,2)</f>
        <v>0</v>
      </c>
      <c r="W32" s="220"/>
      <c r="X32" s="220" t="s">
        <v>391</v>
      </c>
      <c r="Y32" s="220" t="s">
        <v>180</v>
      </c>
      <c r="Z32" s="210"/>
      <c r="AA32" s="210"/>
      <c r="AB32" s="210"/>
      <c r="AC32" s="210"/>
      <c r="AD32" s="210"/>
      <c r="AE32" s="210"/>
      <c r="AF32" s="210"/>
      <c r="AG32" s="210" t="s">
        <v>877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42"/>
      <c r="D33" s="237"/>
      <c r="E33" s="237"/>
      <c r="F33" s="237"/>
      <c r="G33" s="237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40.799999999999997" outlineLevel="1" x14ac:dyDescent="0.25">
      <c r="A34" s="229">
        <v>13</v>
      </c>
      <c r="B34" s="230" t="s">
        <v>943</v>
      </c>
      <c r="C34" s="241" t="s">
        <v>944</v>
      </c>
      <c r="D34" s="231" t="s">
        <v>278</v>
      </c>
      <c r="E34" s="232">
        <v>42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390</v>
      </c>
      <c r="S34" s="234" t="s">
        <v>177</v>
      </c>
      <c r="T34" s="235" t="s">
        <v>232</v>
      </c>
      <c r="U34" s="220">
        <v>0</v>
      </c>
      <c r="V34" s="220">
        <f>ROUND(E34*U34,2)</f>
        <v>0</v>
      </c>
      <c r="W34" s="220"/>
      <c r="X34" s="220" t="s">
        <v>391</v>
      </c>
      <c r="Y34" s="220" t="s">
        <v>180</v>
      </c>
      <c r="Z34" s="210"/>
      <c r="AA34" s="210"/>
      <c r="AB34" s="210"/>
      <c r="AC34" s="210"/>
      <c r="AD34" s="210"/>
      <c r="AE34" s="210"/>
      <c r="AF34" s="210"/>
      <c r="AG34" s="210" t="s">
        <v>877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42"/>
      <c r="D35" s="237"/>
      <c r="E35" s="237"/>
      <c r="F35" s="237"/>
      <c r="G35" s="237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40.799999999999997" outlineLevel="1" x14ac:dyDescent="0.25">
      <c r="A36" s="229">
        <v>14</v>
      </c>
      <c r="B36" s="230" t="s">
        <v>945</v>
      </c>
      <c r="C36" s="241" t="s">
        <v>946</v>
      </c>
      <c r="D36" s="231" t="s">
        <v>278</v>
      </c>
      <c r="E36" s="232">
        <v>42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5.9000000000000003E-4</v>
      </c>
      <c r="O36" s="232">
        <f>ROUND(E36*N36,2)</f>
        <v>0.02</v>
      </c>
      <c r="P36" s="232">
        <v>0</v>
      </c>
      <c r="Q36" s="232">
        <f>ROUND(E36*P36,2)</f>
        <v>0</v>
      </c>
      <c r="R36" s="234" t="s">
        <v>390</v>
      </c>
      <c r="S36" s="234" t="s">
        <v>177</v>
      </c>
      <c r="T36" s="235" t="s">
        <v>232</v>
      </c>
      <c r="U36" s="220">
        <v>0</v>
      </c>
      <c r="V36" s="220">
        <f>ROUND(E36*U36,2)</f>
        <v>0</v>
      </c>
      <c r="W36" s="220"/>
      <c r="X36" s="220" t="s">
        <v>391</v>
      </c>
      <c r="Y36" s="220" t="s">
        <v>180</v>
      </c>
      <c r="Z36" s="210"/>
      <c r="AA36" s="210"/>
      <c r="AB36" s="210"/>
      <c r="AC36" s="210"/>
      <c r="AD36" s="210"/>
      <c r="AE36" s="210"/>
      <c r="AF36" s="210"/>
      <c r="AG36" s="210" t="s">
        <v>877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42"/>
      <c r="D37" s="237"/>
      <c r="E37" s="237"/>
      <c r="F37" s="237"/>
      <c r="G37" s="237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182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0.6" outlineLevel="1" x14ac:dyDescent="0.25">
      <c r="A38" s="229">
        <v>15</v>
      </c>
      <c r="B38" s="230" t="s">
        <v>947</v>
      </c>
      <c r="C38" s="241" t="s">
        <v>948</v>
      </c>
      <c r="D38" s="231" t="s">
        <v>193</v>
      </c>
      <c r="E38" s="232">
        <v>20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2.0000000000000002E-5</v>
      </c>
      <c r="O38" s="232">
        <f>ROUND(E38*N38,2)</f>
        <v>0</v>
      </c>
      <c r="P38" s="232">
        <v>0</v>
      </c>
      <c r="Q38" s="232">
        <f>ROUND(E38*P38,2)</f>
        <v>0</v>
      </c>
      <c r="R38" s="234" t="s">
        <v>390</v>
      </c>
      <c r="S38" s="234" t="s">
        <v>177</v>
      </c>
      <c r="T38" s="235" t="s">
        <v>232</v>
      </c>
      <c r="U38" s="220">
        <v>0</v>
      </c>
      <c r="V38" s="220">
        <f>ROUND(E38*U38,2)</f>
        <v>0</v>
      </c>
      <c r="W38" s="220"/>
      <c r="X38" s="220" t="s">
        <v>391</v>
      </c>
      <c r="Y38" s="220" t="s">
        <v>180</v>
      </c>
      <c r="Z38" s="210"/>
      <c r="AA38" s="210"/>
      <c r="AB38" s="210"/>
      <c r="AC38" s="210"/>
      <c r="AD38" s="210"/>
      <c r="AE38" s="210"/>
      <c r="AF38" s="210"/>
      <c r="AG38" s="210" t="s">
        <v>877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17"/>
      <c r="B39" s="218"/>
      <c r="C39" s="242"/>
      <c r="D39" s="237"/>
      <c r="E39" s="237"/>
      <c r="F39" s="237"/>
      <c r="G39" s="237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29">
        <v>16</v>
      </c>
      <c r="B40" s="230" t="s">
        <v>949</v>
      </c>
      <c r="C40" s="241" t="s">
        <v>950</v>
      </c>
      <c r="D40" s="231" t="s">
        <v>278</v>
      </c>
      <c r="E40" s="232">
        <v>12.6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 t="s">
        <v>390</v>
      </c>
      <c r="S40" s="234" t="s">
        <v>177</v>
      </c>
      <c r="T40" s="235" t="s">
        <v>232</v>
      </c>
      <c r="U40" s="220">
        <v>0</v>
      </c>
      <c r="V40" s="220">
        <f>ROUND(E40*U40,2)</f>
        <v>0</v>
      </c>
      <c r="W40" s="220"/>
      <c r="X40" s="220" t="s">
        <v>391</v>
      </c>
      <c r="Y40" s="220" t="s">
        <v>180</v>
      </c>
      <c r="Z40" s="210"/>
      <c r="AA40" s="210"/>
      <c r="AB40" s="210"/>
      <c r="AC40" s="210"/>
      <c r="AD40" s="210"/>
      <c r="AE40" s="210"/>
      <c r="AF40" s="210"/>
      <c r="AG40" s="210" t="s">
        <v>877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42"/>
      <c r="D41" s="237"/>
      <c r="E41" s="237"/>
      <c r="F41" s="237"/>
      <c r="G41" s="237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9">
        <v>17</v>
      </c>
      <c r="B42" s="230" t="s">
        <v>951</v>
      </c>
      <c r="C42" s="241" t="s">
        <v>952</v>
      </c>
      <c r="D42" s="231" t="s">
        <v>193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2.0000000000000002E-5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194</v>
      </c>
      <c r="T42" s="235" t="s">
        <v>178</v>
      </c>
      <c r="U42" s="220">
        <v>0</v>
      </c>
      <c r="V42" s="220">
        <f>ROUND(E42*U42,2)</f>
        <v>0</v>
      </c>
      <c r="W42" s="220"/>
      <c r="X42" s="220" t="s">
        <v>391</v>
      </c>
      <c r="Y42" s="220" t="s">
        <v>180</v>
      </c>
      <c r="Z42" s="210"/>
      <c r="AA42" s="210"/>
      <c r="AB42" s="210"/>
      <c r="AC42" s="210"/>
      <c r="AD42" s="210"/>
      <c r="AE42" s="210"/>
      <c r="AF42" s="210"/>
      <c r="AG42" s="210" t="s">
        <v>877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42"/>
      <c r="D43" s="237"/>
      <c r="E43" s="237"/>
      <c r="F43" s="237"/>
      <c r="G43" s="237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9">
        <v>18</v>
      </c>
      <c r="B44" s="230" t="s">
        <v>953</v>
      </c>
      <c r="C44" s="241" t="s">
        <v>954</v>
      </c>
      <c r="D44" s="231" t="s">
        <v>193</v>
      </c>
      <c r="E44" s="232">
        <v>5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2.0000000000000002E-5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194</v>
      </c>
      <c r="T44" s="235" t="s">
        <v>178</v>
      </c>
      <c r="U44" s="220">
        <v>0</v>
      </c>
      <c r="V44" s="220">
        <f>ROUND(E44*U44,2)</f>
        <v>0</v>
      </c>
      <c r="W44" s="220"/>
      <c r="X44" s="220" t="s">
        <v>391</v>
      </c>
      <c r="Y44" s="220" t="s">
        <v>180</v>
      </c>
      <c r="Z44" s="210"/>
      <c r="AA44" s="210"/>
      <c r="AB44" s="210"/>
      <c r="AC44" s="210"/>
      <c r="AD44" s="210"/>
      <c r="AE44" s="210"/>
      <c r="AF44" s="210"/>
      <c r="AG44" s="210" t="s">
        <v>877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42"/>
      <c r="D45" s="237"/>
      <c r="E45" s="237"/>
      <c r="F45" s="237"/>
      <c r="G45" s="237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9">
        <v>19</v>
      </c>
      <c r="B46" s="230" t="s">
        <v>955</v>
      </c>
      <c r="C46" s="241" t="s">
        <v>956</v>
      </c>
      <c r="D46" s="231" t="s">
        <v>0</v>
      </c>
      <c r="E46" s="232">
        <v>1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177</v>
      </c>
      <c r="T46" s="235" t="s">
        <v>232</v>
      </c>
      <c r="U46" s="220">
        <v>1.7000000000000001E-2</v>
      </c>
      <c r="V46" s="220">
        <f>ROUND(E46*U46,2)</f>
        <v>0.02</v>
      </c>
      <c r="W46" s="220"/>
      <c r="X46" s="220" t="s">
        <v>907</v>
      </c>
      <c r="Y46" s="220" t="s">
        <v>180</v>
      </c>
      <c r="Z46" s="210"/>
      <c r="AA46" s="210"/>
      <c r="AB46" s="210"/>
      <c r="AC46" s="210"/>
      <c r="AD46" s="210"/>
      <c r="AE46" s="210"/>
      <c r="AF46" s="210"/>
      <c r="AG46" s="210" t="s">
        <v>908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17"/>
      <c r="B47" s="218"/>
      <c r="C47" s="242"/>
      <c r="D47" s="237"/>
      <c r="E47" s="237"/>
      <c r="F47" s="237"/>
      <c r="G47" s="237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182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5">
      <c r="A48" s="3"/>
      <c r="B48" s="4"/>
      <c r="C48" s="24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158</v>
      </c>
    </row>
    <row r="49" spans="1:33" x14ac:dyDescent="0.25">
      <c r="A49" s="213"/>
      <c r="B49" s="214" t="s">
        <v>29</v>
      </c>
      <c r="C49" s="246"/>
      <c r="D49" s="215"/>
      <c r="E49" s="216"/>
      <c r="F49" s="216"/>
      <c r="G49" s="228">
        <f>G8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226</v>
      </c>
    </row>
    <row r="50" spans="1:33" x14ac:dyDescent="0.25">
      <c r="C50" s="247"/>
      <c r="D50" s="10"/>
      <c r="AG50" t="s">
        <v>227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8GucjSd0E2VFNhjfeoTLeuMr3vuTsHRD0Co8KpaCB+O7XS2HThynvpnH+0ABrWCKVcstUV4JH+/t8T7LRUTqQ==" saltValue="rNJmliSd5W5U2gFBBR9Ayw==" spinCount="100000" sheet="1" formatRows="0"/>
  <mergeCells count="24">
    <mergeCell ref="C37:G37"/>
    <mergeCell ref="C39:G39"/>
    <mergeCell ref="C41:G41"/>
    <mergeCell ref="C43:G43"/>
    <mergeCell ref="C45:G45"/>
    <mergeCell ref="C47:G47"/>
    <mergeCell ref="C26:G26"/>
    <mergeCell ref="C28:G28"/>
    <mergeCell ref="C29:G29"/>
    <mergeCell ref="C31:G31"/>
    <mergeCell ref="C33:G33"/>
    <mergeCell ref="C35:G35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141</v>
      </c>
      <c r="C8" s="240" t="s">
        <v>142</v>
      </c>
      <c r="D8" s="224"/>
      <c r="E8" s="225"/>
      <c r="F8" s="226"/>
      <c r="G8" s="226">
        <f>SUMIF(AG9:AG30,"&lt;&gt;NOR",G9:G30)</f>
        <v>0</v>
      </c>
      <c r="H8" s="226"/>
      <c r="I8" s="226">
        <f>SUM(I9:I30)</f>
        <v>0</v>
      </c>
      <c r="J8" s="226"/>
      <c r="K8" s="226">
        <f>SUM(K9:K30)</f>
        <v>0</v>
      </c>
      <c r="L8" s="226"/>
      <c r="M8" s="226">
        <f>SUM(M9:M30)</f>
        <v>0</v>
      </c>
      <c r="N8" s="225"/>
      <c r="O8" s="225">
        <f>SUM(O9:O30)</f>
        <v>0</v>
      </c>
      <c r="P8" s="225"/>
      <c r="Q8" s="225">
        <f>SUM(Q9:Q30)</f>
        <v>0</v>
      </c>
      <c r="R8" s="226"/>
      <c r="S8" s="226"/>
      <c r="T8" s="227"/>
      <c r="U8" s="221"/>
      <c r="V8" s="221">
        <f>SUM(V9:V30)</f>
        <v>14.469999999999999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957</v>
      </c>
      <c r="C9" s="241" t="s">
        <v>958</v>
      </c>
      <c r="D9" s="231" t="s">
        <v>193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194</v>
      </c>
      <c r="T9" s="235" t="s">
        <v>178</v>
      </c>
      <c r="U9" s="220">
        <v>0</v>
      </c>
      <c r="V9" s="220">
        <f>ROUND(E9*U9,2)</f>
        <v>0</v>
      </c>
      <c r="W9" s="220"/>
      <c r="X9" s="220" t="s">
        <v>391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877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/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9">
        <v>2</v>
      </c>
      <c r="B11" s="230" t="s">
        <v>928</v>
      </c>
      <c r="C11" s="241" t="s">
        <v>929</v>
      </c>
      <c r="D11" s="231" t="s">
        <v>193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177</v>
      </c>
      <c r="T11" s="235" t="s">
        <v>232</v>
      </c>
      <c r="U11" s="220">
        <v>0.34</v>
      </c>
      <c r="V11" s="220">
        <f>ROUND(E11*U11,2)</f>
        <v>0.34</v>
      </c>
      <c r="W11" s="220"/>
      <c r="X11" s="220" t="s">
        <v>195</v>
      </c>
      <c r="Y11" s="220" t="s">
        <v>180</v>
      </c>
      <c r="Z11" s="210"/>
      <c r="AA11" s="210"/>
      <c r="AB11" s="210"/>
      <c r="AC11" s="210"/>
      <c r="AD11" s="210"/>
      <c r="AE11" s="210"/>
      <c r="AF11" s="210"/>
      <c r="AG11" s="210" t="s">
        <v>196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2"/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3</v>
      </c>
      <c r="B13" s="230" t="s">
        <v>951</v>
      </c>
      <c r="C13" s="241" t="s">
        <v>954</v>
      </c>
      <c r="D13" s="231" t="s">
        <v>193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2.0000000000000002E-5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194</v>
      </c>
      <c r="T13" s="235" t="s">
        <v>178</v>
      </c>
      <c r="U13" s="220">
        <v>0</v>
      </c>
      <c r="V13" s="220">
        <f>ROUND(E13*U13,2)</f>
        <v>0</v>
      </c>
      <c r="W13" s="220"/>
      <c r="X13" s="220" t="s">
        <v>391</v>
      </c>
      <c r="Y13" s="220" t="s">
        <v>180</v>
      </c>
      <c r="Z13" s="210"/>
      <c r="AA13" s="210"/>
      <c r="AB13" s="210"/>
      <c r="AC13" s="210"/>
      <c r="AD13" s="210"/>
      <c r="AE13" s="210"/>
      <c r="AF13" s="210"/>
      <c r="AG13" s="210" t="s">
        <v>877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42"/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9">
        <v>4</v>
      </c>
      <c r="B15" s="230" t="s">
        <v>959</v>
      </c>
      <c r="C15" s="241" t="s">
        <v>960</v>
      </c>
      <c r="D15" s="231" t="s">
        <v>193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177</v>
      </c>
      <c r="T15" s="235" t="s">
        <v>232</v>
      </c>
      <c r="U15" s="220">
        <v>2</v>
      </c>
      <c r="V15" s="220">
        <f>ROUND(E15*U15,2)</f>
        <v>2</v>
      </c>
      <c r="W15" s="220"/>
      <c r="X15" s="220" t="s">
        <v>195</v>
      </c>
      <c r="Y15" s="220" t="s">
        <v>180</v>
      </c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2"/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9">
        <v>5</v>
      </c>
      <c r="B17" s="230" t="s">
        <v>953</v>
      </c>
      <c r="C17" s="241" t="s">
        <v>961</v>
      </c>
      <c r="D17" s="231" t="s">
        <v>193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2.0000000000000002E-5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194</v>
      </c>
      <c r="T17" s="235" t="s">
        <v>178</v>
      </c>
      <c r="U17" s="220">
        <v>0</v>
      </c>
      <c r="V17" s="220">
        <f>ROUND(E17*U17,2)</f>
        <v>0</v>
      </c>
      <c r="W17" s="220"/>
      <c r="X17" s="220" t="s">
        <v>391</v>
      </c>
      <c r="Y17" s="220" t="s">
        <v>180</v>
      </c>
      <c r="Z17" s="210"/>
      <c r="AA17" s="210"/>
      <c r="AB17" s="210"/>
      <c r="AC17" s="210"/>
      <c r="AD17" s="210"/>
      <c r="AE17" s="210"/>
      <c r="AF17" s="210"/>
      <c r="AG17" s="210" t="s">
        <v>877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2"/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9">
        <v>6</v>
      </c>
      <c r="B19" s="230" t="s">
        <v>930</v>
      </c>
      <c r="C19" s="241" t="s">
        <v>931</v>
      </c>
      <c r="D19" s="231" t="s">
        <v>278</v>
      </c>
      <c r="E19" s="232">
        <v>15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177</v>
      </c>
      <c r="T19" s="235" t="s">
        <v>232</v>
      </c>
      <c r="U19" s="220">
        <v>6.4000000000000001E-2</v>
      </c>
      <c r="V19" s="220">
        <f>ROUND(E19*U19,2)</f>
        <v>0.96</v>
      </c>
      <c r="W19" s="220"/>
      <c r="X19" s="220" t="s">
        <v>195</v>
      </c>
      <c r="Y19" s="220" t="s">
        <v>180</v>
      </c>
      <c r="Z19" s="210"/>
      <c r="AA19" s="210"/>
      <c r="AB19" s="210"/>
      <c r="AC19" s="210"/>
      <c r="AD19" s="210"/>
      <c r="AE19" s="210"/>
      <c r="AF19" s="210"/>
      <c r="AG19" s="210" t="s">
        <v>196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2"/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0.799999999999997" outlineLevel="1" x14ac:dyDescent="0.25">
      <c r="A21" s="229">
        <v>7</v>
      </c>
      <c r="B21" s="230" t="s">
        <v>941</v>
      </c>
      <c r="C21" s="241" t="s">
        <v>942</v>
      </c>
      <c r="D21" s="231" t="s">
        <v>278</v>
      </c>
      <c r="E21" s="232">
        <v>15.75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 t="s">
        <v>390</v>
      </c>
      <c r="S21" s="234" t="s">
        <v>177</v>
      </c>
      <c r="T21" s="235" t="s">
        <v>232</v>
      </c>
      <c r="U21" s="220">
        <v>0</v>
      </c>
      <c r="V21" s="220">
        <f>ROUND(E21*U21,2)</f>
        <v>0</v>
      </c>
      <c r="W21" s="220"/>
      <c r="X21" s="220" t="s">
        <v>391</v>
      </c>
      <c r="Y21" s="220" t="s">
        <v>180</v>
      </c>
      <c r="Z21" s="210"/>
      <c r="AA21" s="210"/>
      <c r="AB21" s="210"/>
      <c r="AC21" s="210"/>
      <c r="AD21" s="210"/>
      <c r="AE21" s="210"/>
      <c r="AF21" s="210"/>
      <c r="AG21" s="210" t="s">
        <v>877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42"/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9">
        <v>8</v>
      </c>
      <c r="B23" s="230" t="s">
        <v>934</v>
      </c>
      <c r="C23" s="241" t="s">
        <v>935</v>
      </c>
      <c r="D23" s="231" t="s">
        <v>193</v>
      </c>
      <c r="E23" s="232">
        <v>3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177</v>
      </c>
      <c r="T23" s="235" t="s">
        <v>232</v>
      </c>
      <c r="U23" s="220">
        <v>5.0500000000000003E-2</v>
      </c>
      <c r="V23" s="220">
        <f>ROUND(E23*U23,2)</f>
        <v>0.15</v>
      </c>
      <c r="W23" s="220"/>
      <c r="X23" s="220" t="s">
        <v>195</v>
      </c>
      <c r="Y23" s="220" t="s">
        <v>180</v>
      </c>
      <c r="Z23" s="210"/>
      <c r="AA23" s="210"/>
      <c r="AB23" s="210"/>
      <c r="AC23" s="210"/>
      <c r="AD23" s="210"/>
      <c r="AE23" s="210"/>
      <c r="AF23" s="210"/>
      <c r="AG23" s="210" t="s">
        <v>196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2"/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9">
        <v>9</v>
      </c>
      <c r="B25" s="230" t="s">
        <v>955</v>
      </c>
      <c r="C25" s="241" t="s">
        <v>956</v>
      </c>
      <c r="D25" s="231" t="s">
        <v>0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177</v>
      </c>
      <c r="T25" s="235" t="s">
        <v>232</v>
      </c>
      <c r="U25" s="220">
        <v>1.7000000000000001E-2</v>
      </c>
      <c r="V25" s="220">
        <f>ROUND(E25*U25,2)</f>
        <v>0.02</v>
      </c>
      <c r="W25" s="220"/>
      <c r="X25" s="220" t="s">
        <v>907</v>
      </c>
      <c r="Y25" s="220" t="s">
        <v>180</v>
      </c>
      <c r="Z25" s="210"/>
      <c r="AA25" s="210"/>
      <c r="AB25" s="210"/>
      <c r="AC25" s="210"/>
      <c r="AD25" s="210"/>
      <c r="AE25" s="210"/>
      <c r="AF25" s="210"/>
      <c r="AG25" s="210" t="s">
        <v>908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42"/>
      <c r="D26" s="237"/>
      <c r="E26" s="237"/>
      <c r="F26" s="237"/>
      <c r="G26" s="23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9">
        <v>10</v>
      </c>
      <c r="B27" s="230" t="s">
        <v>938</v>
      </c>
      <c r="C27" s="241" t="s">
        <v>939</v>
      </c>
      <c r="D27" s="231" t="s">
        <v>867</v>
      </c>
      <c r="E27" s="232">
        <v>8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868</v>
      </c>
      <c r="S27" s="234" t="s">
        <v>177</v>
      </c>
      <c r="T27" s="235" t="s">
        <v>232</v>
      </c>
      <c r="U27" s="220">
        <v>1</v>
      </c>
      <c r="V27" s="220">
        <f>ROUND(E27*U27,2)</f>
        <v>8</v>
      </c>
      <c r="W27" s="220"/>
      <c r="X27" s="220" t="s">
        <v>869</v>
      </c>
      <c r="Y27" s="220" t="s">
        <v>180</v>
      </c>
      <c r="Z27" s="210"/>
      <c r="AA27" s="210"/>
      <c r="AB27" s="210"/>
      <c r="AC27" s="210"/>
      <c r="AD27" s="210"/>
      <c r="AE27" s="210"/>
      <c r="AF27" s="210"/>
      <c r="AG27" s="210" t="s">
        <v>870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2"/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11</v>
      </c>
      <c r="B29" s="230" t="s">
        <v>865</v>
      </c>
      <c r="C29" s="241" t="s">
        <v>866</v>
      </c>
      <c r="D29" s="231" t="s">
        <v>867</v>
      </c>
      <c r="E29" s="232">
        <v>3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868</v>
      </c>
      <c r="S29" s="234" t="s">
        <v>177</v>
      </c>
      <c r="T29" s="235" t="s">
        <v>232</v>
      </c>
      <c r="U29" s="220">
        <v>1</v>
      </c>
      <c r="V29" s="220">
        <f>ROUND(E29*U29,2)</f>
        <v>3</v>
      </c>
      <c r="W29" s="220"/>
      <c r="X29" s="220" t="s">
        <v>869</v>
      </c>
      <c r="Y29" s="220" t="s">
        <v>180</v>
      </c>
      <c r="Z29" s="210"/>
      <c r="AA29" s="210"/>
      <c r="AB29" s="210"/>
      <c r="AC29" s="210"/>
      <c r="AD29" s="210"/>
      <c r="AE29" s="210"/>
      <c r="AF29" s="210"/>
      <c r="AG29" s="210" t="s">
        <v>870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42"/>
      <c r="D30" s="237"/>
      <c r="E30" s="237"/>
      <c r="F30" s="237"/>
      <c r="G30" s="23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182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3"/>
      <c r="B31" s="4"/>
      <c r="C31" s="24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158</v>
      </c>
    </row>
    <row r="32" spans="1:60" x14ac:dyDescent="0.25">
      <c r="A32" s="213"/>
      <c r="B32" s="214" t="s">
        <v>29</v>
      </c>
      <c r="C32" s="246"/>
      <c r="D32" s="215"/>
      <c r="E32" s="216"/>
      <c r="F32" s="216"/>
      <c r="G32" s="228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226</v>
      </c>
    </row>
    <row r="33" spans="3:33" x14ac:dyDescent="0.25">
      <c r="C33" s="247"/>
      <c r="D33" s="10"/>
      <c r="AG33" t="s">
        <v>227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6IYeWS4C5cJLbvlxDMdJ6MqS49hlXd4wyq+9H48DXZsXZEeF0lJgE+UfYTv+wzZn760qISPcx2OR5b9QWzLb0g==" saltValue="InuLxoRWS4f2Z2GP1bmbrA==" spinCount="100000" sheet="1" formatRows="0"/>
  <mergeCells count="15">
    <mergeCell ref="C26:G26"/>
    <mergeCell ref="C28:G28"/>
    <mergeCell ref="C30:G30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61</v>
      </c>
      <c r="C3" s="199" t="s">
        <v>62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50</v>
      </c>
      <c r="C4" s="202" t="s">
        <v>63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50</v>
      </c>
      <c r="C8" s="240" t="s">
        <v>96</v>
      </c>
      <c r="D8" s="224"/>
      <c r="E8" s="225"/>
      <c r="F8" s="226"/>
      <c r="G8" s="226">
        <f>SUMIF(AG9:AG94,"&lt;&gt;NOR",G9:G94)</f>
        <v>0</v>
      </c>
      <c r="H8" s="226"/>
      <c r="I8" s="226">
        <f>SUM(I9:I94)</f>
        <v>0</v>
      </c>
      <c r="J8" s="226"/>
      <c r="K8" s="226">
        <f>SUM(K9:K94)</f>
        <v>0</v>
      </c>
      <c r="L8" s="226"/>
      <c r="M8" s="226">
        <f>SUM(M9:M94)</f>
        <v>0</v>
      </c>
      <c r="N8" s="225"/>
      <c r="O8" s="225">
        <f>SUM(O9:O94)</f>
        <v>4.09</v>
      </c>
      <c r="P8" s="225"/>
      <c r="Q8" s="225">
        <f>SUM(Q9:Q94)</f>
        <v>0</v>
      </c>
      <c r="R8" s="226"/>
      <c r="S8" s="226"/>
      <c r="T8" s="227"/>
      <c r="U8" s="221"/>
      <c r="V8" s="221">
        <f>SUM(V9:V94)</f>
        <v>46.22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962</v>
      </c>
      <c r="C9" s="241" t="s">
        <v>963</v>
      </c>
      <c r="D9" s="231" t="s">
        <v>617</v>
      </c>
      <c r="E9" s="232">
        <v>15.32948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964</v>
      </c>
      <c r="S9" s="234" t="s">
        <v>177</v>
      </c>
      <c r="T9" s="235" t="s">
        <v>232</v>
      </c>
      <c r="U9" s="220">
        <v>9.5200000000000007E-2</v>
      </c>
      <c r="V9" s="220">
        <f>ROUND(E9*U9,2)</f>
        <v>1.46</v>
      </c>
      <c r="W9" s="220"/>
      <c r="X9" s="220" t="s">
        <v>195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965</v>
      </c>
      <c r="D10" s="254"/>
      <c r="E10" s="254"/>
      <c r="F10" s="254"/>
      <c r="G10" s="25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234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966</v>
      </c>
      <c r="D11" s="248"/>
      <c r="E11" s="249">
        <v>15.33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236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4"/>
      <c r="D12" s="236"/>
      <c r="E12" s="236"/>
      <c r="F12" s="236"/>
      <c r="G12" s="236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2</v>
      </c>
      <c r="B13" s="230" t="s">
        <v>967</v>
      </c>
      <c r="C13" s="241" t="s">
        <v>968</v>
      </c>
      <c r="D13" s="231" t="s">
        <v>617</v>
      </c>
      <c r="E13" s="232">
        <v>33.052480000000003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964</v>
      </c>
      <c r="S13" s="234" t="s">
        <v>177</v>
      </c>
      <c r="T13" s="235" t="s">
        <v>232</v>
      </c>
      <c r="U13" s="220">
        <v>0.36799999999999999</v>
      </c>
      <c r="V13" s="220">
        <f>ROUND(E13*U13,2)</f>
        <v>12.16</v>
      </c>
      <c r="W13" s="220"/>
      <c r="X13" s="220" t="s">
        <v>195</v>
      </c>
      <c r="Y13" s="220" t="s">
        <v>180</v>
      </c>
      <c r="Z13" s="210"/>
      <c r="AA13" s="210"/>
      <c r="AB13" s="210"/>
      <c r="AC13" s="210"/>
      <c r="AD13" s="210"/>
      <c r="AE13" s="210"/>
      <c r="AF13" s="210"/>
      <c r="AG13" s="210" t="s">
        <v>196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6" t="s">
        <v>969</v>
      </c>
      <c r="D14" s="254"/>
      <c r="E14" s="254"/>
      <c r="F14" s="254"/>
      <c r="G14" s="25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17"/>
      <c r="B15" s="218"/>
      <c r="C15" s="257" t="s">
        <v>970</v>
      </c>
      <c r="D15" s="248"/>
      <c r="E15" s="249">
        <v>33.049999999999997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236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4"/>
      <c r="D16" s="236"/>
      <c r="E16" s="236"/>
      <c r="F16" s="236"/>
      <c r="G16" s="236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9">
        <v>3</v>
      </c>
      <c r="B17" s="230" t="s">
        <v>971</v>
      </c>
      <c r="C17" s="241" t="s">
        <v>972</v>
      </c>
      <c r="D17" s="231" t="s">
        <v>617</v>
      </c>
      <c r="E17" s="232">
        <v>33.052480000000003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964</v>
      </c>
      <c r="S17" s="234" t="s">
        <v>177</v>
      </c>
      <c r="T17" s="235" t="s">
        <v>232</v>
      </c>
      <c r="U17" s="220">
        <v>5.8000000000000003E-2</v>
      </c>
      <c r="V17" s="220">
        <f>ROUND(E17*U17,2)</f>
        <v>1.92</v>
      </c>
      <c r="W17" s="220"/>
      <c r="X17" s="220" t="s">
        <v>195</v>
      </c>
      <c r="Y17" s="220" t="s">
        <v>180</v>
      </c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56" t="s">
        <v>969</v>
      </c>
      <c r="D18" s="254"/>
      <c r="E18" s="254"/>
      <c r="F18" s="254"/>
      <c r="G18" s="25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234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17"/>
      <c r="B19" s="218"/>
      <c r="C19" s="244"/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182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9">
        <v>4</v>
      </c>
      <c r="B20" s="230" t="s">
        <v>973</v>
      </c>
      <c r="C20" s="241" t="s">
        <v>974</v>
      </c>
      <c r="D20" s="231" t="s">
        <v>617</v>
      </c>
      <c r="E20" s="232">
        <v>7.2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964</v>
      </c>
      <c r="S20" s="234" t="s">
        <v>177</v>
      </c>
      <c r="T20" s="235" t="s">
        <v>232</v>
      </c>
      <c r="U20" s="220">
        <v>0.36499999999999999</v>
      </c>
      <c r="V20" s="220">
        <f>ROUND(E20*U20,2)</f>
        <v>2.63</v>
      </c>
      <c r="W20" s="220"/>
      <c r="X20" s="220" t="s">
        <v>195</v>
      </c>
      <c r="Y20" s="220" t="s">
        <v>180</v>
      </c>
      <c r="Z20" s="210"/>
      <c r="AA20" s="210"/>
      <c r="AB20" s="210"/>
      <c r="AC20" s="210"/>
      <c r="AD20" s="210"/>
      <c r="AE20" s="210"/>
      <c r="AF20" s="210"/>
      <c r="AG20" s="210" t="s">
        <v>196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2" x14ac:dyDescent="0.25">
      <c r="A21" s="217"/>
      <c r="B21" s="218"/>
      <c r="C21" s="256" t="s">
        <v>975</v>
      </c>
      <c r="D21" s="254"/>
      <c r="E21" s="254"/>
      <c r="F21" s="254"/>
      <c r="G21" s="254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234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57" t="s">
        <v>976</v>
      </c>
      <c r="D22" s="248"/>
      <c r="E22" s="249">
        <v>4.8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236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17"/>
      <c r="B23" s="218"/>
      <c r="C23" s="257" t="s">
        <v>977</v>
      </c>
      <c r="D23" s="248"/>
      <c r="E23" s="249">
        <v>2.4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236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4"/>
      <c r="D24" s="236"/>
      <c r="E24" s="236"/>
      <c r="F24" s="236"/>
      <c r="G24" s="236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9">
        <v>5</v>
      </c>
      <c r="B25" s="230" t="s">
        <v>978</v>
      </c>
      <c r="C25" s="241" t="s">
        <v>979</v>
      </c>
      <c r="D25" s="231" t="s">
        <v>617</v>
      </c>
      <c r="E25" s="232">
        <v>7.2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964</v>
      </c>
      <c r="S25" s="234" t="s">
        <v>177</v>
      </c>
      <c r="T25" s="235" t="s">
        <v>232</v>
      </c>
      <c r="U25" s="220">
        <v>0.38979999999999998</v>
      </c>
      <c r="V25" s="220">
        <f>ROUND(E25*U25,2)</f>
        <v>2.81</v>
      </c>
      <c r="W25" s="220"/>
      <c r="X25" s="220" t="s">
        <v>195</v>
      </c>
      <c r="Y25" s="220" t="s">
        <v>180</v>
      </c>
      <c r="Z25" s="210"/>
      <c r="AA25" s="210"/>
      <c r="AB25" s="210"/>
      <c r="AC25" s="210"/>
      <c r="AD25" s="210"/>
      <c r="AE25" s="210"/>
      <c r="AF25" s="210"/>
      <c r="AG25" s="210" t="s">
        <v>196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1" outlineLevel="2" x14ac:dyDescent="0.25">
      <c r="A26" s="217"/>
      <c r="B26" s="218"/>
      <c r="C26" s="256" t="s">
        <v>975</v>
      </c>
      <c r="D26" s="254"/>
      <c r="E26" s="254"/>
      <c r="F26" s="254"/>
      <c r="G26" s="254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234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zapažených i nezapažených s urovnáním dna do předepsaného profilu a spádu, s přehozením výkopku na přilehlém terénu na vzdálenost do 3 m od podélné osy rýhy nebo s naložením výkopku na dopravní prostředek.</v>
      </c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17"/>
      <c r="B27" s="218"/>
      <c r="C27" s="244"/>
      <c r="D27" s="236"/>
      <c r="E27" s="236"/>
      <c r="F27" s="236"/>
      <c r="G27" s="236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182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9">
        <v>6</v>
      </c>
      <c r="B28" s="230" t="s">
        <v>980</v>
      </c>
      <c r="C28" s="241" t="s">
        <v>981</v>
      </c>
      <c r="D28" s="231" t="s">
        <v>617</v>
      </c>
      <c r="E28" s="232">
        <v>40.252479999999998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964</v>
      </c>
      <c r="S28" s="234" t="s">
        <v>177</v>
      </c>
      <c r="T28" s="235" t="s">
        <v>232</v>
      </c>
      <c r="U28" s="220">
        <v>1.0999999999999999E-2</v>
      </c>
      <c r="V28" s="220">
        <f>ROUND(E28*U28,2)</f>
        <v>0.44</v>
      </c>
      <c r="W28" s="220"/>
      <c r="X28" s="220" t="s">
        <v>195</v>
      </c>
      <c r="Y28" s="220" t="s">
        <v>180</v>
      </c>
      <c r="Z28" s="210"/>
      <c r="AA28" s="210"/>
      <c r="AB28" s="210"/>
      <c r="AC28" s="210"/>
      <c r="AD28" s="210"/>
      <c r="AE28" s="210"/>
      <c r="AF28" s="210"/>
      <c r="AG28" s="210" t="s">
        <v>196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56" t="s">
        <v>982</v>
      </c>
      <c r="D29" s="254"/>
      <c r="E29" s="254"/>
      <c r="F29" s="254"/>
      <c r="G29" s="25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234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57" t="s">
        <v>970</v>
      </c>
      <c r="D30" s="248"/>
      <c r="E30" s="249">
        <v>33.049999999999997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236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17"/>
      <c r="B31" s="218"/>
      <c r="C31" s="257" t="s">
        <v>976</v>
      </c>
      <c r="D31" s="248"/>
      <c r="E31" s="249">
        <v>4.8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236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17"/>
      <c r="B32" s="218"/>
      <c r="C32" s="257" t="s">
        <v>977</v>
      </c>
      <c r="D32" s="248"/>
      <c r="E32" s="249">
        <v>2.4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236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44"/>
      <c r="D33" s="236"/>
      <c r="E33" s="236"/>
      <c r="F33" s="236"/>
      <c r="G33" s="236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9">
        <v>7</v>
      </c>
      <c r="B34" s="230" t="s">
        <v>983</v>
      </c>
      <c r="C34" s="241" t="s">
        <v>984</v>
      </c>
      <c r="D34" s="231" t="s">
        <v>617</v>
      </c>
      <c r="E34" s="232">
        <v>402.52480000000003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964</v>
      </c>
      <c r="S34" s="234" t="s">
        <v>177</v>
      </c>
      <c r="T34" s="235" t="s">
        <v>232</v>
      </c>
      <c r="U34" s="220">
        <v>0</v>
      </c>
      <c r="V34" s="220">
        <f>ROUND(E34*U34,2)</f>
        <v>0</v>
      </c>
      <c r="W34" s="220"/>
      <c r="X34" s="220" t="s">
        <v>195</v>
      </c>
      <c r="Y34" s="220" t="s">
        <v>180</v>
      </c>
      <c r="Z34" s="210"/>
      <c r="AA34" s="210"/>
      <c r="AB34" s="210"/>
      <c r="AC34" s="210"/>
      <c r="AD34" s="210"/>
      <c r="AE34" s="210"/>
      <c r="AF34" s="210"/>
      <c r="AG34" s="210" t="s">
        <v>196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56" t="s">
        <v>982</v>
      </c>
      <c r="D35" s="254"/>
      <c r="E35" s="254"/>
      <c r="F35" s="254"/>
      <c r="G35" s="25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234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58" t="s">
        <v>266</v>
      </c>
      <c r="D36" s="250"/>
      <c r="E36" s="251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236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17"/>
      <c r="B37" s="218"/>
      <c r="C37" s="259" t="s">
        <v>985</v>
      </c>
      <c r="D37" s="250"/>
      <c r="E37" s="251">
        <v>33.049999999999997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236</v>
      </c>
      <c r="AH37" s="210">
        <v>2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17"/>
      <c r="B38" s="218"/>
      <c r="C38" s="259" t="s">
        <v>986</v>
      </c>
      <c r="D38" s="250"/>
      <c r="E38" s="251">
        <v>4.8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236</v>
      </c>
      <c r="AH38" s="210">
        <v>2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17"/>
      <c r="B39" s="218"/>
      <c r="C39" s="259" t="s">
        <v>987</v>
      </c>
      <c r="D39" s="250"/>
      <c r="E39" s="251">
        <v>2.4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236</v>
      </c>
      <c r="AH39" s="210">
        <v>2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17"/>
      <c r="B40" s="218"/>
      <c r="C40" s="260" t="s">
        <v>269</v>
      </c>
      <c r="D40" s="252"/>
      <c r="E40" s="253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236</v>
      </c>
      <c r="AH40" s="210">
        <v>3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17"/>
      <c r="B41" s="218"/>
      <c r="C41" s="258" t="s">
        <v>270</v>
      </c>
      <c r="D41" s="250"/>
      <c r="E41" s="251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236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17"/>
      <c r="B42" s="218"/>
      <c r="C42" s="257" t="s">
        <v>988</v>
      </c>
      <c r="D42" s="248"/>
      <c r="E42" s="249">
        <v>402.52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236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44"/>
      <c r="D43" s="236"/>
      <c r="E43" s="236"/>
      <c r="F43" s="236"/>
      <c r="G43" s="236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29">
        <v>8</v>
      </c>
      <c r="B44" s="230" t="s">
        <v>989</v>
      </c>
      <c r="C44" s="241" t="s">
        <v>990</v>
      </c>
      <c r="D44" s="231" t="s">
        <v>617</v>
      </c>
      <c r="E44" s="232">
        <v>40.252479999999998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 t="s">
        <v>964</v>
      </c>
      <c r="S44" s="234" t="s">
        <v>177</v>
      </c>
      <c r="T44" s="235" t="s">
        <v>232</v>
      </c>
      <c r="U44" s="220">
        <v>8.9999999999999993E-3</v>
      </c>
      <c r="V44" s="220">
        <f>ROUND(E44*U44,2)</f>
        <v>0.36</v>
      </c>
      <c r="W44" s="220"/>
      <c r="X44" s="220" t="s">
        <v>195</v>
      </c>
      <c r="Y44" s="220" t="s">
        <v>180</v>
      </c>
      <c r="Z44" s="210"/>
      <c r="AA44" s="210"/>
      <c r="AB44" s="210"/>
      <c r="AC44" s="210"/>
      <c r="AD44" s="210"/>
      <c r="AE44" s="210"/>
      <c r="AF44" s="210"/>
      <c r="AG44" s="210" t="s">
        <v>196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57" t="s">
        <v>970</v>
      </c>
      <c r="D45" s="248"/>
      <c r="E45" s="249">
        <v>33.049999999999997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236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17"/>
      <c r="B46" s="218"/>
      <c r="C46" s="257" t="s">
        <v>976</v>
      </c>
      <c r="D46" s="248"/>
      <c r="E46" s="249">
        <v>4.8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236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17"/>
      <c r="B47" s="218"/>
      <c r="C47" s="257" t="s">
        <v>977</v>
      </c>
      <c r="D47" s="248"/>
      <c r="E47" s="249">
        <v>2.4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236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44"/>
      <c r="D48" s="236"/>
      <c r="E48" s="236"/>
      <c r="F48" s="236"/>
      <c r="G48" s="236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182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9">
        <v>9</v>
      </c>
      <c r="B49" s="230" t="s">
        <v>991</v>
      </c>
      <c r="C49" s="241" t="s">
        <v>992</v>
      </c>
      <c r="D49" s="231" t="s">
        <v>617</v>
      </c>
      <c r="E49" s="232">
        <v>4.8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964</v>
      </c>
      <c r="S49" s="234" t="s">
        <v>177</v>
      </c>
      <c r="T49" s="235" t="s">
        <v>232</v>
      </c>
      <c r="U49" s="220">
        <v>0.20200000000000001</v>
      </c>
      <c r="V49" s="220">
        <f>ROUND(E49*U49,2)</f>
        <v>0.97</v>
      </c>
      <c r="W49" s="220"/>
      <c r="X49" s="220" t="s">
        <v>195</v>
      </c>
      <c r="Y49" s="220" t="s">
        <v>180</v>
      </c>
      <c r="Z49" s="210"/>
      <c r="AA49" s="210"/>
      <c r="AB49" s="210"/>
      <c r="AC49" s="210"/>
      <c r="AD49" s="210"/>
      <c r="AE49" s="210"/>
      <c r="AF49" s="210"/>
      <c r="AG49" s="210" t="s">
        <v>196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6" t="s">
        <v>993</v>
      </c>
      <c r="D50" s="254"/>
      <c r="E50" s="254"/>
      <c r="F50" s="254"/>
      <c r="G50" s="254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234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17"/>
      <c r="B51" s="218"/>
      <c r="C51" s="257" t="s">
        <v>994</v>
      </c>
      <c r="D51" s="248"/>
      <c r="E51" s="249">
        <v>3.2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236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17"/>
      <c r="B52" s="218"/>
      <c r="C52" s="257" t="s">
        <v>995</v>
      </c>
      <c r="D52" s="248"/>
      <c r="E52" s="249">
        <v>1.6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236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17"/>
      <c r="B53" s="218"/>
      <c r="C53" s="244"/>
      <c r="D53" s="236"/>
      <c r="E53" s="236"/>
      <c r="F53" s="236"/>
      <c r="G53" s="236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182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9">
        <v>10</v>
      </c>
      <c r="B54" s="230" t="s">
        <v>996</v>
      </c>
      <c r="C54" s="241" t="s">
        <v>997</v>
      </c>
      <c r="D54" s="231" t="s">
        <v>617</v>
      </c>
      <c r="E54" s="232">
        <v>2.4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1.7</v>
      </c>
      <c r="O54" s="232">
        <f>ROUND(E54*N54,2)</f>
        <v>4.08</v>
      </c>
      <c r="P54" s="232">
        <v>0</v>
      </c>
      <c r="Q54" s="232">
        <f>ROUND(E54*P54,2)</f>
        <v>0</v>
      </c>
      <c r="R54" s="234" t="s">
        <v>964</v>
      </c>
      <c r="S54" s="234" t="s">
        <v>177</v>
      </c>
      <c r="T54" s="235" t="s">
        <v>232</v>
      </c>
      <c r="U54" s="220">
        <v>1.587</v>
      </c>
      <c r="V54" s="220">
        <f>ROUND(E54*U54,2)</f>
        <v>3.81</v>
      </c>
      <c r="W54" s="220"/>
      <c r="X54" s="220" t="s">
        <v>195</v>
      </c>
      <c r="Y54" s="220" t="s">
        <v>180</v>
      </c>
      <c r="Z54" s="210"/>
      <c r="AA54" s="210"/>
      <c r="AB54" s="210"/>
      <c r="AC54" s="210"/>
      <c r="AD54" s="210"/>
      <c r="AE54" s="210"/>
      <c r="AF54" s="210"/>
      <c r="AG54" s="210" t="s">
        <v>196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1" outlineLevel="2" x14ac:dyDescent="0.25">
      <c r="A55" s="217"/>
      <c r="B55" s="218"/>
      <c r="C55" s="256" t="s">
        <v>998</v>
      </c>
      <c r="D55" s="254"/>
      <c r="E55" s="254"/>
      <c r="F55" s="254"/>
      <c r="G55" s="254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234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8" t="str">
        <f>C55</f>
        <v>sypaninou z vhodných hornin tř. 1 - 4 nebo materiálem připraveným podél výkopu ve vzdálenosti do 3 m od jeho kraje, pro jakoukoliv hloubku výkopu a jakoukoliv míru zhutnění,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17"/>
      <c r="B56" s="218"/>
      <c r="C56" s="257" t="s">
        <v>999</v>
      </c>
      <c r="D56" s="248"/>
      <c r="E56" s="249">
        <v>1.6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236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17"/>
      <c r="B57" s="218"/>
      <c r="C57" s="257" t="s">
        <v>1000</v>
      </c>
      <c r="D57" s="248"/>
      <c r="E57" s="249">
        <v>0.8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236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17"/>
      <c r="B58" s="218"/>
      <c r="C58" s="244"/>
      <c r="D58" s="236"/>
      <c r="E58" s="236"/>
      <c r="F58" s="236"/>
      <c r="G58" s="236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9">
        <v>11</v>
      </c>
      <c r="B59" s="230" t="s">
        <v>1001</v>
      </c>
      <c r="C59" s="241" t="s">
        <v>1002</v>
      </c>
      <c r="D59" s="231" t="s">
        <v>230</v>
      </c>
      <c r="E59" s="232">
        <v>103.46742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 t="s">
        <v>1003</v>
      </c>
      <c r="S59" s="234" t="s">
        <v>177</v>
      </c>
      <c r="T59" s="235" t="s">
        <v>232</v>
      </c>
      <c r="U59" s="220">
        <v>0.06</v>
      </c>
      <c r="V59" s="220">
        <f>ROUND(E59*U59,2)</f>
        <v>6.21</v>
      </c>
      <c r="W59" s="220"/>
      <c r="X59" s="220" t="s">
        <v>195</v>
      </c>
      <c r="Y59" s="220" t="s">
        <v>180</v>
      </c>
      <c r="Z59" s="210"/>
      <c r="AA59" s="210"/>
      <c r="AB59" s="210"/>
      <c r="AC59" s="210"/>
      <c r="AD59" s="210"/>
      <c r="AE59" s="210"/>
      <c r="AF59" s="210"/>
      <c r="AG59" s="210" t="s">
        <v>196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17"/>
      <c r="B60" s="218"/>
      <c r="C60" s="256" t="s">
        <v>1004</v>
      </c>
      <c r="D60" s="254"/>
      <c r="E60" s="254"/>
      <c r="F60" s="254"/>
      <c r="G60" s="254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234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57" t="s">
        <v>1005</v>
      </c>
      <c r="D61" s="248"/>
      <c r="E61" s="249">
        <v>85.05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236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17"/>
      <c r="B62" s="218"/>
      <c r="C62" s="257" t="s">
        <v>1006</v>
      </c>
      <c r="D62" s="248"/>
      <c r="E62" s="249">
        <v>18.420000000000002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236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44"/>
      <c r="D63" s="236"/>
      <c r="E63" s="236"/>
      <c r="F63" s="236"/>
      <c r="G63" s="236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29">
        <v>12</v>
      </c>
      <c r="B64" s="230" t="s">
        <v>1007</v>
      </c>
      <c r="C64" s="241" t="s">
        <v>1008</v>
      </c>
      <c r="D64" s="231" t="s">
        <v>230</v>
      </c>
      <c r="E64" s="232">
        <v>61.796599999999998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194</v>
      </c>
      <c r="T64" s="235" t="s">
        <v>178</v>
      </c>
      <c r="U64" s="220">
        <v>0</v>
      </c>
      <c r="V64" s="220">
        <f>ROUND(E64*U64,2)</f>
        <v>0</v>
      </c>
      <c r="W64" s="220"/>
      <c r="X64" s="220" t="s">
        <v>195</v>
      </c>
      <c r="Y64" s="220" t="s">
        <v>180</v>
      </c>
      <c r="Z64" s="210"/>
      <c r="AA64" s="210"/>
      <c r="AB64" s="210"/>
      <c r="AC64" s="210"/>
      <c r="AD64" s="210"/>
      <c r="AE64" s="210"/>
      <c r="AF64" s="210"/>
      <c r="AG64" s="210" t="s">
        <v>196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17"/>
      <c r="B65" s="218"/>
      <c r="C65" s="257" t="s">
        <v>1009</v>
      </c>
      <c r="D65" s="248"/>
      <c r="E65" s="249">
        <v>47.14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236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17"/>
      <c r="B66" s="218"/>
      <c r="C66" s="257" t="s">
        <v>1010</v>
      </c>
      <c r="D66" s="248"/>
      <c r="E66" s="249">
        <v>4.6900000000000004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236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17"/>
      <c r="B67" s="218"/>
      <c r="C67" s="257" t="s">
        <v>1011</v>
      </c>
      <c r="D67" s="248"/>
      <c r="E67" s="249">
        <v>9.9700000000000006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236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44"/>
      <c r="D68" s="236"/>
      <c r="E68" s="236"/>
      <c r="F68" s="236"/>
      <c r="G68" s="236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9">
        <v>13</v>
      </c>
      <c r="B69" s="230" t="s">
        <v>1012</v>
      </c>
      <c r="C69" s="241" t="s">
        <v>1013</v>
      </c>
      <c r="D69" s="231" t="s">
        <v>230</v>
      </c>
      <c r="E69" s="232">
        <v>103.46742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 t="s">
        <v>964</v>
      </c>
      <c r="S69" s="234" t="s">
        <v>177</v>
      </c>
      <c r="T69" s="235" t="s">
        <v>232</v>
      </c>
      <c r="U69" s="220">
        <v>0.13</v>
      </c>
      <c r="V69" s="220">
        <f>ROUND(E69*U69,2)</f>
        <v>13.45</v>
      </c>
      <c r="W69" s="220"/>
      <c r="X69" s="220" t="s">
        <v>195</v>
      </c>
      <c r="Y69" s="220" t="s">
        <v>180</v>
      </c>
      <c r="Z69" s="210"/>
      <c r="AA69" s="210"/>
      <c r="AB69" s="210"/>
      <c r="AC69" s="210"/>
      <c r="AD69" s="210"/>
      <c r="AE69" s="210"/>
      <c r="AF69" s="210"/>
      <c r="AG69" s="210" t="s">
        <v>196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17"/>
      <c r="B70" s="218"/>
      <c r="C70" s="256" t="s">
        <v>1014</v>
      </c>
      <c r="D70" s="254"/>
      <c r="E70" s="254"/>
      <c r="F70" s="254"/>
      <c r="G70" s="254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234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38" t="str">
        <f>C70</f>
        <v>s případným nutným přemístěním hromad nebo dočasných skládek na místo potřeby ze vzdálenosti do 30 m, v rovině nebo ve svahu do 1 : 5,</v>
      </c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17"/>
      <c r="B71" s="218"/>
      <c r="C71" s="258" t="s">
        <v>266</v>
      </c>
      <c r="D71" s="250"/>
      <c r="E71" s="251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236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17"/>
      <c r="B72" s="218"/>
      <c r="C72" s="259" t="s">
        <v>1015</v>
      </c>
      <c r="D72" s="250"/>
      <c r="E72" s="251">
        <v>85.05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236</v>
      </c>
      <c r="AH72" s="210">
        <v>2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17"/>
      <c r="B73" s="218"/>
      <c r="C73" s="259" t="s">
        <v>1016</v>
      </c>
      <c r="D73" s="250"/>
      <c r="E73" s="251">
        <v>18.420000000000002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236</v>
      </c>
      <c r="AH73" s="210">
        <v>2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17"/>
      <c r="B74" s="218"/>
      <c r="C74" s="260" t="s">
        <v>269</v>
      </c>
      <c r="D74" s="252"/>
      <c r="E74" s="253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236</v>
      </c>
      <c r="AH74" s="210">
        <v>3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17"/>
      <c r="B75" s="218"/>
      <c r="C75" s="258" t="s">
        <v>270</v>
      </c>
      <c r="D75" s="250"/>
      <c r="E75" s="251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236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17"/>
      <c r="B76" s="218"/>
      <c r="C76" s="257" t="s">
        <v>1017</v>
      </c>
      <c r="D76" s="248"/>
      <c r="E76" s="249">
        <v>103.47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236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5">
      <c r="A77" s="217"/>
      <c r="B77" s="218"/>
      <c r="C77" s="244"/>
      <c r="D77" s="236"/>
      <c r="E77" s="236"/>
      <c r="F77" s="236"/>
      <c r="G77" s="236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9">
        <v>14</v>
      </c>
      <c r="B78" s="230" t="s">
        <v>1018</v>
      </c>
      <c r="C78" s="241" t="s">
        <v>1019</v>
      </c>
      <c r="D78" s="231" t="s">
        <v>562</v>
      </c>
      <c r="E78" s="232">
        <v>76.479709999999997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 t="s">
        <v>964</v>
      </c>
      <c r="S78" s="234" t="s">
        <v>177</v>
      </c>
      <c r="T78" s="235" t="s">
        <v>232</v>
      </c>
      <c r="U78" s="220">
        <v>0</v>
      </c>
      <c r="V78" s="220">
        <f>ROUND(E78*U78,2)</f>
        <v>0</v>
      </c>
      <c r="W78" s="220"/>
      <c r="X78" s="220" t="s">
        <v>195</v>
      </c>
      <c r="Y78" s="220" t="s">
        <v>180</v>
      </c>
      <c r="Z78" s="210"/>
      <c r="AA78" s="210"/>
      <c r="AB78" s="210"/>
      <c r="AC78" s="210"/>
      <c r="AD78" s="210"/>
      <c r="AE78" s="210"/>
      <c r="AF78" s="210"/>
      <c r="AG78" s="210" t="s">
        <v>196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17"/>
      <c r="B79" s="218"/>
      <c r="C79" s="258" t="s">
        <v>266</v>
      </c>
      <c r="D79" s="250"/>
      <c r="E79" s="251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236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17"/>
      <c r="B80" s="218"/>
      <c r="C80" s="259" t="s">
        <v>985</v>
      </c>
      <c r="D80" s="250"/>
      <c r="E80" s="251">
        <v>33.049999999999997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236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17"/>
      <c r="B81" s="218"/>
      <c r="C81" s="259" t="s">
        <v>986</v>
      </c>
      <c r="D81" s="250"/>
      <c r="E81" s="251">
        <v>4.8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236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17"/>
      <c r="B82" s="218"/>
      <c r="C82" s="259" t="s">
        <v>987</v>
      </c>
      <c r="D82" s="250"/>
      <c r="E82" s="251">
        <v>2.4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236</v>
      </c>
      <c r="AH82" s="210">
        <v>2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17"/>
      <c r="B83" s="218"/>
      <c r="C83" s="260" t="s">
        <v>269</v>
      </c>
      <c r="D83" s="252"/>
      <c r="E83" s="253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236</v>
      </c>
      <c r="AH83" s="210">
        <v>3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17"/>
      <c r="B84" s="218"/>
      <c r="C84" s="258" t="s">
        <v>270</v>
      </c>
      <c r="D84" s="250"/>
      <c r="E84" s="251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236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17"/>
      <c r="B85" s="218"/>
      <c r="C85" s="257" t="s">
        <v>1020</v>
      </c>
      <c r="D85" s="248"/>
      <c r="E85" s="249">
        <v>76.48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236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17"/>
      <c r="B86" s="218"/>
      <c r="C86" s="244"/>
      <c r="D86" s="236"/>
      <c r="E86" s="236"/>
      <c r="F86" s="236"/>
      <c r="G86" s="236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182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9">
        <v>15</v>
      </c>
      <c r="B87" s="230" t="s">
        <v>1021</v>
      </c>
      <c r="C87" s="241" t="s">
        <v>1022</v>
      </c>
      <c r="D87" s="231" t="s">
        <v>873</v>
      </c>
      <c r="E87" s="232">
        <v>5.1733700000000002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1E-3</v>
      </c>
      <c r="O87" s="232">
        <f>ROUND(E87*N87,2)</f>
        <v>0.01</v>
      </c>
      <c r="P87" s="232">
        <v>0</v>
      </c>
      <c r="Q87" s="232">
        <f>ROUND(E87*P87,2)</f>
        <v>0</v>
      </c>
      <c r="R87" s="234" t="s">
        <v>390</v>
      </c>
      <c r="S87" s="234" t="s">
        <v>177</v>
      </c>
      <c r="T87" s="235" t="s">
        <v>232</v>
      </c>
      <c r="U87" s="220">
        <v>0</v>
      </c>
      <c r="V87" s="220">
        <f>ROUND(E87*U87,2)</f>
        <v>0</v>
      </c>
      <c r="W87" s="220"/>
      <c r="X87" s="220" t="s">
        <v>391</v>
      </c>
      <c r="Y87" s="220" t="s">
        <v>180</v>
      </c>
      <c r="Z87" s="210"/>
      <c r="AA87" s="210"/>
      <c r="AB87" s="210"/>
      <c r="AC87" s="210"/>
      <c r="AD87" s="210"/>
      <c r="AE87" s="210"/>
      <c r="AF87" s="210"/>
      <c r="AG87" s="210" t="s">
        <v>392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17"/>
      <c r="B88" s="218"/>
      <c r="C88" s="258" t="s">
        <v>266</v>
      </c>
      <c r="D88" s="250"/>
      <c r="E88" s="251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236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17"/>
      <c r="B89" s="218"/>
      <c r="C89" s="259" t="s">
        <v>1015</v>
      </c>
      <c r="D89" s="250"/>
      <c r="E89" s="251">
        <v>85.05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236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17"/>
      <c r="B90" s="218"/>
      <c r="C90" s="259" t="s">
        <v>1016</v>
      </c>
      <c r="D90" s="250"/>
      <c r="E90" s="251">
        <v>18.420000000000002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236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17"/>
      <c r="B91" s="218"/>
      <c r="C91" s="260" t="s">
        <v>269</v>
      </c>
      <c r="D91" s="252"/>
      <c r="E91" s="253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236</v>
      </c>
      <c r="AH91" s="210">
        <v>3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17"/>
      <c r="B92" s="218"/>
      <c r="C92" s="258" t="s">
        <v>270</v>
      </c>
      <c r="D92" s="250"/>
      <c r="E92" s="251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236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17"/>
      <c r="B93" s="218"/>
      <c r="C93" s="257" t="s">
        <v>1023</v>
      </c>
      <c r="D93" s="248"/>
      <c r="E93" s="249">
        <v>5.17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236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17"/>
      <c r="B94" s="218"/>
      <c r="C94" s="244"/>
      <c r="D94" s="236"/>
      <c r="E94" s="236"/>
      <c r="F94" s="236"/>
      <c r="G94" s="236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5">
      <c r="A95" s="222" t="s">
        <v>172</v>
      </c>
      <c r="B95" s="223" t="s">
        <v>97</v>
      </c>
      <c r="C95" s="240" t="s">
        <v>98</v>
      </c>
      <c r="D95" s="224"/>
      <c r="E95" s="225"/>
      <c r="F95" s="226"/>
      <c r="G95" s="226">
        <f>SUMIF(AG96:AG103,"&lt;&gt;NOR",G96:G103)</f>
        <v>0</v>
      </c>
      <c r="H95" s="226"/>
      <c r="I95" s="226">
        <f>SUM(I96:I103)</f>
        <v>0</v>
      </c>
      <c r="J95" s="226"/>
      <c r="K95" s="226">
        <f>SUM(K96:K103)</f>
        <v>0</v>
      </c>
      <c r="L95" s="226"/>
      <c r="M95" s="226">
        <f>SUM(M96:M103)</f>
        <v>0</v>
      </c>
      <c r="N95" s="225"/>
      <c r="O95" s="225">
        <f>SUM(O96:O103)</f>
        <v>0</v>
      </c>
      <c r="P95" s="225"/>
      <c r="Q95" s="225">
        <f>SUM(Q96:Q103)</f>
        <v>0</v>
      </c>
      <c r="R95" s="226"/>
      <c r="S95" s="226"/>
      <c r="T95" s="227"/>
      <c r="U95" s="221"/>
      <c r="V95" s="221">
        <f>SUM(V96:V103)</f>
        <v>5.09</v>
      </c>
      <c r="W95" s="221"/>
      <c r="X95" s="221"/>
      <c r="Y95" s="221"/>
      <c r="AG95" t="s">
        <v>173</v>
      </c>
    </row>
    <row r="96" spans="1:60" outlineLevel="1" x14ac:dyDescent="0.25">
      <c r="A96" s="229">
        <v>16</v>
      </c>
      <c r="B96" s="230" t="s">
        <v>1024</v>
      </c>
      <c r="C96" s="241" t="s">
        <v>1025</v>
      </c>
      <c r="D96" s="231" t="s">
        <v>230</v>
      </c>
      <c r="E96" s="232">
        <v>19.844999999999999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 t="s">
        <v>964</v>
      </c>
      <c r="S96" s="234" t="s">
        <v>177</v>
      </c>
      <c r="T96" s="235" t="s">
        <v>232</v>
      </c>
      <c r="U96" s="220">
        <v>0.17199999999999999</v>
      </c>
      <c r="V96" s="220">
        <f>ROUND(E96*U96,2)</f>
        <v>3.41</v>
      </c>
      <c r="W96" s="220"/>
      <c r="X96" s="220" t="s">
        <v>195</v>
      </c>
      <c r="Y96" s="220" t="s">
        <v>180</v>
      </c>
      <c r="Z96" s="210"/>
      <c r="AA96" s="210"/>
      <c r="AB96" s="210"/>
      <c r="AC96" s="210"/>
      <c r="AD96" s="210"/>
      <c r="AE96" s="210"/>
      <c r="AF96" s="210"/>
      <c r="AG96" s="210" t="s">
        <v>196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1" outlineLevel="2" x14ac:dyDescent="0.25">
      <c r="A97" s="217"/>
      <c r="B97" s="218"/>
      <c r="C97" s="256" t="s">
        <v>1026</v>
      </c>
      <c r="D97" s="254"/>
      <c r="E97" s="254"/>
      <c r="F97" s="254"/>
      <c r="G97" s="254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234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38" t="str">
        <f>C97</f>
        <v>s odstraněním kořenů a s případným nutným odklizením křovin a stromů na hromady na vzdálenost do 50 m nebo s naložením na dopravní prostředek, do sklonu terénu 1 : 5,</v>
      </c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17"/>
      <c r="B98" s="218"/>
      <c r="C98" s="257" t="s">
        <v>1027</v>
      </c>
      <c r="D98" s="248"/>
      <c r="E98" s="249">
        <v>19.84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236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17"/>
      <c r="B99" s="218"/>
      <c r="C99" s="244"/>
      <c r="D99" s="236"/>
      <c r="E99" s="236"/>
      <c r="F99" s="236"/>
      <c r="G99" s="236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182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9">
        <v>17</v>
      </c>
      <c r="B100" s="230" t="s">
        <v>1028</v>
      </c>
      <c r="C100" s="241" t="s">
        <v>1029</v>
      </c>
      <c r="D100" s="231" t="s">
        <v>193</v>
      </c>
      <c r="E100" s="232">
        <v>6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4" t="s">
        <v>964</v>
      </c>
      <c r="S100" s="234" t="s">
        <v>177</v>
      </c>
      <c r="T100" s="235" t="s">
        <v>232</v>
      </c>
      <c r="U100" s="220">
        <v>0.28000000000000003</v>
      </c>
      <c r="V100" s="220">
        <f>ROUND(E100*U100,2)</f>
        <v>1.68</v>
      </c>
      <c r="W100" s="220"/>
      <c r="X100" s="220" t="s">
        <v>195</v>
      </c>
      <c r="Y100" s="220" t="s">
        <v>180</v>
      </c>
      <c r="Z100" s="210"/>
      <c r="AA100" s="210"/>
      <c r="AB100" s="210"/>
      <c r="AC100" s="210"/>
      <c r="AD100" s="210"/>
      <c r="AE100" s="210"/>
      <c r="AF100" s="210"/>
      <c r="AG100" s="210" t="s">
        <v>196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1" outlineLevel="2" x14ac:dyDescent="0.25">
      <c r="A101" s="217"/>
      <c r="B101" s="218"/>
      <c r="C101" s="256" t="s">
        <v>1030</v>
      </c>
      <c r="D101" s="254"/>
      <c r="E101" s="254"/>
      <c r="F101" s="254"/>
      <c r="G101" s="25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234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38" t="str">
        <f>C101</f>
        <v>s odřezáním kmene a odvětvením, včetně případného odklizení kmene a větví na oddělené hromady na vzdálenost do 50 m nebo s naložením na dopravní prostředek,</v>
      </c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17"/>
      <c r="B102" s="218"/>
      <c r="C102" s="257" t="s">
        <v>1031</v>
      </c>
      <c r="D102" s="248"/>
      <c r="E102" s="249">
        <v>6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236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17"/>
      <c r="B103" s="218"/>
      <c r="C103" s="244"/>
      <c r="D103" s="236"/>
      <c r="E103" s="236"/>
      <c r="F103" s="236"/>
      <c r="G103" s="236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22" t="s">
        <v>172</v>
      </c>
      <c r="B104" s="223" t="s">
        <v>101</v>
      </c>
      <c r="C104" s="240" t="s">
        <v>102</v>
      </c>
      <c r="D104" s="224"/>
      <c r="E104" s="225"/>
      <c r="F104" s="226"/>
      <c r="G104" s="226">
        <f>SUMIF(AG105:AG148,"&lt;&gt;NOR",G105:G148)</f>
        <v>0</v>
      </c>
      <c r="H104" s="226"/>
      <c r="I104" s="226">
        <f>SUM(I105:I148)</f>
        <v>0</v>
      </c>
      <c r="J104" s="226"/>
      <c r="K104" s="226">
        <f>SUM(K105:K148)</f>
        <v>0</v>
      </c>
      <c r="L104" s="226"/>
      <c r="M104" s="226">
        <f>SUM(M105:M148)</f>
        <v>0</v>
      </c>
      <c r="N104" s="225"/>
      <c r="O104" s="225">
        <f>SUM(O105:O148)</f>
        <v>35.82</v>
      </c>
      <c r="P104" s="225"/>
      <c r="Q104" s="225">
        <f>SUM(Q105:Q148)</f>
        <v>0</v>
      </c>
      <c r="R104" s="226"/>
      <c r="S104" s="226"/>
      <c r="T104" s="227"/>
      <c r="U104" s="221"/>
      <c r="V104" s="221">
        <f>SUM(V105:V148)</f>
        <v>38.790000000000006</v>
      </c>
      <c r="W104" s="221"/>
      <c r="X104" s="221"/>
      <c r="Y104" s="221"/>
      <c r="AG104" t="s">
        <v>173</v>
      </c>
    </row>
    <row r="105" spans="1:60" outlineLevel="1" x14ac:dyDescent="0.25">
      <c r="A105" s="229">
        <v>18</v>
      </c>
      <c r="B105" s="230" t="s">
        <v>1032</v>
      </c>
      <c r="C105" s="241" t="s">
        <v>1033</v>
      </c>
      <c r="D105" s="231" t="s">
        <v>230</v>
      </c>
      <c r="E105" s="232">
        <v>47.14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7.3899999999999993E-2</v>
      </c>
      <c r="O105" s="232">
        <f>ROUND(E105*N105,2)</f>
        <v>3.48</v>
      </c>
      <c r="P105" s="232">
        <v>0</v>
      </c>
      <c r="Q105" s="232">
        <f>ROUND(E105*P105,2)</f>
        <v>0</v>
      </c>
      <c r="R105" s="234" t="s">
        <v>553</v>
      </c>
      <c r="S105" s="234" t="s">
        <v>177</v>
      </c>
      <c r="T105" s="235" t="s">
        <v>232</v>
      </c>
      <c r="U105" s="220">
        <v>0.45200000000000001</v>
      </c>
      <c r="V105" s="220">
        <f>ROUND(E105*U105,2)</f>
        <v>21.31</v>
      </c>
      <c r="W105" s="220"/>
      <c r="X105" s="220" t="s">
        <v>195</v>
      </c>
      <c r="Y105" s="220" t="s">
        <v>180</v>
      </c>
      <c r="Z105" s="210"/>
      <c r="AA105" s="210"/>
      <c r="AB105" s="210"/>
      <c r="AC105" s="210"/>
      <c r="AD105" s="210"/>
      <c r="AE105" s="210"/>
      <c r="AF105" s="210"/>
      <c r="AG105" s="210" t="s">
        <v>196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1" outlineLevel="2" x14ac:dyDescent="0.25">
      <c r="A106" s="217"/>
      <c r="B106" s="218"/>
      <c r="C106" s="256" t="s">
        <v>1034</v>
      </c>
      <c r="D106" s="254"/>
      <c r="E106" s="254"/>
      <c r="F106" s="254"/>
      <c r="G106" s="254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234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38" t="str">
        <f>C106</f>
        <v>s provedením lože z kameniva drceného, s vyplněním spár, s dvojitým hutněním a se smetením přebytečného materiálu na krajnici. S dodáním hmot pro lože a výplň spár.</v>
      </c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17"/>
      <c r="B107" s="218"/>
      <c r="C107" s="257" t="s">
        <v>1009</v>
      </c>
      <c r="D107" s="248"/>
      <c r="E107" s="249">
        <v>47.14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236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17"/>
      <c r="B108" s="218"/>
      <c r="C108" s="244"/>
      <c r="D108" s="236"/>
      <c r="E108" s="236"/>
      <c r="F108" s="236"/>
      <c r="G108" s="236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182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9">
        <v>19</v>
      </c>
      <c r="B109" s="230" t="s">
        <v>1035</v>
      </c>
      <c r="C109" s="241" t="s">
        <v>1036</v>
      </c>
      <c r="D109" s="231" t="s">
        <v>278</v>
      </c>
      <c r="E109" s="232">
        <v>24.85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3.3E-4</v>
      </c>
      <c r="O109" s="232">
        <f>ROUND(E109*N109,2)</f>
        <v>0.01</v>
      </c>
      <c r="P109" s="232">
        <v>0</v>
      </c>
      <c r="Q109" s="232">
        <f>ROUND(E109*P109,2)</f>
        <v>0</v>
      </c>
      <c r="R109" s="234" t="s">
        <v>553</v>
      </c>
      <c r="S109" s="234" t="s">
        <v>177</v>
      </c>
      <c r="T109" s="235" t="s">
        <v>232</v>
      </c>
      <c r="U109" s="220">
        <v>0.41</v>
      </c>
      <c r="V109" s="220">
        <f>ROUND(E109*U109,2)</f>
        <v>10.19</v>
      </c>
      <c r="W109" s="220"/>
      <c r="X109" s="220" t="s">
        <v>195</v>
      </c>
      <c r="Y109" s="220" t="s">
        <v>180</v>
      </c>
      <c r="Z109" s="210"/>
      <c r="AA109" s="210"/>
      <c r="AB109" s="210"/>
      <c r="AC109" s="210"/>
      <c r="AD109" s="210"/>
      <c r="AE109" s="210"/>
      <c r="AF109" s="210"/>
      <c r="AG109" s="210" t="s">
        <v>196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17"/>
      <c r="B110" s="218"/>
      <c r="C110" s="257" t="s">
        <v>1037</v>
      </c>
      <c r="D110" s="248"/>
      <c r="E110" s="249">
        <v>24.85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236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17"/>
      <c r="B111" s="218"/>
      <c r="C111" s="244"/>
      <c r="D111" s="236"/>
      <c r="E111" s="236"/>
      <c r="F111" s="236"/>
      <c r="G111" s="236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182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1" x14ac:dyDescent="0.25">
      <c r="A112" s="229">
        <v>20</v>
      </c>
      <c r="B112" s="230" t="s">
        <v>1038</v>
      </c>
      <c r="C112" s="241" t="s">
        <v>1039</v>
      </c>
      <c r="D112" s="231" t="s">
        <v>230</v>
      </c>
      <c r="E112" s="232">
        <v>5.5694999999999997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7.1999999999999995E-2</v>
      </c>
      <c r="O112" s="232">
        <f>ROUND(E112*N112,2)</f>
        <v>0.4</v>
      </c>
      <c r="P112" s="232">
        <v>0</v>
      </c>
      <c r="Q112" s="232">
        <f>ROUND(E112*P112,2)</f>
        <v>0</v>
      </c>
      <c r="R112" s="234" t="s">
        <v>553</v>
      </c>
      <c r="S112" s="234" t="s">
        <v>177</v>
      </c>
      <c r="T112" s="235" t="s">
        <v>232</v>
      </c>
      <c r="U112" s="220">
        <v>0.375</v>
      </c>
      <c r="V112" s="220">
        <f>ROUND(E112*U112,2)</f>
        <v>2.09</v>
      </c>
      <c r="W112" s="220"/>
      <c r="X112" s="220" t="s">
        <v>195</v>
      </c>
      <c r="Y112" s="220" t="s">
        <v>180</v>
      </c>
      <c r="Z112" s="210"/>
      <c r="AA112" s="210"/>
      <c r="AB112" s="210"/>
      <c r="AC112" s="210"/>
      <c r="AD112" s="210"/>
      <c r="AE112" s="210"/>
      <c r="AF112" s="210"/>
      <c r="AG112" s="210" t="s">
        <v>196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1" outlineLevel="2" x14ac:dyDescent="0.25">
      <c r="A113" s="217"/>
      <c r="B113" s="218"/>
      <c r="C113" s="256" t="s">
        <v>1040</v>
      </c>
      <c r="D113" s="254"/>
      <c r="E113" s="254"/>
      <c r="F113" s="254"/>
      <c r="G113" s="254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234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38" t="str">
        <f>C113</f>
        <v>komunikací pro pěší do velikosti dlaždic 0,25 m2 s provedením lože do tl. 30 mm, s vyplněním spár a se smetením přebytečného materiálu na vzdálenost do 3 m</v>
      </c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17"/>
      <c r="B114" s="218"/>
      <c r="C114" s="261" t="s">
        <v>1041</v>
      </c>
      <c r="D114" s="255"/>
      <c r="E114" s="255"/>
      <c r="F114" s="255"/>
      <c r="G114" s="255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190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17"/>
      <c r="B115" s="218"/>
      <c r="C115" s="257" t="s">
        <v>1042</v>
      </c>
      <c r="D115" s="248"/>
      <c r="E115" s="249">
        <v>5.57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236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17"/>
      <c r="B116" s="218"/>
      <c r="C116" s="244"/>
      <c r="D116" s="236"/>
      <c r="E116" s="236"/>
      <c r="F116" s="236"/>
      <c r="G116" s="236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182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9">
        <v>21</v>
      </c>
      <c r="B117" s="230" t="s">
        <v>1043</v>
      </c>
      <c r="C117" s="241" t="s">
        <v>1044</v>
      </c>
      <c r="D117" s="231" t="s">
        <v>230</v>
      </c>
      <c r="E117" s="232">
        <v>51.83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0.36</v>
      </c>
      <c r="O117" s="232">
        <f>ROUND(E117*N117,2)</f>
        <v>18.66</v>
      </c>
      <c r="P117" s="232">
        <v>0</v>
      </c>
      <c r="Q117" s="232">
        <f>ROUND(E117*P117,2)</f>
        <v>0</v>
      </c>
      <c r="R117" s="234"/>
      <c r="S117" s="234" t="s">
        <v>194</v>
      </c>
      <c r="T117" s="235" t="s">
        <v>178</v>
      </c>
      <c r="U117" s="220">
        <v>0</v>
      </c>
      <c r="V117" s="220">
        <f>ROUND(E117*U117,2)</f>
        <v>0</v>
      </c>
      <c r="W117" s="220"/>
      <c r="X117" s="220" t="s">
        <v>195</v>
      </c>
      <c r="Y117" s="220" t="s">
        <v>180</v>
      </c>
      <c r="Z117" s="210"/>
      <c r="AA117" s="210"/>
      <c r="AB117" s="210"/>
      <c r="AC117" s="210"/>
      <c r="AD117" s="210"/>
      <c r="AE117" s="210"/>
      <c r="AF117" s="210"/>
      <c r="AG117" s="210" t="s">
        <v>196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17"/>
      <c r="B118" s="218"/>
      <c r="C118" s="257" t="s">
        <v>1009</v>
      </c>
      <c r="D118" s="248"/>
      <c r="E118" s="249">
        <v>47.14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236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17"/>
      <c r="B119" s="218"/>
      <c r="C119" s="257" t="s">
        <v>1010</v>
      </c>
      <c r="D119" s="248"/>
      <c r="E119" s="249">
        <v>4.6900000000000004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236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17"/>
      <c r="B120" s="218"/>
      <c r="C120" s="244"/>
      <c r="D120" s="236"/>
      <c r="E120" s="236"/>
      <c r="F120" s="236"/>
      <c r="G120" s="236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182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9">
        <v>22</v>
      </c>
      <c r="B121" s="230" t="s">
        <v>1045</v>
      </c>
      <c r="C121" s="241" t="s">
        <v>1046</v>
      </c>
      <c r="D121" s="231" t="s">
        <v>230</v>
      </c>
      <c r="E121" s="232">
        <v>57.1066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194</v>
      </c>
      <c r="T121" s="235" t="s">
        <v>178</v>
      </c>
      <c r="U121" s="220">
        <v>0</v>
      </c>
      <c r="V121" s="220">
        <f>ROUND(E121*U121,2)</f>
        <v>0</v>
      </c>
      <c r="W121" s="220"/>
      <c r="X121" s="220" t="s">
        <v>195</v>
      </c>
      <c r="Y121" s="220" t="s">
        <v>180</v>
      </c>
      <c r="Z121" s="210"/>
      <c r="AA121" s="210"/>
      <c r="AB121" s="210"/>
      <c r="AC121" s="210"/>
      <c r="AD121" s="210"/>
      <c r="AE121" s="210"/>
      <c r="AF121" s="210"/>
      <c r="AG121" s="210" t="s">
        <v>196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17"/>
      <c r="B122" s="218"/>
      <c r="C122" s="257" t="s">
        <v>1011</v>
      </c>
      <c r="D122" s="248"/>
      <c r="E122" s="249">
        <v>9.9700000000000006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236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17"/>
      <c r="B123" s="218"/>
      <c r="C123" s="257" t="s">
        <v>1047</v>
      </c>
      <c r="D123" s="248"/>
      <c r="E123" s="249">
        <v>47.14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236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17"/>
      <c r="B124" s="218"/>
      <c r="C124" s="244"/>
      <c r="D124" s="236"/>
      <c r="E124" s="236"/>
      <c r="F124" s="236"/>
      <c r="G124" s="236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182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9">
        <v>23</v>
      </c>
      <c r="B125" s="230" t="s">
        <v>1048</v>
      </c>
      <c r="C125" s="241" t="s">
        <v>1049</v>
      </c>
      <c r="D125" s="231" t="s">
        <v>230</v>
      </c>
      <c r="E125" s="232">
        <v>9.9665999999999997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0.08</v>
      </c>
      <c r="O125" s="232">
        <f>ROUND(E125*N125,2)</f>
        <v>0.8</v>
      </c>
      <c r="P125" s="232">
        <v>0</v>
      </c>
      <c r="Q125" s="232">
        <f>ROUND(E125*P125,2)</f>
        <v>0</v>
      </c>
      <c r="R125" s="234"/>
      <c r="S125" s="234" t="s">
        <v>194</v>
      </c>
      <c r="T125" s="235" t="s">
        <v>178</v>
      </c>
      <c r="U125" s="220">
        <v>0</v>
      </c>
      <c r="V125" s="220">
        <f>ROUND(E125*U125,2)</f>
        <v>0</v>
      </c>
      <c r="W125" s="220"/>
      <c r="X125" s="220" t="s">
        <v>195</v>
      </c>
      <c r="Y125" s="220" t="s">
        <v>180</v>
      </c>
      <c r="Z125" s="210"/>
      <c r="AA125" s="210"/>
      <c r="AB125" s="210"/>
      <c r="AC125" s="210"/>
      <c r="AD125" s="210"/>
      <c r="AE125" s="210"/>
      <c r="AF125" s="210"/>
      <c r="AG125" s="210" t="s">
        <v>196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17"/>
      <c r="B126" s="218"/>
      <c r="C126" s="257" t="s">
        <v>1011</v>
      </c>
      <c r="D126" s="248"/>
      <c r="E126" s="249">
        <v>9.9700000000000006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236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17"/>
      <c r="B127" s="218"/>
      <c r="C127" s="244"/>
      <c r="D127" s="236"/>
      <c r="E127" s="236"/>
      <c r="F127" s="236"/>
      <c r="G127" s="236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182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9">
        <v>24</v>
      </c>
      <c r="B128" s="230" t="s">
        <v>1050</v>
      </c>
      <c r="C128" s="241" t="s">
        <v>1051</v>
      </c>
      <c r="D128" s="231" t="s">
        <v>230</v>
      </c>
      <c r="E128" s="232">
        <v>9.9665999999999997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0.18</v>
      </c>
      <c r="O128" s="232">
        <f>ROUND(E128*N128,2)</f>
        <v>1.79</v>
      </c>
      <c r="P128" s="232">
        <v>0</v>
      </c>
      <c r="Q128" s="232">
        <f>ROUND(E128*P128,2)</f>
        <v>0</v>
      </c>
      <c r="R128" s="234" t="s">
        <v>231</v>
      </c>
      <c r="S128" s="234" t="s">
        <v>177</v>
      </c>
      <c r="T128" s="235" t="s">
        <v>232</v>
      </c>
      <c r="U128" s="220">
        <v>0.17</v>
      </c>
      <c r="V128" s="220">
        <f>ROUND(E128*U128,2)</f>
        <v>1.69</v>
      </c>
      <c r="W128" s="220"/>
      <c r="X128" s="220" t="s">
        <v>195</v>
      </c>
      <c r="Y128" s="220" t="s">
        <v>180</v>
      </c>
      <c r="Z128" s="210"/>
      <c r="AA128" s="210"/>
      <c r="AB128" s="210"/>
      <c r="AC128" s="210"/>
      <c r="AD128" s="210"/>
      <c r="AE128" s="210"/>
      <c r="AF128" s="210"/>
      <c r="AG128" s="210" t="s">
        <v>196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17"/>
      <c r="B129" s="218"/>
      <c r="C129" s="256" t="s">
        <v>1052</v>
      </c>
      <c r="D129" s="254"/>
      <c r="E129" s="254"/>
      <c r="F129" s="254"/>
      <c r="G129" s="25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234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17"/>
      <c r="B130" s="218"/>
      <c r="C130" s="257" t="s">
        <v>1011</v>
      </c>
      <c r="D130" s="248"/>
      <c r="E130" s="249">
        <v>9.9700000000000006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236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17"/>
      <c r="B131" s="218"/>
      <c r="C131" s="244"/>
      <c r="D131" s="236"/>
      <c r="E131" s="236"/>
      <c r="F131" s="236"/>
      <c r="G131" s="236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182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29">
        <v>25</v>
      </c>
      <c r="B132" s="230" t="s">
        <v>1053</v>
      </c>
      <c r="C132" s="241" t="s">
        <v>1054</v>
      </c>
      <c r="D132" s="231" t="s">
        <v>278</v>
      </c>
      <c r="E132" s="232">
        <v>23.35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0.10249999999999999</v>
      </c>
      <c r="O132" s="232">
        <f>ROUND(E132*N132,2)</f>
        <v>2.39</v>
      </c>
      <c r="P132" s="232">
        <v>0</v>
      </c>
      <c r="Q132" s="232">
        <f>ROUND(E132*P132,2)</f>
        <v>0</v>
      </c>
      <c r="R132" s="234" t="s">
        <v>553</v>
      </c>
      <c r="S132" s="234" t="s">
        <v>177</v>
      </c>
      <c r="T132" s="235" t="s">
        <v>232</v>
      </c>
      <c r="U132" s="220">
        <v>0.14000000000000001</v>
      </c>
      <c r="V132" s="220">
        <f>ROUND(E132*U132,2)</f>
        <v>3.27</v>
      </c>
      <c r="W132" s="220"/>
      <c r="X132" s="220" t="s">
        <v>195</v>
      </c>
      <c r="Y132" s="220" t="s">
        <v>180</v>
      </c>
      <c r="Z132" s="210"/>
      <c r="AA132" s="210"/>
      <c r="AB132" s="210"/>
      <c r="AC132" s="210"/>
      <c r="AD132" s="210"/>
      <c r="AE132" s="210"/>
      <c r="AF132" s="210"/>
      <c r="AG132" s="210" t="s">
        <v>196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17"/>
      <c r="B133" s="218"/>
      <c r="C133" s="256" t="s">
        <v>1055</v>
      </c>
      <c r="D133" s="254"/>
      <c r="E133" s="254"/>
      <c r="F133" s="254"/>
      <c r="G133" s="254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234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17"/>
      <c r="B134" s="218"/>
      <c r="C134" s="257" t="s">
        <v>1056</v>
      </c>
      <c r="D134" s="248"/>
      <c r="E134" s="249">
        <v>23.35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236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17"/>
      <c r="B135" s="218"/>
      <c r="C135" s="244"/>
      <c r="D135" s="236"/>
      <c r="E135" s="236"/>
      <c r="F135" s="236"/>
      <c r="G135" s="236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182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29">
        <v>26</v>
      </c>
      <c r="B136" s="230" t="s">
        <v>1057</v>
      </c>
      <c r="C136" s="241" t="s">
        <v>1058</v>
      </c>
      <c r="D136" s="231" t="s">
        <v>278</v>
      </c>
      <c r="E136" s="232">
        <v>1.5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0.19189000000000001</v>
      </c>
      <c r="O136" s="232">
        <f>ROUND(E136*N136,2)</f>
        <v>0.28999999999999998</v>
      </c>
      <c r="P136" s="232">
        <v>0</v>
      </c>
      <c r="Q136" s="232">
        <f>ROUND(E136*P136,2)</f>
        <v>0</v>
      </c>
      <c r="R136" s="234" t="s">
        <v>553</v>
      </c>
      <c r="S136" s="234" t="s">
        <v>177</v>
      </c>
      <c r="T136" s="235" t="s">
        <v>232</v>
      </c>
      <c r="U136" s="220">
        <v>0.16200000000000001</v>
      </c>
      <c r="V136" s="220">
        <f>ROUND(E136*U136,2)</f>
        <v>0.24</v>
      </c>
      <c r="W136" s="220"/>
      <c r="X136" s="220" t="s">
        <v>195</v>
      </c>
      <c r="Y136" s="220" t="s">
        <v>180</v>
      </c>
      <c r="Z136" s="210"/>
      <c r="AA136" s="210"/>
      <c r="AB136" s="210"/>
      <c r="AC136" s="210"/>
      <c r="AD136" s="210"/>
      <c r="AE136" s="210"/>
      <c r="AF136" s="210"/>
      <c r="AG136" s="210" t="s">
        <v>196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17"/>
      <c r="B137" s="218"/>
      <c r="C137" s="256" t="s">
        <v>1055</v>
      </c>
      <c r="D137" s="254"/>
      <c r="E137" s="254"/>
      <c r="F137" s="254"/>
      <c r="G137" s="254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234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17"/>
      <c r="B138" s="218"/>
      <c r="C138" s="257" t="s">
        <v>1059</v>
      </c>
      <c r="D138" s="248"/>
      <c r="E138" s="249">
        <v>1.5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236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17"/>
      <c r="B139" s="218"/>
      <c r="C139" s="244"/>
      <c r="D139" s="236"/>
      <c r="E139" s="236"/>
      <c r="F139" s="236"/>
      <c r="G139" s="236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182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9">
        <v>27</v>
      </c>
      <c r="B140" s="230" t="s">
        <v>1060</v>
      </c>
      <c r="C140" s="241" t="s">
        <v>1061</v>
      </c>
      <c r="D140" s="231" t="s">
        <v>193</v>
      </c>
      <c r="E140" s="232">
        <v>23.583500000000001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2.7E-2</v>
      </c>
      <c r="O140" s="232">
        <f>ROUND(E140*N140,2)</f>
        <v>0.64</v>
      </c>
      <c r="P140" s="232">
        <v>0</v>
      </c>
      <c r="Q140" s="232">
        <f>ROUND(E140*P140,2)</f>
        <v>0</v>
      </c>
      <c r="R140" s="234" t="s">
        <v>390</v>
      </c>
      <c r="S140" s="234" t="s">
        <v>177</v>
      </c>
      <c r="T140" s="235" t="s">
        <v>232</v>
      </c>
      <c r="U140" s="220">
        <v>0</v>
      </c>
      <c r="V140" s="220">
        <f>ROUND(E140*U140,2)</f>
        <v>0</v>
      </c>
      <c r="W140" s="220"/>
      <c r="X140" s="220" t="s">
        <v>391</v>
      </c>
      <c r="Y140" s="220" t="s">
        <v>180</v>
      </c>
      <c r="Z140" s="210"/>
      <c r="AA140" s="210"/>
      <c r="AB140" s="210"/>
      <c r="AC140" s="210"/>
      <c r="AD140" s="210"/>
      <c r="AE140" s="210"/>
      <c r="AF140" s="210"/>
      <c r="AG140" s="210" t="s">
        <v>392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5">
      <c r="A141" s="217"/>
      <c r="B141" s="218"/>
      <c r="C141" s="257" t="s">
        <v>1062</v>
      </c>
      <c r="D141" s="248"/>
      <c r="E141" s="249">
        <v>23.58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236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17"/>
      <c r="B142" s="218"/>
      <c r="C142" s="244"/>
      <c r="D142" s="236"/>
      <c r="E142" s="236"/>
      <c r="F142" s="236"/>
      <c r="G142" s="236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9">
        <v>28</v>
      </c>
      <c r="B143" s="230" t="s">
        <v>1063</v>
      </c>
      <c r="C143" s="241" t="s">
        <v>1064</v>
      </c>
      <c r="D143" s="231" t="s">
        <v>230</v>
      </c>
      <c r="E143" s="232">
        <v>47.611400000000003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0.12959999999999999</v>
      </c>
      <c r="O143" s="232">
        <f>ROUND(E143*N143,2)</f>
        <v>6.17</v>
      </c>
      <c r="P143" s="232">
        <v>0</v>
      </c>
      <c r="Q143" s="232">
        <f>ROUND(E143*P143,2)</f>
        <v>0</v>
      </c>
      <c r="R143" s="234" t="s">
        <v>390</v>
      </c>
      <c r="S143" s="234" t="s">
        <v>177</v>
      </c>
      <c r="T143" s="235" t="s">
        <v>232</v>
      </c>
      <c r="U143" s="220">
        <v>0</v>
      </c>
      <c r="V143" s="220">
        <f>ROUND(E143*U143,2)</f>
        <v>0</v>
      </c>
      <c r="W143" s="220"/>
      <c r="X143" s="220" t="s">
        <v>391</v>
      </c>
      <c r="Y143" s="220" t="s">
        <v>180</v>
      </c>
      <c r="Z143" s="210"/>
      <c r="AA143" s="210"/>
      <c r="AB143" s="210"/>
      <c r="AC143" s="210"/>
      <c r="AD143" s="210"/>
      <c r="AE143" s="210"/>
      <c r="AF143" s="210"/>
      <c r="AG143" s="210" t="s">
        <v>392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17"/>
      <c r="B144" s="218"/>
      <c r="C144" s="257" t="s">
        <v>1065</v>
      </c>
      <c r="D144" s="248"/>
      <c r="E144" s="249">
        <v>47.61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236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17"/>
      <c r="B145" s="218"/>
      <c r="C145" s="244"/>
      <c r="D145" s="236"/>
      <c r="E145" s="236"/>
      <c r="F145" s="236"/>
      <c r="G145" s="236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182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9">
        <v>29</v>
      </c>
      <c r="B146" s="230" t="s">
        <v>1066</v>
      </c>
      <c r="C146" s="241" t="s">
        <v>1067</v>
      </c>
      <c r="D146" s="231" t="s">
        <v>230</v>
      </c>
      <c r="E146" s="232">
        <v>10.066269999999999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0.11799999999999999</v>
      </c>
      <c r="O146" s="232">
        <f>ROUND(E146*N146,2)</f>
        <v>1.19</v>
      </c>
      <c r="P146" s="232">
        <v>0</v>
      </c>
      <c r="Q146" s="232">
        <f>ROUND(E146*P146,2)</f>
        <v>0</v>
      </c>
      <c r="R146" s="234" t="s">
        <v>390</v>
      </c>
      <c r="S146" s="234" t="s">
        <v>177</v>
      </c>
      <c r="T146" s="235" t="s">
        <v>232</v>
      </c>
      <c r="U146" s="220">
        <v>0</v>
      </c>
      <c r="V146" s="220">
        <f>ROUND(E146*U146,2)</f>
        <v>0</v>
      </c>
      <c r="W146" s="220"/>
      <c r="X146" s="220" t="s">
        <v>391</v>
      </c>
      <c r="Y146" s="220" t="s">
        <v>180</v>
      </c>
      <c r="Z146" s="210"/>
      <c r="AA146" s="210"/>
      <c r="AB146" s="210"/>
      <c r="AC146" s="210"/>
      <c r="AD146" s="210"/>
      <c r="AE146" s="210"/>
      <c r="AF146" s="210"/>
      <c r="AG146" s="210" t="s">
        <v>392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17"/>
      <c r="B147" s="218"/>
      <c r="C147" s="257" t="s">
        <v>1068</v>
      </c>
      <c r="D147" s="248"/>
      <c r="E147" s="249">
        <v>10.07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236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5">
      <c r="A148" s="217"/>
      <c r="B148" s="218"/>
      <c r="C148" s="244"/>
      <c r="D148" s="236"/>
      <c r="E148" s="236"/>
      <c r="F148" s="236"/>
      <c r="G148" s="236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182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5">
      <c r="A149" s="222" t="s">
        <v>172</v>
      </c>
      <c r="B149" s="223" t="s">
        <v>103</v>
      </c>
      <c r="C149" s="240" t="s">
        <v>104</v>
      </c>
      <c r="D149" s="224"/>
      <c r="E149" s="225"/>
      <c r="F149" s="226"/>
      <c r="G149" s="226">
        <f>SUMIF(AG150:AG180,"&lt;&gt;NOR",G150:G180)</f>
        <v>0</v>
      </c>
      <c r="H149" s="226"/>
      <c r="I149" s="226">
        <f>SUM(I150:I180)</f>
        <v>0</v>
      </c>
      <c r="J149" s="226"/>
      <c r="K149" s="226">
        <f>SUM(K150:K180)</f>
        <v>0</v>
      </c>
      <c r="L149" s="226"/>
      <c r="M149" s="226">
        <f>SUM(M150:M180)</f>
        <v>0</v>
      </c>
      <c r="N149" s="225"/>
      <c r="O149" s="225">
        <f>SUM(O150:O180)</f>
        <v>7.49</v>
      </c>
      <c r="P149" s="225"/>
      <c r="Q149" s="225">
        <f>SUM(Q150:Q180)</f>
        <v>0</v>
      </c>
      <c r="R149" s="226"/>
      <c r="S149" s="226"/>
      <c r="T149" s="227"/>
      <c r="U149" s="221"/>
      <c r="V149" s="221">
        <f>SUM(V150:V180)</f>
        <v>171.01</v>
      </c>
      <c r="W149" s="221"/>
      <c r="X149" s="221"/>
      <c r="Y149" s="221"/>
      <c r="AG149" t="s">
        <v>173</v>
      </c>
    </row>
    <row r="150" spans="1:60" outlineLevel="1" x14ac:dyDescent="0.25">
      <c r="A150" s="229">
        <v>30</v>
      </c>
      <c r="B150" s="230" t="s">
        <v>1069</v>
      </c>
      <c r="C150" s="241" t="s">
        <v>1070</v>
      </c>
      <c r="D150" s="231" t="s">
        <v>230</v>
      </c>
      <c r="E150" s="232">
        <v>148.76159000000001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1.6000000000000001E-3</v>
      </c>
      <c r="O150" s="232">
        <f>ROUND(E150*N150,2)</f>
        <v>0.24</v>
      </c>
      <c r="P150" s="232">
        <v>0</v>
      </c>
      <c r="Q150" s="232">
        <f>ROUND(E150*P150,2)</f>
        <v>0</v>
      </c>
      <c r="R150" s="234"/>
      <c r="S150" s="234" t="s">
        <v>194</v>
      </c>
      <c r="T150" s="235" t="s">
        <v>178</v>
      </c>
      <c r="U150" s="220">
        <v>0</v>
      </c>
      <c r="V150" s="220">
        <f>ROUND(E150*U150,2)</f>
        <v>0</v>
      </c>
      <c r="W150" s="220"/>
      <c r="X150" s="220" t="s">
        <v>195</v>
      </c>
      <c r="Y150" s="220" t="s">
        <v>180</v>
      </c>
      <c r="Z150" s="210"/>
      <c r="AA150" s="210"/>
      <c r="AB150" s="210"/>
      <c r="AC150" s="210"/>
      <c r="AD150" s="210"/>
      <c r="AE150" s="210"/>
      <c r="AF150" s="210"/>
      <c r="AG150" s="210" t="s">
        <v>196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17"/>
      <c r="B151" s="218"/>
      <c r="C151" s="257" t="s">
        <v>806</v>
      </c>
      <c r="D151" s="248"/>
      <c r="E151" s="249">
        <v>6.39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236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3" x14ac:dyDescent="0.25">
      <c r="A152" s="217"/>
      <c r="B152" s="218"/>
      <c r="C152" s="257" t="s">
        <v>807</v>
      </c>
      <c r="D152" s="248"/>
      <c r="E152" s="249">
        <v>26.28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236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17"/>
      <c r="B153" s="218"/>
      <c r="C153" s="257" t="s">
        <v>808</v>
      </c>
      <c r="D153" s="248"/>
      <c r="E153" s="249">
        <v>18.29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236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3" x14ac:dyDescent="0.25">
      <c r="A154" s="217"/>
      <c r="B154" s="218"/>
      <c r="C154" s="257" t="s">
        <v>809</v>
      </c>
      <c r="D154" s="248"/>
      <c r="E154" s="249">
        <v>42.77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236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17"/>
      <c r="B155" s="218"/>
      <c r="C155" s="257" t="s">
        <v>810</v>
      </c>
      <c r="D155" s="248"/>
      <c r="E155" s="249">
        <v>55.04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236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17"/>
      <c r="B156" s="218"/>
      <c r="C156" s="244"/>
      <c r="D156" s="236"/>
      <c r="E156" s="236"/>
      <c r="F156" s="236"/>
      <c r="G156" s="236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29">
        <v>31</v>
      </c>
      <c r="B157" s="230" t="s">
        <v>1071</v>
      </c>
      <c r="C157" s="241" t="s">
        <v>1072</v>
      </c>
      <c r="D157" s="231" t="s">
        <v>230</v>
      </c>
      <c r="E157" s="232">
        <v>148.76159000000001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1.3650000000000001E-2</v>
      </c>
      <c r="O157" s="232">
        <f>ROUND(E157*N157,2)</f>
        <v>2.0299999999999998</v>
      </c>
      <c r="P157" s="232">
        <v>0</v>
      </c>
      <c r="Q157" s="232">
        <f>ROUND(E157*P157,2)</f>
        <v>0</v>
      </c>
      <c r="R157" s="234" t="s">
        <v>231</v>
      </c>
      <c r="S157" s="234" t="s">
        <v>177</v>
      </c>
      <c r="T157" s="235" t="s">
        <v>232</v>
      </c>
      <c r="U157" s="220">
        <v>0.252</v>
      </c>
      <c r="V157" s="220">
        <f>ROUND(E157*U157,2)</f>
        <v>37.49</v>
      </c>
      <c r="W157" s="220"/>
      <c r="X157" s="220" t="s">
        <v>195</v>
      </c>
      <c r="Y157" s="220" t="s">
        <v>180</v>
      </c>
      <c r="Z157" s="210"/>
      <c r="AA157" s="210"/>
      <c r="AB157" s="210"/>
      <c r="AC157" s="210"/>
      <c r="AD157" s="210"/>
      <c r="AE157" s="210"/>
      <c r="AF157" s="210"/>
      <c r="AG157" s="210" t="s">
        <v>196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17"/>
      <c r="B158" s="218"/>
      <c r="C158" s="256" t="s">
        <v>233</v>
      </c>
      <c r="D158" s="254"/>
      <c r="E158" s="254"/>
      <c r="F158" s="254"/>
      <c r="G158" s="254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234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17"/>
      <c r="B159" s="218"/>
      <c r="C159" s="244"/>
      <c r="D159" s="236"/>
      <c r="E159" s="236"/>
      <c r="F159" s="236"/>
      <c r="G159" s="236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182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9">
        <v>32</v>
      </c>
      <c r="B160" s="230" t="s">
        <v>1073</v>
      </c>
      <c r="C160" s="241" t="s">
        <v>1074</v>
      </c>
      <c r="D160" s="231" t="s">
        <v>230</v>
      </c>
      <c r="E160" s="232">
        <v>148.76159000000001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4.1999999999999997E-3</v>
      </c>
      <c r="O160" s="232">
        <f>ROUND(E160*N160,2)</f>
        <v>0.62</v>
      </c>
      <c r="P160" s="232">
        <v>0</v>
      </c>
      <c r="Q160" s="232">
        <f>ROUND(E160*P160,2)</f>
        <v>0</v>
      </c>
      <c r="R160" s="234" t="s">
        <v>231</v>
      </c>
      <c r="S160" s="234" t="s">
        <v>177</v>
      </c>
      <c r="T160" s="235" t="s">
        <v>232</v>
      </c>
      <c r="U160" s="220">
        <v>0.245</v>
      </c>
      <c r="V160" s="220">
        <f>ROUND(E160*U160,2)</f>
        <v>36.450000000000003</v>
      </c>
      <c r="W160" s="220"/>
      <c r="X160" s="220" t="s">
        <v>195</v>
      </c>
      <c r="Y160" s="220" t="s">
        <v>180</v>
      </c>
      <c r="Z160" s="210"/>
      <c r="AA160" s="210"/>
      <c r="AB160" s="210"/>
      <c r="AC160" s="210"/>
      <c r="AD160" s="210"/>
      <c r="AE160" s="210"/>
      <c r="AF160" s="210"/>
      <c r="AG160" s="210" t="s">
        <v>196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17"/>
      <c r="B161" s="218"/>
      <c r="C161" s="256" t="s">
        <v>233</v>
      </c>
      <c r="D161" s="254"/>
      <c r="E161" s="254"/>
      <c r="F161" s="254"/>
      <c r="G161" s="254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234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17"/>
      <c r="B162" s="218"/>
      <c r="C162" s="257" t="s">
        <v>806</v>
      </c>
      <c r="D162" s="248"/>
      <c r="E162" s="249">
        <v>6.39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236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3" x14ac:dyDescent="0.25">
      <c r="A163" s="217"/>
      <c r="B163" s="218"/>
      <c r="C163" s="257" t="s">
        <v>807</v>
      </c>
      <c r="D163" s="248"/>
      <c r="E163" s="249">
        <v>26.28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236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17"/>
      <c r="B164" s="218"/>
      <c r="C164" s="257" t="s">
        <v>808</v>
      </c>
      <c r="D164" s="248"/>
      <c r="E164" s="249">
        <v>18.29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236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3" x14ac:dyDescent="0.25">
      <c r="A165" s="217"/>
      <c r="B165" s="218"/>
      <c r="C165" s="257" t="s">
        <v>809</v>
      </c>
      <c r="D165" s="248"/>
      <c r="E165" s="249">
        <v>42.77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236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17"/>
      <c r="B166" s="218"/>
      <c r="C166" s="257" t="s">
        <v>810</v>
      </c>
      <c r="D166" s="248"/>
      <c r="E166" s="249">
        <v>55.04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236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17"/>
      <c r="B167" s="218"/>
      <c r="C167" s="244"/>
      <c r="D167" s="236"/>
      <c r="E167" s="236"/>
      <c r="F167" s="236"/>
      <c r="G167" s="236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182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9">
        <v>33</v>
      </c>
      <c r="B168" s="230" t="s">
        <v>1075</v>
      </c>
      <c r="C168" s="241" t="s">
        <v>1076</v>
      </c>
      <c r="D168" s="231" t="s">
        <v>230</v>
      </c>
      <c r="E168" s="232">
        <v>148.76159000000001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2.9999999999999997E-4</v>
      </c>
      <c r="O168" s="232">
        <f>ROUND(E168*N168,2)</f>
        <v>0.04</v>
      </c>
      <c r="P168" s="232">
        <v>0</v>
      </c>
      <c r="Q168" s="232">
        <f>ROUND(E168*P168,2)</f>
        <v>0</v>
      </c>
      <c r="R168" s="234"/>
      <c r="S168" s="234" t="s">
        <v>194</v>
      </c>
      <c r="T168" s="235" t="s">
        <v>178</v>
      </c>
      <c r="U168" s="220">
        <v>0</v>
      </c>
      <c r="V168" s="220">
        <f>ROUND(E168*U168,2)</f>
        <v>0</v>
      </c>
      <c r="W168" s="220"/>
      <c r="X168" s="220" t="s">
        <v>195</v>
      </c>
      <c r="Y168" s="220" t="s">
        <v>180</v>
      </c>
      <c r="Z168" s="210"/>
      <c r="AA168" s="210"/>
      <c r="AB168" s="210"/>
      <c r="AC168" s="210"/>
      <c r="AD168" s="210"/>
      <c r="AE168" s="210"/>
      <c r="AF168" s="210"/>
      <c r="AG168" s="210" t="s">
        <v>196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17"/>
      <c r="B169" s="218"/>
      <c r="C169" s="257" t="s">
        <v>806</v>
      </c>
      <c r="D169" s="248"/>
      <c r="E169" s="249">
        <v>6.39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236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3" x14ac:dyDescent="0.25">
      <c r="A170" s="217"/>
      <c r="B170" s="218"/>
      <c r="C170" s="257" t="s">
        <v>807</v>
      </c>
      <c r="D170" s="248"/>
      <c r="E170" s="249">
        <v>26.28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236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17"/>
      <c r="B171" s="218"/>
      <c r="C171" s="257" t="s">
        <v>808</v>
      </c>
      <c r="D171" s="248"/>
      <c r="E171" s="249">
        <v>18.29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236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3" x14ac:dyDescent="0.25">
      <c r="A172" s="217"/>
      <c r="B172" s="218"/>
      <c r="C172" s="257" t="s">
        <v>809</v>
      </c>
      <c r="D172" s="248"/>
      <c r="E172" s="249">
        <v>42.77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236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17"/>
      <c r="B173" s="218"/>
      <c r="C173" s="257" t="s">
        <v>810</v>
      </c>
      <c r="D173" s="248"/>
      <c r="E173" s="249">
        <v>55.04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236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17"/>
      <c r="B174" s="218"/>
      <c r="C174" s="244"/>
      <c r="D174" s="236"/>
      <c r="E174" s="236"/>
      <c r="F174" s="236"/>
      <c r="G174" s="236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182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9">
        <v>34</v>
      </c>
      <c r="B175" s="230" t="s">
        <v>1077</v>
      </c>
      <c r="C175" s="241" t="s">
        <v>1078</v>
      </c>
      <c r="D175" s="231" t="s">
        <v>230</v>
      </c>
      <c r="E175" s="232">
        <v>148.76159000000001</v>
      </c>
      <c r="F175" s="233"/>
      <c r="G175" s="234">
        <f>ROUND(E175*F175,2)</f>
        <v>0</v>
      </c>
      <c r="H175" s="233"/>
      <c r="I175" s="234">
        <f>ROUND(E175*H175,2)</f>
        <v>0</v>
      </c>
      <c r="J175" s="233"/>
      <c r="K175" s="234">
        <f>ROUND(E175*J175,2)</f>
        <v>0</v>
      </c>
      <c r="L175" s="234">
        <v>21</v>
      </c>
      <c r="M175" s="234">
        <f>G175*(1+L175/100)</f>
        <v>0</v>
      </c>
      <c r="N175" s="232">
        <v>3.0450000000000001E-2</v>
      </c>
      <c r="O175" s="232">
        <f>ROUND(E175*N175,2)</f>
        <v>4.53</v>
      </c>
      <c r="P175" s="232">
        <v>0</v>
      </c>
      <c r="Q175" s="232">
        <f>ROUND(E175*P175,2)</f>
        <v>0</v>
      </c>
      <c r="R175" s="234" t="s">
        <v>264</v>
      </c>
      <c r="S175" s="234" t="s">
        <v>177</v>
      </c>
      <c r="T175" s="235" t="s">
        <v>232</v>
      </c>
      <c r="U175" s="220">
        <v>0.65254000000000001</v>
      </c>
      <c r="V175" s="220">
        <f>ROUND(E175*U175,2)</f>
        <v>97.07</v>
      </c>
      <c r="W175" s="220"/>
      <c r="X175" s="220" t="s">
        <v>195</v>
      </c>
      <c r="Y175" s="220" t="s">
        <v>180</v>
      </c>
      <c r="Z175" s="210"/>
      <c r="AA175" s="210"/>
      <c r="AB175" s="210"/>
      <c r="AC175" s="210"/>
      <c r="AD175" s="210"/>
      <c r="AE175" s="210"/>
      <c r="AF175" s="210"/>
      <c r="AG175" s="210" t="s">
        <v>196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17"/>
      <c r="B176" s="218"/>
      <c r="C176" s="257" t="s">
        <v>1079</v>
      </c>
      <c r="D176" s="248"/>
      <c r="E176" s="249">
        <v>148.76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236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5">
      <c r="A177" s="217"/>
      <c r="B177" s="218"/>
      <c r="C177" s="244"/>
      <c r="D177" s="236"/>
      <c r="E177" s="236"/>
      <c r="F177" s="236"/>
      <c r="G177" s="236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182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29">
        <v>35</v>
      </c>
      <c r="B178" s="230" t="s">
        <v>1080</v>
      </c>
      <c r="C178" s="241" t="s">
        <v>1081</v>
      </c>
      <c r="D178" s="231" t="s">
        <v>873</v>
      </c>
      <c r="E178" s="232">
        <v>29.752320000000001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1E-3</v>
      </c>
      <c r="O178" s="232">
        <f>ROUND(E178*N178,2)</f>
        <v>0.03</v>
      </c>
      <c r="P178" s="232">
        <v>0</v>
      </c>
      <c r="Q178" s="232">
        <f>ROUND(E178*P178,2)</f>
        <v>0</v>
      </c>
      <c r="R178" s="234" t="s">
        <v>390</v>
      </c>
      <c r="S178" s="234" t="s">
        <v>177</v>
      </c>
      <c r="T178" s="235" t="s">
        <v>232</v>
      </c>
      <c r="U178" s="220">
        <v>0</v>
      </c>
      <c r="V178" s="220">
        <f>ROUND(E178*U178,2)</f>
        <v>0</v>
      </c>
      <c r="W178" s="220"/>
      <c r="X178" s="220" t="s">
        <v>391</v>
      </c>
      <c r="Y178" s="220" t="s">
        <v>180</v>
      </c>
      <c r="Z178" s="210"/>
      <c r="AA178" s="210"/>
      <c r="AB178" s="210"/>
      <c r="AC178" s="210"/>
      <c r="AD178" s="210"/>
      <c r="AE178" s="210"/>
      <c r="AF178" s="210"/>
      <c r="AG178" s="210" t="s">
        <v>392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17"/>
      <c r="B179" s="218"/>
      <c r="C179" s="257" t="s">
        <v>1082</v>
      </c>
      <c r="D179" s="248"/>
      <c r="E179" s="249">
        <v>29.75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236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17"/>
      <c r="B180" s="218"/>
      <c r="C180" s="244"/>
      <c r="D180" s="236"/>
      <c r="E180" s="236"/>
      <c r="F180" s="236"/>
      <c r="G180" s="236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182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5">
      <c r="A181" s="222" t="s">
        <v>172</v>
      </c>
      <c r="B181" s="223" t="s">
        <v>109</v>
      </c>
      <c r="C181" s="240" t="s">
        <v>110</v>
      </c>
      <c r="D181" s="224"/>
      <c r="E181" s="225"/>
      <c r="F181" s="226"/>
      <c r="G181" s="226">
        <f>SUMIF(AG182:AG205,"&lt;&gt;NOR",G182:G205)</f>
        <v>0</v>
      </c>
      <c r="H181" s="226"/>
      <c r="I181" s="226">
        <f>SUM(I182:I205)</f>
        <v>0</v>
      </c>
      <c r="J181" s="226"/>
      <c r="K181" s="226">
        <f>SUM(K182:K205)</f>
        <v>0</v>
      </c>
      <c r="L181" s="226"/>
      <c r="M181" s="226">
        <f>SUM(M182:M205)</f>
        <v>0</v>
      </c>
      <c r="N181" s="225"/>
      <c r="O181" s="225">
        <f>SUM(O182:O205)</f>
        <v>0.37000000000000005</v>
      </c>
      <c r="P181" s="225"/>
      <c r="Q181" s="225">
        <f>SUM(Q182:Q205)</f>
        <v>0</v>
      </c>
      <c r="R181" s="226"/>
      <c r="S181" s="226"/>
      <c r="T181" s="227"/>
      <c r="U181" s="221"/>
      <c r="V181" s="221">
        <f>SUM(V182:V205)</f>
        <v>2.59</v>
      </c>
      <c r="W181" s="221"/>
      <c r="X181" s="221"/>
      <c r="Y181" s="221"/>
      <c r="AG181" t="s">
        <v>173</v>
      </c>
    </row>
    <row r="182" spans="1:60" ht="30.6" outlineLevel="1" x14ac:dyDescent="0.25">
      <c r="A182" s="229">
        <v>36</v>
      </c>
      <c r="B182" s="230" t="s">
        <v>1083</v>
      </c>
      <c r="C182" s="241" t="s">
        <v>1084</v>
      </c>
      <c r="D182" s="231" t="s">
        <v>193</v>
      </c>
      <c r="E182" s="232">
        <v>4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8.3799999999999999E-2</v>
      </c>
      <c r="O182" s="232">
        <f>ROUND(E182*N182,2)</f>
        <v>0.34</v>
      </c>
      <c r="P182" s="232">
        <v>0</v>
      </c>
      <c r="Q182" s="232">
        <f>ROUND(E182*P182,2)</f>
        <v>0</v>
      </c>
      <c r="R182" s="234" t="s">
        <v>1085</v>
      </c>
      <c r="S182" s="234" t="s">
        <v>177</v>
      </c>
      <c r="T182" s="235" t="s">
        <v>232</v>
      </c>
      <c r="U182" s="220">
        <v>0.5</v>
      </c>
      <c r="V182" s="220">
        <f>ROUND(E182*U182,2)</f>
        <v>2</v>
      </c>
      <c r="W182" s="220"/>
      <c r="X182" s="220" t="s">
        <v>195</v>
      </c>
      <c r="Y182" s="220" t="s">
        <v>180</v>
      </c>
      <c r="Z182" s="210"/>
      <c r="AA182" s="210"/>
      <c r="AB182" s="210"/>
      <c r="AC182" s="210"/>
      <c r="AD182" s="210"/>
      <c r="AE182" s="210"/>
      <c r="AF182" s="210"/>
      <c r="AG182" s="210" t="s">
        <v>486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17"/>
      <c r="B183" s="218"/>
      <c r="C183" s="257" t="s">
        <v>1086</v>
      </c>
      <c r="D183" s="248"/>
      <c r="E183" s="249">
        <v>4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236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17"/>
      <c r="B184" s="218"/>
      <c r="C184" s="244"/>
      <c r="D184" s="236"/>
      <c r="E184" s="236"/>
      <c r="F184" s="236"/>
      <c r="G184" s="236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182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9">
        <v>37</v>
      </c>
      <c r="B185" s="230" t="s">
        <v>1087</v>
      </c>
      <c r="C185" s="241" t="s">
        <v>1088</v>
      </c>
      <c r="D185" s="231" t="s">
        <v>193</v>
      </c>
      <c r="E185" s="232">
        <v>4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2">
        <v>3.0000000000000001E-3</v>
      </c>
      <c r="O185" s="232">
        <f>ROUND(E185*N185,2)</f>
        <v>0.01</v>
      </c>
      <c r="P185" s="232">
        <v>0</v>
      </c>
      <c r="Q185" s="232">
        <f>ROUND(E185*P185,2)</f>
        <v>0</v>
      </c>
      <c r="R185" s="234"/>
      <c r="S185" s="234" t="s">
        <v>194</v>
      </c>
      <c r="T185" s="235" t="s">
        <v>178</v>
      </c>
      <c r="U185" s="220">
        <v>0</v>
      </c>
      <c r="V185" s="220">
        <f>ROUND(E185*U185,2)</f>
        <v>0</v>
      </c>
      <c r="W185" s="220"/>
      <c r="X185" s="220" t="s">
        <v>195</v>
      </c>
      <c r="Y185" s="220" t="s">
        <v>180</v>
      </c>
      <c r="Z185" s="210"/>
      <c r="AA185" s="210"/>
      <c r="AB185" s="210"/>
      <c r="AC185" s="210"/>
      <c r="AD185" s="210"/>
      <c r="AE185" s="210"/>
      <c r="AF185" s="210"/>
      <c r="AG185" s="210" t="s">
        <v>196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17"/>
      <c r="B186" s="218"/>
      <c r="C186" s="257" t="s">
        <v>1089</v>
      </c>
      <c r="D186" s="248"/>
      <c r="E186" s="249">
        <v>2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236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17"/>
      <c r="B187" s="218"/>
      <c r="C187" s="257" t="s">
        <v>1090</v>
      </c>
      <c r="D187" s="248"/>
      <c r="E187" s="249">
        <v>2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236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17"/>
      <c r="B188" s="218"/>
      <c r="C188" s="244"/>
      <c r="D188" s="236"/>
      <c r="E188" s="236"/>
      <c r="F188" s="236"/>
      <c r="G188" s="236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182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9">
        <v>38</v>
      </c>
      <c r="B189" s="230" t="s">
        <v>1091</v>
      </c>
      <c r="C189" s="241" t="s">
        <v>1092</v>
      </c>
      <c r="D189" s="231" t="s">
        <v>278</v>
      </c>
      <c r="E189" s="232">
        <v>9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4" t="s">
        <v>1093</v>
      </c>
      <c r="S189" s="234" t="s">
        <v>177</v>
      </c>
      <c r="T189" s="235" t="s">
        <v>232</v>
      </c>
      <c r="U189" s="220">
        <v>6.6000000000000003E-2</v>
      </c>
      <c r="V189" s="220">
        <f>ROUND(E189*U189,2)</f>
        <v>0.59</v>
      </c>
      <c r="W189" s="220"/>
      <c r="X189" s="220" t="s">
        <v>195</v>
      </c>
      <c r="Y189" s="220" t="s">
        <v>180</v>
      </c>
      <c r="Z189" s="210"/>
      <c r="AA189" s="210"/>
      <c r="AB189" s="210"/>
      <c r="AC189" s="210"/>
      <c r="AD189" s="210"/>
      <c r="AE189" s="210"/>
      <c r="AF189" s="210"/>
      <c r="AG189" s="210" t="s">
        <v>196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17"/>
      <c r="B190" s="218"/>
      <c r="C190" s="256" t="s">
        <v>1094</v>
      </c>
      <c r="D190" s="254"/>
      <c r="E190" s="254"/>
      <c r="F190" s="254"/>
      <c r="G190" s="254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234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17"/>
      <c r="B191" s="218"/>
      <c r="C191" s="257" t="s">
        <v>1095</v>
      </c>
      <c r="D191" s="248"/>
      <c r="E191" s="249">
        <v>6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236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17"/>
      <c r="B192" s="218"/>
      <c r="C192" s="257" t="s">
        <v>1096</v>
      </c>
      <c r="D192" s="248"/>
      <c r="E192" s="249">
        <v>3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236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17"/>
      <c r="B193" s="218"/>
      <c r="C193" s="244"/>
      <c r="D193" s="236"/>
      <c r="E193" s="236"/>
      <c r="F193" s="236"/>
      <c r="G193" s="236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182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29">
        <v>39</v>
      </c>
      <c r="B194" s="230" t="s">
        <v>1097</v>
      </c>
      <c r="C194" s="241" t="s">
        <v>1098</v>
      </c>
      <c r="D194" s="231" t="s">
        <v>193</v>
      </c>
      <c r="E194" s="232">
        <v>2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8.4999999999999995E-4</v>
      </c>
      <c r="O194" s="232">
        <f>ROUND(E194*N194,2)</f>
        <v>0</v>
      </c>
      <c r="P194" s="232">
        <v>0</v>
      </c>
      <c r="Q194" s="232">
        <f>ROUND(E194*P194,2)</f>
        <v>0</v>
      </c>
      <c r="R194" s="234" t="s">
        <v>390</v>
      </c>
      <c r="S194" s="234" t="s">
        <v>177</v>
      </c>
      <c r="T194" s="235" t="s">
        <v>232</v>
      </c>
      <c r="U194" s="220">
        <v>0</v>
      </c>
      <c r="V194" s="220">
        <f>ROUND(E194*U194,2)</f>
        <v>0</v>
      </c>
      <c r="W194" s="220"/>
      <c r="X194" s="220" t="s">
        <v>391</v>
      </c>
      <c r="Y194" s="220" t="s">
        <v>180</v>
      </c>
      <c r="Z194" s="210"/>
      <c r="AA194" s="210"/>
      <c r="AB194" s="210"/>
      <c r="AC194" s="210"/>
      <c r="AD194" s="210"/>
      <c r="AE194" s="210"/>
      <c r="AF194" s="210"/>
      <c r="AG194" s="210" t="s">
        <v>392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17"/>
      <c r="B195" s="218"/>
      <c r="C195" s="257" t="s">
        <v>1090</v>
      </c>
      <c r="D195" s="248"/>
      <c r="E195" s="249">
        <v>2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236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17"/>
      <c r="B196" s="218"/>
      <c r="C196" s="244"/>
      <c r="D196" s="236"/>
      <c r="E196" s="236"/>
      <c r="F196" s="236"/>
      <c r="G196" s="236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182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.399999999999999" outlineLevel="1" x14ac:dyDescent="0.25">
      <c r="A197" s="229">
        <v>40</v>
      </c>
      <c r="B197" s="230" t="s">
        <v>1099</v>
      </c>
      <c r="C197" s="241" t="s">
        <v>1100</v>
      </c>
      <c r="D197" s="231" t="s">
        <v>193</v>
      </c>
      <c r="E197" s="232">
        <v>4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2">
        <v>1.6999999999999999E-3</v>
      </c>
      <c r="O197" s="232">
        <f>ROUND(E197*N197,2)</f>
        <v>0.01</v>
      </c>
      <c r="P197" s="232">
        <v>0</v>
      </c>
      <c r="Q197" s="232">
        <f>ROUND(E197*P197,2)</f>
        <v>0</v>
      </c>
      <c r="R197" s="234" t="s">
        <v>390</v>
      </c>
      <c r="S197" s="234" t="s">
        <v>177</v>
      </c>
      <c r="T197" s="235" t="s">
        <v>232</v>
      </c>
      <c r="U197" s="220">
        <v>0</v>
      </c>
      <c r="V197" s="220">
        <f>ROUND(E197*U197,2)</f>
        <v>0</v>
      </c>
      <c r="W197" s="220"/>
      <c r="X197" s="220" t="s">
        <v>391</v>
      </c>
      <c r="Y197" s="220" t="s">
        <v>180</v>
      </c>
      <c r="Z197" s="210"/>
      <c r="AA197" s="210"/>
      <c r="AB197" s="210"/>
      <c r="AC197" s="210"/>
      <c r="AD197" s="210"/>
      <c r="AE197" s="210"/>
      <c r="AF197" s="210"/>
      <c r="AG197" s="210" t="s">
        <v>392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17"/>
      <c r="B198" s="218"/>
      <c r="C198" s="257" t="s">
        <v>1089</v>
      </c>
      <c r="D198" s="248"/>
      <c r="E198" s="249">
        <v>2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236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17"/>
      <c r="B199" s="218"/>
      <c r="C199" s="257" t="s">
        <v>1090</v>
      </c>
      <c r="D199" s="248"/>
      <c r="E199" s="249">
        <v>2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236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5">
      <c r="A200" s="217"/>
      <c r="B200" s="218"/>
      <c r="C200" s="244"/>
      <c r="D200" s="236"/>
      <c r="E200" s="236"/>
      <c r="F200" s="236"/>
      <c r="G200" s="236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182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29">
        <v>41</v>
      </c>
      <c r="B201" s="230" t="s">
        <v>1101</v>
      </c>
      <c r="C201" s="241" t="s">
        <v>1102</v>
      </c>
      <c r="D201" s="231" t="s">
        <v>193</v>
      </c>
      <c r="E201" s="232">
        <v>2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3.3999999999999998E-3</v>
      </c>
      <c r="O201" s="232">
        <f>ROUND(E201*N201,2)</f>
        <v>0.01</v>
      </c>
      <c r="P201" s="232">
        <v>0</v>
      </c>
      <c r="Q201" s="232">
        <f>ROUND(E201*P201,2)</f>
        <v>0</v>
      </c>
      <c r="R201" s="234" t="s">
        <v>390</v>
      </c>
      <c r="S201" s="234" t="s">
        <v>177</v>
      </c>
      <c r="T201" s="235" t="s">
        <v>232</v>
      </c>
      <c r="U201" s="220">
        <v>0</v>
      </c>
      <c r="V201" s="220">
        <f>ROUND(E201*U201,2)</f>
        <v>0</v>
      </c>
      <c r="W201" s="220"/>
      <c r="X201" s="220" t="s">
        <v>391</v>
      </c>
      <c r="Y201" s="220" t="s">
        <v>180</v>
      </c>
      <c r="Z201" s="210"/>
      <c r="AA201" s="210"/>
      <c r="AB201" s="210"/>
      <c r="AC201" s="210"/>
      <c r="AD201" s="210"/>
      <c r="AE201" s="210"/>
      <c r="AF201" s="210"/>
      <c r="AG201" s="210" t="s">
        <v>392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17"/>
      <c r="B202" s="218"/>
      <c r="C202" s="257" t="s">
        <v>1089</v>
      </c>
      <c r="D202" s="248"/>
      <c r="E202" s="249">
        <v>2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236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5">
      <c r="A203" s="217"/>
      <c r="B203" s="218"/>
      <c r="C203" s="244"/>
      <c r="D203" s="236"/>
      <c r="E203" s="236"/>
      <c r="F203" s="236"/>
      <c r="G203" s="236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182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9">
        <v>42</v>
      </c>
      <c r="B204" s="230" t="s">
        <v>1103</v>
      </c>
      <c r="C204" s="241" t="s">
        <v>1104</v>
      </c>
      <c r="D204" s="231" t="s">
        <v>193</v>
      </c>
      <c r="E204" s="232">
        <v>4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2">
        <v>4.8000000000000001E-4</v>
      </c>
      <c r="O204" s="232">
        <f>ROUND(E204*N204,2)</f>
        <v>0</v>
      </c>
      <c r="P204" s="232">
        <v>0</v>
      </c>
      <c r="Q204" s="232">
        <f>ROUND(E204*P204,2)</f>
        <v>0</v>
      </c>
      <c r="R204" s="234" t="s">
        <v>390</v>
      </c>
      <c r="S204" s="234" t="s">
        <v>177</v>
      </c>
      <c r="T204" s="235" t="s">
        <v>232</v>
      </c>
      <c r="U204" s="220">
        <v>0</v>
      </c>
      <c r="V204" s="220">
        <f>ROUND(E204*U204,2)</f>
        <v>0</v>
      </c>
      <c r="W204" s="220"/>
      <c r="X204" s="220" t="s">
        <v>391</v>
      </c>
      <c r="Y204" s="220" t="s">
        <v>180</v>
      </c>
      <c r="Z204" s="210"/>
      <c r="AA204" s="210"/>
      <c r="AB204" s="210"/>
      <c r="AC204" s="210"/>
      <c r="AD204" s="210"/>
      <c r="AE204" s="210"/>
      <c r="AF204" s="210"/>
      <c r="AG204" s="210" t="s">
        <v>392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17"/>
      <c r="B205" s="218"/>
      <c r="C205" s="242"/>
      <c r="D205" s="237"/>
      <c r="E205" s="237"/>
      <c r="F205" s="237"/>
      <c r="G205" s="237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182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5">
      <c r="A206" s="222" t="s">
        <v>172</v>
      </c>
      <c r="B206" s="223" t="s">
        <v>115</v>
      </c>
      <c r="C206" s="240" t="s">
        <v>116</v>
      </c>
      <c r="D206" s="224"/>
      <c r="E206" s="225"/>
      <c r="F206" s="226"/>
      <c r="G206" s="226">
        <f>SUMIF(AG207:AG254,"&lt;&gt;NOR",G207:G254)</f>
        <v>0</v>
      </c>
      <c r="H206" s="226"/>
      <c r="I206" s="226">
        <f>SUM(I207:I254)</f>
        <v>0</v>
      </c>
      <c r="J206" s="226"/>
      <c r="K206" s="226">
        <f>SUM(K207:K254)</f>
        <v>0</v>
      </c>
      <c r="L206" s="226"/>
      <c r="M206" s="226">
        <f>SUM(M207:M254)</f>
        <v>0</v>
      </c>
      <c r="N206" s="225"/>
      <c r="O206" s="225">
        <f>SUM(O207:O254)</f>
        <v>0</v>
      </c>
      <c r="P206" s="225"/>
      <c r="Q206" s="225">
        <f>SUM(Q207:Q254)</f>
        <v>40.58</v>
      </c>
      <c r="R206" s="226"/>
      <c r="S206" s="226"/>
      <c r="T206" s="227"/>
      <c r="U206" s="221"/>
      <c r="V206" s="221">
        <f>SUM(V207:V254)</f>
        <v>165.65</v>
      </c>
      <c r="W206" s="221"/>
      <c r="X206" s="221"/>
      <c r="Y206" s="221"/>
      <c r="AG206" t="s">
        <v>173</v>
      </c>
    </row>
    <row r="207" spans="1:60" ht="20.399999999999999" outlineLevel="1" x14ac:dyDescent="0.25">
      <c r="A207" s="229">
        <v>43</v>
      </c>
      <c r="B207" s="230" t="s">
        <v>1105</v>
      </c>
      <c r="C207" s="241" t="s">
        <v>1106</v>
      </c>
      <c r="D207" s="231" t="s">
        <v>230</v>
      </c>
      <c r="E207" s="232">
        <v>15.2925</v>
      </c>
      <c r="F207" s="233"/>
      <c r="G207" s="234">
        <f>ROUND(E207*F207,2)</f>
        <v>0</v>
      </c>
      <c r="H207" s="233"/>
      <c r="I207" s="234">
        <f>ROUND(E207*H207,2)</f>
        <v>0</v>
      </c>
      <c r="J207" s="233"/>
      <c r="K207" s="234">
        <f>ROUND(E207*J207,2)</f>
        <v>0</v>
      </c>
      <c r="L207" s="234">
        <v>21</v>
      </c>
      <c r="M207" s="234">
        <f>G207*(1+L207/100)</f>
        <v>0</v>
      </c>
      <c r="N207" s="232">
        <v>0</v>
      </c>
      <c r="O207" s="232">
        <f>ROUND(E207*N207,2)</f>
        <v>0</v>
      </c>
      <c r="P207" s="232">
        <v>0.13800000000000001</v>
      </c>
      <c r="Q207" s="232">
        <f>ROUND(E207*P207,2)</f>
        <v>2.11</v>
      </c>
      <c r="R207" s="234" t="s">
        <v>553</v>
      </c>
      <c r="S207" s="234" t="s">
        <v>177</v>
      </c>
      <c r="T207" s="235" t="s">
        <v>232</v>
      </c>
      <c r="U207" s="220">
        <v>0.16</v>
      </c>
      <c r="V207" s="220">
        <f>ROUND(E207*U207,2)</f>
        <v>2.4500000000000002</v>
      </c>
      <c r="W207" s="220"/>
      <c r="X207" s="220" t="s">
        <v>195</v>
      </c>
      <c r="Y207" s="220" t="s">
        <v>180</v>
      </c>
      <c r="Z207" s="210"/>
      <c r="AA207" s="210"/>
      <c r="AB207" s="210"/>
      <c r="AC207" s="210"/>
      <c r="AD207" s="210"/>
      <c r="AE207" s="210"/>
      <c r="AF207" s="210"/>
      <c r="AG207" s="210" t="s">
        <v>196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17"/>
      <c r="B208" s="218"/>
      <c r="C208" s="256" t="s">
        <v>1107</v>
      </c>
      <c r="D208" s="254"/>
      <c r="E208" s="254"/>
      <c r="F208" s="254"/>
      <c r="G208" s="254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234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17"/>
      <c r="B209" s="218"/>
      <c r="C209" s="257" t="s">
        <v>1108</v>
      </c>
      <c r="D209" s="248"/>
      <c r="E209" s="249">
        <v>9.7200000000000006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236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17"/>
      <c r="B210" s="218"/>
      <c r="C210" s="257" t="s">
        <v>1109</v>
      </c>
      <c r="D210" s="248"/>
      <c r="E210" s="249">
        <v>5.57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236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5">
      <c r="A211" s="217"/>
      <c r="B211" s="218"/>
      <c r="C211" s="244"/>
      <c r="D211" s="236"/>
      <c r="E211" s="236"/>
      <c r="F211" s="236"/>
      <c r="G211" s="236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182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29">
        <v>44</v>
      </c>
      <c r="B212" s="230" t="s">
        <v>1110</v>
      </c>
      <c r="C212" s="241" t="s">
        <v>1111</v>
      </c>
      <c r="D212" s="231" t="s">
        <v>230</v>
      </c>
      <c r="E212" s="232">
        <v>31.552499999999998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2">
        <v>0</v>
      </c>
      <c r="O212" s="232">
        <f>ROUND(E212*N212,2)</f>
        <v>0</v>
      </c>
      <c r="P212" s="232">
        <v>0.22500000000000001</v>
      </c>
      <c r="Q212" s="232">
        <f>ROUND(E212*P212,2)</f>
        <v>7.1</v>
      </c>
      <c r="R212" s="234" t="s">
        <v>553</v>
      </c>
      <c r="S212" s="234" t="s">
        <v>177</v>
      </c>
      <c r="T212" s="235" t="s">
        <v>232</v>
      </c>
      <c r="U212" s="220">
        <v>0.14199999999999999</v>
      </c>
      <c r="V212" s="220">
        <f>ROUND(E212*U212,2)</f>
        <v>4.4800000000000004</v>
      </c>
      <c r="W212" s="220"/>
      <c r="X212" s="220" t="s">
        <v>195</v>
      </c>
      <c r="Y212" s="220" t="s">
        <v>180</v>
      </c>
      <c r="Z212" s="210"/>
      <c r="AA212" s="210"/>
      <c r="AB212" s="210"/>
      <c r="AC212" s="210"/>
      <c r="AD212" s="210"/>
      <c r="AE212" s="210"/>
      <c r="AF212" s="210"/>
      <c r="AG212" s="210" t="s">
        <v>196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5">
      <c r="A213" s="217"/>
      <c r="B213" s="218"/>
      <c r="C213" s="256" t="s">
        <v>1107</v>
      </c>
      <c r="D213" s="254"/>
      <c r="E213" s="254"/>
      <c r="F213" s="254"/>
      <c r="G213" s="254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234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17"/>
      <c r="B214" s="218"/>
      <c r="C214" s="257" t="s">
        <v>1112</v>
      </c>
      <c r="D214" s="248"/>
      <c r="E214" s="249">
        <v>31.55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236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17"/>
      <c r="B215" s="218"/>
      <c r="C215" s="244"/>
      <c r="D215" s="236"/>
      <c r="E215" s="236"/>
      <c r="F215" s="236"/>
      <c r="G215" s="236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182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0.399999999999999" outlineLevel="1" x14ac:dyDescent="0.25">
      <c r="A216" s="229">
        <v>45</v>
      </c>
      <c r="B216" s="230" t="s">
        <v>1113</v>
      </c>
      <c r="C216" s="241" t="s">
        <v>1114</v>
      </c>
      <c r="D216" s="231" t="s">
        <v>230</v>
      </c>
      <c r="E216" s="232">
        <v>9.7230000000000008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0</v>
      </c>
      <c r="O216" s="232">
        <f>ROUND(E216*N216,2)</f>
        <v>0</v>
      </c>
      <c r="P216" s="232">
        <v>0.22</v>
      </c>
      <c r="Q216" s="232">
        <f>ROUND(E216*P216,2)</f>
        <v>2.14</v>
      </c>
      <c r="R216" s="234" t="s">
        <v>553</v>
      </c>
      <c r="S216" s="234" t="s">
        <v>177</v>
      </c>
      <c r="T216" s="235" t="s">
        <v>232</v>
      </c>
      <c r="U216" s="220">
        <v>0.251</v>
      </c>
      <c r="V216" s="220">
        <f>ROUND(E216*U216,2)</f>
        <v>2.44</v>
      </c>
      <c r="W216" s="220"/>
      <c r="X216" s="220" t="s">
        <v>195</v>
      </c>
      <c r="Y216" s="220" t="s">
        <v>180</v>
      </c>
      <c r="Z216" s="210"/>
      <c r="AA216" s="210"/>
      <c r="AB216" s="210"/>
      <c r="AC216" s="210"/>
      <c r="AD216" s="210"/>
      <c r="AE216" s="210"/>
      <c r="AF216" s="210"/>
      <c r="AG216" s="210" t="s">
        <v>196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5">
      <c r="A217" s="217"/>
      <c r="B217" s="218"/>
      <c r="C217" s="257" t="s">
        <v>1108</v>
      </c>
      <c r="D217" s="248"/>
      <c r="E217" s="249">
        <v>9.7200000000000006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236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17"/>
      <c r="B218" s="218"/>
      <c r="C218" s="244"/>
      <c r="D218" s="236"/>
      <c r="E218" s="236"/>
      <c r="F218" s="236"/>
      <c r="G218" s="236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182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0.399999999999999" outlineLevel="1" x14ac:dyDescent="0.25">
      <c r="A219" s="229">
        <v>46</v>
      </c>
      <c r="B219" s="230" t="s">
        <v>1115</v>
      </c>
      <c r="C219" s="241" t="s">
        <v>1116</v>
      </c>
      <c r="D219" s="231" t="s">
        <v>230</v>
      </c>
      <c r="E219" s="232">
        <v>5.5694999999999997</v>
      </c>
      <c r="F219" s="233"/>
      <c r="G219" s="234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2">
        <v>0</v>
      </c>
      <c r="O219" s="232">
        <f>ROUND(E219*N219,2)</f>
        <v>0</v>
      </c>
      <c r="P219" s="232">
        <v>0.44</v>
      </c>
      <c r="Q219" s="232">
        <f>ROUND(E219*P219,2)</f>
        <v>2.4500000000000002</v>
      </c>
      <c r="R219" s="234" t="s">
        <v>553</v>
      </c>
      <c r="S219" s="234" t="s">
        <v>177</v>
      </c>
      <c r="T219" s="235" t="s">
        <v>232</v>
      </c>
      <c r="U219" s="220">
        <v>0.376</v>
      </c>
      <c r="V219" s="220">
        <f>ROUND(E219*U219,2)</f>
        <v>2.09</v>
      </c>
      <c r="W219" s="220"/>
      <c r="X219" s="220" t="s">
        <v>195</v>
      </c>
      <c r="Y219" s="220" t="s">
        <v>180</v>
      </c>
      <c r="Z219" s="210"/>
      <c r="AA219" s="210"/>
      <c r="AB219" s="210"/>
      <c r="AC219" s="210"/>
      <c r="AD219" s="210"/>
      <c r="AE219" s="210"/>
      <c r="AF219" s="210"/>
      <c r="AG219" s="210" t="s">
        <v>196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5">
      <c r="A220" s="217"/>
      <c r="B220" s="218"/>
      <c r="C220" s="257" t="s">
        <v>555</v>
      </c>
      <c r="D220" s="248"/>
      <c r="E220" s="249">
        <v>5.57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236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17"/>
      <c r="B221" s="218"/>
      <c r="C221" s="244"/>
      <c r="D221" s="236"/>
      <c r="E221" s="236"/>
      <c r="F221" s="236"/>
      <c r="G221" s="236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182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0.399999999999999" outlineLevel="1" x14ac:dyDescent="0.25">
      <c r="A222" s="229">
        <v>47</v>
      </c>
      <c r="B222" s="230" t="s">
        <v>1117</v>
      </c>
      <c r="C222" s="241" t="s">
        <v>1118</v>
      </c>
      <c r="D222" s="231" t="s">
        <v>230</v>
      </c>
      <c r="E222" s="232">
        <v>31.552499999999998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2">
        <v>0</v>
      </c>
      <c r="O222" s="232">
        <f>ROUND(E222*N222,2)</f>
        <v>0</v>
      </c>
      <c r="P222" s="232">
        <v>0.48399999999999999</v>
      </c>
      <c r="Q222" s="232">
        <f>ROUND(E222*P222,2)</f>
        <v>15.27</v>
      </c>
      <c r="R222" s="234" t="s">
        <v>553</v>
      </c>
      <c r="S222" s="234" t="s">
        <v>177</v>
      </c>
      <c r="T222" s="235" t="s">
        <v>232</v>
      </c>
      <c r="U222" s="220">
        <v>0.72140000000000004</v>
      </c>
      <c r="V222" s="220">
        <f>ROUND(E222*U222,2)</f>
        <v>22.76</v>
      </c>
      <c r="W222" s="220"/>
      <c r="X222" s="220" t="s">
        <v>195</v>
      </c>
      <c r="Y222" s="220" t="s">
        <v>180</v>
      </c>
      <c r="Z222" s="210"/>
      <c r="AA222" s="210"/>
      <c r="AB222" s="210"/>
      <c r="AC222" s="210"/>
      <c r="AD222" s="210"/>
      <c r="AE222" s="210"/>
      <c r="AF222" s="210"/>
      <c r="AG222" s="210" t="s">
        <v>196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17"/>
      <c r="B223" s="218"/>
      <c r="C223" s="257" t="s">
        <v>1112</v>
      </c>
      <c r="D223" s="248"/>
      <c r="E223" s="249">
        <v>31.55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236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17"/>
      <c r="B224" s="218"/>
      <c r="C224" s="244"/>
      <c r="D224" s="236"/>
      <c r="E224" s="236"/>
      <c r="F224" s="236"/>
      <c r="G224" s="236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182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9">
        <v>48</v>
      </c>
      <c r="B225" s="230" t="s">
        <v>1119</v>
      </c>
      <c r="C225" s="241" t="s">
        <v>1120</v>
      </c>
      <c r="D225" s="231" t="s">
        <v>278</v>
      </c>
      <c r="E225" s="232">
        <v>20.727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0</v>
      </c>
      <c r="O225" s="232">
        <f>ROUND(E225*N225,2)</f>
        <v>0</v>
      </c>
      <c r="P225" s="232">
        <v>0.125</v>
      </c>
      <c r="Q225" s="232">
        <f>ROUND(E225*P225,2)</f>
        <v>2.59</v>
      </c>
      <c r="R225" s="234" t="s">
        <v>553</v>
      </c>
      <c r="S225" s="234" t="s">
        <v>177</v>
      </c>
      <c r="T225" s="235" t="s">
        <v>232</v>
      </c>
      <c r="U225" s="220">
        <v>0.08</v>
      </c>
      <c r="V225" s="220">
        <f>ROUND(E225*U225,2)</f>
        <v>1.66</v>
      </c>
      <c r="W225" s="220"/>
      <c r="X225" s="220" t="s">
        <v>195</v>
      </c>
      <c r="Y225" s="220" t="s">
        <v>180</v>
      </c>
      <c r="Z225" s="210"/>
      <c r="AA225" s="210"/>
      <c r="AB225" s="210"/>
      <c r="AC225" s="210"/>
      <c r="AD225" s="210"/>
      <c r="AE225" s="210"/>
      <c r="AF225" s="210"/>
      <c r="AG225" s="210" t="s">
        <v>196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17"/>
      <c r="B226" s="218"/>
      <c r="C226" s="256" t="s">
        <v>1121</v>
      </c>
      <c r="D226" s="254"/>
      <c r="E226" s="254"/>
      <c r="F226" s="254"/>
      <c r="G226" s="254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234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38" t="str">
        <f>C226</f>
        <v>s vybouráním lože, s přemístěním hmot na skládku na vzdálenost do 3 m nebo naložením na dopravní prostředek</v>
      </c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17"/>
      <c r="B227" s="218"/>
      <c r="C227" s="257" t="s">
        <v>1122</v>
      </c>
      <c r="D227" s="248"/>
      <c r="E227" s="249">
        <v>20.73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236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17"/>
      <c r="B228" s="218"/>
      <c r="C228" s="244"/>
      <c r="D228" s="236"/>
      <c r="E228" s="236"/>
      <c r="F228" s="236"/>
      <c r="G228" s="236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182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.399999999999999" outlineLevel="1" x14ac:dyDescent="0.25">
      <c r="A229" s="229">
        <v>49</v>
      </c>
      <c r="B229" s="230" t="s">
        <v>543</v>
      </c>
      <c r="C229" s="241" t="s">
        <v>544</v>
      </c>
      <c r="D229" s="231" t="s">
        <v>230</v>
      </c>
      <c r="E229" s="232">
        <v>148.76159000000001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0</v>
      </c>
      <c r="O229" s="232">
        <f>ROUND(E229*N229,2)</f>
        <v>0</v>
      </c>
      <c r="P229" s="232">
        <v>4.5999999999999999E-2</v>
      </c>
      <c r="Q229" s="232">
        <f>ROUND(E229*P229,2)</f>
        <v>6.84</v>
      </c>
      <c r="R229" s="234" t="s">
        <v>489</v>
      </c>
      <c r="S229" s="234" t="s">
        <v>177</v>
      </c>
      <c r="T229" s="235" t="s">
        <v>232</v>
      </c>
      <c r="U229" s="220">
        <v>0.26</v>
      </c>
      <c r="V229" s="220">
        <f>ROUND(E229*U229,2)</f>
        <v>38.68</v>
      </c>
      <c r="W229" s="220"/>
      <c r="X229" s="220" t="s">
        <v>195</v>
      </c>
      <c r="Y229" s="220" t="s">
        <v>180</v>
      </c>
      <c r="Z229" s="210"/>
      <c r="AA229" s="210"/>
      <c r="AB229" s="210"/>
      <c r="AC229" s="210"/>
      <c r="AD229" s="210"/>
      <c r="AE229" s="210"/>
      <c r="AF229" s="210"/>
      <c r="AG229" s="210" t="s">
        <v>196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17"/>
      <c r="B230" s="218"/>
      <c r="C230" s="257" t="s">
        <v>1123</v>
      </c>
      <c r="D230" s="248"/>
      <c r="E230" s="249">
        <v>6.39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236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3" x14ac:dyDescent="0.25">
      <c r="A231" s="217"/>
      <c r="B231" s="218"/>
      <c r="C231" s="257" t="s">
        <v>807</v>
      </c>
      <c r="D231" s="248"/>
      <c r="E231" s="249">
        <v>26.28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236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17"/>
      <c r="B232" s="218"/>
      <c r="C232" s="257" t="s">
        <v>808</v>
      </c>
      <c r="D232" s="248"/>
      <c r="E232" s="249">
        <v>18.29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236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3" x14ac:dyDescent="0.25">
      <c r="A233" s="217"/>
      <c r="B233" s="218"/>
      <c r="C233" s="257" t="s">
        <v>809</v>
      </c>
      <c r="D233" s="248"/>
      <c r="E233" s="249">
        <v>42.77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236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17"/>
      <c r="B234" s="218"/>
      <c r="C234" s="257" t="s">
        <v>810</v>
      </c>
      <c r="D234" s="248"/>
      <c r="E234" s="249">
        <v>55.04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236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17"/>
      <c r="B235" s="218"/>
      <c r="C235" s="244"/>
      <c r="D235" s="236"/>
      <c r="E235" s="236"/>
      <c r="F235" s="236"/>
      <c r="G235" s="236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182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9">
        <v>50</v>
      </c>
      <c r="B236" s="230" t="s">
        <v>549</v>
      </c>
      <c r="C236" s="241" t="s">
        <v>1124</v>
      </c>
      <c r="D236" s="231" t="s">
        <v>230</v>
      </c>
      <c r="E236" s="232">
        <v>148.76159000000001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0</v>
      </c>
      <c r="O236" s="232">
        <f>ROUND(E236*N236,2)</f>
        <v>0</v>
      </c>
      <c r="P236" s="232">
        <v>1.4E-2</v>
      </c>
      <c r="Q236" s="232">
        <f>ROUND(E236*P236,2)</f>
        <v>2.08</v>
      </c>
      <c r="R236" s="234" t="s">
        <v>489</v>
      </c>
      <c r="S236" s="234" t="s">
        <v>177</v>
      </c>
      <c r="T236" s="235" t="s">
        <v>232</v>
      </c>
      <c r="U236" s="220">
        <v>0.22</v>
      </c>
      <c r="V236" s="220">
        <f>ROUND(E236*U236,2)</f>
        <v>32.729999999999997</v>
      </c>
      <c r="W236" s="220"/>
      <c r="X236" s="220" t="s">
        <v>195</v>
      </c>
      <c r="Y236" s="220" t="s">
        <v>180</v>
      </c>
      <c r="Z236" s="210"/>
      <c r="AA236" s="210"/>
      <c r="AB236" s="210"/>
      <c r="AC236" s="210"/>
      <c r="AD236" s="210"/>
      <c r="AE236" s="210"/>
      <c r="AF236" s="210"/>
      <c r="AG236" s="210" t="s">
        <v>196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17"/>
      <c r="B237" s="218"/>
      <c r="C237" s="257" t="s">
        <v>1123</v>
      </c>
      <c r="D237" s="248"/>
      <c r="E237" s="249">
        <v>6.39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236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0.399999999999999" outlineLevel="3" x14ac:dyDescent="0.25">
      <c r="A238" s="217"/>
      <c r="B238" s="218"/>
      <c r="C238" s="257" t="s">
        <v>807</v>
      </c>
      <c r="D238" s="248"/>
      <c r="E238" s="249">
        <v>26.28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236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17"/>
      <c r="B239" s="218"/>
      <c r="C239" s="257" t="s">
        <v>808</v>
      </c>
      <c r="D239" s="248"/>
      <c r="E239" s="249">
        <v>18.29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236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0.399999999999999" outlineLevel="3" x14ac:dyDescent="0.25">
      <c r="A240" s="217"/>
      <c r="B240" s="218"/>
      <c r="C240" s="257" t="s">
        <v>809</v>
      </c>
      <c r="D240" s="248"/>
      <c r="E240" s="249">
        <v>42.77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236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17"/>
      <c r="B241" s="218"/>
      <c r="C241" s="257" t="s">
        <v>810</v>
      </c>
      <c r="D241" s="248"/>
      <c r="E241" s="249">
        <v>55.04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236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17"/>
      <c r="B242" s="218"/>
      <c r="C242" s="244"/>
      <c r="D242" s="236"/>
      <c r="E242" s="236"/>
      <c r="F242" s="236"/>
      <c r="G242" s="236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182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9">
        <v>51</v>
      </c>
      <c r="B243" s="230" t="s">
        <v>566</v>
      </c>
      <c r="C243" s="241" t="s">
        <v>567</v>
      </c>
      <c r="D243" s="231" t="s">
        <v>562</v>
      </c>
      <c r="E243" s="232">
        <v>40.587299999999999</v>
      </c>
      <c r="F243" s="233"/>
      <c r="G243" s="234">
        <f>ROUND(E243*F243,2)</f>
        <v>0</v>
      </c>
      <c r="H243" s="233"/>
      <c r="I243" s="234">
        <f>ROUND(E243*H243,2)</f>
        <v>0</v>
      </c>
      <c r="J243" s="233"/>
      <c r="K243" s="234">
        <f>ROUND(E243*J243,2)</f>
        <v>0</v>
      </c>
      <c r="L243" s="234">
        <v>21</v>
      </c>
      <c r="M243" s="234">
        <f>G243*(1+L243/100)</f>
        <v>0</v>
      </c>
      <c r="N243" s="232">
        <v>0</v>
      </c>
      <c r="O243" s="232">
        <f>ROUND(E243*N243,2)</f>
        <v>0</v>
      </c>
      <c r="P243" s="232">
        <v>0</v>
      </c>
      <c r="Q243" s="232">
        <f>ROUND(E243*P243,2)</f>
        <v>0</v>
      </c>
      <c r="R243" s="234" t="s">
        <v>489</v>
      </c>
      <c r="S243" s="234" t="s">
        <v>177</v>
      </c>
      <c r="T243" s="235" t="s">
        <v>232</v>
      </c>
      <c r="U243" s="220">
        <v>0.49</v>
      </c>
      <c r="V243" s="220">
        <f>ROUND(E243*U243,2)</f>
        <v>19.89</v>
      </c>
      <c r="W243" s="220"/>
      <c r="X243" s="220" t="s">
        <v>195</v>
      </c>
      <c r="Y243" s="220" t="s">
        <v>180</v>
      </c>
      <c r="Z243" s="210"/>
      <c r="AA243" s="210"/>
      <c r="AB243" s="210"/>
      <c r="AC243" s="210"/>
      <c r="AD243" s="210"/>
      <c r="AE243" s="210"/>
      <c r="AF243" s="210"/>
      <c r="AG243" s="210" t="s">
        <v>563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5">
      <c r="A244" s="217"/>
      <c r="B244" s="218"/>
      <c r="C244" s="243" t="s">
        <v>568</v>
      </c>
      <c r="D244" s="239"/>
      <c r="E244" s="239"/>
      <c r="F244" s="239"/>
      <c r="G244" s="239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190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17"/>
      <c r="B245" s="218"/>
      <c r="C245" s="244"/>
      <c r="D245" s="236"/>
      <c r="E245" s="236"/>
      <c r="F245" s="236"/>
      <c r="G245" s="236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182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9">
        <v>52</v>
      </c>
      <c r="B246" s="230" t="s">
        <v>569</v>
      </c>
      <c r="C246" s="241" t="s">
        <v>570</v>
      </c>
      <c r="D246" s="231" t="s">
        <v>562</v>
      </c>
      <c r="E246" s="232">
        <v>1014.68245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2">
        <v>0</v>
      </c>
      <c r="O246" s="232">
        <f>ROUND(E246*N246,2)</f>
        <v>0</v>
      </c>
      <c r="P246" s="232">
        <v>0</v>
      </c>
      <c r="Q246" s="232">
        <f>ROUND(E246*P246,2)</f>
        <v>0</v>
      </c>
      <c r="R246" s="234" t="s">
        <v>489</v>
      </c>
      <c r="S246" s="234" t="s">
        <v>177</v>
      </c>
      <c r="T246" s="235" t="s">
        <v>232</v>
      </c>
      <c r="U246" s="220">
        <v>0</v>
      </c>
      <c r="V246" s="220">
        <f>ROUND(E246*U246,2)</f>
        <v>0</v>
      </c>
      <c r="W246" s="220"/>
      <c r="X246" s="220" t="s">
        <v>195</v>
      </c>
      <c r="Y246" s="220" t="s">
        <v>180</v>
      </c>
      <c r="Z246" s="210"/>
      <c r="AA246" s="210"/>
      <c r="AB246" s="210"/>
      <c r="AC246" s="210"/>
      <c r="AD246" s="210"/>
      <c r="AE246" s="210"/>
      <c r="AF246" s="210"/>
      <c r="AG246" s="210" t="s">
        <v>563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5">
      <c r="A247" s="217"/>
      <c r="B247" s="218"/>
      <c r="C247" s="242"/>
      <c r="D247" s="237"/>
      <c r="E247" s="237"/>
      <c r="F247" s="237"/>
      <c r="G247" s="237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182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9">
        <v>53</v>
      </c>
      <c r="B248" s="230" t="s">
        <v>571</v>
      </c>
      <c r="C248" s="241" t="s">
        <v>572</v>
      </c>
      <c r="D248" s="231" t="s">
        <v>562</v>
      </c>
      <c r="E248" s="232">
        <v>40.587299999999999</v>
      </c>
      <c r="F248" s="233"/>
      <c r="G248" s="234">
        <f>ROUND(E248*F248,2)</f>
        <v>0</v>
      </c>
      <c r="H248" s="233"/>
      <c r="I248" s="234">
        <f>ROUND(E248*H248,2)</f>
        <v>0</v>
      </c>
      <c r="J248" s="233"/>
      <c r="K248" s="234">
        <f>ROUND(E248*J248,2)</f>
        <v>0</v>
      </c>
      <c r="L248" s="234">
        <v>21</v>
      </c>
      <c r="M248" s="234">
        <f>G248*(1+L248/100)</f>
        <v>0</v>
      </c>
      <c r="N248" s="232">
        <v>0</v>
      </c>
      <c r="O248" s="232">
        <f>ROUND(E248*N248,2)</f>
        <v>0</v>
      </c>
      <c r="P248" s="232">
        <v>0</v>
      </c>
      <c r="Q248" s="232">
        <f>ROUND(E248*P248,2)</f>
        <v>0</v>
      </c>
      <c r="R248" s="234" t="s">
        <v>489</v>
      </c>
      <c r="S248" s="234" t="s">
        <v>177</v>
      </c>
      <c r="T248" s="235" t="s">
        <v>232</v>
      </c>
      <c r="U248" s="220">
        <v>0.94199999999999995</v>
      </c>
      <c r="V248" s="220">
        <f>ROUND(E248*U248,2)</f>
        <v>38.229999999999997</v>
      </c>
      <c r="W248" s="220"/>
      <c r="X248" s="220" t="s">
        <v>195</v>
      </c>
      <c r="Y248" s="220" t="s">
        <v>180</v>
      </c>
      <c r="Z248" s="210"/>
      <c r="AA248" s="210"/>
      <c r="AB248" s="210"/>
      <c r="AC248" s="210"/>
      <c r="AD248" s="210"/>
      <c r="AE248" s="210"/>
      <c r="AF248" s="210"/>
      <c r="AG248" s="210" t="s">
        <v>563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5">
      <c r="A249" s="217"/>
      <c r="B249" s="218"/>
      <c r="C249" s="242"/>
      <c r="D249" s="237"/>
      <c r="E249" s="237"/>
      <c r="F249" s="237"/>
      <c r="G249" s="237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182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9">
        <v>54</v>
      </c>
      <c r="B250" s="230" t="s">
        <v>1125</v>
      </c>
      <c r="C250" s="241" t="s">
        <v>1126</v>
      </c>
      <c r="D250" s="231" t="s">
        <v>562</v>
      </c>
      <c r="E250" s="232">
        <v>40.587299999999999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0</v>
      </c>
      <c r="O250" s="232">
        <f>ROUND(E250*N250,2)</f>
        <v>0</v>
      </c>
      <c r="P250" s="232">
        <v>0</v>
      </c>
      <c r="Q250" s="232">
        <f>ROUND(E250*P250,2)</f>
        <v>0</v>
      </c>
      <c r="R250" s="234" t="s">
        <v>489</v>
      </c>
      <c r="S250" s="234" t="s">
        <v>1127</v>
      </c>
      <c r="T250" s="235" t="s">
        <v>1127</v>
      </c>
      <c r="U250" s="220">
        <v>0</v>
      </c>
      <c r="V250" s="220">
        <f>ROUND(E250*U250,2)</f>
        <v>0</v>
      </c>
      <c r="W250" s="220"/>
      <c r="X250" s="220" t="s">
        <v>195</v>
      </c>
      <c r="Y250" s="220" t="s">
        <v>180</v>
      </c>
      <c r="Z250" s="210"/>
      <c r="AA250" s="210"/>
      <c r="AB250" s="210"/>
      <c r="AC250" s="210"/>
      <c r="AD250" s="210"/>
      <c r="AE250" s="210"/>
      <c r="AF250" s="210"/>
      <c r="AG250" s="210" t="s">
        <v>563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17"/>
      <c r="B251" s="218"/>
      <c r="C251" s="242"/>
      <c r="D251" s="237"/>
      <c r="E251" s="237"/>
      <c r="F251" s="237"/>
      <c r="G251" s="237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182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9">
        <v>55</v>
      </c>
      <c r="B252" s="230" t="s">
        <v>577</v>
      </c>
      <c r="C252" s="241" t="s">
        <v>578</v>
      </c>
      <c r="D252" s="231" t="s">
        <v>562</v>
      </c>
      <c r="E252" s="232">
        <v>40.587299999999999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0</v>
      </c>
      <c r="O252" s="232">
        <f>ROUND(E252*N252,2)</f>
        <v>0</v>
      </c>
      <c r="P252" s="232">
        <v>0</v>
      </c>
      <c r="Q252" s="232">
        <f>ROUND(E252*P252,2)</f>
        <v>0</v>
      </c>
      <c r="R252" s="234" t="s">
        <v>579</v>
      </c>
      <c r="S252" s="234" t="s">
        <v>177</v>
      </c>
      <c r="T252" s="235" t="s">
        <v>232</v>
      </c>
      <c r="U252" s="220">
        <v>6.0000000000000001E-3</v>
      </c>
      <c r="V252" s="220">
        <f>ROUND(E252*U252,2)</f>
        <v>0.24</v>
      </c>
      <c r="W252" s="220"/>
      <c r="X252" s="220" t="s">
        <v>195</v>
      </c>
      <c r="Y252" s="220" t="s">
        <v>180</v>
      </c>
      <c r="Z252" s="210"/>
      <c r="AA252" s="210"/>
      <c r="AB252" s="210"/>
      <c r="AC252" s="210"/>
      <c r="AD252" s="210"/>
      <c r="AE252" s="210"/>
      <c r="AF252" s="210"/>
      <c r="AG252" s="210" t="s">
        <v>563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5">
      <c r="A253" s="217"/>
      <c r="B253" s="218"/>
      <c r="C253" s="256" t="s">
        <v>580</v>
      </c>
      <c r="D253" s="254"/>
      <c r="E253" s="254"/>
      <c r="F253" s="254"/>
      <c r="G253" s="254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234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5">
      <c r="A254" s="217"/>
      <c r="B254" s="218"/>
      <c r="C254" s="244"/>
      <c r="D254" s="236"/>
      <c r="E254" s="236"/>
      <c r="F254" s="236"/>
      <c r="G254" s="236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182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x14ac:dyDescent="0.25">
      <c r="A255" s="222" t="s">
        <v>172</v>
      </c>
      <c r="B255" s="223" t="s">
        <v>117</v>
      </c>
      <c r="C255" s="240" t="s">
        <v>118</v>
      </c>
      <c r="D255" s="224"/>
      <c r="E255" s="225"/>
      <c r="F255" s="226"/>
      <c r="G255" s="226">
        <f>SUMIF(AG256:AG258,"&lt;&gt;NOR",G256:G258)</f>
        <v>0</v>
      </c>
      <c r="H255" s="226"/>
      <c r="I255" s="226">
        <f>SUM(I256:I258)</f>
        <v>0</v>
      </c>
      <c r="J255" s="226"/>
      <c r="K255" s="226">
        <f>SUM(K256:K258)</f>
        <v>0</v>
      </c>
      <c r="L255" s="226"/>
      <c r="M255" s="226">
        <f>SUM(M256:M258)</f>
        <v>0</v>
      </c>
      <c r="N255" s="225"/>
      <c r="O255" s="225">
        <f>SUM(O256:O258)</f>
        <v>0</v>
      </c>
      <c r="P255" s="225"/>
      <c r="Q255" s="225">
        <f>SUM(Q256:Q258)</f>
        <v>0</v>
      </c>
      <c r="R255" s="226"/>
      <c r="S255" s="226"/>
      <c r="T255" s="227"/>
      <c r="U255" s="221"/>
      <c r="V255" s="221">
        <f>SUM(V256:V258)</f>
        <v>90.37</v>
      </c>
      <c r="W255" s="221"/>
      <c r="X255" s="221"/>
      <c r="Y255" s="221"/>
      <c r="AG255" t="s">
        <v>173</v>
      </c>
    </row>
    <row r="256" spans="1:60" ht="20.399999999999999" outlineLevel="1" x14ac:dyDescent="0.25">
      <c r="A256" s="229">
        <v>56</v>
      </c>
      <c r="B256" s="230" t="s">
        <v>581</v>
      </c>
      <c r="C256" s="241" t="s">
        <v>1128</v>
      </c>
      <c r="D256" s="231" t="s">
        <v>562</v>
      </c>
      <c r="E256" s="232">
        <v>47.766370000000002</v>
      </c>
      <c r="F256" s="233"/>
      <c r="G256" s="234">
        <f>ROUND(E256*F256,2)</f>
        <v>0</v>
      </c>
      <c r="H256" s="233"/>
      <c r="I256" s="234">
        <f>ROUND(E256*H256,2)</f>
        <v>0</v>
      </c>
      <c r="J256" s="233"/>
      <c r="K256" s="234">
        <f>ROUND(E256*J256,2)</f>
        <v>0</v>
      </c>
      <c r="L256" s="234">
        <v>21</v>
      </c>
      <c r="M256" s="234">
        <f>G256*(1+L256/100)</f>
        <v>0</v>
      </c>
      <c r="N256" s="232">
        <v>0</v>
      </c>
      <c r="O256" s="232">
        <f>ROUND(E256*N256,2)</f>
        <v>0</v>
      </c>
      <c r="P256" s="232">
        <v>0</v>
      </c>
      <c r="Q256" s="232">
        <f>ROUND(E256*P256,2)</f>
        <v>0</v>
      </c>
      <c r="R256" s="234" t="s">
        <v>264</v>
      </c>
      <c r="S256" s="234" t="s">
        <v>177</v>
      </c>
      <c r="T256" s="235" t="s">
        <v>232</v>
      </c>
      <c r="U256" s="220">
        <v>1.8919999999999999</v>
      </c>
      <c r="V256" s="220">
        <f>ROUND(E256*U256,2)</f>
        <v>90.37</v>
      </c>
      <c r="W256" s="220"/>
      <c r="X256" s="220" t="s">
        <v>195</v>
      </c>
      <c r="Y256" s="220" t="s">
        <v>180</v>
      </c>
      <c r="Z256" s="210"/>
      <c r="AA256" s="210"/>
      <c r="AB256" s="210"/>
      <c r="AC256" s="210"/>
      <c r="AD256" s="210"/>
      <c r="AE256" s="210"/>
      <c r="AF256" s="210"/>
      <c r="AG256" s="210" t="s">
        <v>196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5">
      <c r="A257" s="217"/>
      <c r="B257" s="218"/>
      <c r="C257" s="256" t="s">
        <v>583</v>
      </c>
      <c r="D257" s="254"/>
      <c r="E257" s="254"/>
      <c r="F257" s="254"/>
      <c r="G257" s="254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234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5">
      <c r="A258" s="217"/>
      <c r="B258" s="218"/>
      <c r="C258" s="244"/>
      <c r="D258" s="236"/>
      <c r="E258" s="236"/>
      <c r="F258" s="236"/>
      <c r="G258" s="236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182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5">
      <c r="A259" s="222" t="s">
        <v>172</v>
      </c>
      <c r="B259" s="223" t="s">
        <v>131</v>
      </c>
      <c r="C259" s="240" t="s">
        <v>132</v>
      </c>
      <c r="D259" s="224"/>
      <c r="E259" s="225"/>
      <c r="F259" s="226"/>
      <c r="G259" s="226">
        <f>SUMIF(AG260:AG278,"&lt;&gt;NOR",G260:G278)</f>
        <v>0</v>
      </c>
      <c r="H259" s="226"/>
      <c r="I259" s="226">
        <f>SUM(I260:I278)</f>
        <v>0</v>
      </c>
      <c r="J259" s="226"/>
      <c r="K259" s="226">
        <f>SUM(K260:K278)</f>
        <v>0</v>
      </c>
      <c r="L259" s="226"/>
      <c r="M259" s="226">
        <f>SUM(M260:M278)</f>
        <v>0</v>
      </c>
      <c r="N259" s="225"/>
      <c r="O259" s="225">
        <f>SUM(O260:O278)</f>
        <v>0</v>
      </c>
      <c r="P259" s="225"/>
      <c r="Q259" s="225">
        <f>SUM(Q260:Q278)</f>
        <v>0</v>
      </c>
      <c r="R259" s="226"/>
      <c r="S259" s="226"/>
      <c r="T259" s="227"/>
      <c r="U259" s="221"/>
      <c r="V259" s="221">
        <f>SUM(V260:V278)</f>
        <v>0</v>
      </c>
      <c r="W259" s="221"/>
      <c r="X259" s="221"/>
      <c r="Y259" s="221"/>
      <c r="AG259" t="s">
        <v>173</v>
      </c>
    </row>
    <row r="260" spans="1:60" outlineLevel="1" x14ac:dyDescent="0.25">
      <c r="A260" s="229">
        <v>57</v>
      </c>
      <c r="B260" s="230" t="s">
        <v>1129</v>
      </c>
      <c r="C260" s="241" t="s">
        <v>1130</v>
      </c>
      <c r="D260" s="231" t="s">
        <v>385</v>
      </c>
      <c r="E260" s="232">
        <v>1</v>
      </c>
      <c r="F260" s="233"/>
      <c r="G260" s="234">
        <f>ROUND(E260*F260,2)</f>
        <v>0</v>
      </c>
      <c r="H260" s="233"/>
      <c r="I260" s="234">
        <f>ROUND(E260*H260,2)</f>
        <v>0</v>
      </c>
      <c r="J260" s="233"/>
      <c r="K260" s="234">
        <f>ROUND(E260*J260,2)</f>
        <v>0</v>
      </c>
      <c r="L260" s="234">
        <v>21</v>
      </c>
      <c r="M260" s="234">
        <f>G260*(1+L260/100)</f>
        <v>0</v>
      </c>
      <c r="N260" s="232">
        <v>0</v>
      </c>
      <c r="O260" s="232">
        <f>ROUND(E260*N260,2)</f>
        <v>0</v>
      </c>
      <c r="P260" s="232">
        <v>0</v>
      </c>
      <c r="Q260" s="232">
        <f>ROUND(E260*P260,2)</f>
        <v>0</v>
      </c>
      <c r="R260" s="234"/>
      <c r="S260" s="234" t="s">
        <v>194</v>
      </c>
      <c r="T260" s="235" t="s">
        <v>178</v>
      </c>
      <c r="U260" s="220">
        <v>0</v>
      </c>
      <c r="V260" s="220">
        <f>ROUND(E260*U260,2)</f>
        <v>0</v>
      </c>
      <c r="W260" s="220"/>
      <c r="X260" s="220" t="s">
        <v>195</v>
      </c>
      <c r="Y260" s="220" t="s">
        <v>180</v>
      </c>
      <c r="Z260" s="210"/>
      <c r="AA260" s="210"/>
      <c r="AB260" s="210"/>
      <c r="AC260" s="210"/>
      <c r="AD260" s="210"/>
      <c r="AE260" s="210"/>
      <c r="AF260" s="210"/>
      <c r="AG260" s="210" t="s">
        <v>196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17"/>
      <c r="B261" s="218"/>
      <c r="C261" s="243" t="s">
        <v>1140</v>
      </c>
      <c r="D261" s="239"/>
      <c r="E261" s="239"/>
      <c r="F261" s="239"/>
      <c r="G261" s="239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190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1" outlineLevel="3" x14ac:dyDescent="0.25">
      <c r="A262" s="217"/>
      <c r="B262" s="218"/>
      <c r="C262" s="261" t="s">
        <v>1141</v>
      </c>
      <c r="D262" s="255"/>
      <c r="E262" s="255"/>
      <c r="F262" s="255"/>
      <c r="G262" s="255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190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38" t="str">
        <f>C262</f>
        <v>-dodávka a montáž žárově zinkovaného sloupku o76mm tl. stěny 4mm, na sloupku přivařeny panty pro branku, včetně zavíčkování sloupku, sloupek osazen do betonu C12/15</v>
      </c>
      <c r="BB262" s="210"/>
      <c r="BC262" s="210"/>
      <c r="BD262" s="210"/>
      <c r="BE262" s="210"/>
      <c r="BF262" s="210"/>
      <c r="BG262" s="210"/>
      <c r="BH262" s="210"/>
    </row>
    <row r="263" spans="1:60" ht="21" outlineLevel="3" x14ac:dyDescent="0.25">
      <c r="A263" s="217"/>
      <c r="B263" s="218"/>
      <c r="C263" s="261" t="s">
        <v>1142</v>
      </c>
      <c r="D263" s="255"/>
      <c r="E263" s="255"/>
      <c r="F263" s="255"/>
      <c r="G263" s="255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190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38" t="str">
        <f>C263</f>
        <v>-branka o celkových rozměrech 1050 x 1520mm, z trubek  o40mm tl.3,0mm, v dolní části výplň plechová tl. 1,5mm v horní části výplň z poplastovaného pletiva</v>
      </c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17"/>
      <c r="B264" s="218"/>
      <c r="C264" s="261" t="s">
        <v>1143</v>
      </c>
      <c r="D264" s="255"/>
      <c r="E264" s="255"/>
      <c r="F264" s="255"/>
      <c r="G264" s="255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190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17"/>
      <c r="B265" s="218"/>
      <c r="C265" s="261" t="s">
        <v>1131</v>
      </c>
      <c r="D265" s="255"/>
      <c r="E265" s="255"/>
      <c r="F265" s="255"/>
      <c r="G265" s="255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190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17"/>
      <c r="B266" s="218"/>
      <c r="C266" s="257" t="s">
        <v>1132</v>
      </c>
      <c r="D266" s="248"/>
      <c r="E266" s="249">
        <v>1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236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17"/>
      <c r="B267" s="218"/>
      <c r="C267" s="244"/>
      <c r="D267" s="236"/>
      <c r="E267" s="236"/>
      <c r="F267" s="236"/>
      <c r="G267" s="236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182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9">
        <v>58</v>
      </c>
      <c r="B268" s="230" t="s">
        <v>1133</v>
      </c>
      <c r="C268" s="241" t="s">
        <v>1134</v>
      </c>
      <c r="D268" s="231" t="s">
        <v>385</v>
      </c>
      <c r="E268" s="232">
        <v>1</v>
      </c>
      <c r="F268" s="233"/>
      <c r="G268" s="234">
        <f>ROUND(E268*F268,2)</f>
        <v>0</v>
      </c>
      <c r="H268" s="233"/>
      <c r="I268" s="234">
        <f>ROUND(E268*H268,2)</f>
        <v>0</v>
      </c>
      <c r="J268" s="233"/>
      <c r="K268" s="234">
        <f>ROUND(E268*J268,2)</f>
        <v>0</v>
      </c>
      <c r="L268" s="234">
        <v>21</v>
      </c>
      <c r="M268" s="234">
        <f>G268*(1+L268/100)</f>
        <v>0</v>
      </c>
      <c r="N268" s="232">
        <v>0</v>
      </c>
      <c r="O268" s="232">
        <f>ROUND(E268*N268,2)</f>
        <v>0</v>
      </c>
      <c r="P268" s="232">
        <v>0</v>
      </c>
      <c r="Q268" s="232">
        <f>ROUND(E268*P268,2)</f>
        <v>0</v>
      </c>
      <c r="R268" s="234"/>
      <c r="S268" s="234" t="s">
        <v>194</v>
      </c>
      <c r="T268" s="235" t="s">
        <v>178</v>
      </c>
      <c r="U268" s="220">
        <v>0</v>
      </c>
      <c r="V268" s="220">
        <f>ROUND(E268*U268,2)</f>
        <v>0</v>
      </c>
      <c r="W268" s="220"/>
      <c r="X268" s="220" t="s">
        <v>195</v>
      </c>
      <c r="Y268" s="220" t="s">
        <v>180</v>
      </c>
      <c r="Z268" s="210"/>
      <c r="AA268" s="210"/>
      <c r="AB268" s="210"/>
      <c r="AC268" s="210"/>
      <c r="AD268" s="210"/>
      <c r="AE268" s="210"/>
      <c r="AF268" s="210"/>
      <c r="AG268" s="210" t="s">
        <v>196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5">
      <c r="A269" s="217"/>
      <c r="B269" s="218"/>
      <c r="C269" s="257" t="s">
        <v>1135</v>
      </c>
      <c r="D269" s="248"/>
      <c r="E269" s="249">
        <v>1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236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17"/>
      <c r="B270" s="218"/>
      <c r="C270" s="244"/>
      <c r="D270" s="236"/>
      <c r="E270" s="236"/>
      <c r="F270" s="236"/>
      <c r="G270" s="236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182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9">
        <v>59</v>
      </c>
      <c r="B271" s="230" t="s">
        <v>1136</v>
      </c>
      <c r="C271" s="241" t="s">
        <v>1137</v>
      </c>
      <c r="D271" s="231" t="s">
        <v>385</v>
      </c>
      <c r="E271" s="232">
        <v>1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2">
        <v>0</v>
      </c>
      <c r="O271" s="232">
        <f>ROUND(E271*N271,2)</f>
        <v>0</v>
      </c>
      <c r="P271" s="232">
        <v>0</v>
      </c>
      <c r="Q271" s="232">
        <f>ROUND(E271*P271,2)</f>
        <v>0</v>
      </c>
      <c r="R271" s="234"/>
      <c r="S271" s="234" t="s">
        <v>194</v>
      </c>
      <c r="T271" s="235" t="s">
        <v>178</v>
      </c>
      <c r="U271" s="220">
        <v>0</v>
      </c>
      <c r="V271" s="220">
        <f>ROUND(E271*U271,2)</f>
        <v>0</v>
      </c>
      <c r="W271" s="220"/>
      <c r="X271" s="220" t="s">
        <v>195</v>
      </c>
      <c r="Y271" s="220" t="s">
        <v>180</v>
      </c>
      <c r="Z271" s="210"/>
      <c r="AA271" s="210"/>
      <c r="AB271" s="210"/>
      <c r="AC271" s="210"/>
      <c r="AD271" s="210"/>
      <c r="AE271" s="210"/>
      <c r="AF271" s="210"/>
      <c r="AG271" s="210" t="s">
        <v>196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17"/>
      <c r="B272" s="218"/>
      <c r="C272" s="243" t="s">
        <v>1144</v>
      </c>
      <c r="D272" s="239"/>
      <c r="E272" s="239"/>
      <c r="F272" s="239"/>
      <c r="G272" s="239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190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17"/>
      <c r="B273" s="218"/>
      <c r="C273" s="261" t="s">
        <v>1145</v>
      </c>
      <c r="D273" s="255"/>
      <c r="E273" s="255"/>
      <c r="F273" s="255"/>
      <c r="G273" s="255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190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17"/>
      <c r="B274" s="218"/>
      <c r="C274" s="261" t="s">
        <v>1146</v>
      </c>
      <c r="D274" s="255"/>
      <c r="E274" s="255"/>
      <c r="F274" s="255"/>
      <c r="G274" s="255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190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17"/>
      <c r="B275" s="218"/>
      <c r="C275" s="261" t="s">
        <v>1147</v>
      </c>
      <c r="D275" s="255"/>
      <c r="E275" s="255"/>
      <c r="F275" s="255"/>
      <c r="G275" s="255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190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17"/>
      <c r="B276" s="218"/>
      <c r="C276" s="261" t="s">
        <v>1138</v>
      </c>
      <c r="D276" s="255"/>
      <c r="E276" s="255"/>
      <c r="F276" s="255"/>
      <c r="G276" s="255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190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5">
      <c r="A277" s="217"/>
      <c r="B277" s="218"/>
      <c r="C277" s="257" t="s">
        <v>1139</v>
      </c>
      <c r="D277" s="248"/>
      <c r="E277" s="249">
        <v>1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236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5">
      <c r="A278" s="217"/>
      <c r="B278" s="218"/>
      <c r="C278" s="244"/>
      <c r="D278" s="236"/>
      <c r="E278" s="236"/>
      <c r="F278" s="236"/>
      <c r="G278" s="236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182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5">
      <c r="A279" s="3"/>
      <c r="B279" s="4"/>
      <c r="C279" s="245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E279">
        <v>15</v>
      </c>
      <c r="AF279">
        <v>21</v>
      </c>
      <c r="AG279" t="s">
        <v>158</v>
      </c>
    </row>
    <row r="280" spans="1:60" x14ac:dyDescent="0.25">
      <c r="A280" s="213"/>
      <c r="B280" s="214" t="s">
        <v>29</v>
      </c>
      <c r="C280" s="246"/>
      <c r="D280" s="215"/>
      <c r="E280" s="216"/>
      <c r="F280" s="216"/>
      <c r="G280" s="228">
        <f>G8+G95+G104+G149+G181+G206+G255+G259</f>
        <v>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AE280">
        <f>SUMIF(L7:L278,AE279,G7:G278)</f>
        <v>0</v>
      </c>
      <c r="AF280">
        <f>SUMIF(L7:L278,AF279,G7:G278)</f>
        <v>0</v>
      </c>
      <c r="AG280" t="s">
        <v>226</v>
      </c>
    </row>
    <row r="281" spans="1:60" x14ac:dyDescent="0.25">
      <c r="C281" s="247"/>
      <c r="D281" s="10"/>
      <c r="AG281" t="s">
        <v>227</v>
      </c>
    </row>
    <row r="282" spans="1:60" x14ac:dyDescent="0.25">
      <c r="D282" s="10"/>
    </row>
    <row r="283" spans="1:60" x14ac:dyDescent="0.25">
      <c r="D283" s="10"/>
    </row>
    <row r="284" spans="1:60" x14ac:dyDescent="0.25">
      <c r="D284" s="10"/>
    </row>
    <row r="285" spans="1:60" x14ac:dyDescent="0.25">
      <c r="D285" s="10"/>
    </row>
    <row r="286" spans="1:60" x14ac:dyDescent="0.25">
      <c r="D286" s="10"/>
    </row>
    <row r="287" spans="1:60" x14ac:dyDescent="0.25">
      <c r="D287" s="10"/>
    </row>
    <row r="288" spans="1:60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sms1f1yAwX0+zmTvrkLRb7LzLCkTiLXB/yTP6ZG7kan3SjxhEvhBsqj7aLTDF2h2lYUhE+/kuyt7UFKbicdTQ==" saltValue="QiPOdg7P96UgUnwTtXcCIg==" spinCount="100000" sheet="1" formatRows="0"/>
  <mergeCells count="101">
    <mergeCell ref="C273:G273"/>
    <mergeCell ref="C274:G274"/>
    <mergeCell ref="C275:G275"/>
    <mergeCell ref="C276:G276"/>
    <mergeCell ref="C278:G278"/>
    <mergeCell ref="C263:G263"/>
    <mergeCell ref="C264:G264"/>
    <mergeCell ref="C265:G265"/>
    <mergeCell ref="C267:G267"/>
    <mergeCell ref="C270:G270"/>
    <mergeCell ref="C272:G272"/>
    <mergeCell ref="C253:G253"/>
    <mergeCell ref="C254:G254"/>
    <mergeCell ref="C257:G257"/>
    <mergeCell ref="C258:G258"/>
    <mergeCell ref="C261:G261"/>
    <mergeCell ref="C262:G262"/>
    <mergeCell ref="C242:G242"/>
    <mergeCell ref="C244:G244"/>
    <mergeCell ref="C245:G245"/>
    <mergeCell ref="C247:G247"/>
    <mergeCell ref="C249:G249"/>
    <mergeCell ref="C251:G251"/>
    <mergeCell ref="C218:G218"/>
    <mergeCell ref="C221:G221"/>
    <mergeCell ref="C224:G224"/>
    <mergeCell ref="C226:G226"/>
    <mergeCell ref="C228:G228"/>
    <mergeCell ref="C235:G235"/>
    <mergeCell ref="C203:G203"/>
    <mergeCell ref="C205:G205"/>
    <mergeCell ref="C208:G208"/>
    <mergeCell ref="C211:G211"/>
    <mergeCell ref="C213:G213"/>
    <mergeCell ref="C215:G215"/>
    <mergeCell ref="C184:G184"/>
    <mergeCell ref="C188:G188"/>
    <mergeCell ref="C190:G190"/>
    <mergeCell ref="C193:G193"/>
    <mergeCell ref="C196:G196"/>
    <mergeCell ref="C200:G200"/>
    <mergeCell ref="C159:G159"/>
    <mergeCell ref="C161:G161"/>
    <mergeCell ref="C167:G167"/>
    <mergeCell ref="C174:G174"/>
    <mergeCell ref="C177:G177"/>
    <mergeCell ref="C180:G180"/>
    <mergeCell ref="C139:G139"/>
    <mergeCell ref="C142:G142"/>
    <mergeCell ref="C145:G145"/>
    <mergeCell ref="C148:G148"/>
    <mergeCell ref="C156:G156"/>
    <mergeCell ref="C158:G158"/>
    <mergeCell ref="C127:G127"/>
    <mergeCell ref="C129:G129"/>
    <mergeCell ref="C131:G131"/>
    <mergeCell ref="C133:G133"/>
    <mergeCell ref="C135:G135"/>
    <mergeCell ref="C137:G137"/>
    <mergeCell ref="C111:G111"/>
    <mergeCell ref="C113:G113"/>
    <mergeCell ref="C114:G114"/>
    <mergeCell ref="C116:G116"/>
    <mergeCell ref="C120:G120"/>
    <mergeCell ref="C124:G124"/>
    <mergeCell ref="C97:G97"/>
    <mergeCell ref="C99:G99"/>
    <mergeCell ref="C101:G101"/>
    <mergeCell ref="C103:G103"/>
    <mergeCell ref="C106:G106"/>
    <mergeCell ref="C108:G108"/>
    <mergeCell ref="C63:G63"/>
    <mergeCell ref="C68:G68"/>
    <mergeCell ref="C70:G70"/>
    <mergeCell ref="C77:G77"/>
    <mergeCell ref="C86:G86"/>
    <mergeCell ref="C94:G94"/>
    <mergeCell ref="C48:G48"/>
    <mergeCell ref="C50:G50"/>
    <mergeCell ref="C53:G53"/>
    <mergeCell ref="C55:G55"/>
    <mergeCell ref="C58:G58"/>
    <mergeCell ref="C60:G60"/>
    <mergeCell ref="C26:G26"/>
    <mergeCell ref="C27:G27"/>
    <mergeCell ref="C29:G29"/>
    <mergeCell ref="C33:G33"/>
    <mergeCell ref="C35:G35"/>
    <mergeCell ref="C43:G43"/>
    <mergeCell ref="C14:G14"/>
    <mergeCell ref="C16:G16"/>
    <mergeCell ref="C18:G18"/>
    <mergeCell ref="C19:G19"/>
    <mergeCell ref="C21:G21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50</v>
      </c>
      <c r="C4" s="202" t="s">
        <v>66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99</v>
      </c>
      <c r="C8" s="240" t="s">
        <v>100</v>
      </c>
      <c r="D8" s="224"/>
      <c r="E8" s="225"/>
      <c r="F8" s="226"/>
      <c r="G8" s="226">
        <f>SUMIF(AG9:AG33,"&lt;&gt;NOR",G9:G33)</f>
        <v>0</v>
      </c>
      <c r="H8" s="226"/>
      <c r="I8" s="226">
        <f>SUM(I9:I33)</f>
        <v>0</v>
      </c>
      <c r="J8" s="226"/>
      <c r="K8" s="226">
        <f>SUM(K9:K33)</f>
        <v>0</v>
      </c>
      <c r="L8" s="226"/>
      <c r="M8" s="226">
        <f>SUM(M9:M33)</f>
        <v>0</v>
      </c>
      <c r="N8" s="225"/>
      <c r="O8" s="225">
        <f>SUM(O9:O33)</f>
        <v>1.08</v>
      </c>
      <c r="P8" s="225"/>
      <c r="Q8" s="225">
        <f>SUM(Q9:Q33)</f>
        <v>0</v>
      </c>
      <c r="R8" s="226"/>
      <c r="S8" s="226"/>
      <c r="T8" s="227"/>
      <c r="U8" s="221"/>
      <c r="V8" s="221">
        <f>SUM(V9:V33)</f>
        <v>78.31</v>
      </c>
      <c r="W8" s="221"/>
      <c r="X8" s="221"/>
      <c r="Y8" s="221"/>
      <c r="AG8" t="s">
        <v>173</v>
      </c>
    </row>
    <row r="9" spans="1:60" ht="30.6" outlineLevel="1" x14ac:dyDescent="0.25">
      <c r="A9" s="229">
        <v>1</v>
      </c>
      <c r="B9" s="230" t="s">
        <v>1148</v>
      </c>
      <c r="C9" s="241" t="s">
        <v>1149</v>
      </c>
      <c r="D9" s="231" t="s">
        <v>230</v>
      </c>
      <c r="E9" s="232">
        <v>22.598649999999999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1.375E-2</v>
      </c>
      <c r="O9" s="232">
        <f>ROUND(E9*N9,2)</f>
        <v>0.31</v>
      </c>
      <c r="P9" s="232">
        <v>0</v>
      </c>
      <c r="Q9" s="232">
        <f>ROUND(E9*P9,2)</f>
        <v>0</v>
      </c>
      <c r="R9" s="234" t="s">
        <v>231</v>
      </c>
      <c r="S9" s="234" t="s">
        <v>177</v>
      </c>
      <c r="T9" s="235" t="s">
        <v>232</v>
      </c>
      <c r="U9" s="220">
        <v>0.95</v>
      </c>
      <c r="V9" s="220">
        <f>ROUND(E9*U9,2)</f>
        <v>21.47</v>
      </c>
      <c r="W9" s="220"/>
      <c r="X9" s="220" t="s">
        <v>195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2" x14ac:dyDescent="0.25">
      <c r="A10" s="217"/>
      <c r="B10" s="218"/>
      <c r="C10" s="257" t="s">
        <v>1150</v>
      </c>
      <c r="D10" s="248"/>
      <c r="E10" s="249">
        <v>4.43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236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3" x14ac:dyDescent="0.25">
      <c r="A11" s="217"/>
      <c r="B11" s="218"/>
      <c r="C11" s="257" t="s">
        <v>1151</v>
      </c>
      <c r="D11" s="248"/>
      <c r="E11" s="249">
        <v>4.62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236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17"/>
      <c r="B12" s="218"/>
      <c r="C12" s="257" t="s">
        <v>1152</v>
      </c>
      <c r="D12" s="248"/>
      <c r="E12" s="249">
        <v>4.3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236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17"/>
      <c r="B13" s="218"/>
      <c r="C13" s="257" t="s">
        <v>1153</v>
      </c>
      <c r="D13" s="248"/>
      <c r="E13" s="249">
        <v>4.62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236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3" x14ac:dyDescent="0.25">
      <c r="A14" s="217"/>
      <c r="B14" s="218"/>
      <c r="C14" s="257" t="s">
        <v>1154</v>
      </c>
      <c r="D14" s="248"/>
      <c r="E14" s="249">
        <v>4.62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236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17"/>
      <c r="B15" s="218"/>
      <c r="C15" s="244"/>
      <c r="D15" s="236"/>
      <c r="E15" s="236"/>
      <c r="F15" s="236"/>
      <c r="G15" s="23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0.6" outlineLevel="1" x14ac:dyDescent="0.25">
      <c r="A16" s="229">
        <v>2</v>
      </c>
      <c r="B16" s="230" t="s">
        <v>1155</v>
      </c>
      <c r="C16" s="241" t="s">
        <v>1156</v>
      </c>
      <c r="D16" s="231" t="s">
        <v>230</v>
      </c>
      <c r="E16" s="232">
        <v>2.4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1.6910000000000001E-2</v>
      </c>
      <c r="O16" s="232">
        <f>ROUND(E16*N16,2)</f>
        <v>0.04</v>
      </c>
      <c r="P16" s="232">
        <v>0</v>
      </c>
      <c r="Q16" s="232">
        <f>ROUND(E16*P16,2)</f>
        <v>0</v>
      </c>
      <c r="R16" s="234" t="s">
        <v>231</v>
      </c>
      <c r="S16" s="234" t="s">
        <v>177</v>
      </c>
      <c r="T16" s="235" t="s">
        <v>232</v>
      </c>
      <c r="U16" s="220">
        <v>1</v>
      </c>
      <c r="V16" s="220">
        <f>ROUND(E16*U16,2)</f>
        <v>2.4</v>
      </c>
      <c r="W16" s="220"/>
      <c r="X16" s="220" t="s">
        <v>195</v>
      </c>
      <c r="Y16" s="220" t="s">
        <v>180</v>
      </c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17"/>
      <c r="B17" s="218"/>
      <c r="C17" s="257" t="s">
        <v>1157</v>
      </c>
      <c r="D17" s="248"/>
      <c r="E17" s="249">
        <v>2.4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236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4"/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9">
        <v>3</v>
      </c>
      <c r="B19" s="230" t="s">
        <v>1158</v>
      </c>
      <c r="C19" s="241" t="s">
        <v>1159</v>
      </c>
      <c r="D19" s="231" t="s">
        <v>230</v>
      </c>
      <c r="E19" s="232">
        <v>2.4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231</v>
      </c>
      <c r="S19" s="234" t="s">
        <v>177</v>
      </c>
      <c r="T19" s="235" t="s">
        <v>232</v>
      </c>
      <c r="U19" s="220">
        <v>0.57999999999999996</v>
      </c>
      <c r="V19" s="220">
        <f>ROUND(E19*U19,2)</f>
        <v>1.39</v>
      </c>
      <c r="W19" s="220"/>
      <c r="X19" s="220" t="s">
        <v>195</v>
      </c>
      <c r="Y19" s="220" t="s">
        <v>180</v>
      </c>
      <c r="Z19" s="210"/>
      <c r="AA19" s="210"/>
      <c r="AB19" s="210"/>
      <c r="AC19" s="210"/>
      <c r="AD19" s="210"/>
      <c r="AE19" s="210"/>
      <c r="AF19" s="210"/>
      <c r="AG19" s="210" t="s">
        <v>196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2"/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29">
        <v>4</v>
      </c>
      <c r="B21" s="230" t="s">
        <v>1160</v>
      </c>
      <c r="C21" s="241" t="s">
        <v>1161</v>
      </c>
      <c r="D21" s="231" t="s">
        <v>278</v>
      </c>
      <c r="E21" s="232">
        <v>18.312000000000001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6.4999999999999997E-3</v>
      </c>
      <c r="O21" s="232">
        <f>ROUND(E21*N21,2)</f>
        <v>0.12</v>
      </c>
      <c r="P21" s="232">
        <v>0</v>
      </c>
      <c r="Q21" s="232">
        <f>ROUND(E21*P21,2)</f>
        <v>0</v>
      </c>
      <c r="R21" s="234" t="s">
        <v>231</v>
      </c>
      <c r="S21" s="234" t="s">
        <v>177</v>
      </c>
      <c r="T21" s="235" t="s">
        <v>232</v>
      </c>
      <c r="U21" s="220">
        <v>0.42</v>
      </c>
      <c r="V21" s="220">
        <f>ROUND(E21*U21,2)</f>
        <v>7.69</v>
      </c>
      <c r="W21" s="220"/>
      <c r="X21" s="220" t="s">
        <v>195</v>
      </c>
      <c r="Y21" s="220" t="s">
        <v>180</v>
      </c>
      <c r="Z21" s="210"/>
      <c r="AA21" s="210"/>
      <c r="AB21" s="210"/>
      <c r="AC21" s="210"/>
      <c r="AD21" s="210"/>
      <c r="AE21" s="210"/>
      <c r="AF21" s="210"/>
      <c r="AG21" s="210" t="s">
        <v>196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57" t="s">
        <v>1162</v>
      </c>
      <c r="D22" s="248"/>
      <c r="E22" s="249">
        <v>4.58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236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17"/>
      <c r="B23" s="218"/>
      <c r="C23" s="257" t="s">
        <v>1163</v>
      </c>
      <c r="D23" s="248"/>
      <c r="E23" s="249">
        <v>4.58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236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17"/>
      <c r="B24" s="218"/>
      <c r="C24" s="257" t="s">
        <v>1164</v>
      </c>
      <c r="D24" s="248"/>
      <c r="E24" s="249">
        <v>4.58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236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17"/>
      <c r="B25" s="218"/>
      <c r="C25" s="257" t="s">
        <v>1165</v>
      </c>
      <c r="D25" s="248"/>
      <c r="E25" s="249">
        <v>4.58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236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44"/>
      <c r="D26" s="236"/>
      <c r="E26" s="236"/>
      <c r="F26" s="236"/>
      <c r="G26" s="236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9">
        <v>5</v>
      </c>
      <c r="B27" s="230" t="s">
        <v>1166</v>
      </c>
      <c r="C27" s="241" t="s">
        <v>1167</v>
      </c>
      <c r="D27" s="231" t="s">
        <v>278</v>
      </c>
      <c r="E27" s="232">
        <v>43.197000000000003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1.405E-2</v>
      </c>
      <c r="O27" s="232">
        <f>ROUND(E27*N27,2)</f>
        <v>0.61</v>
      </c>
      <c r="P27" s="232">
        <v>0</v>
      </c>
      <c r="Q27" s="232">
        <f>ROUND(E27*P27,2)</f>
        <v>0</v>
      </c>
      <c r="R27" s="234" t="s">
        <v>231</v>
      </c>
      <c r="S27" s="234" t="s">
        <v>177</v>
      </c>
      <c r="T27" s="235" t="s">
        <v>232</v>
      </c>
      <c r="U27" s="220">
        <v>1.05</v>
      </c>
      <c r="V27" s="220">
        <f>ROUND(E27*U27,2)</f>
        <v>45.36</v>
      </c>
      <c r="W27" s="220"/>
      <c r="X27" s="220" t="s">
        <v>195</v>
      </c>
      <c r="Y27" s="220" t="s">
        <v>180</v>
      </c>
      <c r="Z27" s="210"/>
      <c r="AA27" s="210"/>
      <c r="AB27" s="210"/>
      <c r="AC27" s="210"/>
      <c r="AD27" s="210"/>
      <c r="AE27" s="210"/>
      <c r="AF27" s="210"/>
      <c r="AG27" s="210" t="s">
        <v>196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57" t="s">
        <v>1168</v>
      </c>
      <c r="D28" s="248"/>
      <c r="E28" s="249">
        <v>13.93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236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17"/>
      <c r="B29" s="218"/>
      <c r="C29" s="257" t="s">
        <v>1169</v>
      </c>
      <c r="D29" s="248"/>
      <c r="E29" s="249">
        <v>7.26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236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17"/>
      <c r="B30" s="218"/>
      <c r="C30" s="257" t="s">
        <v>1170</v>
      </c>
      <c r="D30" s="248"/>
      <c r="E30" s="249">
        <v>7.5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236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17"/>
      <c r="B31" s="218"/>
      <c r="C31" s="257" t="s">
        <v>1171</v>
      </c>
      <c r="D31" s="248"/>
      <c r="E31" s="249">
        <v>7.26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236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17"/>
      <c r="B32" s="218"/>
      <c r="C32" s="257" t="s">
        <v>1172</v>
      </c>
      <c r="D32" s="248"/>
      <c r="E32" s="249">
        <v>7.26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236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44"/>
      <c r="D33" s="236"/>
      <c r="E33" s="236"/>
      <c r="F33" s="236"/>
      <c r="G33" s="236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22" t="s">
        <v>172</v>
      </c>
      <c r="B34" s="223" t="s">
        <v>111</v>
      </c>
      <c r="C34" s="240" t="s">
        <v>112</v>
      </c>
      <c r="D34" s="224"/>
      <c r="E34" s="225"/>
      <c r="F34" s="226"/>
      <c r="G34" s="226">
        <f>SUMIF(AG35:AG41,"&lt;&gt;NOR",G35:G41)</f>
        <v>0</v>
      </c>
      <c r="H34" s="226"/>
      <c r="I34" s="226">
        <f>SUM(I35:I41)</f>
        <v>0</v>
      </c>
      <c r="J34" s="226"/>
      <c r="K34" s="226">
        <f>SUM(K35:K41)</f>
        <v>0</v>
      </c>
      <c r="L34" s="226"/>
      <c r="M34" s="226">
        <f>SUM(M35:M41)</f>
        <v>0</v>
      </c>
      <c r="N34" s="225"/>
      <c r="O34" s="225">
        <f>SUM(O35:O41)</f>
        <v>0.47</v>
      </c>
      <c r="P34" s="225"/>
      <c r="Q34" s="225">
        <f>SUM(Q35:Q41)</f>
        <v>0</v>
      </c>
      <c r="R34" s="226"/>
      <c r="S34" s="226"/>
      <c r="T34" s="227"/>
      <c r="U34" s="221"/>
      <c r="V34" s="221">
        <f>SUM(V35:V41)</f>
        <v>63.18</v>
      </c>
      <c r="W34" s="221"/>
      <c r="X34" s="221"/>
      <c r="Y34" s="221"/>
      <c r="AG34" t="s">
        <v>173</v>
      </c>
    </row>
    <row r="35" spans="1:60" outlineLevel="1" x14ac:dyDescent="0.25">
      <c r="A35" s="229">
        <v>6</v>
      </c>
      <c r="B35" s="230" t="s">
        <v>1173</v>
      </c>
      <c r="C35" s="241" t="s">
        <v>1174</v>
      </c>
      <c r="D35" s="231" t="s">
        <v>230</v>
      </c>
      <c r="E35" s="232">
        <v>295.24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1.58E-3</v>
      </c>
      <c r="O35" s="232">
        <f>ROUND(E35*N35,2)</f>
        <v>0.47</v>
      </c>
      <c r="P35" s="232">
        <v>0</v>
      </c>
      <c r="Q35" s="232">
        <f>ROUND(E35*P35,2)</f>
        <v>0</v>
      </c>
      <c r="R35" s="234" t="s">
        <v>441</v>
      </c>
      <c r="S35" s="234" t="s">
        <v>177</v>
      </c>
      <c r="T35" s="235" t="s">
        <v>232</v>
      </c>
      <c r="U35" s="220">
        <v>0.214</v>
      </c>
      <c r="V35" s="220">
        <f>ROUND(E35*U35,2)</f>
        <v>63.18</v>
      </c>
      <c r="W35" s="220"/>
      <c r="X35" s="220" t="s">
        <v>195</v>
      </c>
      <c r="Y35" s="220" t="s">
        <v>180</v>
      </c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57" t="s">
        <v>1175</v>
      </c>
      <c r="D36" s="248"/>
      <c r="E36" s="249">
        <v>55.25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236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17"/>
      <c r="B37" s="218"/>
      <c r="C37" s="257" t="s">
        <v>1176</v>
      </c>
      <c r="D37" s="248"/>
      <c r="E37" s="249">
        <v>56.1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236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17"/>
      <c r="B38" s="218"/>
      <c r="C38" s="257" t="s">
        <v>1177</v>
      </c>
      <c r="D38" s="248"/>
      <c r="E38" s="249">
        <v>55.25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236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17"/>
      <c r="B39" s="218"/>
      <c r="C39" s="257" t="s">
        <v>1178</v>
      </c>
      <c r="D39" s="248"/>
      <c r="E39" s="249">
        <v>72.540000000000006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236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17"/>
      <c r="B40" s="218"/>
      <c r="C40" s="257" t="s">
        <v>1179</v>
      </c>
      <c r="D40" s="248"/>
      <c r="E40" s="249">
        <v>56.1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236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44"/>
      <c r="D41" s="236"/>
      <c r="E41" s="236"/>
      <c r="F41" s="236"/>
      <c r="G41" s="236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22" t="s">
        <v>172</v>
      </c>
      <c r="B42" s="223" t="s">
        <v>113</v>
      </c>
      <c r="C42" s="240" t="s">
        <v>114</v>
      </c>
      <c r="D42" s="224"/>
      <c r="E42" s="225"/>
      <c r="F42" s="226"/>
      <c r="G42" s="226">
        <f>SUMIF(AG43:AG45,"&lt;&gt;NOR",G43:G45)</f>
        <v>0</v>
      </c>
      <c r="H42" s="226"/>
      <c r="I42" s="226">
        <f>SUM(I43:I45)</f>
        <v>0</v>
      </c>
      <c r="J42" s="226"/>
      <c r="K42" s="226">
        <f>SUM(K43:K45)</f>
        <v>0</v>
      </c>
      <c r="L42" s="226"/>
      <c r="M42" s="226">
        <f>SUM(M43:M45)</f>
        <v>0</v>
      </c>
      <c r="N42" s="225"/>
      <c r="O42" s="225">
        <f>SUM(O43:O45)</f>
        <v>0.03</v>
      </c>
      <c r="P42" s="225"/>
      <c r="Q42" s="225">
        <f>SUM(Q43:Q45)</f>
        <v>0</v>
      </c>
      <c r="R42" s="226"/>
      <c r="S42" s="226"/>
      <c r="T42" s="227"/>
      <c r="U42" s="221"/>
      <c r="V42" s="221">
        <f>SUM(V43:V45)</f>
        <v>235.17</v>
      </c>
      <c r="W42" s="221"/>
      <c r="X42" s="221"/>
      <c r="Y42" s="221"/>
      <c r="AG42" t="s">
        <v>173</v>
      </c>
    </row>
    <row r="43" spans="1:60" ht="40.799999999999997" outlineLevel="1" x14ac:dyDescent="0.25">
      <c r="A43" s="229">
        <v>7</v>
      </c>
      <c r="B43" s="230" t="s">
        <v>457</v>
      </c>
      <c r="C43" s="241" t="s">
        <v>458</v>
      </c>
      <c r="D43" s="231" t="s">
        <v>230</v>
      </c>
      <c r="E43" s="232">
        <v>763.54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4.0000000000000003E-5</v>
      </c>
      <c r="O43" s="232">
        <f>ROUND(E43*N43,2)</f>
        <v>0.03</v>
      </c>
      <c r="P43" s="232">
        <v>0</v>
      </c>
      <c r="Q43" s="232">
        <f>ROUND(E43*P43,2)</f>
        <v>0</v>
      </c>
      <c r="R43" s="234" t="s">
        <v>231</v>
      </c>
      <c r="S43" s="234" t="s">
        <v>177</v>
      </c>
      <c r="T43" s="235" t="s">
        <v>232</v>
      </c>
      <c r="U43" s="220">
        <v>0.308</v>
      </c>
      <c r="V43" s="220">
        <f>ROUND(E43*U43,2)</f>
        <v>235.17</v>
      </c>
      <c r="W43" s="220"/>
      <c r="X43" s="220" t="s">
        <v>195</v>
      </c>
      <c r="Y43" s="220" t="s">
        <v>180</v>
      </c>
      <c r="Z43" s="210"/>
      <c r="AA43" s="210"/>
      <c r="AB43" s="210"/>
      <c r="AC43" s="210"/>
      <c r="AD43" s="210"/>
      <c r="AE43" s="210"/>
      <c r="AF43" s="210"/>
      <c r="AG43" s="210" t="s">
        <v>196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57" t="s">
        <v>1180</v>
      </c>
      <c r="D44" s="248"/>
      <c r="E44" s="249">
        <v>763.54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236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44"/>
      <c r="D45" s="236"/>
      <c r="E45" s="236"/>
      <c r="F45" s="236"/>
      <c r="G45" s="236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22" t="s">
        <v>172</v>
      </c>
      <c r="B46" s="223" t="s">
        <v>115</v>
      </c>
      <c r="C46" s="240" t="s">
        <v>116</v>
      </c>
      <c r="D46" s="224"/>
      <c r="E46" s="225"/>
      <c r="F46" s="226"/>
      <c r="G46" s="226">
        <f>SUMIF(AG47:AG84,"&lt;&gt;NOR",G47:G84)</f>
        <v>0</v>
      </c>
      <c r="H46" s="226"/>
      <c r="I46" s="226">
        <f>SUM(I47:I84)</f>
        <v>0</v>
      </c>
      <c r="J46" s="226"/>
      <c r="K46" s="226">
        <f>SUM(K47:K84)</f>
        <v>0</v>
      </c>
      <c r="L46" s="226"/>
      <c r="M46" s="226">
        <f>SUM(M47:M84)</f>
        <v>0</v>
      </c>
      <c r="N46" s="225"/>
      <c r="O46" s="225">
        <f>SUM(O47:O84)</f>
        <v>0</v>
      </c>
      <c r="P46" s="225"/>
      <c r="Q46" s="225">
        <f>SUM(Q47:Q84)</f>
        <v>0.67999999999999994</v>
      </c>
      <c r="R46" s="226"/>
      <c r="S46" s="226"/>
      <c r="T46" s="227"/>
      <c r="U46" s="221"/>
      <c r="V46" s="221">
        <f>SUM(V47:V84)</f>
        <v>15.130000000000003</v>
      </c>
      <c r="W46" s="221"/>
      <c r="X46" s="221"/>
      <c r="Y46" s="221"/>
      <c r="AG46" t="s">
        <v>173</v>
      </c>
    </row>
    <row r="47" spans="1:60" ht="20.399999999999999" outlineLevel="1" x14ac:dyDescent="0.25">
      <c r="A47" s="229">
        <v>8</v>
      </c>
      <c r="B47" s="230" t="s">
        <v>1181</v>
      </c>
      <c r="C47" s="241" t="s">
        <v>1182</v>
      </c>
      <c r="D47" s="231" t="s">
        <v>230</v>
      </c>
      <c r="E47" s="232">
        <v>2.4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3.3E-4</v>
      </c>
      <c r="O47" s="232">
        <f>ROUND(E47*N47,2)</f>
        <v>0</v>
      </c>
      <c r="P47" s="232">
        <v>1.687E-2</v>
      </c>
      <c r="Q47" s="232">
        <f>ROUND(E47*P47,2)</f>
        <v>0.04</v>
      </c>
      <c r="R47" s="234" t="s">
        <v>489</v>
      </c>
      <c r="S47" s="234" t="s">
        <v>177</v>
      </c>
      <c r="T47" s="235" t="s">
        <v>232</v>
      </c>
      <c r="U47" s="220">
        <v>0.36099999999999999</v>
      </c>
      <c r="V47" s="220">
        <f>ROUND(E47*U47,2)</f>
        <v>0.87</v>
      </c>
      <c r="W47" s="220"/>
      <c r="X47" s="220" t="s">
        <v>195</v>
      </c>
      <c r="Y47" s="220" t="s">
        <v>180</v>
      </c>
      <c r="Z47" s="210"/>
      <c r="AA47" s="210"/>
      <c r="AB47" s="210"/>
      <c r="AC47" s="210"/>
      <c r="AD47" s="210"/>
      <c r="AE47" s="210"/>
      <c r="AF47" s="210"/>
      <c r="AG47" s="210" t="s">
        <v>196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57" t="s">
        <v>1183</v>
      </c>
      <c r="D48" s="248"/>
      <c r="E48" s="249">
        <v>2.4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236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5">
      <c r="A49" s="217"/>
      <c r="B49" s="218"/>
      <c r="C49" s="244"/>
      <c r="D49" s="236"/>
      <c r="E49" s="236"/>
      <c r="F49" s="236"/>
      <c r="G49" s="236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182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29">
        <v>9</v>
      </c>
      <c r="B50" s="230" t="s">
        <v>1184</v>
      </c>
      <c r="C50" s="241" t="s">
        <v>1185</v>
      </c>
      <c r="D50" s="231" t="s">
        <v>230</v>
      </c>
      <c r="E50" s="232">
        <v>4.8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3.8E-3</v>
      </c>
      <c r="Q50" s="232">
        <f>ROUND(E50*P50,2)</f>
        <v>0.02</v>
      </c>
      <c r="R50" s="234" t="s">
        <v>489</v>
      </c>
      <c r="S50" s="234" t="s">
        <v>177</v>
      </c>
      <c r="T50" s="235" t="s">
        <v>232</v>
      </c>
      <c r="U50" s="220">
        <v>6.3E-2</v>
      </c>
      <c r="V50" s="220">
        <f>ROUND(E50*U50,2)</f>
        <v>0.3</v>
      </c>
      <c r="W50" s="220"/>
      <c r="X50" s="220" t="s">
        <v>195</v>
      </c>
      <c r="Y50" s="220" t="s">
        <v>180</v>
      </c>
      <c r="Z50" s="210"/>
      <c r="AA50" s="210"/>
      <c r="AB50" s="210"/>
      <c r="AC50" s="210"/>
      <c r="AD50" s="210"/>
      <c r="AE50" s="210"/>
      <c r="AF50" s="210"/>
      <c r="AG50" s="210" t="s">
        <v>196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17"/>
      <c r="B51" s="218"/>
      <c r="C51" s="257" t="s">
        <v>1186</v>
      </c>
      <c r="D51" s="248"/>
      <c r="E51" s="249">
        <v>4.8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236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44"/>
      <c r="D52" s="236"/>
      <c r="E52" s="236"/>
      <c r="F52" s="236"/>
      <c r="G52" s="236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9">
        <v>10</v>
      </c>
      <c r="B53" s="230" t="s">
        <v>1187</v>
      </c>
      <c r="C53" s="241" t="s">
        <v>1188</v>
      </c>
      <c r="D53" s="231" t="s">
        <v>278</v>
      </c>
      <c r="E53" s="232">
        <v>1.55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2.2599999999999999E-3</v>
      </c>
      <c r="Q53" s="232">
        <f>ROUND(E53*P53,2)</f>
        <v>0</v>
      </c>
      <c r="R53" s="234" t="s">
        <v>489</v>
      </c>
      <c r="S53" s="234" t="s">
        <v>177</v>
      </c>
      <c r="T53" s="235" t="s">
        <v>232</v>
      </c>
      <c r="U53" s="220">
        <v>2.2999999999999998</v>
      </c>
      <c r="V53" s="220">
        <f>ROUND(E53*U53,2)</f>
        <v>3.57</v>
      </c>
      <c r="W53" s="220"/>
      <c r="X53" s="220" t="s">
        <v>195</v>
      </c>
      <c r="Y53" s="220" t="s">
        <v>180</v>
      </c>
      <c r="Z53" s="210"/>
      <c r="AA53" s="210"/>
      <c r="AB53" s="210"/>
      <c r="AC53" s="210"/>
      <c r="AD53" s="210"/>
      <c r="AE53" s="210"/>
      <c r="AF53" s="210"/>
      <c r="AG53" s="210" t="s">
        <v>196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7" t="s">
        <v>1189</v>
      </c>
      <c r="D54" s="248"/>
      <c r="E54" s="249">
        <v>0.35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236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17"/>
      <c r="B55" s="218"/>
      <c r="C55" s="257" t="s">
        <v>1190</v>
      </c>
      <c r="D55" s="248"/>
      <c r="E55" s="249">
        <v>0.5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236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17"/>
      <c r="B56" s="218"/>
      <c r="C56" s="257" t="s">
        <v>1191</v>
      </c>
      <c r="D56" s="248"/>
      <c r="E56" s="249">
        <v>0.7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236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17"/>
      <c r="B57" s="218"/>
      <c r="C57" s="244"/>
      <c r="D57" s="236"/>
      <c r="E57" s="236"/>
      <c r="F57" s="236"/>
      <c r="G57" s="236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9">
        <v>11</v>
      </c>
      <c r="B58" s="230" t="s">
        <v>1192</v>
      </c>
      <c r="C58" s="241" t="s">
        <v>1193</v>
      </c>
      <c r="D58" s="231" t="s">
        <v>278</v>
      </c>
      <c r="E58" s="232">
        <v>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0.12417</v>
      </c>
      <c r="Q58" s="232">
        <f>ROUND(E58*P58,2)</f>
        <v>0.12</v>
      </c>
      <c r="R58" s="234" t="s">
        <v>489</v>
      </c>
      <c r="S58" s="234" t="s">
        <v>177</v>
      </c>
      <c r="T58" s="235" t="s">
        <v>232</v>
      </c>
      <c r="U58" s="220">
        <v>6.9</v>
      </c>
      <c r="V58" s="220">
        <f>ROUND(E58*U58,2)</f>
        <v>6.9</v>
      </c>
      <c r="W58" s="220"/>
      <c r="X58" s="220" t="s">
        <v>195</v>
      </c>
      <c r="Y58" s="220" t="s">
        <v>180</v>
      </c>
      <c r="Z58" s="210"/>
      <c r="AA58" s="210"/>
      <c r="AB58" s="210"/>
      <c r="AC58" s="210"/>
      <c r="AD58" s="210"/>
      <c r="AE58" s="210"/>
      <c r="AF58" s="210"/>
      <c r="AG58" s="210" t="s">
        <v>196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17"/>
      <c r="B59" s="218"/>
      <c r="C59" s="257" t="s">
        <v>1194</v>
      </c>
      <c r="D59" s="248"/>
      <c r="E59" s="249">
        <v>1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236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17"/>
      <c r="B60" s="218"/>
      <c r="C60" s="244"/>
      <c r="D60" s="236"/>
      <c r="E60" s="236"/>
      <c r="F60" s="236"/>
      <c r="G60" s="236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182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9">
        <v>12</v>
      </c>
      <c r="B61" s="230" t="s">
        <v>1195</v>
      </c>
      <c r="C61" s="241" t="s">
        <v>1196</v>
      </c>
      <c r="D61" s="231" t="s">
        <v>278</v>
      </c>
      <c r="E61" s="232">
        <v>4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0.12417</v>
      </c>
      <c r="Q61" s="232">
        <f>ROUND(E61*P61,2)</f>
        <v>0.5</v>
      </c>
      <c r="R61" s="234"/>
      <c r="S61" s="234" t="s">
        <v>194</v>
      </c>
      <c r="T61" s="235" t="s">
        <v>178</v>
      </c>
      <c r="U61" s="220">
        <v>0</v>
      </c>
      <c r="V61" s="220">
        <f>ROUND(E61*U61,2)</f>
        <v>0</v>
      </c>
      <c r="W61" s="220"/>
      <c r="X61" s="220" t="s">
        <v>195</v>
      </c>
      <c r="Y61" s="220" t="s">
        <v>180</v>
      </c>
      <c r="Z61" s="210"/>
      <c r="AA61" s="210"/>
      <c r="AB61" s="210"/>
      <c r="AC61" s="210"/>
      <c r="AD61" s="210"/>
      <c r="AE61" s="210"/>
      <c r="AF61" s="210"/>
      <c r="AG61" s="210" t="s">
        <v>196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17"/>
      <c r="B62" s="218"/>
      <c r="C62" s="257" t="s">
        <v>1197</v>
      </c>
      <c r="D62" s="248"/>
      <c r="E62" s="249">
        <v>4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236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44"/>
      <c r="D63" s="236"/>
      <c r="E63" s="236"/>
      <c r="F63" s="236"/>
      <c r="G63" s="236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9">
        <v>13</v>
      </c>
      <c r="B64" s="230" t="s">
        <v>1198</v>
      </c>
      <c r="C64" s="241" t="s">
        <v>1199</v>
      </c>
      <c r="D64" s="231" t="s">
        <v>230</v>
      </c>
      <c r="E64" s="232">
        <v>0.16691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1.6000000000000001E-4</v>
      </c>
      <c r="O64" s="232">
        <f>ROUND(E64*N64,2)</f>
        <v>0</v>
      </c>
      <c r="P64" s="232">
        <v>0</v>
      </c>
      <c r="Q64" s="232">
        <f>ROUND(E64*P64,2)</f>
        <v>0</v>
      </c>
      <c r="R64" s="234" t="s">
        <v>614</v>
      </c>
      <c r="S64" s="234" t="s">
        <v>177</v>
      </c>
      <c r="T64" s="235" t="s">
        <v>232</v>
      </c>
      <c r="U64" s="220">
        <v>3.786</v>
      </c>
      <c r="V64" s="220">
        <f>ROUND(E64*U64,2)</f>
        <v>0.63</v>
      </c>
      <c r="W64" s="220"/>
      <c r="X64" s="220" t="s">
        <v>195</v>
      </c>
      <c r="Y64" s="220" t="s">
        <v>180</v>
      </c>
      <c r="Z64" s="210"/>
      <c r="AA64" s="210"/>
      <c r="AB64" s="210"/>
      <c r="AC64" s="210"/>
      <c r="AD64" s="210"/>
      <c r="AE64" s="210"/>
      <c r="AF64" s="210"/>
      <c r="AG64" s="210" t="s">
        <v>486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17"/>
      <c r="B65" s="218"/>
      <c r="C65" s="257" t="s">
        <v>1200</v>
      </c>
      <c r="D65" s="248"/>
      <c r="E65" s="249">
        <v>0.17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236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17"/>
      <c r="B66" s="218"/>
      <c r="C66" s="244"/>
      <c r="D66" s="236"/>
      <c r="E66" s="236"/>
      <c r="F66" s="236"/>
      <c r="G66" s="236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182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9">
        <v>14</v>
      </c>
      <c r="B67" s="230" t="s">
        <v>560</v>
      </c>
      <c r="C67" s="241" t="s">
        <v>561</v>
      </c>
      <c r="D67" s="231" t="s">
        <v>562</v>
      </c>
      <c r="E67" s="232">
        <v>0.68308000000000002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 t="s">
        <v>489</v>
      </c>
      <c r="S67" s="234" t="s">
        <v>177</v>
      </c>
      <c r="T67" s="235" t="s">
        <v>232</v>
      </c>
      <c r="U67" s="220">
        <v>0.93300000000000005</v>
      </c>
      <c r="V67" s="220">
        <f>ROUND(E67*U67,2)</f>
        <v>0.64</v>
      </c>
      <c r="W67" s="220"/>
      <c r="X67" s="220" t="s">
        <v>195</v>
      </c>
      <c r="Y67" s="220" t="s">
        <v>180</v>
      </c>
      <c r="Z67" s="210"/>
      <c r="AA67" s="210"/>
      <c r="AB67" s="210"/>
      <c r="AC67" s="210"/>
      <c r="AD67" s="210"/>
      <c r="AE67" s="210"/>
      <c r="AF67" s="210"/>
      <c r="AG67" s="210" t="s">
        <v>563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42"/>
      <c r="D68" s="237"/>
      <c r="E68" s="237"/>
      <c r="F68" s="237"/>
      <c r="G68" s="237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9">
        <v>15</v>
      </c>
      <c r="B69" s="230" t="s">
        <v>564</v>
      </c>
      <c r="C69" s="241" t="s">
        <v>565</v>
      </c>
      <c r="D69" s="231" t="s">
        <v>562</v>
      </c>
      <c r="E69" s="232">
        <v>1.36616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 t="s">
        <v>489</v>
      </c>
      <c r="S69" s="234" t="s">
        <v>177</v>
      </c>
      <c r="T69" s="235" t="s">
        <v>232</v>
      </c>
      <c r="U69" s="220">
        <v>0.65300000000000002</v>
      </c>
      <c r="V69" s="220">
        <f>ROUND(E69*U69,2)</f>
        <v>0.89</v>
      </c>
      <c r="W69" s="220"/>
      <c r="X69" s="220" t="s">
        <v>195</v>
      </c>
      <c r="Y69" s="220" t="s">
        <v>180</v>
      </c>
      <c r="Z69" s="210"/>
      <c r="AA69" s="210"/>
      <c r="AB69" s="210"/>
      <c r="AC69" s="210"/>
      <c r="AD69" s="210"/>
      <c r="AE69" s="210"/>
      <c r="AF69" s="210"/>
      <c r="AG69" s="210" t="s">
        <v>563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17"/>
      <c r="B70" s="218"/>
      <c r="C70" s="242"/>
      <c r="D70" s="237"/>
      <c r="E70" s="237"/>
      <c r="F70" s="237"/>
      <c r="G70" s="237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182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9">
        <v>16</v>
      </c>
      <c r="B71" s="230" t="s">
        <v>566</v>
      </c>
      <c r="C71" s="241" t="s">
        <v>567</v>
      </c>
      <c r="D71" s="231" t="s">
        <v>562</v>
      </c>
      <c r="E71" s="232">
        <v>0.68308000000000002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 t="s">
        <v>489</v>
      </c>
      <c r="S71" s="234" t="s">
        <v>177</v>
      </c>
      <c r="T71" s="235" t="s">
        <v>232</v>
      </c>
      <c r="U71" s="220">
        <v>0.49</v>
      </c>
      <c r="V71" s="220">
        <f>ROUND(E71*U71,2)</f>
        <v>0.33</v>
      </c>
      <c r="W71" s="220"/>
      <c r="X71" s="220" t="s">
        <v>195</v>
      </c>
      <c r="Y71" s="220" t="s">
        <v>180</v>
      </c>
      <c r="Z71" s="210"/>
      <c r="AA71" s="210"/>
      <c r="AB71" s="210"/>
      <c r="AC71" s="210"/>
      <c r="AD71" s="210"/>
      <c r="AE71" s="210"/>
      <c r="AF71" s="210"/>
      <c r="AG71" s="210" t="s">
        <v>563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43" t="s">
        <v>568</v>
      </c>
      <c r="D72" s="239"/>
      <c r="E72" s="239"/>
      <c r="F72" s="239"/>
      <c r="G72" s="239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190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17"/>
      <c r="B73" s="218"/>
      <c r="C73" s="244"/>
      <c r="D73" s="236"/>
      <c r="E73" s="236"/>
      <c r="F73" s="236"/>
      <c r="G73" s="236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182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9">
        <v>17</v>
      </c>
      <c r="B74" s="230" t="s">
        <v>569</v>
      </c>
      <c r="C74" s="241" t="s">
        <v>570</v>
      </c>
      <c r="D74" s="231" t="s">
        <v>562</v>
      </c>
      <c r="E74" s="232">
        <v>17.077030000000001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489</v>
      </c>
      <c r="S74" s="234" t="s">
        <v>177</v>
      </c>
      <c r="T74" s="235" t="s">
        <v>232</v>
      </c>
      <c r="U74" s="220">
        <v>0</v>
      </c>
      <c r="V74" s="220">
        <f>ROUND(E74*U74,2)</f>
        <v>0</v>
      </c>
      <c r="W74" s="220"/>
      <c r="X74" s="220" t="s">
        <v>195</v>
      </c>
      <c r="Y74" s="220" t="s">
        <v>180</v>
      </c>
      <c r="Z74" s="210"/>
      <c r="AA74" s="210"/>
      <c r="AB74" s="210"/>
      <c r="AC74" s="210"/>
      <c r="AD74" s="210"/>
      <c r="AE74" s="210"/>
      <c r="AF74" s="210"/>
      <c r="AG74" s="210" t="s">
        <v>563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17"/>
      <c r="B75" s="218"/>
      <c r="C75" s="242"/>
      <c r="D75" s="237"/>
      <c r="E75" s="237"/>
      <c r="F75" s="237"/>
      <c r="G75" s="237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182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9">
        <v>18</v>
      </c>
      <c r="B76" s="230" t="s">
        <v>571</v>
      </c>
      <c r="C76" s="241" t="s">
        <v>572</v>
      </c>
      <c r="D76" s="231" t="s">
        <v>562</v>
      </c>
      <c r="E76" s="232">
        <v>0.68308000000000002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 t="s">
        <v>489</v>
      </c>
      <c r="S76" s="234" t="s">
        <v>177</v>
      </c>
      <c r="T76" s="235" t="s">
        <v>232</v>
      </c>
      <c r="U76" s="220">
        <v>0.94199999999999995</v>
      </c>
      <c r="V76" s="220">
        <f>ROUND(E76*U76,2)</f>
        <v>0.64</v>
      </c>
      <c r="W76" s="220"/>
      <c r="X76" s="220" t="s">
        <v>195</v>
      </c>
      <c r="Y76" s="220" t="s">
        <v>180</v>
      </c>
      <c r="Z76" s="210"/>
      <c r="AA76" s="210"/>
      <c r="AB76" s="210"/>
      <c r="AC76" s="210"/>
      <c r="AD76" s="210"/>
      <c r="AE76" s="210"/>
      <c r="AF76" s="210"/>
      <c r="AG76" s="210" t="s">
        <v>563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5">
      <c r="A77" s="217"/>
      <c r="B77" s="218"/>
      <c r="C77" s="242"/>
      <c r="D77" s="237"/>
      <c r="E77" s="237"/>
      <c r="F77" s="237"/>
      <c r="G77" s="237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9">
        <v>19</v>
      </c>
      <c r="B78" s="230" t="s">
        <v>573</v>
      </c>
      <c r="C78" s="241" t="s">
        <v>574</v>
      </c>
      <c r="D78" s="231" t="s">
        <v>562</v>
      </c>
      <c r="E78" s="232">
        <v>3.4154100000000001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 t="s">
        <v>489</v>
      </c>
      <c r="S78" s="234" t="s">
        <v>177</v>
      </c>
      <c r="T78" s="235" t="s">
        <v>232</v>
      </c>
      <c r="U78" s="220">
        <v>0.105</v>
      </c>
      <c r="V78" s="220">
        <f>ROUND(E78*U78,2)</f>
        <v>0.36</v>
      </c>
      <c r="W78" s="220"/>
      <c r="X78" s="220" t="s">
        <v>195</v>
      </c>
      <c r="Y78" s="220" t="s">
        <v>180</v>
      </c>
      <c r="Z78" s="210"/>
      <c r="AA78" s="210"/>
      <c r="AB78" s="210"/>
      <c r="AC78" s="210"/>
      <c r="AD78" s="210"/>
      <c r="AE78" s="210"/>
      <c r="AF78" s="210"/>
      <c r="AG78" s="210" t="s">
        <v>563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17"/>
      <c r="B79" s="218"/>
      <c r="C79" s="242"/>
      <c r="D79" s="237"/>
      <c r="E79" s="237"/>
      <c r="F79" s="237"/>
      <c r="G79" s="237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182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9">
        <v>20</v>
      </c>
      <c r="B80" s="230" t="s">
        <v>1125</v>
      </c>
      <c r="C80" s="241" t="s">
        <v>1126</v>
      </c>
      <c r="D80" s="231" t="s">
        <v>562</v>
      </c>
      <c r="E80" s="232">
        <v>0.68308000000000002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4" t="s">
        <v>489</v>
      </c>
      <c r="S80" s="234" t="s">
        <v>1127</v>
      </c>
      <c r="T80" s="235" t="s">
        <v>1127</v>
      </c>
      <c r="U80" s="220">
        <v>0</v>
      </c>
      <c r="V80" s="220">
        <f>ROUND(E80*U80,2)</f>
        <v>0</v>
      </c>
      <c r="W80" s="220"/>
      <c r="X80" s="220" t="s">
        <v>195</v>
      </c>
      <c r="Y80" s="220" t="s">
        <v>180</v>
      </c>
      <c r="Z80" s="210"/>
      <c r="AA80" s="210"/>
      <c r="AB80" s="210"/>
      <c r="AC80" s="210"/>
      <c r="AD80" s="210"/>
      <c r="AE80" s="210"/>
      <c r="AF80" s="210"/>
      <c r="AG80" s="210" t="s">
        <v>563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5">
      <c r="A81" s="217"/>
      <c r="B81" s="218"/>
      <c r="C81" s="242"/>
      <c r="D81" s="237"/>
      <c r="E81" s="237"/>
      <c r="F81" s="237"/>
      <c r="G81" s="237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182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9">
        <v>21</v>
      </c>
      <c r="B82" s="230" t="s">
        <v>577</v>
      </c>
      <c r="C82" s="241" t="s">
        <v>578</v>
      </c>
      <c r="D82" s="231" t="s">
        <v>562</v>
      </c>
      <c r="E82" s="232">
        <v>0.68308000000000002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 t="s">
        <v>579</v>
      </c>
      <c r="S82" s="234" t="s">
        <v>177</v>
      </c>
      <c r="T82" s="235" t="s">
        <v>232</v>
      </c>
      <c r="U82" s="220">
        <v>6.0000000000000001E-3</v>
      </c>
      <c r="V82" s="220">
        <f>ROUND(E82*U82,2)</f>
        <v>0</v>
      </c>
      <c r="W82" s="220"/>
      <c r="X82" s="220" t="s">
        <v>195</v>
      </c>
      <c r="Y82" s="220" t="s">
        <v>180</v>
      </c>
      <c r="Z82" s="210"/>
      <c r="AA82" s="210"/>
      <c r="AB82" s="210"/>
      <c r="AC82" s="210"/>
      <c r="AD82" s="210"/>
      <c r="AE82" s="210"/>
      <c r="AF82" s="210"/>
      <c r="AG82" s="210" t="s">
        <v>563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17"/>
      <c r="B83" s="218"/>
      <c r="C83" s="256" t="s">
        <v>580</v>
      </c>
      <c r="D83" s="254"/>
      <c r="E83" s="254"/>
      <c r="F83" s="254"/>
      <c r="G83" s="254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234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17"/>
      <c r="B84" s="218"/>
      <c r="C84" s="244"/>
      <c r="D84" s="236"/>
      <c r="E84" s="236"/>
      <c r="F84" s="236"/>
      <c r="G84" s="236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182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22" t="s">
        <v>172</v>
      </c>
      <c r="B85" s="223" t="s">
        <v>117</v>
      </c>
      <c r="C85" s="240" t="s">
        <v>118</v>
      </c>
      <c r="D85" s="224"/>
      <c r="E85" s="225"/>
      <c r="F85" s="226"/>
      <c r="G85" s="226">
        <f>SUMIF(AG86:AG88,"&lt;&gt;NOR",G86:G88)</f>
        <v>0</v>
      </c>
      <c r="H85" s="226"/>
      <c r="I85" s="226">
        <f>SUM(I86:I88)</f>
        <v>0</v>
      </c>
      <c r="J85" s="226"/>
      <c r="K85" s="226">
        <f>SUM(K86:K88)</f>
        <v>0</v>
      </c>
      <c r="L85" s="226"/>
      <c r="M85" s="226">
        <f>SUM(M86:M88)</f>
        <v>0</v>
      </c>
      <c r="N85" s="225"/>
      <c r="O85" s="225">
        <f>SUM(O86:O88)</f>
        <v>0</v>
      </c>
      <c r="P85" s="225"/>
      <c r="Q85" s="225">
        <f>SUM(Q86:Q88)</f>
        <v>0</v>
      </c>
      <c r="R85" s="226"/>
      <c r="S85" s="226"/>
      <c r="T85" s="227"/>
      <c r="U85" s="221"/>
      <c r="V85" s="221">
        <f>SUM(V86:V88)</f>
        <v>2.98</v>
      </c>
      <c r="W85" s="221"/>
      <c r="X85" s="221"/>
      <c r="Y85" s="221"/>
      <c r="AG85" t="s">
        <v>173</v>
      </c>
    </row>
    <row r="86" spans="1:60" ht="20.399999999999999" outlineLevel="1" x14ac:dyDescent="0.25">
      <c r="A86" s="229">
        <v>22</v>
      </c>
      <c r="B86" s="230" t="s">
        <v>581</v>
      </c>
      <c r="C86" s="241" t="s">
        <v>1128</v>
      </c>
      <c r="D86" s="231" t="s">
        <v>562</v>
      </c>
      <c r="E86" s="232">
        <v>1.5750999999999999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4" t="s">
        <v>264</v>
      </c>
      <c r="S86" s="234" t="s">
        <v>177</v>
      </c>
      <c r="T86" s="235" t="s">
        <v>232</v>
      </c>
      <c r="U86" s="220">
        <v>1.8919999999999999</v>
      </c>
      <c r="V86" s="220">
        <f>ROUND(E86*U86,2)</f>
        <v>2.98</v>
      </c>
      <c r="W86" s="220"/>
      <c r="X86" s="220" t="s">
        <v>195</v>
      </c>
      <c r="Y86" s="220" t="s">
        <v>180</v>
      </c>
      <c r="Z86" s="210"/>
      <c r="AA86" s="210"/>
      <c r="AB86" s="210"/>
      <c r="AC86" s="210"/>
      <c r="AD86" s="210"/>
      <c r="AE86" s="210"/>
      <c r="AF86" s="210"/>
      <c r="AG86" s="210" t="s">
        <v>196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17"/>
      <c r="B87" s="218"/>
      <c r="C87" s="256" t="s">
        <v>583</v>
      </c>
      <c r="D87" s="254"/>
      <c r="E87" s="254"/>
      <c r="F87" s="254"/>
      <c r="G87" s="254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234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17"/>
      <c r="B88" s="218"/>
      <c r="C88" s="244"/>
      <c r="D88" s="236"/>
      <c r="E88" s="236"/>
      <c r="F88" s="236"/>
      <c r="G88" s="236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5">
      <c r="A89" s="222" t="s">
        <v>172</v>
      </c>
      <c r="B89" s="223" t="s">
        <v>121</v>
      </c>
      <c r="C89" s="240" t="s">
        <v>122</v>
      </c>
      <c r="D89" s="224"/>
      <c r="E89" s="225"/>
      <c r="F89" s="226"/>
      <c r="G89" s="226">
        <f>SUMIF(AG90:AG101,"&lt;&gt;NOR",G90:G101)</f>
        <v>0</v>
      </c>
      <c r="H89" s="226"/>
      <c r="I89" s="226">
        <f>SUM(I90:I101)</f>
        <v>0</v>
      </c>
      <c r="J89" s="226"/>
      <c r="K89" s="226">
        <f>SUM(K90:K101)</f>
        <v>0</v>
      </c>
      <c r="L89" s="226"/>
      <c r="M89" s="226">
        <f>SUM(M90:M101)</f>
        <v>0</v>
      </c>
      <c r="N89" s="225"/>
      <c r="O89" s="225">
        <f>SUM(O90:O101)</f>
        <v>0.02</v>
      </c>
      <c r="P89" s="225"/>
      <c r="Q89" s="225">
        <f>SUM(Q90:Q101)</f>
        <v>0</v>
      </c>
      <c r="R89" s="226"/>
      <c r="S89" s="226"/>
      <c r="T89" s="227"/>
      <c r="U89" s="221"/>
      <c r="V89" s="221">
        <f>SUM(V90:V101)</f>
        <v>1.5300000000000002</v>
      </c>
      <c r="W89" s="221"/>
      <c r="X89" s="221"/>
      <c r="Y89" s="221"/>
      <c r="AG89" t="s">
        <v>173</v>
      </c>
    </row>
    <row r="90" spans="1:60" outlineLevel="1" x14ac:dyDescent="0.25">
      <c r="A90" s="229">
        <v>23</v>
      </c>
      <c r="B90" s="230" t="s">
        <v>1201</v>
      </c>
      <c r="C90" s="241" t="s">
        <v>1202</v>
      </c>
      <c r="D90" s="231" t="s">
        <v>230</v>
      </c>
      <c r="E90" s="232">
        <v>2.4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8.3000000000000001E-4</v>
      </c>
      <c r="O90" s="232">
        <f>ROUND(E90*N90,2)</f>
        <v>0</v>
      </c>
      <c r="P90" s="232">
        <v>0</v>
      </c>
      <c r="Q90" s="232">
        <f>ROUND(E90*P90,2)</f>
        <v>0</v>
      </c>
      <c r="R90" s="234" t="s">
        <v>595</v>
      </c>
      <c r="S90" s="234" t="s">
        <v>177</v>
      </c>
      <c r="T90" s="235" t="s">
        <v>232</v>
      </c>
      <c r="U90" s="220">
        <v>0.46200000000000002</v>
      </c>
      <c r="V90" s="220">
        <f>ROUND(E90*U90,2)</f>
        <v>1.1100000000000001</v>
      </c>
      <c r="W90" s="220"/>
      <c r="X90" s="220" t="s">
        <v>195</v>
      </c>
      <c r="Y90" s="220" t="s">
        <v>180</v>
      </c>
      <c r="Z90" s="210"/>
      <c r="AA90" s="210"/>
      <c r="AB90" s="210"/>
      <c r="AC90" s="210"/>
      <c r="AD90" s="210"/>
      <c r="AE90" s="210"/>
      <c r="AF90" s="210"/>
      <c r="AG90" s="210" t="s">
        <v>486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17"/>
      <c r="B91" s="218"/>
      <c r="C91" s="257" t="s">
        <v>1157</v>
      </c>
      <c r="D91" s="248"/>
      <c r="E91" s="249">
        <v>2.4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236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17"/>
      <c r="B92" s="218"/>
      <c r="C92" s="244"/>
      <c r="D92" s="236"/>
      <c r="E92" s="236"/>
      <c r="F92" s="236"/>
      <c r="G92" s="236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182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29">
        <v>24</v>
      </c>
      <c r="B93" s="230" t="s">
        <v>1203</v>
      </c>
      <c r="C93" s="241" t="s">
        <v>1204</v>
      </c>
      <c r="D93" s="231" t="s">
        <v>230</v>
      </c>
      <c r="E93" s="232">
        <v>2.4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2.1000000000000001E-4</v>
      </c>
      <c r="O93" s="232">
        <f>ROUND(E93*N93,2)</f>
        <v>0</v>
      </c>
      <c r="P93" s="232">
        <v>0</v>
      </c>
      <c r="Q93" s="232">
        <f>ROUND(E93*P93,2)</f>
        <v>0</v>
      </c>
      <c r="R93" s="234" t="s">
        <v>595</v>
      </c>
      <c r="S93" s="234" t="s">
        <v>177</v>
      </c>
      <c r="T93" s="235" t="s">
        <v>232</v>
      </c>
      <c r="U93" s="220">
        <v>0.16</v>
      </c>
      <c r="V93" s="220">
        <f>ROUND(E93*U93,2)</f>
        <v>0.38</v>
      </c>
      <c r="W93" s="220"/>
      <c r="X93" s="220" t="s">
        <v>195</v>
      </c>
      <c r="Y93" s="220" t="s">
        <v>180</v>
      </c>
      <c r="Z93" s="210"/>
      <c r="AA93" s="210"/>
      <c r="AB93" s="210"/>
      <c r="AC93" s="210"/>
      <c r="AD93" s="210"/>
      <c r="AE93" s="210"/>
      <c r="AF93" s="210"/>
      <c r="AG93" s="210" t="s">
        <v>486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17"/>
      <c r="B94" s="218"/>
      <c r="C94" s="257" t="s">
        <v>1157</v>
      </c>
      <c r="D94" s="248"/>
      <c r="E94" s="249">
        <v>2.4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236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17"/>
      <c r="B95" s="218"/>
      <c r="C95" s="244"/>
      <c r="D95" s="236"/>
      <c r="E95" s="236"/>
      <c r="F95" s="236"/>
      <c r="G95" s="236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182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29">
        <v>25</v>
      </c>
      <c r="B96" s="230" t="s">
        <v>604</v>
      </c>
      <c r="C96" s="241" t="s">
        <v>605</v>
      </c>
      <c r="D96" s="231" t="s">
        <v>230</v>
      </c>
      <c r="E96" s="232">
        <v>5.28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3.5999999999999999E-3</v>
      </c>
      <c r="O96" s="232">
        <f>ROUND(E96*N96,2)</f>
        <v>0.02</v>
      </c>
      <c r="P96" s="232">
        <v>0</v>
      </c>
      <c r="Q96" s="232">
        <f>ROUND(E96*P96,2)</f>
        <v>0</v>
      </c>
      <c r="R96" s="234" t="s">
        <v>390</v>
      </c>
      <c r="S96" s="234" t="s">
        <v>177</v>
      </c>
      <c r="T96" s="235" t="s">
        <v>232</v>
      </c>
      <c r="U96" s="220">
        <v>0</v>
      </c>
      <c r="V96" s="220">
        <f>ROUND(E96*U96,2)</f>
        <v>0</v>
      </c>
      <c r="W96" s="220"/>
      <c r="X96" s="220" t="s">
        <v>391</v>
      </c>
      <c r="Y96" s="220" t="s">
        <v>180</v>
      </c>
      <c r="Z96" s="210"/>
      <c r="AA96" s="210"/>
      <c r="AB96" s="210"/>
      <c r="AC96" s="210"/>
      <c r="AD96" s="210"/>
      <c r="AE96" s="210"/>
      <c r="AF96" s="210"/>
      <c r="AG96" s="210" t="s">
        <v>392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17"/>
      <c r="B97" s="218"/>
      <c r="C97" s="257" t="s">
        <v>1205</v>
      </c>
      <c r="D97" s="248"/>
      <c r="E97" s="249">
        <v>5.28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236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17"/>
      <c r="B98" s="218"/>
      <c r="C98" s="244"/>
      <c r="D98" s="236"/>
      <c r="E98" s="236"/>
      <c r="F98" s="236"/>
      <c r="G98" s="236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9">
        <v>26</v>
      </c>
      <c r="B99" s="230" t="s">
        <v>609</v>
      </c>
      <c r="C99" s="241" t="s">
        <v>610</v>
      </c>
      <c r="D99" s="231" t="s">
        <v>562</v>
      </c>
      <c r="E99" s="232">
        <v>2.1499999999999998E-2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 t="s">
        <v>595</v>
      </c>
      <c r="S99" s="234" t="s">
        <v>177</v>
      </c>
      <c r="T99" s="235" t="s">
        <v>232</v>
      </c>
      <c r="U99" s="220">
        <v>1.831</v>
      </c>
      <c r="V99" s="220">
        <f>ROUND(E99*U99,2)</f>
        <v>0.04</v>
      </c>
      <c r="W99" s="220"/>
      <c r="X99" s="220" t="s">
        <v>195</v>
      </c>
      <c r="Y99" s="220" t="s">
        <v>180</v>
      </c>
      <c r="Z99" s="210"/>
      <c r="AA99" s="210"/>
      <c r="AB99" s="210"/>
      <c r="AC99" s="210"/>
      <c r="AD99" s="210"/>
      <c r="AE99" s="210"/>
      <c r="AF99" s="210"/>
      <c r="AG99" s="210" t="s">
        <v>486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17"/>
      <c r="B100" s="218"/>
      <c r="C100" s="256" t="s">
        <v>611</v>
      </c>
      <c r="D100" s="254"/>
      <c r="E100" s="254"/>
      <c r="F100" s="254"/>
      <c r="G100" s="254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234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17"/>
      <c r="B101" s="218"/>
      <c r="C101" s="244"/>
      <c r="D101" s="236"/>
      <c r="E101" s="236"/>
      <c r="F101" s="236"/>
      <c r="G101" s="236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182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5">
      <c r="A102" s="222" t="s">
        <v>172</v>
      </c>
      <c r="B102" s="223" t="s">
        <v>123</v>
      </c>
      <c r="C102" s="240" t="s">
        <v>124</v>
      </c>
      <c r="D102" s="224"/>
      <c r="E102" s="225"/>
      <c r="F102" s="226"/>
      <c r="G102" s="226">
        <f>SUMIF(AG103:AG125,"&lt;&gt;NOR",G103:G125)</f>
        <v>0</v>
      </c>
      <c r="H102" s="226"/>
      <c r="I102" s="226">
        <f>SUM(I103:I125)</f>
        <v>0</v>
      </c>
      <c r="J102" s="226"/>
      <c r="K102" s="226">
        <f>SUM(K103:K125)</f>
        <v>0</v>
      </c>
      <c r="L102" s="226"/>
      <c r="M102" s="226">
        <f>SUM(M103:M125)</f>
        <v>0</v>
      </c>
      <c r="N102" s="225"/>
      <c r="O102" s="225">
        <f>SUM(O103:O125)</f>
        <v>0.13</v>
      </c>
      <c r="P102" s="225"/>
      <c r="Q102" s="225">
        <f>SUM(Q103:Q125)</f>
        <v>0</v>
      </c>
      <c r="R102" s="226"/>
      <c r="S102" s="226"/>
      <c r="T102" s="227"/>
      <c r="U102" s="221"/>
      <c r="V102" s="221">
        <f>SUM(V103:V125)</f>
        <v>23.26</v>
      </c>
      <c r="W102" s="221"/>
      <c r="X102" s="221"/>
      <c r="Y102" s="221"/>
      <c r="AG102" t="s">
        <v>173</v>
      </c>
    </row>
    <row r="103" spans="1:60" ht="20.399999999999999" outlineLevel="1" x14ac:dyDescent="0.25">
      <c r="A103" s="229">
        <v>27</v>
      </c>
      <c r="B103" s="230" t="s">
        <v>1206</v>
      </c>
      <c r="C103" s="241" t="s">
        <v>1207</v>
      </c>
      <c r="D103" s="231" t="s">
        <v>278</v>
      </c>
      <c r="E103" s="232">
        <v>30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3.9899999999999996E-3</v>
      </c>
      <c r="O103" s="232">
        <f>ROUND(E103*N103,2)</f>
        <v>0.12</v>
      </c>
      <c r="P103" s="232">
        <v>0</v>
      </c>
      <c r="Q103" s="232">
        <f>ROUND(E103*P103,2)</f>
        <v>0</v>
      </c>
      <c r="R103" s="234" t="s">
        <v>1085</v>
      </c>
      <c r="S103" s="234" t="s">
        <v>177</v>
      </c>
      <c r="T103" s="235" t="s">
        <v>232</v>
      </c>
      <c r="U103" s="220">
        <v>0.54290000000000005</v>
      </c>
      <c r="V103" s="220">
        <f>ROUND(E103*U103,2)</f>
        <v>16.29</v>
      </c>
      <c r="W103" s="220"/>
      <c r="X103" s="220" t="s">
        <v>195</v>
      </c>
      <c r="Y103" s="220" t="s">
        <v>180</v>
      </c>
      <c r="Z103" s="210"/>
      <c r="AA103" s="210"/>
      <c r="AB103" s="210"/>
      <c r="AC103" s="210"/>
      <c r="AD103" s="210"/>
      <c r="AE103" s="210"/>
      <c r="AF103" s="210"/>
      <c r="AG103" s="210" t="s">
        <v>486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17"/>
      <c r="B104" s="218"/>
      <c r="C104" s="256" t="s">
        <v>1208</v>
      </c>
      <c r="D104" s="254"/>
      <c r="E104" s="254"/>
      <c r="F104" s="254"/>
      <c r="G104" s="254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234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17"/>
      <c r="B105" s="218"/>
      <c r="C105" s="257" t="s">
        <v>1209</v>
      </c>
      <c r="D105" s="248"/>
      <c r="E105" s="249">
        <v>30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236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17"/>
      <c r="B106" s="218"/>
      <c r="C106" s="244"/>
      <c r="D106" s="236"/>
      <c r="E106" s="236"/>
      <c r="F106" s="236"/>
      <c r="G106" s="236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182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.399999999999999" outlineLevel="1" x14ac:dyDescent="0.25">
      <c r="A107" s="229">
        <v>28</v>
      </c>
      <c r="B107" s="230" t="s">
        <v>1210</v>
      </c>
      <c r="C107" s="241" t="s">
        <v>1211</v>
      </c>
      <c r="D107" s="231" t="s">
        <v>193</v>
      </c>
      <c r="E107" s="232">
        <v>5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2.3000000000000001E-4</v>
      </c>
      <c r="O107" s="232">
        <f>ROUND(E107*N107,2)</f>
        <v>0</v>
      </c>
      <c r="P107" s="232">
        <v>0</v>
      </c>
      <c r="Q107" s="232">
        <f>ROUND(E107*P107,2)</f>
        <v>0</v>
      </c>
      <c r="R107" s="234" t="s">
        <v>1085</v>
      </c>
      <c r="S107" s="234" t="s">
        <v>177</v>
      </c>
      <c r="T107" s="235" t="s">
        <v>232</v>
      </c>
      <c r="U107" s="220">
        <v>0.23699999999999999</v>
      </c>
      <c r="V107" s="220">
        <f>ROUND(E107*U107,2)</f>
        <v>1.19</v>
      </c>
      <c r="W107" s="220"/>
      <c r="X107" s="220" t="s">
        <v>195</v>
      </c>
      <c r="Y107" s="220" t="s">
        <v>180</v>
      </c>
      <c r="Z107" s="210"/>
      <c r="AA107" s="210"/>
      <c r="AB107" s="210"/>
      <c r="AC107" s="210"/>
      <c r="AD107" s="210"/>
      <c r="AE107" s="210"/>
      <c r="AF107" s="210"/>
      <c r="AG107" s="210" t="s">
        <v>486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17"/>
      <c r="B108" s="218"/>
      <c r="C108" s="257" t="s">
        <v>1212</v>
      </c>
      <c r="D108" s="248"/>
      <c r="E108" s="249">
        <v>5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236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5">
      <c r="A109" s="217"/>
      <c r="B109" s="218"/>
      <c r="C109" s="244"/>
      <c r="D109" s="236"/>
      <c r="E109" s="236"/>
      <c r="F109" s="236"/>
      <c r="G109" s="236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182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9">
        <v>29</v>
      </c>
      <c r="B110" s="230" t="s">
        <v>1213</v>
      </c>
      <c r="C110" s="241" t="s">
        <v>1214</v>
      </c>
      <c r="D110" s="231" t="s">
        <v>278</v>
      </c>
      <c r="E110" s="232">
        <v>28.92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177</v>
      </c>
      <c r="T110" s="235" t="s">
        <v>232</v>
      </c>
      <c r="U110" s="220">
        <v>0.2</v>
      </c>
      <c r="V110" s="220">
        <f>ROUND(E110*U110,2)</f>
        <v>5.78</v>
      </c>
      <c r="W110" s="220"/>
      <c r="X110" s="220" t="s">
        <v>195</v>
      </c>
      <c r="Y110" s="220" t="s">
        <v>180</v>
      </c>
      <c r="Z110" s="210"/>
      <c r="AA110" s="210"/>
      <c r="AB110" s="210"/>
      <c r="AC110" s="210"/>
      <c r="AD110" s="210"/>
      <c r="AE110" s="210"/>
      <c r="AF110" s="210"/>
      <c r="AG110" s="210" t="s">
        <v>1215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17"/>
      <c r="B111" s="218"/>
      <c r="C111" s="257" t="s">
        <v>1216</v>
      </c>
      <c r="D111" s="248"/>
      <c r="E111" s="249">
        <v>28.92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236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17"/>
      <c r="B112" s="218"/>
      <c r="C112" s="244"/>
      <c r="D112" s="236"/>
      <c r="E112" s="236"/>
      <c r="F112" s="236"/>
      <c r="G112" s="236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9">
        <v>30</v>
      </c>
      <c r="B113" s="230" t="s">
        <v>1217</v>
      </c>
      <c r="C113" s="241" t="s">
        <v>1218</v>
      </c>
      <c r="D113" s="231" t="s">
        <v>385</v>
      </c>
      <c r="E113" s="232">
        <v>5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194</v>
      </c>
      <c r="T113" s="235" t="s">
        <v>178</v>
      </c>
      <c r="U113" s="220">
        <v>0</v>
      </c>
      <c r="V113" s="220">
        <f>ROUND(E113*U113,2)</f>
        <v>0</v>
      </c>
      <c r="W113" s="220"/>
      <c r="X113" s="220" t="s">
        <v>195</v>
      </c>
      <c r="Y113" s="220" t="s">
        <v>180</v>
      </c>
      <c r="Z113" s="210"/>
      <c r="AA113" s="210"/>
      <c r="AB113" s="210"/>
      <c r="AC113" s="210"/>
      <c r="AD113" s="210"/>
      <c r="AE113" s="210"/>
      <c r="AF113" s="210"/>
      <c r="AG113" s="210" t="s">
        <v>196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17"/>
      <c r="B114" s="218"/>
      <c r="C114" s="243" t="s">
        <v>1240</v>
      </c>
      <c r="D114" s="239"/>
      <c r="E114" s="239"/>
      <c r="F114" s="239"/>
      <c r="G114" s="239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190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17"/>
      <c r="B115" s="218"/>
      <c r="C115" s="261" t="s">
        <v>1241</v>
      </c>
      <c r="D115" s="255"/>
      <c r="E115" s="255"/>
      <c r="F115" s="255"/>
      <c r="G115" s="255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190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17"/>
      <c r="B116" s="218"/>
      <c r="C116" s="261" t="s">
        <v>1242</v>
      </c>
      <c r="D116" s="255"/>
      <c r="E116" s="255"/>
      <c r="F116" s="255"/>
      <c r="G116" s="255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190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17"/>
      <c r="B117" s="218"/>
      <c r="C117" s="261" t="s">
        <v>1243</v>
      </c>
      <c r="D117" s="255"/>
      <c r="E117" s="255"/>
      <c r="F117" s="255"/>
      <c r="G117" s="255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190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17"/>
      <c r="B118" s="218"/>
      <c r="C118" s="261" t="s">
        <v>1244</v>
      </c>
      <c r="D118" s="255"/>
      <c r="E118" s="255"/>
      <c r="F118" s="255"/>
      <c r="G118" s="255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190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17"/>
      <c r="B119" s="218"/>
      <c r="C119" s="261" t="s">
        <v>1245</v>
      </c>
      <c r="D119" s="255"/>
      <c r="E119" s="255"/>
      <c r="F119" s="255"/>
      <c r="G119" s="255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190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17"/>
      <c r="B120" s="218"/>
      <c r="C120" s="261" t="s">
        <v>1219</v>
      </c>
      <c r="D120" s="255"/>
      <c r="E120" s="255"/>
      <c r="F120" s="255"/>
      <c r="G120" s="255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190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5">
      <c r="A121" s="217"/>
      <c r="B121" s="218"/>
      <c r="C121" s="257" t="s">
        <v>1212</v>
      </c>
      <c r="D121" s="248"/>
      <c r="E121" s="249">
        <v>5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236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17"/>
      <c r="B122" s="218"/>
      <c r="C122" s="244"/>
      <c r="D122" s="236"/>
      <c r="E122" s="236"/>
      <c r="F122" s="236"/>
      <c r="G122" s="236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182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29">
        <v>31</v>
      </c>
      <c r="B123" s="230" t="s">
        <v>1220</v>
      </c>
      <c r="C123" s="241" t="s">
        <v>1221</v>
      </c>
      <c r="D123" s="231" t="s">
        <v>278</v>
      </c>
      <c r="E123" s="232">
        <v>28.92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4.0999999999999999E-4</v>
      </c>
      <c r="O123" s="232">
        <f>ROUND(E123*N123,2)</f>
        <v>0.01</v>
      </c>
      <c r="P123" s="232">
        <v>0</v>
      </c>
      <c r="Q123" s="232">
        <f>ROUND(E123*P123,2)</f>
        <v>0</v>
      </c>
      <c r="R123" s="234" t="s">
        <v>390</v>
      </c>
      <c r="S123" s="234" t="s">
        <v>177</v>
      </c>
      <c r="T123" s="235" t="s">
        <v>232</v>
      </c>
      <c r="U123" s="220">
        <v>0</v>
      </c>
      <c r="V123" s="220">
        <f>ROUND(E123*U123,2)</f>
        <v>0</v>
      </c>
      <c r="W123" s="220"/>
      <c r="X123" s="220" t="s">
        <v>391</v>
      </c>
      <c r="Y123" s="220" t="s">
        <v>180</v>
      </c>
      <c r="Z123" s="210"/>
      <c r="AA123" s="210"/>
      <c r="AB123" s="210"/>
      <c r="AC123" s="210"/>
      <c r="AD123" s="210"/>
      <c r="AE123" s="210"/>
      <c r="AF123" s="210"/>
      <c r="AG123" s="210" t="s">
        <v>392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17"/>
      <c r="B124" s="218"/>
      <c r="C124" s="257" t="s">
        <v>1216</v>
      </c>
      <c r="D124" s="248"/>
      <c r="E124" s="249">
        <v>28.92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236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5">
      <c r="A125" s="217"/>
      <c r="B125" s="218"/>
      <c r="C125" s="244"/>
      <c r="D125" s="236"/>
      <c r="E125" s="236"/>
      <c r="F125" s="236"/>
      <c r="G125" s="236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182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5">
      <c r="A126" s="222" t="s">
        <v>172</v>
      </c>
      <c r="B126" s="223" t="s">
        <v>125</v>
      </c>
      <c r="C126" s="240" t="s">
        <v>126</v>
      </c>
      <c r="D126" s="224"/>
      <c r="E126" s="225"/>
      <c r="F126" s="226"/>
      <c r="G126" s="226">
        <f>SUMIF(AG127:AG147,"&lt;&gt;NOR",G127:G147)</f>
        <v>0</v>
      </c>
      <c r="H126" s="226"/>
      <c r="I126" s="226">
        <f>SUM(I127:I147)</f>
        <v>0</v>
      </c>
      <c r="J126" s="226"/>
      <c r="K126" s="226">
        <f>SUM(K127:K147)</f>
        <v>0</v>
      </c>
      <c r="L126" s="226"/>
      <c r="M126" s="226">
        <f>SUM(M127:M147)</f>
        <v>0</v>
      </c>
      <c r="N126" s="225"/>
      <c r="O126" s="225">
        <f>SUM(O127:O147)</f>
        <v>0</v>
      </c>
      <c r="P126" s="225"/>
      <c r="Q126" s="225">
        <f>SUM(Q127:Q147)</f>
        <v>1.06</v>
      </c>
      <c r="R126" s="226"/>
      <c r="S126" s="226"/>
      <c r="T126" s="227"/>
      <c r="U126" s="221"/>
      <c r="V126" s="221">
        <f>SUM(V127:V147)</f>
        <v>8.870000000000001</v>
      </c>
      <c r="W126" s="221"/>
      <c r="X126" s="221"/>
      <c r="Y126" s="221"/>
      <c r="AG126" t="s">
        <v>173</v>
      </c>
    </row>
    <row r="127" spans="1:60" outlineLevel="1" x14ac:dyDescent="0.25">
      <c r="A127" s="229">
        <v>32</v>
      </c>
      <c r="B127" s="230" t="s">
        <v>1222</v>
      </c>
      <c r="C127" s="241" t="s">
        <v>1223</v>
      </c>
      <c r="D127" s="231" t="s">
        <v>230</v>
      </c>
      <c r="E127" s="232">
        <v>16.56888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1.6000000000000001E-4</v>
      </c>
      <c r="O127" s="232">
        <f>ROUND(E127*N127,2)</f>
        <v>0</v>
      </c>
      <c r="P127" s="232">
        <v>6.4000000000000001E-2</v>
      </c>
      <c r="Q127" s="232">
        <f>ROUND(E127*P127,2)</f>
        <v>1.06</v>
      </c>
      <c r="R127" s="234" t="s">
        <v>614</v>
      </c>
      <c r="S127" s="234" t="s">
        <v>177</v>
      </c>
      <c r="T127" s="235" t="s">
        <v>232</v>
      </c>
      <c r="U127" s="220">
        <v>0.26600000000000001</v>
      </c>
      <c r="V127" s="220">
        <f>ROUND(E127*U127,2)</f>
        <v>4.41</v>
      </c>
      <c r="W127" s="220"/>
      <c r="X127" s="220" t="s">
        <v>195</v>
      </c>
      <c r="Y127" s="220" t="s">
        <v>180</v>
      </c>
      <c r="Z127" s="210"/>
      <c r="AA127" s="210"/>
      <c r="AB127" s="210"/>
      <c r="AC127" s="210"/>
      <c r="AD127" s="210"/>
      <c r="AE127" s="210"/>
      <c r="AF127" s="210"/>
      <c r="AG127" s="210" t="s">
        <v>486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17"/>
      <c r="B128" s="218"/>
      <c r="C128" s="257" t="s">
        <v>1224</v>
      </c>
      <c r="D128" s="248"/>
      <c r="E128" s="249">
        <v>16.57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236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17"/>
      <c r="B129" s="218"/>
      <c r="C129" s="244"/>
      <c r="D129" s="236"/>
      <c r="E129" s="236"/>
      <c r="F129" s="236"/>
      <c r="G129" s="236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182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9">
        <v>33</v>
      </c>
      <c r="B130" s="230" t="s">
        <v>560</v>
      </c>
      <c r="C130" s="241" t="s">
        <v>561</v>
      </c>
      <c r="D130" s="231" t="s">
        <v>562</v>
      </c>
      <c r="E130" s="232">
        <v>1.0604100000000001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 t="s">
        <v>489</v>
      </c>
      <c r="S130" s="234" t="s">
        <v>177</v>
      </c>
      <c r="T130" s="235" t="s">
        <v>232</v>
      </c>
      <c r="U130" s="220">
        <v>0.93300000000000005</v>
      </c>
      <c r="V130" s="220">
        <f>ROUND(E130*U130,2)</f>
        <v>0.99</v>
      </c>
      <c r="W130" s="220"/>
      <c r="X130" s="220" t="s">
        <v>195</v>
      </c>
      <c r="Y130" s="220" t="s">
        <v>180</v>
      </c>
      <c r="Z130" s="210"/>
      <c r="AA130" s="210"/>
      <c r="AB130" s="210"/>
      <c r="AC130" s="210"/>
      <c r="AD130" s="210"/>
      <c r="AE130" s="210"/>
      <c r="AF130" s="210"/>
      <c r="AG130" s="210" t="s">
        <v>563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17"/>
      <c r="B131" s="218"/>
      <c r="C131" s="242"/>
      <c r="D131" s="237"/>
      <c r="E131" s="237"/>
      <c r="F131" s="237"/>
      <c r="G131" s="237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182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9">
        <v>34</v>
      </c>
      <c r="B132" s="230" t="s">
        <v>564</v>
      </c>
      <c r="C132" s="241" t="s">
        <v>565</v>
      </c>
      <c r="D132" s="231" t="s">
        <v>562</v>
      </c>
      <c r="E132" s="232">
        <v>2.1208200000000001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 t="s">
        <v>489</v>
      </c>
      <c r="S132" s="234" t="s">
        <v>177</v>
      </c>
      <c r="T132" s="235" t="s">
        <v>232</v>
      </c>
      <c r="U132" s="220">
        <v>0.65300000000000002</v>
      </c>
      <c r="V132" s="220">
        <f>ROUND(E132*U132,2)</f>
        <v>1.38</v>
      </c>
      <c r="W132" s="220"/>
      <c r="X132" s="220" t="s">
        <v>195</v>
      </c>
      <c r="Y132" s="220" t="s">
        <v>180</v>
      </c>
      <c r="Z132" s="210"/>
      <c r="AA132" s="210"/>
      <c r="AB132" s="210"/>
      <c r="AC132" s="210"/>
      <c r="AD132" s="210"/>
      <c r="AE132" s="210"/>
      <c r="AF132" s="210"/>
      <c r="AG132" s="210" t="s">
        <v>563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17"/>
      <c r="B133" s="218"/>
      <c r="C133" s="242"/>
      <c r="D133" s="237"/>
      <c r="E133" s="237"/>
      <c r="F133" s="237"/>
      <c r="G133" s="237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182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9">
        <v>35</v>
      </c>
      <c r="B134" s="230" t="s">
        <v>566</v>
      </c>
      <c r="C134" s="241" t="s">
        <v>567</v>
      </c>
      <c r="D134" s="231" t="s">
        <v>562</v>
      </c>
      <c r="E134" s="232">
        <v>1.0604100000000001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 t="s">
        <v>489</v>
      </c>
      <c r="S134" s="234" t="s">
        <v>177</v>
      </c>
      <c r="T134" s="235" t="s">
        <v>232</v>
      </c>
      <c r="U134" s="220">
        <v>0.49</v>
      </c>
      <c r="V134" s="220">
        <f>ROUND(E134*U134,2)</f>
        <v>0.52</v>
      </c>
      <c r="W134" s="220"/>
      <c r="X134" s="220" t="s">
        <v>195</v>
      </c>
      <c r="Y134" s="220" t="s">
        <v>180</v>
      </c>
      <c r="Z134" s="210"/>
      <c r="AA134" s="210"/>
      <c r="AB134" s="210"/>
      <c r="AC134" s="210"/>
      <c r="AD134" s="210"/>
      <c r="AE134" s="210"/>
      <c r="AF134" s="210"/>
      <c r="AG134" s="210" t="s">
        <v>563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17"/>
      <c r="B135" s="218"/>
      <c r="C135" s="243" t="s">
        <v>568</v>
      </c>
      <c r="D135" s="239"/>
      <c r="E135" s="239"/>
      <c r="F135" s="239"/>
      <c r="G135" s="239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190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17"/>
      <c r="B136" s="218"/>
      <c r="C136" s="244"/>
      <c r="D136" s="236"/>
      <c r="E136" s="236"/>
      <c r="F136" s="236"/>
      <c r="G136" s="236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9">
        <v>36</v>
      </c>
      <c r="B137" s="230" t="s">
        <v>569</v>
      </c>
      <c r="C137" s="241" t="s">
        <v>570</v>
      </c>
      <c r="D137" s="231" t="s">
        <v>562</v>
      </c>
      <c r="E137" s="232">
        <v>26.510210000000001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 t="s">
        <v>489</v>
      </c>
      <c r="S137" s="234" t="s">
        <v>177</v>
      </c>
      <c r="T137" s="235" t="s">
        <v>232</v>
      </c>
      <c r="U137" s="220">
        <v>0</v>
      </c>
      <c r="V137" s="220">
        <f>ROUND(E137*U137,2)</f>
        <v>0</v>
      </c>
      <c r="W137" s="220"/>
      <c r="X137" s="220" t="s">
        <v>195</v>
      </c>
      <c r="Y137" s="220" t="s">
        <v>180</v>
      </c>
      <c r="Z137" s="210"/>
      <c r="AA137" s="210"/>
      <c r="AB137" s="210"/>
      <c r="AC137" s="210"/>
      <c r="AD137" s="210"/>
      <c r="AE137" s="210"/>
      <c r="AF137" s="210"/>
      <c r="AG137" s="210" t="s">
        <v>563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17"/>
      <c r="B138" s="218"/>
      <c r="C138" s="242"/>
      <c r="D138" s="237"/>
      <c r="E138" s="237"/>
      <c r="F138" s="237"/>
      <c r="G138" s="237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182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9">
        <v>37</v>
      </c>
      <c r="B139" s="230" t="s">
        <v>571</v>
      </c>
      <c r="C139" s="241" t="s">
        <v>572</v>
      </c>
      <c r="D139" s="231" t="s">
        <v>562</v>
      </c>
      <c r="E139" s="232">
        <v>1.0604100000000001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 t="s">
        <v>489</v>
      </c>
      <c r="S139" s="234" t="s">
        <v>177</v>
      </c>
      <c r="T139" s="235" t="s">
        <v>232</v>
      </c>
      <c r="U139" s="220">
        <v>0.94199999999999995</v>
      </c>
      <c r="V139" s="220">
        <f>ROUND(E139*U139,2)</f>
        <v>1</v>
      </c>
      <c r="W139" s="220"/>
      <c r="X139" s="220" t="s">
        <v>195</v>
      </c>
      <c r="Y139" s="220" t="s">
        <v>180</v>
      </c>
      <c r="Z139" s="210"/>
      <c r="AA139" s="210"/>
      <c r="AB139" s="210"/>
      <c r="AC139" s="210"/>
      <c r="AD139" s="210"/>
      <c r="AE139" s="210"/>
      <c r="AF139" s="210"/>
      <c r="AG139" s="210" t="s">
        <v>563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17"/>
      <c r="B140" s="218"/>
      <c r="C140" s="242"/>
      <c r="D140" s="237"/>
      <c r="E140" s="237"/>
      <c r="F140" s="237"/>
      <c r="G140" s="237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182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9">
        <v>38</v>
      </c>
      <c r="B141" s="230" t="s">
        <v>573</v>
      </c>
      <c r="C141" s="241" t="s">
        <v>574</v>
      </c>
      <c r="D141" s="231" t="s">
        <v>562</v>
      </c>
      <c r="E141" s="232">
        <v>5.3020399999999999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 t="s">
        <v>489</v>
      </c>
      <c r="S141" s="234" t="s">
        <v>177</v>
      </c>
      <c r="T141" s="235" t="s">
        <v>232</v>
      </c>
      <c r="U141" s="220">
        <v>0.105</v>
      </c>
      <c r="V141" s="220">
        <f>ROUND(E141*U141,2)</f>
        <v>0.56000000000000005</v>
      </c>
      <c r="W141" s="220"/>
      <c r="X141" s="220" t="s">
        <v>195</v>
      </c>
      <c r="Y141" s="220" t="s">
        <v>180</v>
      </c>
      <c r="Z141" s="210"/>
      <c r="AA141" s="210"/>
      <c r="AB141" s="210"/>
      <c r="AC141" s="210"/>
      <c r="AD141" s="210"/>
      <c r="AE141" s="210"/>
      <c r="AF141" s="210"/>
      <c r="AG141" s="210" t="s">
        <v>563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17"/>
      <c r="B142" s="218"/>
      <c r="C142" s="242"/>
      <c r="D142" s="237"/>
      <c r="E142" s="237"/>
      <c r="F142" s="237"/>
      <c r="G142" s="237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9">
        <v>39</v>
      </c>
      <c r="B143" s="230" t="s">
        <v>1125</v>
      </c>
      <c r="C143" s="241" t="s">
        <v>1126</v>
      </c>
      <c r="D143" s="231" t="s">
        <v>562</v>
      </c>
      <c r="E143" s="232">
        <v>1.0604100000000001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 t="s">
        <v>489</v>
      </c>
      <c r="S143" s="234" t="s">
        <v>1127</v>
      </c>
      <c r="T143" s="235" t="s">
        <v>1127</v>
      </c>
      <c r="U143" s="220">
        <v>0</v>
      </c>
      <c r="V143" s="220">
        <f>ROUND(E143*U143,2)</f>
        <v>0</v>
      </c>
      <c r="W143" s="220"/>
      <c r="X143" s="220" t="s">
        <v>195</v>
      </c>
      <c r="Y143" s="220" t="s">
        <v>180</v>
      </c>
      <c r="Z143" s="210"/>
      <c r="AA143" s="210"/>
      <c r="AB143" s="210"/>
      <c r="AC143" s="210"/>
      <c r="AD143" s="210"/>
      <c r="AE143" s="210"/>
      <c r="AF143" s="210"/>
      <c r="AG143" s="210" t="s">
        <v>563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17"/>
      <c r="B144" s="218"/>
      <c r="C144" s="242"/>
      <c r="D144" s="237"/>
      <c r="E144" s="237"/>
      <c r="F144" s="237"/>
      <c r="G144" s="237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9">
        <v>40</v>
      </c>
      <c r="B145" s="230" t="s">
        <v>577</v>
      </c>
      <c r="C145" s="241" t="s">
        <v>578</v>
      </c>
      <c r="D145" s="231" t="s">
        <v>562</v>
      </c>
      <c r="E145" s="232">
        <v>1.0604100000000001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4" t="s">
        <v>579</v>
      </c>
      <c r="S145" s="234" t="s">
        <v>177</v>
      </c>
      <c r="T145" s="235" t="s">
        <v>232</v>
      </c>
      <c r="U145" s="220">
        <v>6.0000000000000001E-3</v>
      </c>
      <c r="V145" s="220">
        <f>ROUND(E145*U145,2)</f>
        <v>0.01</v>
      </c>
      <c r="W145" s="220"/>
      <c r="X145" s="220" t="s">
        <v>195</v>
      </c>
      <c r="Y145" s="220" t="s">
        <v>180</v>
      </c>
      <c r="Z145" s="210"/>
      <c r="AA145" s="210"/>
      <c r="AB145" s="210"/>
      <c r="AC145" s="210"/>
      <c r="AD145" s="210"/>
      <c r="AE145" s="210"/>
      <c r="AF145" s="210"/>
      <c r="AG145" s="210" t="s">
        <v>563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17"/>
      <c r="B146" s="218"/>
      <c r="C146" s="256" t="s">
        <v>580</v>
      </c>
      <c r="D146" s="254"/>
      <c r="E146" s="254"/>
      <c r="F146" s="254"/>
      <c r="G146" s="254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234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17"/>
      <c r="B147" s="218"/>
      <c r="C147" s="244"/>
      <c r="D147" s="236"/>
      <c r="E147" s="236"/>
      <c r="F147" s="236"/>
      <c r="G147" s="236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182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5">
      <c r="A148" s="222" t="s">
        <v>172</v>
      </c>
      <c r="B148" s="223" t="s">
        <v>127</v>
      </c>
      <c r="C148" s="240" t="s">
        <v>128</v>
      </c>
      <c r="D148" s="224"/>
      <c r="E148" s="225"/>
      <c r="F148" s="226"/>
      <c r="G148" s="226">
        <f>SUMIF(AG149:AG156,"&lt;&gt;NOR",G149:G156)</f>
        <v>0</v>
      </c>
      <c r="H148" s="226"/>
      <c r="I148" s="226">
        <f>SUM(I149:I156)</f>
        <v>0</v>
      </c>
      <c r="J148" s="226"/>
      <c r="K148" s="226">
        <f>SUM(K149:K156)</f>
        <v>0</v>
      </c>
      <c r="L148" s="226"/>
      <c r="M148" s="226">
        <f>SUM(M149:M156)</f>
        <v>0</v>
      </c>
      <c r="N148" s="225"/>
      <c r="O148" s="225">
        <f>SUM(O149:O156)</f>
        <v>0</v>
      </c>
      <c r="P148" s="225"/>
      <c r="Q148" s="225">
        <f>SUM(Q149:Q156)</f>
        <v>0</v>
      </c>
      <c r="R148" s="226"/>
      <c r="S148" s="226"/>
      <c r="T148" s="227"/>
      <c r="U148" s="221"/>
      <c r="V148" s="221">
        <f>SUM(V149:V156)</f>
        <v>0.02</v>
      </c>
      <c r="W148" s="221"/>
      <c r="X148" s="221"/>
      <c r="Y148" s="221"/>
      <c r="AG148" t="s">
        <v>173</v>
      </c>
    </row>
    <row r="149" spans="1:60" outlineLevel="1" x14ac:dyDescent="0.25">
      <c r="A149" s="229">
        <v>41</v>
      </c>
      <c r="B149" s="230" t="s">
        <v>1225</v>
      </c>
      <c r="C149" s="241" t="s">
        <v>1226</v>
      </c>
      <c r="D149" s="231" t="s">
        <v>278</v>
      </c>
      <c r="E149" s="232">
        <v>2.4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1.64E-3</v>
      </c>
      <c r="O149" s="232">
        <f>ROUND(E149*N149,2)</f>
        <v>0</v>
      </c>
      <c r="P149" s="232">
        <v>0</v>
      </c>
      <c r="Q149" s="232">
        <f>ROUND(E149*P149,2)</f>
        <v>0</v>
      </c>
      <c r="R149" s="234"/>
      <c r="S149" s="234" t="s">
        <v>194</v>
      </c>
      <c r="T149" s="235" t="s">
        <v>178</v>
      </c>
      <c r="U149" s="220">
        <v>0</v>
      </c>
      <c r="V149" s="220">
        <f>ROUND(E149*U149,2)</f>
        <v>0</v>
      </c>
      <c r="W149" s="220"/>
      <c r="X149" s="220" t="s">
        <v>195</v>
      </c>
      <c r="Y149" s="220" t="s">
        <v>180</v>
      </c>
      <c r="Z149" s="210"/>
      <c r="AA149" s="210"/>
      <c r="AB149" s="210"/>
      <c r="AC149" s="210"/>
      <c r="AD149" s="210"/>
      <c r="AE149" s="210"/>
      <c r="AF149" s="210"/>
      <c r="AG149" s="210" t="s">
        <v>196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17"/>
      <c r="B150" s="218"/>
      <c r="C150" s="243" t="s">
        <v>1246</v>
      </c>
      <c r="D150" s="239"/>
      <c r="E150" s="239"/>
      <c r="F150" s="239"/>
      <c r="G150" s="239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190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17"/>
      <c r="B151" s="218"/>
      <c r="C151" s="261" t="s">
        <v>1227</v>
      </c>
      <c r="D151" s="255"/>
      <c r="E151" s="255"/>
      <c r="F151" s="255"/>
      <c r="G151" s="255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190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17"/>
      <c r="B152" s="218"/>
      <c r="C152" s="257" t="s">
        <v>1228</v>
      </c>
      <c r="D152" s="248"/>
      <c r="E152" s="249">
        <v>2.4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236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5">
      <c r="A153" s="217"/>
      <c r="B153" s="218"/>
      <c r="C153" s="244"/>
      <c r="D153" s="236"/>
      <c r="E153" s="236"/>
      <c r="F153" s="236"/>
      <c r="G153" s="236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182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9">
        <v>42</v>
      </c>
      <c r="B154" s="230" t="s">
        <v>686</v>
      </c>
      <c r="C154" s="241" t="s">
        <v>687</v>
      </c>
      <c r="D154" s="231" t="s">
        <v>562</v>
      </c>
      <c r="E154" s="232">
        <v>3.9399999999999999E-3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4" t="s">
        <v>633</v>
      </c>
      <c r="S154" s="234" t="s">
        <v>177</v>
      </c>
      <c r="T154" s="235" t="s">
        <v>232</v>
      </c>
      <c r="U154" s="220">
        <v>4.82</v>
      </c>
      <c r="V154" s="220">
        <f>ROUND(E154*U154,2)</f>
        <v>0.02</v>
      </c>
      <c r="W154" s="220"/>
      <c r="X154" s="220" t="s">
        <v>195</v>
      </c>
      <c r="Y154" s="220" t="s">
        <v>180</v>
      </c>
      <c r="Z154" s="210"/>
      <c r="AA154" s="210"/>
      <c r="AB154" s="210"/>
      <c r="AC154" s="210"/>
      <c r="AD154" s="210"/>
      <c r="AE154" s="210"/>
      <c r="AF154" s="210"/>
      <c r="AG154" s="210" t="s">
        <v>486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5">
      <c r="A155" s="217"/>
      <c r="B155" s="218"/>
      <c r="C155" s="256" t="s">
        <v>611</v>
      </c>
      <c r="D155" s="254"/>
      <c r="E155" s="254"/>
      <c r="F155" s="254"/>
      <c r="G155" s="254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234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17"/>
      <c r="B156" s="218"/>
      <c r="C156" s="244"/>
      <c r="D156" s="236"/>
      <c r="E156" s="236"/>
      <c r="F156" s="236"/>
      <c r="G156" s="236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5">
      <c r="A157" s="222" t="s">
        <v>172</v>
      </c>
      <c r="B157" s="223" t="s">
        <v>129</v>
      </c>
      <c r="C157" s="240" t="s">
        <v>130</v>
      </c>
      <c r="D157" s="224"/>
      <c r="E157" s="225"/>
      <c r="F157" s="226"/>
      <c r="G157" s="226">
        <f>SUMIF(AG158:AG163,"&lt;&gt;NOR",G158:G163)</f>
        <v>0</v>
      </c>
      <c r="H157" s="226"/>
      <c r="I157" s="226">
        <f>SUM(I158:I163)</f>
        <v>0</v>
      </c>
      <c r="J157" s="226"/>
      <c r="K157" s="226">
        <f>SUM(K158:K163)</f>
        <v>0</v>
      </c>
      <c r="L157" s="226"/>
      <c r="M157" s="226">
        <f>SUM(M158:M163)</f>
        <v>0</v>
      </c>
      <c r="N157" s="225"/>
      <c r="O157" s="225">
        <f>SUM(O158:O163)</f>
        <v>0</v>
      </c>
      <c r="P157" s="225"/>
      <c r="Q157" s="225">
        <f>SUM(Q158:Q163)</f>
        <v>0.03</v>
      </c>
      <c r="R157" s="226"/>
      <c r="S157" s="226"/>
      <c r="T157" s="227"/>
      <c r="U157" s="221"/>
      <c r="V157" s="221">
        <f>SUM(V158:V163)</f>
        <v>0</v>
      </c>
      <c r="W157" s="221"/>
      <c r="X157" s="221"/>
      <c r="Y157" s="221"/>
      <c r="AG157" t="s">
        <v>173</v>
      </c>
    </row>
    <row r="158" spans="1:60" outlineLevel="1" x14ac:dyDescent="0.25">
      <c r="A158" s="229">
        <v>43</v>
      </c>
      <c r="B158" s="230" t="s">
        <v>1229</v>
      </c>
      <c r="C158" s="241" t="s">
        <v>1230</v>
      </c>
      <c r="D158" s="231" t="s">
        <v>230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0</v>
      </c>
      <c r="O158" s="232">
        <f>ROUND(E158*N158,2)</f>
        <v>0</v>
      </c>
      <c r="P158" s="232">
        <v>1.4E-2</v>
      </c>
      <c r="Q158" s="232">
        <f>ROUND(E158*P158,2)</f>
        <v>0.03</v>
      </c>
      <c r="R158" s="234"/>
      <c r="S158" s="234" t="s">
        <v>194</v>
      </c>
      <c r="T158" s="235" t="s">
        <v>178</v>
      </c>
      <c r="U158" s="220">
        <v>0</v>
      </c>
      <c r="V158" s="220">
        <f>ROUND(E158*U158,2)</f>
        <v>0</v>
      </c>
      <c r="W158" s="220"/>
      <c r="X158" s="220" t="s">
        <v>195</v>
      </c>
      <c r="Y158" s="220" t="s">
        <v>180</v>
      </c>
      <c r="Z158" s="210"/>
      <c r="AA158" s="210"/>
      <c r="AB158" s="210"/>
      <c r="AC158" s="210"/>
      <c r="AD158" s="210"/>
      <c r="AE158" s="210"/>
      <c r="AF158" s="210"/>
      <c r="AG158" s="210" t="s">
        <v>196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17"/>
      <c r="B159" s="218"/>
      <c r="C159" s="243" t="s">
        <v>827</v>
      </c>
      <c r="D159" s="239"/>
      <c r="E159" s="239"/>
      <c r="F159" s="239"/>
      <c r="G159" s="239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190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17"/>
      <c r="B160" s="218"/>
      <c r="C160" s="261" t="s">
        <v>1247</v>
      </c>
      <c r="D160" s="255"/>
      <c r="E160" s="255"/>
      <c r="F160" s="255"/>
      <c r="G160" s="255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190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17"/>
      <c r="B161" s="218"/>
      <c r="C161" s="261" t="s">
        <v>1231</v>
      </c>
      <c r="D161" s="255"/>
      <c r="E161" s="255"/>
      <c r="F161" s="255"/>
      <c r="G161" s="255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190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17"/>
      <c r="B162" s="218"/>
      <c r="C162" s="257" t="s">
        <v>1232</v>
      </c>
      <c r="D162" s="248"/>
      <c r="E162" s="249">
        <v>2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236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17"/>
      <c r="B163" s="218"/>
      <c r="C163" s="244"/>
      <c r="D163" s="236"/>
      <c r="E163" s="236"/>
      <c r="F163" s="236"/>
      <c r="G163" s="236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182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5">
      <c r="A164" s="222" t="s">
        <v>172</v>
      </c>
      <c r="B164" s="223" t="s">
        <v>131</v>
      </c>
      <c r="C164" s="240" t="s">
        <v>132</v>
      </c>
      <c r="D164" s="224"/>
      <c r="E164" s="225"/>
      <c r="F164" s="226"/>
      <c r="G164" s="226">
        <f>SUMIF(AG165:AG170,"&lt;&gt;NOR",G165:G170)</f>
        <v>0</v>
      </c>
      <c r="H164" s="226"/>
      <c r="I164" s="226">
        <f>SUM(I165:I170)</f>
        <v>0</v>
      </c>
      <c r="J164" s="226"/>
      <c r="K164" s="226">
        <f>SUM(K165:K170)</f>
        <v>0</v>
      </c>
      <c r="L164" s="226"/>
      <c r="M164" s="226">
        <f>SUM(M165:M170)</f>
        <v>0</v>
      </c>
      <c r="N164" s="225"/>
      <c r="O164" s="225">
        <f>SUM(O165:O170)</f>
        <v>0</v>
      </c>
      <c r="P164" s="225"/>
      <c r="Q164" s="225">
        <f>SUM(Q165:Q170)</f>
        <v>0</v>
      </c>
      <c r="R164" s="226"/>
      <c r="S164" s="226"/>
      <c r="T164" s="227"/>
      <c r="U164" s="221"/>
      <c r="V164" s="221">
        <f>SUM(V165:V170)</f>
        <v>0</v>
      </c>
      <c r="W164" s="221"/>
      <c r="X164" s="221"/>
      <c r="Y164" s="221"/>
      <c r="AG164" t="s">
        <v>173</v>
      </c>
    </row>
    <row r="165" spans="1:60" outlineLevel="1" x14ac:dyDescent="0.25">
      <c r="A165" s="229">
        <v>44</v>
      </c>
      <c r="B165" s="230" t="s">
        <v>698</v>
      </c>
      <c r="C165" s="241" t="s">
        <v>1233</v>
      </c>
      <c r="D165" s="231" t="s">
        <v>385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194</v>
      </c>
      <c r="T165" s="235" t="s">
        <v>178</v>
      </c>
      <c r="U165" s="220">
        <v>0</v>
      </c>
      <c r="V165" s="220">
        <f>ROUND(E165*U165,2)</f>
        <v>0</v>
      </c>
      <c r="W165" s="220"/>
      <c r="X165" s="220" t="s">
        <v>195</v>
      </c>
      <c r="Y165" s="220" t="s">
        <v>180</v>
      </c>
      <c r="Z165" s="210"/>
      <c r="AA165" s="210"/>
      <c r="AB165" s="210"/>
      <c r="AC165" s="210"/>
      <c r="AD165" s="210"/>
      <c r="AE165" s="210"/>
      <c r="AF165" s="210"/>
      <c r="AG165" s="210" t="s">
        <v>196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17"/>
      <c r="B166" s="218"/>
      <c r="C166" s="257" t="s">
        <v>1234</v>
      </c>
      <c r="D166" s="248"/>
      <c r="E166" s="249">
        <v>1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236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17"/>
      <c r="B167" s="218"/>
      <c r="C167" s="244"/>
      <c r="D167" s="236"/>
      <c r="E167" s="236"/>
      <c r="F167" s="236"/>
      <c r="G167" s="236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182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9">
        <v>45</v>
      </c>
      <c r="B168" s="230" t="s">
        <v>1235</v>
      </c>
      <c r="C168" s="241" t="s">
        <v>1236</v>
      </c>
      <c r="D168" s="231" t="s">
        <v>385</v>
      </c>
      <c r="E168" s="232">
        <v>2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/>
      <c r="S168" s="234" t="s">
        <v>194</v>
      </c>
      <c r="T168" s="235" t="s">
        <v>178</v>
      </c>
      <c r="U168" s="220">
        <v>0</v>
      </c>
      <c r="V168" s="220">
        <f>ROUND(E168*U168,2)</f>
        <v>0</v>
      </c>
      <c r="W168" s="220"/>
      <c r="X168" s="220" t="s">
        <v>195</v>
      </c>
      <c r="Y168" s="220" t="s">
        <v>180</v>
      </c>
      <c r="Z168" s="210"/>
      <c r="AA168" s="210"/>
      <c r="AB168" s="210"/>
      <c r="AC168" s="210"/>
      <c r="AD168" s="210"/>
      <c r="AE168" s="210"/>
      <c r="AF168" s="210"/>
      <c r="AG168" s="210" t="s">
        <v>196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17"/>
      <c r="B169" s="218"/>
      <c r="C169" s="257" t="s">
        <v>1237</v>
      </c>
      <c r="D169" s="248"/>
      <c r="E169" s="249">
        <v>2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236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17"/>
      <c r="B170" s="218"/>
      <c r="C170" s="244"/>
      <c r="D170" s="236"/>
      <c r="E170" s="236"/>
      <c r="F170" s="236"/>
      <c r="G170" s="236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182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x14ac:dyDescent="0.25">
      <c r="A171" s="222" t="s">
        <v>172</v>
      </c>
      <c r="B171" s="223" t="s">
        <v>137</v>
      </c>
      <c r="C171" s="240" t="s">
        <v>138</v>
      </c>
      <c r="D171" s="224"/>
      <c r="E171" s="225"/>
      <c r="F171" s="226"/>
      <c r="G171" s="226">
        <f>SUMIF(AG172:AG177,"&lt;&gt;NOR",G172:G177)</f>
        <v>0</v>
      </c>
      <c r="H171" s="226"/>
      <c r="I171" s="226">
        <f>SUM(I172:I177)</f>
        <v>0</v>
      </c>
      <c r="J171" s="226"/>
      <c r="K171" s="226">
        <f>SUM(K172:K177)</f>
        <v>0</v>
      </c>
      <c r="L171" s="226"/>
      <c r="M171" s="226">
        <f>SUM(M172:M177)</f>
        <v>0</v>
      </c>
      <c r="N171" s="225"/>
      <c r="O171" s="225">
        <f>SUM(O172:O177)</f>
        <v>1.03</v>
      </c>
      <c r="P171" s="225"/>
      <c r="Q171" s="225">
        <f>SUM(Q172:Q177)</f>
        <v>0</v>
      </c>
      <c r="R171" s="226"/>
      <c r="S171" s="226"/>
      <c r="T171" s="227"/>
      <c r="U171" s="221"/>
      <c r="V171" s="221">
        <f>SUM(V172:V177)</f>
        <v>339.71000000000004</v>
      </c>
      <c r="W171" s="221"/>
      <c r="X171" s="221"/>
      <c r="Y171" s="221"/>
      <c r="AG171" t="s">
        <v>173</v>
      </c>
    </row>
    <row r="172" spans="1:60" outlineLevel="1" x14ac:dyDescent="0.25">
      <c r="A172" s="229">
        <v>46</v>
      </c>
      <c r="B172" s="230" t="s">
        <v>811</v>
      </c>
      <c r="C172" s="241" t="s">
        <v>812</v>
      </c>
      <c r="D172" s="231" t="s">
        <v>230</v>
      </c>
      <c r="E172" s="232">
        <v>2527.799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1E-4</v>
      </c>
      <c r="O172" s="232">
        <f>ROUND(E172*N172,2)</f>
        <v>0.25</v>
      </c>
      <c r="P172" s="232">
        <v>0</v>
      </c>
      <c r="Q172" s="232">
        <f>ROUND(E172*P172,2)</f>
        <v>0</v>
      </c>
      <c r="R172" s="234" t="s">
        <v>813</v>
      </c>
      <c r="S172" s="234" t="s">
        <v>177</v>
      </c>
      <c r="T172" s="235" t="s">
        <v>232</v>
      </c>
      <c r="U172" s="220">
        <v>3.2480000000000002E-2</v>
      </c>
      <c r="V172" s="220">
        <f>ROUND(E172*U172,2)</f>
        <v>82.1</v>
      </c>
      <c r="W172" s="220"/>
      <c r="X172" s="220" t="s">
        <v>195</v>
      </c>
      <c r="Y172" s="220" t="s">
        <v>180</v>
      </c>
      <c r="Z172" s="210"/>
      <c r="AA172" s="210"/>
      <c r="AB172" s="210"/>
      <c r="AC172" s="210"/>
      <c r="AD172" s="210"/>
      <c r="AE172" s="210"/>
      <c r="AF172" s="210"/>
      <c r="AG172" s="210" t="s">
        <v>486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30.6" outlineLevel="2" x14ac:dyDescent="0.25">
      <c r="A173" s="217"/>
      <c r="B173" s="218"/>
      <c r="C173" s="257" t="s">
        <v>1238</v>
      </c>
      <c r="D173" s="248"/>
      <c r="E173" s="249">
        <v>946.15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236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0.399999999999999" outlineLevel="3" x14ac:dyDescent="0.25">
      <c r="A174" s="217"/>
      <c r="B174" s="218"/>
      <c r="C174" s="257" t="s">
        <v>1239</v>
      </c>
      <c r="D174" s="248"/>
      <c r="E174" s="249">
        <v>1581.65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236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17"/>
      <c r="B175" s="218"/>
      <c r="C175" s="244"/>
      <c r="D175" s="236"/>
      <c r="E175" s="236"/>
      <c r="F175" s="236"/>
      <c r="G175" s="236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182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9">
        <v>47</v>
      </c>
      <c r="B176" s="230" t="s">
        <v>817</v>
      </c>
      <c r="C176" s="241" t="s">
        <v>818</v>
      </c>
      <c r="D176" s="231" t="s">
        <v>230</v>
      </c>
      <c r="E176" s="232">
        <v>2527.799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3.1E-4</v>
      </c>
      <c r="O176" s="232">
        <f>ROUND(E176*N176,2)</f>
        <v>0.78</v>
      </c>
      <c r="P176" s="232">
        <v>0</v>
      </c>
      <c r="Q176" s="232">
        <f>ROUND(E176*P176,2)</f>
        <v>0</v>
      </c>
      <c r="R176" s="234" t="s">
        <v>813</v>
      </c>
      <c r="S176" s="234" t="s">
        <v>177</v>
      </c>
      <c r="T176" s="235" t="s">
        <v>232</v>
      </c>
      <c r="U176" s="220">
        <v>0.10191</v>
      </c>
      <c r="V176" s="220">
        <f>ROUND(E176*U176,2)</f>
        <v>257.61</v>
      </c>
      <c r="W176" s="220"/>
      <c r="X176" s="220" t="s">
        <v>195</v>
      </c>
      <c r="Y176" s="220" t="s">
        <v>180</v>
      </c>
      <c r="Z176" s="210"/>
      <c r="AA176" s="210"/>
      <c r="AB176" s="210"/>
      <c r="AC176" s="210"/>
      <c r="AD176" s="210"/>
      <c r="AE176" s="210"/>
      <c r="AF176" s="210"/>
      <c r="AG176" s="210" t="s">
        <v>486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5">
      <c r="A177" s="217"/>
      <c r="B177" s="218"/>
      <c r="C177" s="242"/>
      <c r="D177" s="237"/>
      <c r="E177" s="237"/>
      <c r="F177" s="237"/>
      <c r="G177" s="237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182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5">
      <c r="A178" s="3"/>
      <c r="B178" s="4"/>
      <c r="C178" s="245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v>15</v>
      </c>
      <c r="AF178">
        <v>21</v>
      </c>
      <c r="AG178" t="s">
        <v>158</v>
      </c>
    </row>
    <row r="179" spans="1:60" x14ac:dyDescent="0.25">
      <c r="A179" s="213"/>
      <c r="B179" s="214" t="s">
        <v>29</v>
      </c>
      <c r="C179" s="246"/>
      <c r="D179" s="215"/>
      <c r="E179" s="216"/>
      <c r="F179" s="216"/>
      <c r="G179" s="228">
        <f>G8+G34+G42+G46+G85+G89+G102+G126+G148+G157+G164+G171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E179">
        <f>SUMIF(L7:L177,AE178,G7:G177)</f>
        <v>0</v>
      </c>
      <c r="AF179">
        <f>SUMIF(L7:L177,AF178,G7:G177)</f>
        <v>0</v>
      </c>
      <c r="AG179" t="s">
        <v>226</v>
      </c>
    </row>
    <row r="180" spans="1:60" x14ac:dyDescent="0.25">
      <c r="C180" s="247"/>
      <c r="D180" s="10"/>
      <c r="AG180" t="s">
        <v>227</v>
      </c>
    </row>
    <row r="181" spans="1:60" x14ac:dyDescent="0.25">
      <c r="D181" s="10"/>
    </row>
    <row r="182" spans="1:60" x14ac:dyDescent="0.25">
      <c r="D182" s="10"/>
    </row>
    <row r="183" spans="1:60" x14ac:dyDescent="0.25">
      <c r="D183" s="10"/>
    </row>
    <row r="184" spans="1:60" x14ac:dyDescent="0.25">
      <c r="D184" s="10"/>
    </row>
    <row r="185" spans="1:60" x14ac:dyDescent="0.25">
      <c r="D185" s="10"/>
    </row>
    <row r="186" spans="1:60" x14ac:dyDescent="0.25">
      <c r="D186" s="10"/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K3j2M0qKogVSPBuPH8u60fifJf+AvcNgaV/UIV+iqkNZWrQHNzhFSHvdj/MHWMy96p3+kMCd65/xkZ8q/ze4Q==" saltValue="8eUD7kDFFrv3c98WRew0Wg==" spinCount="100000" sheet="1" formatRows="0"/>
  <mergeCells count="71">
    <mergeCell ref="C163:G163"/>
    <mergeCell ref="C167:G167"/>
    <mergeCell ref="C170:G170"/>
    <mergeCell ref="C175:G175"/>
    <mergeCell ref="C177:G177"/>
    <mergeCell ref="C153:G153"/>
    <mergeCell ref="C155:G155"/>
    <mergeCell ref="C156:G156"/>
    <mergeCell ref="C159:G159"/>
    <mergeCell ref="C160:G160"/>
    <mergeCell ref="C161:G161"/>
    <mergeCell ref="C142:G142"/>
    <mergeCell ref="C144:G144"/>
    <mergeCell ref="C146:G146"/>
    <mergeCell ref="C147:G147"/>
    <mergeCell ref="C150:G150"/>
    <mergeCell ref="C151:G151"/>
    <mergeCell ref="C131:G131"/>
    <mergeCell ref="C133:G133"/>
    <mergeCell ref="C135:G135"/>
    <mergeCell ref="C136:G136"/>
    <mergeCell ref="C138:G138"/>
    <mergeCell ref="C140:G140"/>
    <mergeCell ref="C118:G118"/>
    <mergeCell ref="C119:G119"/>
    <mergeCell ref="C120:G120"/>
    <mergeCell ref="C122:G122"/>
    <mergeCell ref="C125:G125"/>
    <mergeCell ref="C129:G129"/>
    <mergeCell ref="C109:G109"/>
    <mergeCell ref="C112:G112"/>
    <mergeCell ref="C114:G114"/>
    <mergeCell ref="C115:G115"/>
    <mergeCell ref="C116:G116"/>
    <mergeCell ref="C117:G117"/>
    <mergeCell ref="C95:G95"/>
    <mergeCell ref="C98:G98"/>
    <mergeCell ref="C100:G100"/>
    <mergeCell ref="C101:G101"/>
    <mergeCell ref="C104:G104"/>
    <mergeCell ref="C106:G106"/>
    <mergeCell ref="C81:G81"/>
    <mergeCell ref="C83:G83"/>
    <mergeCell ref="C84:G84"/>
    <mergeCell ref="C87:G87"/>
    <mergeCell ref="C88:G88"/>
    <mergeCell ref="C92:G92"/>
    <mergeCell ref="C70:G70"/>
    <mergeCell ref="C72:G72"/>
    <mergeCell ref="C73:G73"/>
    <mergeCell ref="C75:G75"/>
    <mergeCell ref="C77:G77"/>
    <mergeCell ref="C79:G79"/>
    <mergeCell ref="C52:G52"/>
    <mergeCell ref="C57:G57"/>
    <mergeCell ref="C60:G60"/>
    <mergeCell ref="C63:G63"/>
    <mergeCell ref="C66:G66"/>
    <mergeCell ref="C68:G68"/>
    <mergeCell ref="C20:G20"/>
    <mergeCell ref="C26:G26"/>
    <mergeCell ref="C33:G33"/>
    <mergeCell ref="C41:G41"/>
    <mergeCell ref="C45:G45"/>
    <mergeCell ref="C49:G49"/>
    <mergeCell ref="A1:G1"/>
    <mergeCell ref="C2:G2"/>
    <mergeCell ref="C3:G3"/>
    <mergeCell ref="C4:G4"/>
    <mergeCell ref="C15:G15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67</v>
      </c>
      <c r="C4" s="202" t="s">
        <v>68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141</v>
      </c>
      <c r="C8" s="240" t="s">
        <v>142</v>
      </c>
      <c r="D8" s="224"/>
      <c r="E8" s="225"/>
      <c r="F8" s="226"/>
      <c r="G8" s="226">
        <f>SUMIF(AG9:AG37,"&lt;&gt;NOR",G9:G37)</f>
        <v>0</v>
      </c>
      <c r="H8" s="226"/>
      <c r="I8" s="226">
        <f>SUM(I9:I37)</f>
        <v>0</v>
      </c>
      <c r="J8" s="226"/>
      <c r="K8" s="226">
        <f>SUM(K9:K37)</f>
        <v>0</v>
      </c>
      <c r="L8" s="226"/>
      <c r="M8" s="226">
        <f>SUM(M9:M37)</f>
        <v>0</v>
      </c>
      <c r="N8" s="225"/>
      <c r="O8" s="225">
        <f>SUM(O9:O37)</f>
        <v>0</v>
      </c>
      <c r="P8" s="225"/>
      <c r="Q8" s="225">
        <f>SUM(Q9:Q37)</f>
        <v>0</v>
      </c>
      <c r="R8" s="226"/>
      <c r="S8" s="226"/>
      <c r="T8" s="227"/>
      <c r="U8" s="221"/>
      <c r="V8" s="221">
        <f>SUM(V9:V37)</f>
        <v>90.25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1248</v>
      </c>
      <c r="C9" s="241" t="s">
        <v>1249</v>
      </c>
      <c r="D9" s="231" t="s">
        <v>278</v>
      </c>
      <c r="E9" s="232">
        <v>30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194</v>
      </c>
      <c r="T9" s="235" t="s">
        <v>178</v>
      </c>
      <c r="U9" s="220">
        <v>0</v>
      </c>
      <c r="V9" s="220">
        <f>ROUND(E9*U9,2)</f>
        <v>0</v>
      </c>
      <c r="W9" s="220"/>
      <c r="X9" s="220" t="s">
        <v>195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/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29">
        <v>2</v>
      </c>
      <c r="B11" s="230" t="s">
        <v>949</v>
      </c>
      <c r="C11" s="241" t="s">
        <v>950</v>
      </c>
      <c r="D11" s="231" t="s">
        <v>278</v>
      </c>
      <c r="E11" s="232">
        <v>30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 t="s">
        <v>390</v>
      </c>
      <c r="S11" s="234" t="s">
        <v>177</v>
      </c>
      <c r="T11" s="235" t="s">
        <v>232</v>
      </c>
      <c r="U11" s="220">
        <v>0</v>
      </c>
      <c r="V11" s="220">
        <f>ROUND(E11*U11,2)</f>
        <v>0</v>
      </c>
      <c r="W11" s="220"/>
      <c r="X11" s="220" t="s">
        <v>391</v>
      </c>
      <c r="Y11" s="220" t="s">
        <v>180</v>
      </c>
      <c r="Z11" s="210"/>
      <c r="AA11" s="210"/>
      <c r="AB11" s="210"/>
      <c r="AC11" s="210"/>
      <c r="AD11" s="210"/>
      <c r="AE11" s="210"/>
      <c r="AF11" s="210"/>
      <c r="AG11" s="210" t="s">
        <v>877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17"/>
      <c r="B12" s="218"/>
      <c r="C12" s="242"/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3</v>
      </c>
      <c r="B13" s="230" t="s">
        <v>924</v>
      </c>
      <c r="C13" s="241" t="s">
        <v>925</v>
      </c>
      <c r="D13" s="231" t="s">
        <v>193</v>
      </c>
      <c r="E13" s="232">
        <v>6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177</v>
      </c>
      <c r="T13" s="235" t="s">
        <v>232</v>
      </c>
      <c r="U13" s="220">
        <v>0.15</v>
      </c>
      <c r="V13" s="220">
        <f>ROUND(E13*U13,2)</f>
        <v>0.9</v>
      </c>
      <c r="W13" s="220"/>
      <c r="X13" s="220" t="s">
        <v>195</v>
      </c>
      <c r="Y13" s="220" t="s">
        <v>180</v>
      </c>
      <c r="Z13" s="210"/>
      <c r="AA13" s="210"/>
      <c r="AB13" s="210"/>
      <c r="AC13" s="210"/>
      <c r="AD13" s="210"/>
      <c r="AE13" s="210"/>
      <c r="AF13" s="210"/>
      <c r="AG13" s="210" t="s">
        <v>196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42"/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0.6" outlineLevel="1" x14ac:dyDescent="0.25">
      <c r="A15" s="229">
        <v>4</v>
      </c>
      <c r="B15" s="230" t="s">
        <v>947</v>
      </c>
      <c r="C15" s="241" t="s">
        <v>948</v>
      </c>
      <c r="D15" s="231" t="s">
        <v>193</v>
      </c>
      <c r="E15" s="232">
        <v>6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2.0000000000000002E-5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390</v>
      </c>
      <c r="S15" s="234" t="s">
        <v>177</v>
      </c>
      <c r="T15" s="235" t="s">
        <v>232</v>
      </c>
      <c r="U15" s="220">
        <v>0</v>
      </c>
      <c r="V15" s="220">
        <f>ROUND(E15*U15,2)</f>
        <v>0</v>
      </c>
      <c r="W15" s="220"/>
      <c r="X15" s="220" t="s">
        <v>391</v>
      </c>
      <c r="Y15" s="220" t="s">
        <v>180</v>
      </c>
      <c r="Z15" s="210"/>
      <c r="AA15" s="210"/>
      <c r="AB15" s="210"/>
      <c r="AC15" s="210"/>
      <c r="AD15" s="210"/>
      <c r="AE15" s="210"/>
      <c r="AF15" s="210"/>
      <c r="AG15" s="210" t="s">
        <v>877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2"/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9">
        <v>5</v>
      </c>
      <c r="B17" s="230" t="s">
        <v>1250</v>
      </c>
      <c r="C17" s="241" t="s">
        <v>1251</v>
      </c>
      <c r="D17" s="231" t="s">
        <v>193</v>
      </c>
      <c r="E17" s="232">
        <v>6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177</v>
      </c>
      <c r="T17" s="235" t="s">
        <v>232</v>
      </c>
      <c r="U17" s="220">
        <v>0.76</v>
      </c>
      <c r="V17" s="220">
        <f>ROUND(E17*U17,2)</f>
        <v>4.5599999999999996</v>
      </c>
      <c r="W17" s="220"/>
      <c r="X17" s="220" t="s">
        <v>195</v>
      </c>
      <c r="Y17" s="220" t="s">
        <v>180</v>
      </c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42"/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9">
        <v>6</v>
      </c>
      <c r="B19" s="230" t="s">
        <v>951</v>
      </c>
      <c r="C19" s="241" t="s">
        <v>1252</v>
      </c>
      <c r="D19" s="231" t="s">
        <v>193</v>
      </c>
      <c r="E19" s="232">
        <v>6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2.0000000000000002E-5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194</v>
      </c>
      <c r="T19" s="235" t="s">
        <v>178</v>
      </c>
      <c r="U19" s="220">
        <v>0</v>
      </c>
      <c r="V19" s="220">
        <f>ROUND(E19*U19,2)</f>
        <v>0</v>
      </c>
      <c r="W19" s="220"/>
      <c r="X19" s="220" t="s">
        <v>391</v>
      </c>
      <c r="Y19" s="220" t="s">
        <v>180</v>
      </c>
      <c r="Z19" s="210"/>
      <c r="AA19" s="210"/>
      <c r="AB19" s="210"/>
      <c r="AC19" s="210"/>
      <c r="AD19" s="210"/>
      <c r="AE19" s="210"/>
      <c r="AF19" s="210"/>
      <c r="AG19" s="210" t="s">
        <v>877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2"/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9">
        <v>7</v>
      </c>
      <c r="B21" s="230" t="s">
        <v>1253</v>
      </c>
      <c r="C21" s="241" t="s">
        <v>1254</v>
      </c>
      <c r="D21" s="231" t="s">
        <v>193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177</v>
      </c>
      <c r="T21" s="235" t="s">
        <v>232</v>
      </c>
      <c r="U21" s="220">
        <v>0.9</v>
      </c>
      <c r="V21" s="220">
        <f>ROUND(E21*U21,2)</f>
        <v>0.9</v>
      </c>
      <c r="W21" s="220"/>
      <c r="X21" s="220" t="s">
        <v>195</v>
      </c>
      <c r="Y21" s="220" t="s">
        <v>180</v>
      </c>
      <c r="Z21" s="210"/>
      <c r="AA21" s="210"/>
      <c r="AB21" s="210"/>
      <c r="AC21" s="210"/>
      <c r="AD21" s="210"/>
      <c r="AE21" s="210"/>
      <c r="AF21" s="210"/>
      <c r="AG21" s="210" t="s">
        <v>196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42"/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9">
        <v>8</v>
      </c>
      <c r="B23" s="230" t="s">
        <v>953</v>
      </c>
      <c r="C23" s="241" t="s">
        <v>1255</v>
      </c>
      <c r="D23" s="231" t="s">
        <v>193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2.0000000000000002E-5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194</v>
      </c>
      <c r="T23" s="235" t="s">
        <v>178</v>
      </c>
      <c r="U23" s="220">
        <v>0</v>
      </c>
      <c r="V23" s="220">
        <f>ROUND(E23*U23,2)</f>
        <v>0</v>
      </c>
      <c r="W23" s="220"/>
      <c r="X23" s="220" t="s">
        <v>391</v>
      </c>
      <c r="Y23" s="220" t="s">
        <v>180</v>
      </c>
      <c r="Z23" s="210"/>
      <c r="AA23" s="210"/>
      <c r="AB23" s="210"/>
      <c r="AC23" s="210"/>
      <c r="AD23" s="210"/>
      <c r="AE23" s="210"/>
      <c r="AF23" s="210"/>
      <c r="AG23" s="210" t="s">
        <v>877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42"/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9">
        <v>9</v>
      </c>
      <c r="B25" s="230" t="s">
        <v>1256</v>
      </c>
      <c r="C25" s="241" t="s">
        <v>1257</v>
      </c>
      <c r="D25" s="231" t="s">
        <v>278</v>
      </c>
      <c r="E25" s="232">
        <v>80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177</v>
      </c>
      <c r="T25" s="235" t="s">
        <v>232</v>
      </c>
      <c r="U25" s="220">
        <v>9.9500000000000005E-2</v>
      </c>
      <c r="V25" s="220">
        <f>ROUND(E25*U25,2)</f>
        <v>7.96</v>
      </c>
      <c r="W25" s="220"/>
      <c r="X25" s="220" t="s">
        <v>195</v>
      </c>
      <c r="Y25" s="220" t="s">
        <v>180</v>
      </c>
      <c r="Z25" s="210"/>
      <c r="AA25" s="210"/>
      <c r="AB25" s="210"/>
      <c r="AC25" s="210"/>
      <c r="AD25" s="210"/>
      <c r="AE25" s="210"/>
      <c r="AF25" s="210"/>
      <c r="AG25" s="210" t="s">
        <v>196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42"/>
      <c r="D26" s="237"/>
      <c r="E26" s="237"/>
      <c r="F26" s="237"/>
      <c r="G26" s="23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40.799999999999997" outlineLevel="1" x14ac:dyDescent="0.25">
      <c r="A27" s="229">
        <v>10</v>
      </c>
      <c r="B27" s="230" t="s">
        <v>1258</v>
      </c>
      <c r="C27" s="241" t="s">
        <v>1259</v>
      </c>
      <c r="D27" s="231" t="s">
        <v>278</v>
      </c>
      <c r="E27" s="232">
        <v>84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390</v>
      </c>
      <c r="S27" s="234" t="s">
        <v>177</v>
      </c>
      <c r="T27" s="235" t="s">
        <v>232</v>
      </c>
      <c r="U27" s="220">
        <v>0</v>
      </c>
      <c r="V27" s="220">
        <f>ROUND(E27*U27,2)</f>
        <v>0</v>
      </c>
      <c r="W27" s="220"/>
      <c r="X27" s="220" t="s">
        <v>391</v>
      </c>
      <c r="Y27" s="220" t="s">
        <v>180</v>
      </c>
      <c r="Z27" s="210"/>
      <c r="AA27" s="210"/>
      <c r="AB27" s="210"/>
      <c r="AC27" s="210"/>
      <c r="AD27" s="210"/>
      <c r="AE27" s="210"/>
      <c r="AF27" s="210"/>
      <c r="AG27" s="210" t="s">
        <v>877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2"/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11</v>
      </c>
      <c r="B29" s="230" t="s">
        <v>934</v>
      </c>
      <c r="C29" s="241" t="s">
        <v>935</v>
      </c>
      <c r="D29" s="231" t="s">
        <v>193</v>
      </c>
      <c r="E29" s="232">
        <v>18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177</v>
      </c>
      <c r="T29" s="235" t="s">
        <v>232</v>
      </c>
      <c r="U29" s="220">
        <v>5.0500000000000003E-2</v>
      </c>
      <c r="V29" s="220">
        <f>ROUND(E29*U29,2)</f>
        <v>0.91</v>
      </c>
      <c r="W29" s="220"/>
      <c r="X29" s="220" t="s">
        <v>195</v>
      </c>
      <c r="Y29" s="220" t="s">
        <v>180</v>
      </c>
      <c r="Z29" s="210"/>
      <c r="AA29" s="210"/>
      <c r="AB29" s="210"/>
      <c r="AC29" s="210"/>
      <c r="AD29" s="210"/>
      <c r="AE29" s="210"/>
      <c r="AF29" s="210"/>
      <c r="AG29" s="210" t="s">
        <v>196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42"/>
      <c r="D30" s="237"/>
      <c r="E30" s="237"/>
      <c r="F30" s="237"/>
      <c r="G30" s="23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182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9">
        <v>12</v>
      </c>
      <c r="B31" s="230" t="s">
        <v>955</v>
      </c>
      <c r="C31" s="241" t="s">
        <v>956</v>
      </c>
      <c r="D31" s="231" t="s">
        <v>0</v>
      </c>
      <c r="E31" s="232">
        <v>1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177</v>
      </c>
      <c r="T31" s="235" t="s">
        <v>232</v>
      </c>
      <c r="U31" s="220">
        <v>1.7000000000000001E-2</v>
      </c>
      <c r="V31" s="220">
        <f>ROUND(E31*U31,2)</f>
        <v>0.02</v>
      </c>
      <c r="W31" s="220"/>
      <c r="X31" s="220" t="s">
        <v>907</v>
      </c>
      <c r="Y31" s="220" t="s">
        <v>180</v>
      </c>
      <c r="Z31" s="210"/>
      <c r="AA31" s="210"/>
      <c r="AB31" s="210"/>
      <c r="AC31" s="210"/>
      <c r="AD31" s="210"/>
      <c r="AE31" s="210"/>
      <c r="AF31" s="210"/>
      <c r="AG31" s="210" t="s">
        <v>908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17"/>
      <c r="B32" s="218"/>
      <c r="C32" s="242"/>
      <c r="D32" s="237"/>
      <c r="E32" s="237"/>
      <c r="F32" s="237"/>
      <c r="G32" s="237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9">
        <v>13</v>
      </c>
      <c r="B33" s="230" t="s">
        <v>938</v>
      </c>
      <c r="C33" s="241" t="s">
        <v>939</v>
      </c>
      <c r="D33" s="231" t="s">
        <v>867</v>
      </c>
      <c r="E33" s="232">
        <v>60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868</v>
      </c>
      <c r="S33" s="234" t="s">
        <v>177</v>
      </c>
      <c r="T33" s="235" t="s">
        <v>232</v>
      </c>
      <c r="U33" s="220">
        <v>1</v>
      </c>
      <c r="V33" s="220">
        <f>ROUND(E33*U33,2)</f>
        <v>60</v>
      </c>
      <c r="W33" s="220"/>
      <c r="X33" s="220" t="s">
        <v>869</v>
      </c>
      <c r="Y33" s="220" t="s">
        <v>180</v>
      </c>
      <c r="Z33" s="210"/>
      <c r="AA33" s="210"/>
      <c r="AB33" s="210"/>
      <c r="AC33" s="210"/>
      <c r="AD33" s="210"/>
      <c r="AE33" s="210"/>
      <c r="AF33" s="210"/>
      <c r="AG33" s="210" t="s">
        <v>870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43" t="s">
        <v>1260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190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44"/>
      <c r="D35" s="236"/>
      <c r="E35" s="236"/>
      <c r="F35" s="236"/>
      <c r="G35" s="23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9">
        <v>14</v>
      </c>
      <c r="B36" s="230" t="s">
        <v>865</v>
      </c>
      <c r="C36" s="241" t="s">
        <v>866</v>
      </c>
      <c r="D36" s="231" t="s">
        <v>867</v>
      </c>
      <c r="E36" s="232">
        <v>15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868</v>
      </c>
      <c r="S36" s="234" t="s">
        <v>177</v>
      </c>
      <c r="T36" s="235" t="s">
        <v>232</v>
      </c>
      <c r="U36" s="220">
        <v>1</v>
      </c>
      <c r="V36" s="220">
        <f>ROUND(E36*U36,2)</f>
        <v>15</v>
      </c>
      <c r="W36" s="220"/>
      <c r="X36" s="220" t="s">
        <v>869</v>
      </c>
      <c r="Y36" s="220" t="s">
        <v>180</v>
      </c>
      <c r="Z36" s="210"/>
      <c r="AA36" s="210"/>
      <c r="AB36" s="210"/>
      <c r="AC36" s="210"/>
      <c r="AD36" s="210"/>
      <c r="AE36" s="210"/>
      <c r="AF36" s="210"/>
      <c r="AG36" s="210" t="s">
        <v>870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42"/>
      <c r="D37" s="237"/>
      <c r="E37" s="237"/>
      <c r="F37" s="237"/>
      <c r="G37" s="237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182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3"/>
      <c r="B38" s="4"/>
      <c r="C38" s="24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158</v>
      </c>
    </row>
    <row r="39" spans="1:60" x14ac:dyDescent="0.25">
      <c r="A39" s="213"/>
      <c r="B39" s="214" t="s">
        <v>29</v>
      </c>
      <c r="C39" s="246"/>
      <c r="D39" s="215"/>
      <c r="E39" s="216"/>
      <c r="F39" s="216"/>
      <c r="G39" s="228">
        <f>G8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226</v>
      </c>
    </row>
    <row r="40" spans="1:60" x14ac:dyDescent="0.25">
      <c r="C40" s="247"/>
      <c r="D40" s="10"/>
      <c r="AG40" t="s">
        <v>227</v>
      </c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OHccHMaNlSbZra57fGETHOqR3Qfi8Dh7PnsnUkD2VSNsfexJpsxjMYROmyEXfrsIgI93H3paCm+pHC6yHTkWA==" saltValue="u08ZLEai2ic6QiQ5UrVtcg==" spinCount="100000" sheet="1" formatRows="0"/>
  <mergeCells count="19">
    <mergeCell ref="C37:G37"/>
    <mergeCell ref="C26:G26"/>
    <mergeCell ref="C28:G28"/>
    <mergeCell ref="C30:G30"/>
    <mergeCell ref="C32:G32"/>
    <mergeCell ref="C34:G34"/>
    <mergeCell ref="C35:G35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145</v>
      </c>
      <c r="B1" s="195"/>
      <c r="C1" s="195"/>
      <c r="D1" s="195"/>
      <c r="E1" s="195"/>
      <c r="F1" s="195"/>
      <c r="G1" s="195"/>
      <c r="AG1" t="s">
        <v>146</v>
      </c>
    </row>
    <row r="2" spans="1:60" ht="25.05" customHeight="1" x14ac:dyDescent="0.25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147</v>
      </c>
    </row>
    <row r="3" spans="1:60" ht="25.05" customHeight="1" x14ac:dyDescent="0.25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147</v>
      </c>
      <c r="AG3" t="s">
        <v>148</v>
      </c>
    </row>
    <row r="4" spans="1:60" ht="25.05" customHeight="1" x14ac:dyDescent="0.25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149</v>
      </c>
    </row>
    <row r="5" spans="1:60" x14ac:dyDescent="0.25">
      <c r="D5" s="10"/>
    </row>
    <row r="6" spans="1:60" ht="39.6" x14ac:dyDescent="0.25">
      <c r="A6" s="206" t="s">
        <v>150</v>
      </c>
      <c r="B6" s="208" t="s">
        <v>151</v>
      </c>
      <c r="C6" s="208" t="s">
        <v>152</v>
      </c>
      <c r="D6" s="207" t="s">
        <v>153</v>
      </c>
      <c r="E6" s="206" t="s">
        <v>154</v>
      </c>
      <c r="F6" s="205" t="s">
        <v>155</v>
      </c>
      <c r="G6" s="206" t="s">
        <v>29</v>
      </c>
      <c r="H6" s="209" t="s">
        <v>30</v>
      </c>
      <c r="I6" s="209" t="s">
        <v>156</v>
      </c>
      <c r="J6" s="209" t="s">
        <v>31</v>
      </c>
      <c r="K6" s="209" t="s">
        <v>157</v>
      </c>
      <c r="L6" s="209" t="s">
        <v>158</v>
      </c>
      <c r="M6" s="209" t="s">
        <v>159</v>
      </c>
      <c r="N6" s="209" t="s">
        <v>160</v>
      </c>
      <c r="O6" s="209" t="s">
        <v>161</v>
      </c>
      <c r="P6" s="209" t="s">
        <v>162</v>
      </c>
      <c r="Q6" s="209" t="s">
        <v>163</v>
      </c>
      <c r="R6" s="209" t="s">
        <v>164</v>
      </c>
      <c r="S6" s="209" t="s">
        <v>165</v>
      </c>
      <c r="T6" s="209" t="s">
        <v>166</v>
      </c>
      <c r="U6" s="209" t="s">
        <v>167</v>
      </c>
      <c r="V6" s="209" t="s">
        <v>168</v>
      </c>
      <c r="W6" s="209" t="s">
        <v>169</v>
      </c>
      <c r="X6" s="209" t="s">
        <v>170</v>
      </c>
      <c r="Y6" s="209" t="s">
        <v>171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172</v>
      </c>
      <c r="B8" s="223" t="s">
        <v>92</v>
      </c>
      <c r="C8" s="240" t="s">
        <v>93</v>
      </c>
      <c r="D8" s="224"/>
      <c r="E8" s="225"/>
      <c r="F8" s="226"/>
      <c r="G8" s="226">
        <f>SUMIF(AG9:AG48,"&lt;&gt;NOR",G9:G48)</f>
        <v>0</v>
      </c>
      <c r="H8" s="226"/>
      <c r="I8" s="226">
        <f>SUM(I9:I48)</f>
        <v>0</v>
      </c>
      <c r="J8" s="226"/>
      <c r="K8" s="226">
        <f>SUM(K9:K48)</f>
        <v>0</v>
      </c>
      <c r="L8" s="226"/>
      <c r="M8" s="226">
        <f>SUM(M9:M48)</f>
        <v>0</v>
      </c>
      <c r="N8" s="225"/>
      <c r="O8" s="225">
        <f>SUM(O9:O48)</f>
        <v>0</v>
      </c>
      <c r="P8" s="225"/>
      <c r="Q8" s="225">
        <f>SUM(Q9:Q48)</f>
        <v>0</v>
      </c>
      <c r="R8" s="226"/>
      <c r="S8" s="226"/>
      <c r="T8" s="227"/>
      <c r="U8" s="221"/>
      <c r="V8" s="221">
        <f>SUM(V9:V48)</f>
        <v>0</v>
      </c>
      <c r="W8" s="221"/>
      <c r="X8" s="221"/>
      <c r="Y8" s="221"/>
      <c r="AG8" t="s">
        <v>173</v>
      </c>
    </row>
    <row r="9" spans="1:60" outlineLevel="1" x14ac:dyDescent="0.25">
      <c r="A9" s="229">
        <v>1</v>
      </c>
      <c r="B9" s="230" t="s">
        <v>1261</v>
      </c>
      <c r="C9" s="241" t="s">
        <v>1262</v>
      </c>
      <c r="D9" s="231" t="s">
        <v>1263</v>
      </c>
      <c r="E9" s="232">
        <v>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194</v>
      </c>
      <c r="T9" s="235" t="s">
        <v>178</v>
      </c>
      <c r="U9" s="220">
        <v>0</v>
      </c>
      <c r="V9" s="220">
        <f>ROUND(E9*U9,2)</f>
        <v>0</v>
      </c>
      <c r="W9" s="220"/>
      <c r="X9" s="220" t="s">
        <v>195</v>
      </c>
      <c r="Y9" s="220" t="s">
        <v>180</v>
      </c>
      <c r="Z9" s="210"/>
      <c r="AA9" s="210"/>
      <c r="AB9" s="210"/>
      <c r="AC9" s="210"/>
      <c r="AD9" s="210"/>
      <c r="AE9" s="210"/>
      <c r="AF9" s="210"/>
      <c r="AG9" s="210" t="s">
        <v>196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2"/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9">
        <v>2</v>
      </c>
      <c r="B11" s="230" t="s">
        <v>1264</v>
      </c>
      <c r="C11" s="241" t="s">
        <v>1265</v>
      </c>
      <c r="D11" s="231" t="s">
        <v>1263</v>
      </c>
      <c r="E11" s="232">
        <v>3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194</v>
      </c>
      <c r="T11" s="235" t="s">
        <v>178</v>
      </c>
      <c r="U11" s="220">
        <v>0</v>
      </c>
      <c r="V11" s="220">
        <f>ROUND(E11*U11,2)</f>
        <v>0</v>
      </c>
      <c r="W11" s="220"/>
      <c r="X11" s="220" t="s">
        <v>195</v>
      </c>
      <c r="Y11" s="220" t="s">
        <v>180</v>
      </c>
      <c r="Z11" s="210"/>
      <c r="AA11" s="210"/>
      <c r="AB11" s="210"/>
      <c r="AC11" s="210"/>
      <c r="AD11" s="210"/>
      <c r="AE11" s="210"/>
      <c r="AF11" s="210"/>
      <c r="AG11" s="210" t="s">
        <v>196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82.2" outlineLevel="2" x14ac:dyDescent="0.25">
      <c r="A12" s="217"/>
      <c r="B12" s="218"/>
      <c r="C12" s="243" t="s">
        <v>1266</v>
      </c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190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8" t="str">
        <f>C12</f>
        <v>- přívod vzduchu v horní poloze, deskový protiproudý výměník, tepelný obtok, uzavírací klapka, regulace, EC motor, do 40°C, filtr, Elektrický předehřívač, Elektrické napětí: 1x 230 V / 6,6 A, Topení: 1,5 kW, vícerychlostní, Max. množství vzduchu: 725 / 650 m 3/h při 30 Pa, Elektrické napětí: 1x 230 V / 6,6 A, Topení: 1,5 kW, vícerychlostní, Max. množství vzduchu: 725 / 650 m 3/h při 30 Pa Elektrické napětí: 1/N/PE 230 V proud 1,1 A, Výkon motoru(ů): 156 W, Hladina hluku: 35 / 30 LpA Hladina akustického tlaku v 1m doba dozvuku 0,9s (Použité větrací zařízení musí zaručit to, že hladina akustického tlaku A v učebnách nepřekročí hodnotu 40 dB - dle požadavku normy ČSN EN 15 251), Váha jednotky: 155 kg, Připojení: zadní - horizontální o O315mm, Účinnost rekuperace při referenční průtoku (vyvážené): 84%,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v>
      </c>
      <c r="BB12" s="210"/>
      <c r="BC12" s="210"/>
      <c r="BD12" s="210"/>
      <c r="BE12" s="210"/>
      <c r="BF12" s="210"/>
      <c r="BG12" s="210"/>
      <c r="BH12" s="210"/>
    </row>
    <row r="13" spans="1:60" ht="31.2" outlineLevel="3" x14ac:dyDescent="0.25">
      <c r="A13" s="217"/>
      <c r="B13" s="218"/>
      <c r="C13" s="261" t="s">
        <v>1267</v>
      </c>
      <c r="D13" s="255"/>
      <c r="E13" s="255"/>
      <c r="F13" s="255"/>
      <c r="G13" s="255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190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8" t="str">
        <f>C13</f>
        <v>Včetně příslušenství: 1ks čerpadla kondenzátu, 2ks fasádní hliníkové mřížky - připojení: O315mm,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3*1          Poz.č.1.01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44"/>
      <c r="D14" s="236"/>
      <c r="E14" s="236"/>
      <c r="F14" s="236"/>
      <c r="G14" s="236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9">
        <v>3</v>
      </c>
      <c r="B15" s="230" t="s">
        <v>1268</v>
      </c>
      <c r="C15" s="241" t="s">
        <v>1262</v>
      </c>
      <c r="D15" s="231" t="s">
        <v>1263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194</v>
      </c>
      <c r="T15" s="235" t="s">
        <v>178</v>
      </c>
      <c r="U15" s="220">
        <v>0</v>
      </c>
      <c r="V15" s="220">
        <f>ROUND(E15*U15,2)</f>
        <v>0</v>
      </c>
      <c r="W15" s="220"/>
      <c r="X15" s="220" t="s">
        <v>195</v>
      </c>
      <c r="Y15" s="220" t="s">
        <v>180</v>
      </c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17"/>
      <c r="B16" s="218"/>
      <c r="C16" s="242"/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9">
        <v>4</v>
      </c>
      <c r="B17" s="230" t="s">
        <v>1269</v>
      </c>
      <c r="C17" s="241" t="s">
        <v>1265</v>
      </c>
      <c r="D17" s="231" t="s">
        <v>1263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194</v>
      </c>
      <c r="T17" s="235" t="s">
        <v>178</v>
      </c>
      <c r="U17" s="220">
        <v>0</v>
      </c>
      <c r="V17" s="220">
        <f>ROUND(E17*U17,2)</f>
        <v>0</v>
      </c>
      <c r="W17" s="220"/>
      <c r="X17" s="220" t="s">
        <v>195</v>
      </c>
      <c r="Y17" s="220" t="s">
        <v>180</v>
      </c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82.2" outlineLevel="2" x14ac:dyDescent="0.25">
      <c r="A18" s="217"/>
      <c r="B18" s="218"/>
      <c r="C18" s="243" t="s">
        <v>1270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190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- přívod vzduchu ve střední poloze, deskový protiproudý výměník, tepelný obtok, uzavírací klapka, regulace, EC motor, do 40°C, filtr, Elektrickýpředehřívač, Elektrické napětí: 1x 230 V / 6,6 A, Topení: 1,5 kW, vícerychlostní, Max. množství vzduchu: 725 / 650 m 3/h při 30 Pa Elektrické napětí: 1/N/PE 230 V proud 1,1 A, Výkon motoru(ů): 156 W, Hladina hluku: 35 / 30 LpA Hladina akustického tlaku v 1m doba dozvuku 0,9s (Použité větrací zařízení musí zaručit to, že hladina akustického tlaku A v učebnách nepřekročí hodnotu 40 dB - dle požadavku normy ČSN EN 15 251), Váha jednotky: 155 kg, Připojení: zadní - horizontální o O315mm, Účinnost rekuperace při referenční průtoku (vyvážené): 84%,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v>
      </c>
      <c r="BB18" s="210"/>
      <c r="BC18" s="210"/>
      <c r="BD18" s="210"/>
      <c r="BE18" s="210"/>
      <c r="BF18" s="210"/>
      <c r="BG18" s="210"/>
      <c r="BH18" s="210"/>
    </row>
    <row r="19" spans="1:60" ht="31.2" outlineLevel="3" x14ac:dyDescent="0.25">
      <c r="A19" s="217"/>
      <c r="B19" s="218"/>
      <c r="C19" s="261" t="s">
        <v>1271</v>
      </c>
      <c r="D19" s="255"/>
      <c r="E19" s="255"/>
      <c r="F19" s="255"/>
      <c r="G19" s="255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190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8" t="str">
        <f>C19</f>
        <v>Včetně příslušenství: 1ks čerpadla kondenzátu, 2ks fasádní hliníkové mřížky - připojení: O315mm,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Poz.č.1.02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44"/>
      <c r="D20" s="236"/>
      <c r="E20" s="236"/>
      <c r="F20" s="236"/>
      <c r="G20" s="23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9">
        <v>5</v>
      </c>
      <c r="B21" s="230" t="s">
        <v>1272</v>
      </c>
      <c r="C21" s="241" t="s">
        <v>1262</v>
      </c>
      <c r="D21" s="231" t="s">
        <v>1263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194</v>
      </c>
      <c r="T21" s="235" t="s">
        <v>178</v>
      </c>
      <c r="U21" s="220">
        <v>0</v>
      </c>
      <c r="V21" s="220">
        <f>ROUND(E21*U21,2)</f>
        <v>0</v>
      </c>
      <c r="W21" s="220"/>
      <c r="X21" s="220" t="s">
        <v>195</v>
      </c>
      <c r="Y21" s="220" t="s">
        <v>180</v>
      </c>
      <c r="Z21" s="210"/>
      <c r="AA21" s="210"/>
      <c r="AB21" s="210"/>
      <c r="AC21" s="210"/>
      <c r="AD21" s="210"/>
      <c r="AE21" s="210"/>
      <c r="AF21" s="210"/>
      <c r="AG21" s="210" t="s">
        <v>196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42"/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9">
        <v>6</v>
      </c>
      <c r="B23" s="230" t="s">
        <v>1273</v>
      </c>
      <c r="C23" s="241" t="s">
        <v>1265</v>
      </c>
      <c r="D23" s="231" t="s">
        <v>1263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194</v>
      </c>
      <c r="T23" s="235" t="s">
        <v>178</v>
      </c>
      <c r="U23" s="220">
        <v>0</v>
      </c>
      <c r="V23" s="220">
        <f>ROUND(E23*U23,2)</f>
        <v>0</v>
      </c>
      <c r="W23" s="220"/>
      <c r="X23" s="220" t="s">
        <v>195</v>
      </c>
      <c r="Y23" s="220" t="s">
        <v>180</v>
      </c>
      <c r="Z23" s="210"/>
      <c r="AA23" s="210"/>
      <c r="AB23" s="210"/>
      <c r="AC23" s="210"/>
      <c r="AD23" s="210"/>
      <c r="AE23" s="210"/>
      <c r="AF23" s="210"/>
      <c r="AG23" s="210" t="s">
        <v>196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82.2" outlineLevel="2" x14ac:dyDescent="0.25">
      <c r="A24" s="217"/>
      <c r="B24" s="218"/>
      <c r="C24" s="243" t="s">
        <v>1274</v>
      </c>
      <c r="D24" s="239"/>
      <c r="E24" s="239"/>
      <c r="F24" s="239"/>
      <c r="G24" s="23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190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38" t="str">
        <f>C24</f>
        <v>Rekuperační jednotka - podstropní provedení - přívod vzduchu ve střední poloze, deskový protiproudý výměník, tepelný obtok, uzavírací klapka, regulace, EC motor, do 40°C, filtr, Elektrický předehřívač, Elektrické napětí: 1x 230 V / 6,6 A, Topení: 1,5 kW, vícerychlostní, Max. množství vzduchu: 725 / 650 m 3/h při 30 Pa Elektrické napětí: 1/N/PE 230 V proud 1,1 A, Výkon motoru(ů): 156 W, Hladina hluku: 35 / 30 LpA Hladina akustického tlaku v 1m doba dozvuku 0,9s (Použité větrací zařízení musí zaručit to, že hladina akustického tlaku A v učebnách nepřekročí hodnotu 40 dB - dle požadavku normy ČSN EN 15 251), Váha jednotky: 155 kg, Připojení: horní - vertikální o O315mm, Účinnost rekuperace při referenční průtoku (vyvážené): 84%,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v>
      </c>
      <c r="BB24" s="210"/>
      <c r="BC24" s="210"/>
      <c r="BD24" s="210"/>
      <c r="BE24" s="210"/>
      <c r="BF24" s="210"/>
      <c r="BG24" s="210"/>
      <c r="BH24" s="210"/>
    </row>
    <row r="25" spans="1:60" ht="31.2" outlineLevel="3" x14ac:dyDescent="0.25">
      <c r="A25" s="217"/>
      <c r="B25" s="218"/>
      <c r="C25" s="261" t="s">
        <v>1275</v>
      </c>
      <c r="D25" s="255"/>
      <c r="E25" s="255"/>
      <c r="F25" s="255"/>
      <c r="G25" s="255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190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8" t="str">
        <f>C25</f>
        <v>Včetně příslušenství: 1ks čerpadla kondenzátu,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                                                          p.č.1.03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44"/>
      <c r="D26" s="236"/>
      <c r="E26" s="236"/>
      <c r="F26" s="236"/>
      <c r="G26" s="236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9">
        <v>7</v>
      </c>
      <c r="B27" s="230" t="s">
        <v>1276</v>
      </c>
      <c r="C27" s="241" t="s">
        <v>1262</v>
      </c>
      <c r="D27" s="231" t="s">
        <v>1263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194</v>
      </c>
      <c r="T27" s="235" t="s">
        <v>178</v>
      </c>
      <c r="U27" s="220">
        <v>0</v>
      </c>
      <c r="V27" s="220">
        <f>ROUND(E27*U27,2)</f>
        <v>0</v>
      </c>
      <c r="W27" s="220"/>
      <c r="X27" s="220" t="s">
        <v>195</v>
      </c>
      <c r="Y27" s="220" t="s">
        <v>180</v>
      </c>
      <c r="Z27" s="210"/>
      <c r="AA27" s="210"/>
      <c r="AB27" s="210"/>
      <c r="AC27" s="210"/>
      <c r="AD27" s="210"/>
      <c r="AE27" s="210"/>
      <c r="AF27" s="210"/>
      <c r="AG27" s="210" t="s">
        <v>196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2"/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8</v>
      </c>
      <c r="B29" s="230" t="s">
        <v>1277</v>
      </c>
      <c r="C29" s="241" t="s">
        <v>1265</v>
      </c>
      <c r="D29" s="231" t="s">
        <v>1263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194</v>
      </c>
      <c r="T29" s="235" t="s">
        <v>178</v>
      </c>
      <c r="U29" s="220">
        <v>0</v>
      </c>
      <c r="V29" s="220">
        <f>ROUND(E29*U29,2)</f>
        <v>0</v>
      </c>
      <c r="W29" s="220"/>
      <c r="X29" s="220" t="s">
        <v>195</v>
      </c>
      <c r="Y29" s="220" t="s">
        <v>180</v>
      </c>
      <c r="Z29" s="210"/>
      <c r="AA29" s="210"/>
      <c r="AB29" s="210"/>
      <c r="AC29" s="210"/>
      <c r="AD29" s="210"/>
      <c r="AE29" s="210"/>
      <c r="AF29" s="210"/>
      <c r="AG29" s="210" t="s">
        <v>196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82.2" outlineLevel="2" x14ac:dyDescent="0.25">
      <c r="A30" s="217"/>
      <c r="B30" s="218"/>
      <c r="C30" s="243" t="s">
        <v>1278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190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8" t="str">
        <f>C30</f>
        <v>Rekuperační jednotka - podstropní provedení - přívod vzduchu ve spodní poloze, deskový protiproudý výměník, tepelný obtok, uzavírací klapka, regulace, EC motor, do 40°C, filtr, Elektrický předehřívač, Elektrické napětí: 1x 230 V / 4,4 A, Topení: 1,0 kW, vícerychlostní, Max. množství vzduchu: 550 /430 m 3/h při 0 Pa Elektrické napětí: 1/N/PE 230 V proud 1,1 A, Výkon motoru(ů): 132 W, Hladina hluku: 35 / 30 LpA Hladina akustického tlaku v 1m doba dozvuku 0,9s (Použité větrací zařízení musí zaručit to, že hladina akustického tlaku A v učebnách nepřekročí hodnotu 40 dB - dle požadavku normy ČSN EN 15 251), Váha jednotky: 108 kg, Připojení: horní - vertikální o O315mm, Účinnost rekuperace při referenční průtoku (vyvážené): 82%, Energetická klasifikace, filtrů: A+, Typ upozornění na výměnu filtru: Snímač a časovač, Regulační systém: Elektronická regulace bez externího displeje. Integrovaný datalogger. Kontrola kondenzátu pomocí plovákového spínače. Monitorování filtrů tlakovými spínači a časovači. Hodiny, Noční chlazení, Funkce nouzového zastavení.</v>
      </c>
      <c r="BB30" s="210"/>
      <c r="BC30" s="210"/>
      <c r="BD30" s="210"/>
      <c r="BE30" s="210"/>
      <c r="BF30" s="210"/>
      <c r="BG30" s="210"/>
      <c r="BH30" s="210"/>
    </row>
    <row r="31" spans="1:60" ht="41.4" outlineLevel="3" x14ac:dyDescent="0.25">
      <c r="A31" s="217"/>
      <c r="B31" s="218"/>
      <c r="C31" s="261" t="s">
        <v>1279</v>
      </c>
      <c r="D31" s="255"/>
      <c r="E31" s="255"/>
      <c r="F31" s="255"/>
      <c r="G31" s="255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190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8" t="str">
        <f>C31</f>
        <v>Včetně příslušenství: 1ks čerpadla kondenzátu, 2ks fasádní hliníkové mřížky - připojení: O250mm, 1ks ovládací panel, 1ks integrované čidlo CO2 - měření C02 pracuje na principu závislosti útlumu infračerveného záření na koncentraci C02 ve vzduchu (metoda NDIR),   1ks filtr M5 - odvod vzduchu, 1ks filtr M5 - sání vzduchu, Stropní konzola, úhelníková (4ks)                                                                                                                                                                                                                                                                                     Poz.č.1.04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17"/>
      <c r="B32" s="218"/>
      <c r="C32" s="244"/>
      <c r="D32" s="236"/>
      <c r="E32" s="236"/>
      <c r="F32" s="236"/>
      <c r="G32" s="236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9">
        <v>9</v>
      </c>
      <c r="B33" s="230" t="s">
        <v>1280</v>
      </c>
      <c r="C33" s="241" t="s">
        <v>1281</v>
      </c>
      <c r="D33" s="231" t="s">
        <v>1263</v>
      </c>
      <c r="E33" s="232">
        <v>2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194</v>
      </c>
      <c r="T33" s="235" t="s">
        <v>178</v>
      </c>
      <c r="U33" s="220">
        <v>0</v>
      </c>
      <c r="V33" s="220">
        <f>ROUND(E33*U33,2)</f>
        <v>0</v>
      </c>
      <c r="W33" s="220"/>
      <c r="X33" s="220" t="s">
        <v>195</v>
      </c>
      <c r="Y33" s="220" t="s">
        <v>180</v>
      </c>
      <c r="Z33" s="210"/>
      <c r="AA33" s="210"/>
      <c r="AB33" s="210"/>
      <c r="AC33" s="210"/>
      <c r="AD33" s="210"/>
      <c r="AE33" s="210"/>
      <c r="AF33" s="210"/>
      <c r="AG33" s="210" t="s">
        <v>196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42"/>
      <c r="D34" s="237"/>
      <c r="E34" s="237"/>
      <c r="F34" s="237"/>
      <c r="G34" s="237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9">
        <v>10</v>
      </c>
      <c r="B35" s="230" t="s">
        <v>1282</v>
      </c>
      <c r="C35" s="241" t="s">
        <v>1283</v>
      </c>
      <c r="D35" s="231" t="s">
        <v>1263</v>
      </c>
      <c r="E35" s="232">
        <v>2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194</v>
      </c>
      <c r="T35" s="235" t="s">
        <v>178</v>
      </c>
      <c r="U35" s="220">
        <v>0</v>
      </c>
      <c r="V35" s="220">
        <f>ROUND(E35*U35,2)</f>
        <v>0</v>
      </c>
      <c r="W35" s="220"/>
      <c r="X35" s="220" t="s">
        <v>195</v>
      </c>
      <c r="Y35" s="220" t="s">
        <v>180</v>
      </c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43" t="s">
        <v>1284</v>
      </c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190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44"/>
      <c r="D37" s="236"/>
      <c r="E37" s="236"/>
      <c r="F37" s="236"/>
      <c r="G37" s="236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182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9">
        <v>11</v>
      </c>
      <c r="B38" s="230" t="s">
        <v>1285</v>
      </c>
      <c r="C38" s="241" t="s">
        <v>1286</v>
      </c>
      <c r="D38" s="231" t="s">
        <v>1263</v>
      </c>
      <c r="E38" s="232">
        <v>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194</v>
      </c>
      <c r="T38" s="235" t="s">
        <v>178</v>
      </c>
      <c r="U38" s="220">
        <v>0</v>
      </c>
      <c r="V38" s="220">
        <f>ROUND(E38*U38,2)</f>
        <v>0</v>
      </c>
      <c r="W38" s="220"/>
      <c r="X38" s="220" t="s">
        <v>195</v>
      </c>
      <c r="Y38" s="220" t="s">
        <v>180</v>
      </c>
      <c r="Z38" s="210"/>
      <c r="AA38" s="210"/>
      <c r="AB38" s="210"/>
      <c r="AC38" s="210"/>
      <c r="AD38" s="210"/>
      <c r="AE38" s="210"/>
      <c r="AF38" s="210"/>
      <c r="AG38" s="210" t="s">
        <v>196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17"/>
      <c r="B39" s="218"/>
      <c r="C39" s="242"/>
      <c r="D39" s="237"/>
      <c r="E39" s="237"/>
      <c r="F39" s="237"/>
      <c r="G39" s="237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29">
        <v>12</v>
      </c>
      <c r="B40" s="230" t="s">
        <v>1287</v>
      </c>
      <c r="C40" s="241" t="s">
        <v>1288</v>
      </c>
      <c r="D40" s="231" t="s">
        <v>1263</v>
      </c>
      <c r="E40" s="232">
        <v>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194</v>
      </c>
      <c r="T40" s="235" t="s">
        <v>178</v>
      </c>
      <c r="U40" s="220">
        <v>0</v>
      </c>
      <c r="V40" s="220">
        <f>ROUND(E40*U40,2)</f>
        <v>0</v>
      </c>
      <c r="W40" s="220"/>
      <c r="X40" s="220" t="s">
        <v>195</v>
      </c>
      <c r="Y40" s="220" t="s">
        <v>180</v>
      </c>
      <c r="Z40" s="210"/>
      <c r="AA40" s="210"/>
      <c r="AB40" s="210"/>
      <c r="AC40" s="210"/>
      <c r="AD40" s="210"/>
      <c r="AE40" s="210"/>
      <c r="AF40" s="210"/>
      <c r="AG40" s="210" t="s">
        <v>196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43" t="s">
        <v>1323</v>
      </c>
      <c r="D41" s="239"/>
      <c r="E41" s="239"/>
      <c r="F41" s="239"/>
      <c r="G41" s="239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190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8" t="str">
        <f>C41</f>
        <v>s nástavcem 400x315mm/L=32mm bez příruby a s nástavcem průměr 313mm/L= 1000mm bez příruby         2*1</v>
      </c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17"/>
      <c r="B42" s="218"/>
      <c r="C42" s="261" t="s">
        <v>1289</v>
      </c>
      <c r="D42" s="255"/>
      <c r="E42" s="255"/>
      <c r="F42" s="255"/>
      <c r="G42" s="255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190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44"/>
      <c r="D43" s="236"/>
      <c r="E43" s="236"/>
      <c r="F43" s="236"/>
      <c r="G43" s="236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9">
        <v>13</v>
      </c>
      <c r="B44" s="230" t="s">
        <v>1290</v>
      </c>
      <c r="C44" s="241" t="s">
        <v>1291</v>
      </c>
      <c r="D44" s="231" t="s">
        <v>230</v>
      </c>
      <c r="E44" s="232">
        <v>72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194</v>
      </c>
      <c r="T44" s="235" t="s">
        <v>178</v>
      </c>
      <c r="U44" s="220">
        <v>0</v>
      </c>
      <c r="V44" s="220">
        <f>ROUND(E44*U44,2)</f>
        <v>0</v>
      </c>
      <c r="W44" s="220"/>
      <c r="X44" s="220" t="s">
        <v>195</v>
      </c>
      <c r="Y44" s="220" t="s">
        <v>180</v>
      </c>
      <c r="Z44" s="210"/>
      <c r="AA44" s="210"/>
      <c r="AB44" s="210"/>
      <c r="AC44" s="210"/>
      <c r="AD44" s="210"/>
      <c r="AE44" s="210"/>
      <c r="AF44" s="210"/>
      <c r="AG44" s="210" t="s">
        <v>196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42"/>
      <c r="D45" s="237"/>
      <c r="E45" s="237"/>
      <c r="F45" s="237"/>
      <c r="G45" s="237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9">
        <v>14</v>
      </c>
      <c r="B46" s="230" t="s">
        <v>1292</v>
      </c>
      <c r="C46" s="241" t="s">
        <v>1293</v>
      </c>
      <c r="D46" s="231" t="s">
        <v>230</v>
      </c>
      <c r="E46" s="232">
        <v>72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194</v>
      </c>
      <c r="T46" s="235" t="s">
        <v>178</v>
      </c>
      <c r="U46" s="220">
        <v>0</v>
      </c>
      <c r="V46" s="220">
        <f>ROUND(E46*U46,2)</f>
        <v>0</v>
      </c>
      <c r="W46" s="220"/>
      <c r="X46" s="220" t="s">
        <v>195</v>
      </c>
      <c r="Y46" s="220" t="s">
        <v>180</v>
      </c>
      <c r="Z46" s="210"/>
      <c r="AA46" s="210"/>
      <c r="AB46" s="210"/>
      <c r="AC46" s="210"/>
      <c r="AD46" s="210"/>
      <c r="AE46" s="210"/>
      <c r="AF46" s="210"/>
      <c r="AG46" s="210" t="s">
        <v>196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1.2" outlineLevel="2" x14ac:dyDescent="0.25">
      <c r="A47" s="217"/>
      <c r="B47" s="218"/>
      <c r="C47" s="243" t="s">
        <v>1294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190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8" t="str">
        <f>C47</f>
        <v>a včetně všeho potřebného materiálu pro provedení závěsů potrubí (nástěnné nebo stropní nosníkyy, objímky, závěsové tyče atd...) pro spojení kruhového nasávacího a výfukového potrubí a utěsnění potrubních spojů                  72*1                                                                                                                                                                                       Poz.č.1.07</v>
      </c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44"/>
      <c r="D48" s="236"/>
      <c r="E48" s="236"/>
      <c r="F48" s="236"/>
      <c r="G48" s="236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182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22" t="s">
        <v>172</v>
      </c>
      <c r="B49" s="223" t="s">
        <v>139</v>
      </c>
      <c r="C49" s="240" t="s">
        <v>140</v>
      </c>
      <c r="D49" s="224"/>
      <c r="E49" s="225"/>
      <c r="F49" s="226"/>
      <c r="G49" s="226">
        <f>SUMIF(AG50:AG57,"&lt;&gt;NOR",G50:G57)</f>
        <v>0</v>
      </c>
      <c r="H49" s="226"/>
      <c r="I49" s="226">
        <f>SUM(I50:I57)</f>
        <v>0</v>
      </c>
      <c r="J49" s="226"/>
      <c r="K49" s="226">
        <f>SUM(K50:K57)</f>
        <v>0</v>
      </c>
      <c r="L49" s="226"/>
      <c r="M49" s="226">
        <f>SUM(M50:M57)</f>
        <v>0</v>
      </c>
      <c r="N49" s="225"/>
      <c r="O49" s="225">
        <f>SUM(O50:O57)</f>
        <v>0</v>
      </c>
      <c r="P49" s="225"/>
      <c r="Q49" s="225">
        <f>SUM(Q50:Q57)</f>
        <v>0</v>
      </c>
      <c r="R49" s="226"/>
      <c r="S49" s="226"/>
      <c r="T49" s="227"/>
      <c r="U49" s="221"/>
      <c r="V49" s="221">
        <f>SUM(V50:V57)</f>
        <v>0</v>
      </c>
      <c r="W49" s="221"/>
      <c r="X49" s="221"/>
      <c r="Y49" s="221"/>
      <c r="AG49" t="s">
        <v>173</v>
      </c>
    </row>
    <row r="50" spans="1:60" ht="20.399999999999999" outlineLevel="1" x14ac:dyDescent="0.25">
      <c r="A50" s="229">
        <v>15</v>
      </c>
      <c r="B50" s="230" t="s">
        <v>1295</v>
      </c>
      <c r="C50" s="241" t="s">
        <v>1296</v>
      </c>
      <c r="D50" s="231" t="s">
        <v>1263</v>
      </c>
      <c r="E50" s="232">
        <v>6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194</v>
      </c>
      <c r="T50" s="235" t="s">
        <v>178</v>
      </c>
      <c r="U50" s="220">
        <v>0</v>
      </c>
      <c r="V50" s="220">
        <f>ROUND(E50*U50,2)</f>
        <v>0</v>
      </c>
      <c r="W50" s="220"/>
      <c r="X50" s="220" t="s">
        <v>195</v>
      </c>
      <c r="Y50" s="220" t="s">
        <v>180</v>
      </c>
      <c r="Z50" s="210"/>
      <c r="AA50" s="210"/>
      <c r="AB50" s="210"/>
      <c r="AC50" s="210"/>
      <c r="AD50" s="210"/>
      <c r="AE50" s="210"/>
      <c r="AF50" s="210"/>
      <c r="AG50" s="210" t="s">
        <v>196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17"/>
      <c r="B51" s="218"/>
      <c r="C51" s="242"/>
      <c r="D51" s="237"/>
      <c r="E51" s="237"/>
      <c r="F51" s="237"/>
      <c r="G51" s="237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9">
        <v>16</v>
      </c>
      <c r="B52" s="230" t="s">
        <v>1297</v>
      </c>
      <c r="C52" s="241" t="s">
        <v>1298</v>
      </c>
      <c r="D52" s="231" t="s">
        <v>873</v>
      </c>
      <c r="E52" s="232">
        <v>360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194</v>
      </c>
      <c r="T52" s="235" t="s">
        <v>178</v>
      </c>
      <c r="U52" s="220">
        <v>0</v>
      </c>
      <c r="V52" s="220">
        <f>ROUND(E52*U52,2)</f>
        <v>0</v>
      </c>
      <c r="W52" s="220"/>
      <c r="X52" s="220" t="s">
        <v>195</v>
      </c>
      <c r="Y52" s="220" t="s">
        <v>180</v>
      </c>
      <c r="Z52" s="210"/>
      <c r="AA52" s="210"/>
      <c r="AB52" s="210"/>
      <c r="AC52" s="210"/>
      <c r="AD52" s="210"/>
      <c r="AE52" s="210"/>
      <c r="AF52" s="210"/>
      <c r="AG52" s="210" t="s">
        <v>196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17"/>
      <c r="B53" s="218"/>
      <c r="C53" s="243" t="s">
        <v>1299</v>
      </c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190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38" t="str">
        <f>C53</f>
        <v xml:space="preserve"> (kotvených do stěn a přichycených ke stropním trámům) a pro zavěšení 6ks větracích rekuperačních jednotek (poz.č. 1.01 až 1.04)</v>
      </c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44"/>
      <c r="D54" s="236"/>
      <c r="E54" s="236"/>
      <c r="F54" s="236"/>
      <c r="G54" s="236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182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9">
        <v>17</v>
      </c>
      <c r="B55" s="230" t="s">
        <v>1300</v>
      </c>
      <c r="C55" s="241" t="s">
        <v>1301</v>
      </c>
      <c r="D55" s="231" t="s">
        <v>1263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194</v>
      </c>
      <c r="T55" s="235" t="s">
        <v>178</v>
      </c>
      <c r="U55" s="220">
        <v>0</v>
      </c>
      <c r="V55" s="220">
        <f>ROUND(E55*U55,2)</f>
        <v>0</v>
      </c>
      <c r="W55" s="220"/>
      <c r="X55" s="220" t="s">
        <v>195</v>
      </c>
      <c r="Y55" s="220" t="s">
        <v>180</v>
      </c>
      <c r="Z55" s="210"/>
      <c r="AA55" s="210"/>
      <c r="AB55" s="210"/>
      <c r="AC55" s="210"/>
      <c r="AD55" s="210"/>
      <c r="AE55" s="210"/>
      <c r="AF55" s="210"/>
      <c r="AG55" s="210" t="s">
        <v>196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31.2" outlineLevel="2" x14ac:dyDescent="0.25">
      <c r="A56" s="217"/>
      <c r="B56" s="218"/>
      <c r="C56" s="243" t="s">
        <v>1302</v>
      </c>
      <c r="D56" s="239"/>
      <c r="E56" s="239"/>
      <c r="F56" s="239"/>
      <c r="G56" s="23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190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38" t="str">
        <f>C56</f>
        <v>Vypracování dílenské dokumentace pro výrobu nosných výměn a konstrukcí pro zavěšení větracích rekuperačních jednotek  (poz.č. 1.01 až 1.04) a to v rozměrech a dle hmotnosti odpovídajícím skutečně použitým větracím jednotkám,  včetně doměření skutečných rozměrů stavebních konstrukcí po demontáži části stávajícího stropního zaklopení (podhledů) a  včetně posouzení a odsouhlasení statikem</v>
      </c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17"/>
      <c r="B57" s="218"/>
      <c r="C57" s="244"/>
      <c r="D57" s="236"/>
      <c r="E57" s="236"/>
      <c r="F57" s="236"/>
      <c r="G57" s="236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222" t="s">
        <v>172</v>
      </c>
      <c r="B58" s="223" t="s">
        <v>94</v>
      </c>
      <c r="C58" s="240" t="s">
        <v>95</v>
      </c>
      <c r="D58" s="224"/>
      <c r="E58" s="225"/>
      <c r="F58" s="226"/>
      <c r="G58" s="226">
        <f>SUMIF(AG59:AG80,"&lt;&gt;NOR",G59:G80)</f>
        <v>0</v>
      </c>
      <c r="H58" s="226"/>
      <c r="I58" s="226">
        <f>SUM(I59:I80)</f>
        <v>0</v>
      </c>
      <c r="J58" s="226"/>
      <c r="K58" s="226">
        <f>SUM(K59:K80)</f>
        <v>0</v>
      </c>
      <c r="L58" s="226"/>
      <c r="M58" s="226">
        <f>SUM(M59:M80)</f>
        <v>0</v>
      </c>
      <c r="N58" s="225"/>
      <c r="O58" s="225">
        <f>SUM(O59:O80)</f>
        <v>0</v>
      </c>
      <c r="P58" s="225"/>
      <c r="Q58" s="225">
        <f>SUM(Q59:Q80)</f>
        <v>0</v>
      </c>
      <c r="R58" s="226"/>
      <c r="S58" s="226"/>
      <c r="T58" s="227"/>
      <c r="U58" s="221"/>
      <c r="V58" s="221">
        <f>SUM(V59:V80)</f>
        <v>0</v>
      </c>
      <c r="W58" s="221"/>
      <c r="X58" s="221"/>
      <c r="Y58" s="221"/>
      <c r="AG58" t="s">
        <v>173</v>
      </c>
    </row>
    <row r="59" spans="1:60" outlineLevel="1" x14ac:dyDescent="0.25">
      <c r="A59" s="229">
        <v>18</v>
      </c>
      <c r="B59" s="230" t="s">
        <v>1303</v>
      </c>
      <c r="C59" s="241" t="s">
        <v>1304</v>
      </c>
      <c r="D59" s="231" t="s">
        <v>230</v>
      </c>
      <c r="E59" s="232">
        <v>80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194</v>
      </c>
      <c r="T59" s="235" t="s">
        <v>178</v>
      </c>
      <c r="U59" s="220">
        <v>0</v>
      </c>
      <c r="V59" s="220">
        <f>ROUND(E59*U59,2)</f>
        <v>0</v>
      </c>
      <c r="W59" s="220"/>
      <c r="X59" s="220" t="s">
        <v>195</v>
      </c>
      <c r="Y59" s="220" t="s">
        <v>180</v>
      </c>
      <c r="Z59" s="210"/>
      <c r="AA59" s="210"/>
      <c r="AB59" s="210"/>
      <c r="AC59" s="210"/>
      <c r="AD59" s="210"/>
      <c r="AE59" s="210"/>
      <c r="AF59" s="210"/>
      <c r="AG59" s="210" t="s">
        <v>196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17"/>
      <c r="B60" s="218"/>
      <c r="C60" s="243" t="s">
        <v>1305</v>
      </c>
      <c r="D60" s="239"/>
      <c r="E60" s="239"/>
      <c r="F60" s="239"/>
      <c r="G60" s="23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190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44"/>
      <c r="D61" s="236"/>
      <c r="E61" s="236"/>
      <c r="F61" s="236"/>
      <c r="G61" s="236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9">
        <v>19</v>
      </c>
      <c r="B62" s="230" t="s">
        <v>1306</v>
      </c>
      <c r="C62" s="241" t="s">
        <v>1307</v>
      </c>
      <c r="D62" s="231" t="s">
        <v>230</v>
      </c>
      <c r="E62" s="232">
        <v>3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194</v>
      </c>
      <c r="T62" s="235" t="s">
        <v>178</v>
      </c>
      <c r="U62" s="220">
        <v>0</v>
      </c>
      <c r="V62" s="220">
        <f>ROUND(E62*U62,2)</f>
        <v>0</v>
      </c>
      <c r="W62" s="220"/>
      <c r="X62" s="220" t="s">
        <v>195</v>
      </c>
      <c r="Y62" s="220" t="s">
        <v>180</v>
      </c>
      <c r="Z62" s="210"/>
      <c r="AA62" s="210"/>
      <c r="AB62" s="210"/>
      <c r="AC62" s="210"/>
      <c r="AD62" s="210"/>
      <c r="AE62" s="210"/>
      <c r="AF62" s="210"/>
      <c r="AG62" s="210" t="s">
        <v>196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43" t="s">
        <v>1305</v>
      </c>
      <c r="D63" s="239"/>
      <c r="E63" s="239"/>
      <c r="F63" s="239"/>
      <c r="G63" s="239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190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17"/>
      <c r="B64" s="218"/>
      <c r="C64" s="244"/>
      <c r="D64" s="236"/>
      <c r="E64" s="236"/>
      <c r="F64" s="236"/>
      <c r="G64" s="236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182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9">
        <v>20</v>
      </c>
      <c r="B65" s="230" t="s">
        <v>1308</v>
      </c>
      <c r="C65" s="241" t="s">
        <v>1309</v>
      </c>
      <c r="D65" s="231" t="s">
        <v>230</v>
      </c>
      <c r="E65" s="232">
        <v>8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194</v>
      </c>
      <c r="T65" s="235" t="s">
        <v>178</v>
      </c>
      <c r="U65" s="220">
        <v>0</v>
      </c>
      <c r="V65" s="220">
        <f>ROUND(E65*U65,2)</f>
        <v>0</v>
      </c>
      <c r="W65" s="220"/>
      <c r="X65" s="220" t="s">
        <v>195</v>
      </c>
      <c r="Y65" s="220" t="s">
        <v>180</v>
      </c>
      <c r="Z65" s="210"/>
      <c r="AA65" s="210"/>
      <c r="AB65" s="210"/>
      <c r="AC65" s="210"/>
      <c r="AD65" s="210"/>
      <c r="AE65" s="210"/>
      <c r="AF65" s="210"/>
      <c r="AG65" s="210" t="s">
        <v>196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17"/>
      <c r="B66" s="218"/>
      <c r="C66" s="243" t="s">
        <v>1305</v>
      </c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190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17"/>
      <c r="B67" s="218"/>
      <c r="C67" s="244"/>
      <c r="D67" s="236"/>
      <c r="E67" s="236"/>
      <c r="F67" s="236"/>
      <c r="G67" s="236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182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29">
        <v>21</v>
      </c>
      <c r="B68" s="230" t="s">
        <v>1310</v>
      </c>
      <c r="C68" s="241" t="s">
        <v>1311</v>
      </c>
      <c r="D68" s="231" t="s">
        <v>230</v>
      </c>
      <c r="E68" s="232">
        <v>2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4"/>
      <c r="S68" s="234" t="s">
        <v>194</v>
      </c>
      <c r="T68" s="235" t="s">
        <v>178</v>
      </c>
      <c r="U68" s="220">
        <v>0</v>
      </c>
      <c r="V68" s="220">
        <f>ROUND(E68*U68,2)</f>
        <v>0</v>
      </c>
      <c r="W68" s="220"/>
      <c r="X68" s="220" t="s">
        <v>195</v>
      </c>
      <c r="Y68" s="220" t="s">
        <v>180</v>
      </c>
      <c r="Z68" s="210"/>
      <c r="AA68" s="210"/>
      <c r="AB68" s="210"/>
      <c r="AC68" s="210"/>
      <c r="AD68" s="210"/>
      <c r="AE68" s="210"/>
      <c r="AF68" s="210"/>
      <c r="AG68" s="210" t="s">
        <v>196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17"/>
      <c r="B69" s="218"/>
      <c r="C69" s="242"/>
      <c r="D69" s="237"/>
      <c r="E69" s="237"/>
      <c r="F69" s="237"/>
      <c r="G69" s="237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182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9">
        <v>22</v>
      </c>
      <c r="B70" s="230" t="s">
        <v>1312</v>
      </c>
      <c r="C70" s="241" t="s">
        <v>1313</v>
      </c>
      <c r="D70" s="231" t="s">
        <v>278</v>
      </c>
      <c r="E70" s="232">
        <v>3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/>
      <c r="S70" s="234" t="s">
        <v>194</v>
      </c>
      <c r="T70" s="235" t="s">
        <v>178</v>
      </c>
      <c r="U70" s="220">
        <v>0</v>
      </c>
      <c r="V70" s="220">
        <f>ROUND(E70*U70,2)</f>
        <v>0</v>
      </c>
      <c r="W70" s="220"/>
      <c r="X70" s="220" t="s">
        <v>195</v>
      </c>
      <c r="Y70" s="220" t="s">
        <v>180</v>
      </c>
      <c r="Z70" s="210"/>
      <c r="AA70" s="210"/>
      <c r="AB70" s="210"/>
      <c r="AC70" s="210"/>
      <c r="AD70" s="210"/>
      <c r="AE70" s="210"/>
      <c r="AF70" s="210"/>
      <c r="AG70" s="210" t="s">
        <v>196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17"/>
      <c r="B71" s="218"/>
      <c r="C71" s="242"/>
      <c r="D71" s="237"/>
      <c r="E71" s="237"/>
      <c r="F71" s="237"/>
      <c r="G71" s="23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182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9">
        <v>23</v>
      </c>
      <c r="B72" s="230" t="s">
        <v>1314</v>
      </c>
      <c r="C72" s="241" t="s">
        <v>1315</v>
      </c>
      <c r="D72" s="231" t="s">
        <v>230</v>
      </c>
      <c r="E72" s="232">
        <v>7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194</v>
      </c>
      <c r="T72" s="235" t="s">
        <v>178</v>
      </c>
      <c r="U72" s="220">
        <v>0</v>
      </c>
      <c r="V72" s="220">
        <f>ROUND(E72*U72,2)</f>
        <v>0</v>
      </c>
      <c r="W72" s="220"/>
      <c r="X72" s="220" t="s">
        <v>195</v>
      </c>
      <c r="Y72" s="220" t="s">
        <v>180</v>
      </c>
      <c r="Z72" s="210"/>
      <c r="AA72" s="210"/>
      <c r="AB72" s="210"/>
      <c r="AC72" s="210"/>
      <c r="AD72" s="210"/>
      <c r="AE72" s="210"/>
      <c r="AF72" s="210"/>
      <c r="AG72" s="210" t="s">
        <v>196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17"/>
      <c r="B73" s="218"/>
      <c r="C73" s="243" t="s">
        <v>1305</v>
      </c>
      <c r="D73" s="239"/>
      <c r="E73" s="239"/>
      <c r="F73" s="239"/>
      <c r="G73" s="239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190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17"/>
      <c r="B74" s="218"/>
      <c r="C74" s="244"/>
      <c r="D74" s="236"/>
      <c r="E74" s="236"/>
      <c r="F74" s="236"/>
      <c r="G74" s="236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9">
        <v>24</v>
      </c>
      <c r="B75" s="230" t="s">
        <v>1316</v>
      </c>
      <c r="C75" s="241" t="s">
        <v>1317</v>
      </c>
      <c r="D75" s="231" t="s">
        <v>1263</v>
      </c>
      <c r="E75" s="232">
        <v>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194</v>
      </c>
      <c r="T75" s="235" t="s">
        <v>178</v>
      </c>
      <c r="U75" s="220">
        <v>0</v>
      </c>
      <c r="V75" s="220">
        <f>ROUND(E75*U75,2)</f>
        <v>0</v>
      </c>
      <c r="W75" s="220"/>
      <c r="X75" s="220" t="s">
        <v>195</v>
      </c>
      <c r="Y75" s="220" t="s">
        <v>180</v>
      </c>
      <c r="Z75" s="210"/>
      <c r="AA75" s="210"/>
      <c r="AB75" s="210"/>
      <c r="AC75" s="210"/>
      <c r="AD75" s="210"/>
      <c r="AE75" s="210"/>
      <c r="AF75" s="210"/>
      <c r="AG75" s="210" t="s">
        <v>196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17"/>
      <c r="B76" s="218"/>
      <c r="C76" s="242"/>
      <c r="D76" s="237"/>
      <c r="E76" s="237"/>
      <c r="F76" s="237"/>
      <c r="G76" s="237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182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9">
        <v>25</v>
      </c>
      <c r="B77" s="230" t="s">
        <v>1318</v>
      </c>
      <c r="C77" s="241" t="s">
        <v>1319</v>
      </c>
      <c r="D77" s="231" t="s">
        <v>1263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194</v>
      </c>
      <c r="T77" s="235" t="s">
        <v>178</v>
      </c>
      <c r="U77" s="220">
        <v>0</v>
      </c>
      <c r="V77" s="220">
        <f>ROUND(E77*U77,2)</f>
        <v>0</v>
      </c>
      <c r="W77" s="220"/>
      <c r="X77" s="220" t="s">
        <v>195</v>
      </c>
      <c r="Y77" s="220" t="s">
        <v>180</v>
      </c>
      <c r="Z77" s="210"/>
      <c r="AA77" s="210"/>
      <c r="AB77" s="210"/>
      <c r="AC77" s="210"/>
      <c r="AD77" s="210"/>
      <c r="AE77" s="210"/>
      <c r="AF77" s="210"/>
      <c r="AG77" s="210" t="s">
        <v>196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17"/>
      <c r="B78" s="218"/>
      <c r="C78" s="242"/>
      <c r="D78" s="237"/>
      <c r="E78" s="237"/>
      <c r="F78" s="237"/>
      <c r="G78" s="237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182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9">
        <v>26</v>
      </c>
      <c r="B79" s="230" t="s">
        <v>1320</v>
      </c>
      <c r="C79" s="241" t="s">
        <v>1321</v>
      </c>
      <c r="D79" s="231" t="s">
        <v>1322</v>
      </c>
      <c r="E79" s="232">
        <v>40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194</v>
      </c>
      <c r="T79" s="235" t="s">
        <v>178</v>
      </c>
      <c r="U79" s="220">
        <v>0</v>
      </c>
      <c r="V79" s="220">
        <f>ROUND(E79*U79,2)</f>
        <v>0</v>
      </c>
      <c r="W79" s="220"/>
      <c r="X79" s="220" t="s">
        <v>195</v>
      </c>
      <c r="Y79" s="220" t="s">
        <v>180</v>
      </c>
      <c r="Z79" s="210"/>
      <c r="AA79" s="210"/>
      <c r="AB79" s="210"/>
      <c r="AC79" s="210"/>
      <c r="AD79" s="210"/>
      <c r="AE79" s="210"/>
      <c r="AF79" s="210"/>
      <c r="AG79" s="210" t="s">
        <v>196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17"/>
      <c r="B80" s="218"/>
      <c r="C80" s="242"/>
      <c r="D80" s="237"/>
      <c r="E80" s="237"/>
      <c r="F80" s="237"/>
      <c r="G80" s="237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182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33" x14ac:dyDescent="0.25">
      <c r="A81" s="3"/>
      <c r="B81" s="4"/>
      <c r="C81" s="245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158</v>
      </c>
    </row>
    <row r="82" spans="1:33" x14ac:dyDescent="0.25">
      <c r="A82" s="213"/>
      <c r="B82" s="214" t="s">
        <v>29</v>
      </c>
      <c r="C82" s="246"/>
      <c r="D82" s="215"/>
      <c r="E82" s="216"/>
      <c r="F82" s="216"/>
      <c r="G82" s="228">
        <f>G8+G49+G58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226</v>
      </c>
    </row>
    <row r="83" spans="1:33" x14ac:dyDescent="0.25">
      <c r="C83" s="247"/>
      <c r="D83" s="10"/>
      <c r="AG83" t="s">
        <v>227</v>
      </c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xdnuaI8aHR1JwSgIFhkCXNc8bh3g86y/0J2sdUG90yDaAlXvf+gVBCupJjnQmXsKTSix6xGGQYH6uiGGarvbw==" saltValue="oNfu79GGTiIJue5TXJa9kw==" spinCount="100000" sheet="1" formatRows="0"/>
  <mergeCells count="48">
    <mergeCell ref="C71:G71"/>
    <mergeCell ref="C73:G73"/>
    <mergeCell ref="C74:G74"/>
    <mergeCell ref="C76:G76"/>
    <mergeCell ref="C78:G78"/>
    <mergeCell ref="C80:G80"/>
    <mergeCell ref="C61:G61"/>
    <mergeCell ref="C63:G63"/>
    <mergeCell ref="C64:G64"/>
    <mergeCell ref="C66:G66"/>
    <mergeCell ref="C67:G67"/>
    <mergeCell ref="C69:G69"/>
    <mergeCell ref="C51:G51"/>
    <mergeCell ref="C53:G53"/>
    <mergeCell ref="C54:G54"/>
    <mergeCell ref="C56:G56"/>
    <mergeCell ref="C57:G57"/>
    <mergeCell ref="C60:G60"/>
    <mergeCell ref="C41:G41"/>
    <mergeCell ref="C42:G42"/>
    <mergeCell ref="C43:G43"/>
    <mergeCell ref="C45:G45"/>
    <mergeCell ref="C47:G47"/>
    <mergeCell ref="C48:G48"/>
    <mergeCell ref="C31:G31"/>
    <mergeCell ref="C32:G32"/>
    <mergeCell ref="C34:G34"/>
    <mergeCell ref="C36:G36"/>
    <mergeCell ref="C37:G37"/>
    <mergeCell ref="C39:G39"/>
    <mergeCell ref="C22:G22"/>
    <mergeCell ref="C24:G24"/>
    <mergeCell ref="C25:G25"/>
    <mergeCell ref="C26:G26"/>
    <mergeCell ref="C28:G28"/>
    <mergeCell ref="C30:G30"/>
    <mergeCell ref="C13:G13"/>
    <mergeCell ref="C14:G14"/>
    <mergeCell ref="C16:G16"/>
    <mergeCell ref="C18:G18"/>
    <mergeCell ref="C19:G19"/>
    <mergeCell ref="C20:G2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1 Pol</vt:lpstr>
      <vt:lpstr>D 1.1 D 1.1.1 Pol</vt:lpstr>
      <vt:lpstr>D 1.1 D 1.4.1 Pol</vt:lpstr>
      <vt:lpstr>D 1.1 D 1.4.2 Pol</vt:lpstr>
      <vt:lpstr>D 1.1 D 1.4.3 Pol</vt:lpstr>
      <vt:lpstr>D 1.1.2 1 Pol</vt:lpstr>
      <vt:lpstr>D 2.1 1 Pol</vt:lpstr>
      <vt:lpstr>D 2.1 2 Pol</vt:lpstr>
      <vt:lpstr>D 2.1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'D 1.1 D 1.1.1 Pol'!Názvy_tisku</vt:lpstr>
      <vt:lpstr>'D 1.1 D 1.4.1 Pol'!Názvy_tisku</vt:lpstr>
      <vt:lpstr>'D 1.1 D 1.4.2 Pol'!Názvy_tisku</vt:lpstr>
      <vt:lpstr>'D 1.1 D 1.4.3 Pol'!Názvy_tisku</vt:lpstr>
      <vt:lpstr>'D 1.1.2 1 Pol'!Názvy_tisku</vt:lpstr>
      <vt:lpstr>'D 2.1 1 Pol'!Názvy_tisku</vt:lpstr>
      <vt:lpstr>'D 2.1 2 Pol'!Názvy_tisku</vt:lpstr>
      <vt:lpstr>'D 2.1 3 Pol'!Názvy_tisku</vt:lpstr>
      <vt:lpstr>oadresa</vt:lpstr>
      <vt:lpstr>Stavba!Objednatel</vt:lpstr>
      <vt:lpstr>Stavba!Objekt</vt:lpstr>
      <vt:lpstr>'01 1 Pol'!Oblast_tisku</vt:lpstr>
      <vt:lpstr>'D 1.1 D 1.1.1 Pol'!Oblast_tisku</vt:lpstr>
      <vt:lpstr>'D 1.1 D 1.4.1 Pol'!Oblast_tisku</vt:lpstr>
      <vt:lpstr>'D 1.1 D 1.4.2 Pol'!Oblast_tisku</vt:lpstr>
      <vt:lpstr>'D 1.1 D 1.4.3 Pol'!Oblast_tisku</vt:lpstr>
      <vt:lpstr>'D 1.1.2 1 Pol'!Oblast_tisku</vt:lpstr>
      <vt:lpstr>'D 2.1 1 Pol'!Oblast_tisku</vt:lpstr>
      <vt:lpstr>'D 2.1 2 Pol'!Oblast_tisku</vt:lpstr>
      <vt:lpstr>'D 2.1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Dvořák</dc:creator>
  <cp:lastModifiedBy>Jaroslav Dvořák</cp:lastModifiedBy>
  <cp:lastPrinted>2019-03-19T12:27:02Z</cp:lastPrinted>
  <dcterms:created xsi:type="dcterms:W3CDTF">2009-04-08T07:15:50Z</dcterms:created>
  <dcterms:modified xsi:type="dcterms:W3CDTF">2022-11-14T10:39:19Z</dcterms:modified>
</cp:coreProperties>
</file>