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PTU\1.PKN\OZT\VEŘEJNÉ ZAKÁZKY\2022\VZ_Honza\PKN_budova č. 27\Dotazy\"/>
    </mc:Choice>
  </mc:AlternateContent>
  <xr:revisionPtr revIDLastSave="0" documentId="8_{9774CF11-1F9C-4293-B34C-51376C5917BC}" xr6:coauthVersionLast="47" xr6:coauthVersionMax="47" xr10:uidLastSave="{00000000-0000-0000-0000-000000000000}"/>
  <bookViews>
    <workbookView xWindow="-25320" yWindow="-720" windowWidth="25440" windowHeight="15390" firstSheet="2" activeTab="2" xr2:uid="{00000000-000D-0000-FFFF-FFFF00000000}"/>
  </bookViews>
  <sheets>
    <sheet name="Pokyny pro vyplnění" sheetId="11" state="hidden" r:id="rId1"/>
    <sheet name="VzorPolozky" sheetId="10" state="hidden" r:id="rId2"/>
    <sheet name="01 03 Pol" sheetId="14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2">'01 03 Pol'!$1:$7</definedName>
    <definedName name="oadresa">#REF!</definedName>
    <definedName name="_xlnm.Print_Area" localSheetId="2">'01 03 Pol'!$A$1:$X$35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5" i="14" l="1"/>
  <c r="G35" i="14"/>
  <c r="H35" i="14"/>
  <c r="I35" i="14"/>
  <c r="J35" i="14"/>
  <c r="K35" i="14"/>
  <c r="G9" i="14" l="1"/>
  <c r="I9" i="14"/>
  <c r="K9" i="14"/>
  <c r="O9" i="14"/>
  <c r="Q9" i="14"/>
  <c r="V9" i="14"/>
  <c r="G11" i="14"/>
  <c r="M11" i="14" s="1"/>
  <c r="I11" i="14"/>
  <c r="K11" i="14"/>
  <c r="O11" i="14"/>
  <c r="Q11" i="14"/>
  <c r="V11" i="14"/>
  <c r="G13" i="14"/>
  <c r="M13" i="14" s="1"/>
  <c r="I13" i="14"/>
  <c r="K13" i="14"/>
  <c r="O13" i="14"/>
  <c r="Q13" i="14"/>
  <c r="V13" i="14"/>
  <c r="G15" i="14"/>
  <c r="M15" i="14" s="1"/>
  <c r="I15" i="14"/>
  <c r="K15" i="14"/>
  <c r="O15" i="14"/>
  <c r="Q15" i="14"/>
  <c r="V15" i="14"/>
  <c r="G17" i="14"/>
  <c r="M17" i="14" s="1"/>
  <c r="I17" i="14"/>
  <c r="K17" i="14"/>
  <c r="O17" i="14"/>
  <c r="Q17" i="14"/>
  <c r="V17" i="14"/>
  <c r="G19" i="14"/>
  <c r="M19" i="14" s="1"/>
  <c r="I19" i="14"/>
  <c r="K19" i="14"/>
  <c r="O19" i="14"/>
  <c r="Q19" i="14"/>
  <c r="V19" i="14"/>
  <c r="G21" i="14"/>
  <c r="M21" i="14" s="1"/>
  <c r="I21" i="14"/>
  <c r="K21" i="14"/>
  <c r="O21" i="14"/>
  <c r="Q21" i="14"/>
  <c r="V21" i="14"/>
  <c r="G23" i="14"/>
  <c r="M23" i="14" s="1"/>
  <c r="I23" i="14"/>
  <c r="K23" i="14"/>
  <c r="O23" i="14"/>
  <c r="Q23" i="14"/>
  <c r="V23" i="14"/>
  <c r="G25" i="14"/>
  <c r="M25" i="14" s="1"/>
  <c r="I25" i="14"/>
  <c r="K25" i="14"/>
  <c r="O25" i="14"/>
  <c r="Q25" i="14"/>
  <c r="V25" i="14"/>
  <c r="G27" i="14"/>
  <c r="M27" i="14" s="1"/>
  <c r="I27" i="14"/>
  <c r="K27" i="14"/>
  <c r="O27" i="14"/>
  <c r="Q27" i="14"/>
  <c r="V27" i="14"/>
  <c r="G29" i="14"/>
  <c r="M29" i="14" s="1"/>
  <c r="I29" i="14"/>
  <c r="K29" i="14"/>
  <c r="O29" i="14"/>
  <c r="Q29" i="14"/>
  <c r="V29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I8" i="14" l="1"/>
  <c r="K8" i="14"/>
  <c r="V8" i="14"/>
  <c r="Q8" i="14"/>
  <c r="O8" i="14"/>
  <c r="G8" i="14"/>
  <c r="M9" i="14"/>
  <c r="M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Prochazka, Marek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<sst xmlns="http://schemas.openxmlformats.org/spreadsheetml/2006/main" count="172" uniqueCount="92">
  <si>
    <t xml:space="preserve">Položkový rozpočet </t>
  </si>
  <si>
    <t>S:</t>
  </si>
  <si>
    <t>O:</t>
  </si>
  <si>
    <t>R:</t>
  </si>
  <si>
    <t>Celkem</t>
  </si>
  <si>
    <t>Dodávka</t>
  </si>
  <si>
    <t>Montáž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</si>
  <si>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</si>
  <si>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</si>
  <si>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200PCE</t>
  </si>
  <si>
    <t>01</t>
  </si>
  <si>
    <t>Výměna koncových prvků</t>
  </si>
  <si>
    <t>03</t>
  </si>
  <si>
    <t>Budova č.27</t>
  </si>
  <si>
    <t>804</t>
  </si>
  <si>
    <t>Rozvody medicinálních plynů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</si>
  <si>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</si>
  <si>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</si>
  <si>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</si>
  <si>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</si>
  <si>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</si>
  <si>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</si>
  <si>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</si>
  <si>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</si>
  <si>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</si>
  <si>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</si>
  <si>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</si>
  <si>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</si>
  <si>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</si>
  <si>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</si>
  <si>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</si>
  <si>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</si>
  <si>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</si>
  <si>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</si>
  <si>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</si>
  <si>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</si>
  <si>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</si>
  <si>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</si>
  <si>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</si>
  <si>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</si>
  <si>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</si>
  <si>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</si>
  <si>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</si>
  <si>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Vlastní</t>
  </si>
  <si>
    <t>Indiv</t>
  </si>
  <si>
    <t>Práce</t>
  </si>
  <si>
    <t>POL1_</t>
  </si>
  <si>
    <t xml:space="preserve">ks    </t>
  </si>
  <si>
    <t>POP</t>
  </si>
  <si>
    <t>kpl</t>
  </si>
  <si>
    <t>804-001</t>
  </si>
  <si>
    <t>804-002</t>
  </si>
  <si>
    <t>804-003</t>
  </si>
  <si>
    <t>804-004</t>
  </si>
  <si>
    <t>804-005</t>
  </si>
  <si>
    <t>804-006</t>
  </si>
  <si>
    <t>804-007</t>
  </si>
  <si>
    <t xml:space="preserve">PSO01    </t>
  </si>
  <si>
    <t>Předání, proškolení obsluhy</t>
  </si>
  <si>
    <t xml:space="preserve">PVR01    </t>
  </si>
  <si>
    <t>Výchozí revize rozvodů MP a elektro</t>
  </si>
  <si>
    <t>DOP      T00</t>
  </si>
  <si>
    <t>Dopravné</t>
  </si>
  <si>
    <t>OPN</t>
  </si>
  <si>
    <t>POL13_0</t>
  </si>
  <si>
    <t>END</t>
  </si>
  <si>
    <t>D+M lůžková rampa dvoulůžková standard-3.NP ortopedie</t>
  </si>
  <si>
    <t>technická specifikace příloha č.5</t>
  </si>
  <si>
    <t>D+M lůžková rampa dvoulůžková nadstandard-3.NP ortopedie</t>
  </si>
  <si>
    <t>technická specifikace příloha č.6</t>
  </si>
  <si>
    <t>D+M lůžková rampa dvoulůžková standard 4500-4.NP úraz. chirurgie</t>
  </si>
  <si>
    <t>technická specifikace příloha č.7</t>
  </si>
  <si>
    <t>D+M lůžková rampa dvoulůžková standard 4000-4.NP úraz. chirurgie</t>
  </si>
  <si>
    <t>D+M lůžková rampa jednolůžková standard 1500-4.NP úraz. chirurgie</t>
  </si>
  <si>
    <t>D+M lůžková rampa dvoulůžková nadstandard 4500-4.NP úraz. chirurgie</t>
  </si>
  <si>
    <t>technická specifikace příloha č.8</t>
  </si>
  <si>
    <t>D+M lůžková rampa dvoulůžková standard -5.NP cevní a plast chirurgie</t>
  </si>
  <si>
    <t>804-008</t>
  </si>
  <si>
    <t>D+M lůžková rampa dvoulůžková nadstandard -5.NP cevní a plast chirurgie</t>
  </si>
  <si>
    <t>804-009</t>
  </si>
  <si>
    <t>D+M lůžková rampa dvoulůžková standard -6.NP chirurgie</t>
  </si>
  <si>
    <t>804-010</t>
  </si>
  <si>
    <t>D+M lůžková rampa dvoulůžková nadstandard -6.NP chirurgie</t>
  </si>
  <si>
    <t>PMP01    T00</t>
  </si>
  <si>
    <t>Pomocné montážní práce včeně materiálu</t>
  </si>
  <si>
    <t>pomocné práce- dopojení potrubí, pomocný materiál</t>
  </si>
  <si>
    <t xml:space="preserve">Pardubická nemocnice </t>
  </si>
  <si>
    <t>CELKEM</t>
  </si>
  <si>
    <t>technická specifikace příloha č.1</t>
  </si>
  <si>
    <t>technická specifikace příloha č.2</t>
  </si>
  <si>
    <t>technická specifikace příloha č.3</t>
  </si>
  <si>
    <t>technická specifikace příloha č.4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</si>
</sst>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8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/>
    <xf numFmtId="49" fontId="0" fillId="0" borderId="3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9" fontId="0" fillId="0" borderId="0" xfId="0" applyNumberFormat="1"/>
    <xf numFmtId="0" fontId="0" fillId="0" borderId="7" xfId="0" applyFont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49" fontId="0" fillId="3" borderId="3" xfId="0" applyNumberFormat="1" applyFill="1" applyBorder="1" applyAlignment="1">
      <alignment vertical="center"/>
    </xf>
    <xf numFmtId="0" fontId="0" fillId="4" borderId="5" xfId="0" applyFill="1" applyBorder="1"/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49" fontId="0" fillId="4" borderId="7" xfId="0" applyNumberFormat="1" applyFill="1" applyBorder="1"/>
    <xf numFmtId="0" fontId="0" fillId="4" borderId="7" xfId="0" applyFill="1" applyBorder="1" applyAlignment="1">
      <alignment wrapText="1"/>
    </xf>
    <xf numFmtId="0" fontId="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6" fillId="0" borderId="0" xfId="0" applyFont="1" applyBorder="1" applyAlignment="1">
      <alignment vertical="top"/>
    </xf>
    <xf numFmtId="49" fontId="6" fillId="0" borderId="0" xfId="0" applyNumberFormat="1" applyFont="1" applyBorder="1" applyAlignment="1">
      <alignment vertical="top"/>
    </xf>
    <xf numFmtId="4" fontId="6" fillId="0" borderId="0" xfId="0" applyNumberFormat="1" applyFont="1" applyBorder="1" applyAlignment="1">
      <alignment vertical="top" shrinkToFit="1"/>
    </xf>
    <xf numFmtId="4" fontId="4" fillId="3" borderId="0" xfId="0" applyNumberFormat="1" applyFont="1" applyFill="1" applyBorder="1" applyAlignment="1">
      <alignment vertical="top" shrinkToFit="1"/>
    </xf>
    <xf numFmtId="0" fontId="4" fillId="3" borderId="9" xfId="0" applyFont="1" applyFill="1" applyBorder="1" applyAlignment="1">
      <alignment vertical="top"/>
    </xf>
    <xf numFmtId="49" fontId="4" fillId="3" borderId="6" xfId="0" applyNumberFormat="1" applyFont="1" applyFill="1" applyBorder="1" applyAlignment="1">
      <alignment vertical="top"/>
    </xf>
    <xf numFmtId="0" fontId="4" fillId="3" borderId="6" xfId="0" applyFont="1" applyFill="1" applyBorder="1" applyAlignment="1">
      <alignment horizontal="center" vertical="top" shrinkToFit="1"/>
    </xf>
    <xf numFmtId="164" fontId="4" fillId="3" borderId="6" xfId="0" applyNumberFormat="1" applyFont="1" applyFill="1" applyBorder="1" applyAlignment="1">
      <alignment vertical="top" shrinkToFit="1"/>
    </xf>
    <xf numFmtId="4" fontId="4" fillId="3" borderId="6" xfId="0" applyNumberFormat="1" applyFont="1" applyFill="1" applyBorder="1" applyAlignment="1">
      <alignment vertical="top" shrinkToFit="1"/>
    </xf>
    <xf numFmtId="4" fontId="4" fillId="3" borderId="10" xfId="0" applyNumberFormat="1" applyFont="1" applyFill="1" applyBorder="1" applyAlignment="1">
      <alignment vertical="top" shrinkToFit="1"/>
    </xf>
    <xf numFmtId="0" fontId="6" fillId="0" borderId="11" xfId="0" applyFont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horizontal="center" vertical="top" shrinkToFit="1"/>
    </xf>
    <xf numFmtId="164" fontId="6" fillId="0" borderId="12" xfId="0" applyNumberFormat="1" applyFont="1" applyBorder="1" applyAlignment="1">
      <alignment vertical="top" shrinkToFit="1"/>
    </xf>
    <xf numFmtId="4" fontId="6" fillId="0" borderId="12" xfId="0" applyNumberFormat="1" applyFont="1" applyBorder="1" applyAlignment="1">
      <alignment vertical="top" shrinkToFit="1"/>
    </xf>
    <xf numFmtId="4" fontId="6" fillId="0" borderId="13" xfId="0" applyNumberFormat="1" applyFont="1" applyBorder="1" applyAlignment="1">
      <alignment vertical="top" shrinkToFit="1"/>
    </xf>
    <xf numFmtId="0" fontId="6" fillId="0" borderId="14" xfId="0" applyFont="1" applyBorder="1" applyAlignment="1">
      <alignment vertical="top"/>
    </xf>
    <xf numFmtId="49" fontId="6" fillId="0" borderId="15" xfId="0" applyNumberFormat="1" applyFont="1" applyBorder="1" applyAlignment="1">
      <alignment vertical="top"/>
    </xf>
    <xf numFmtId="0" fontId="6" fillId="0" borderId="15" xfId="0" applyFont="1" applyBorder="1" applyAlignment="1">
      <alignment horizontal="center" vertical="top" shrinkToFit="1"/>
    </xf>
    <xf numFmtId="164" fontId="6" fillId="0" borderId="15" xfId="0" applyNumberFormat="1" applyFont="1" applyBorder="1" applyAlignment="1">
      <alignment vertical="top" shrinkToFit="1"/>
    </xf>
    <xf numFmtId="4" fontId="6" fillId="0" borderId="15" xfId="0" applyNumberFormat="1" applyFont="1" applyBorder="1" applyAlignment="1">
      <alignment vertical="top" shrinkToFit="1"/>
    </xf>
    <xf numFmtId="4" fontId="6" fillId="0" borderId="16" xfId="0" applyNumberFormat="1" applyFont="1" applyBorder="1" applyAlignment="1">
      <alignment vertical="top" shrinkToFit="1"/>
    </xf>
    <xf numFmtId="49" fontId="4" fillId="3" borderId="6" xfId="0" applyNumberFormat="1" applyFont="1" applyFill="1" applyBorder="1" applyAlignment="1">
      <alignment horizontal="left" vertical="top" wrapText="1"/>
    </xf>
    <xf numFmtId="49" fontId="6" fillId="0" borderId="15" xfId="0" applyNumberFormat="1" applyFont="1" applyBorder="1" applyAlignment="1">
      <alignment horizontal="left" vertical="top" wrapText="1"/>
    </xf>
    <xf numFmtId="49" fontId="6" fillId="0" borderId="1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" fontId="6" fillId="5" borderId="15" xfId="0" applyNumberFormat="1" applyFont="1" applyFill="1" applyBorder="1" applyAlignment="1">
      <alignment vertical="top" shrinkToFit="1"/>
    </xf>
    <xf numFmtId="4" fontId="6" fillId="5" borderId="12" xfId="0" applyNumberFormat="1" applyFont="1" applyFill="1" applyBorder="1" applyAlignment="1">
      <alignment vertical="top" shrinkToFit="1"/>
    </xf>
    <xf numFmtId="49" fontId="4" fillId="0" borderId="2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4" xfId="0" applyNumberFormat="1" applyFont="1" applyBorder="1"/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3" xfId="0" applyNumberFormat="1" applyBorder="1" applyAlignment="1">
      <alignment vertical="center" shrinkToFit="1"/>
    </xf>
    <xf numFmtId="49" fontId="0" fillId="0" borderId="8" xfId="0" applyNumberFormat="1" applyBorder="1" applyAlignment="1">
      <alignment vertical="center" shrinkToFit="1"/>
    </xf>
    <xf numFmtId="0" fontId="7" fillId="0" borderId="6" xfId="0" applyNumberFormat="1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vertical="top" wrapText="1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49" fontId="0" fillId="3" borderId="3" xfId="0" applyNumberForma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8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ubplk300v\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7" t="s">
        <v>7</v>
      </c>
    </row>
    <row r="2" spans="1:7" ht="57.75" customHeight="1" x14ac:dyDescent="0.2">
      <c r="A2" s="55" t="s">
        <v>8</v>
      </c>
      <c r="B2" s="55"/>
      <c r="C2" s="55"/>
      <c r="D2" s="55"/>
      <c r="E2" s="55"/>
      <c r="F2" s="55"/>
      <c r="G2" s="5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56" t="s">
        <v>0</v>
      </c>
      <c r="B1" s="56"/>
      <c r="C1" s="57"/>
      <c r="D1" s="56"/>
      <c r="E1" s="56"/>
      <c r="F1" s="56"/>
      <c r="G1" s="56"/>
    </row>
    <row r="2" spans="1:7" ht="24.95" customHeight="1" x14ac:dyDescent="0.2">
      <c r="A2" s="9" t="s">
        <v>1</v>
      </c>
      <c r="B2" s="8"/>
      <c r="C2" s="58"/>
      <c r="D2" s="58"/>
      <c r="E2" s="58"/>
      <c r="F2" s="58"/>
      <c r="G2" s="59"/>
    </row>
    <row r="3" spans="1:7" ht="24.95" customHeight="1" x14ac:dyDescent="0.2">
      <c r="A3" s="9" t="s">
        <v>2</v>
      </c>
      <c r="B3" s="8"/>
      <c r="C3" s="58"/>
      <c r="D3" s="58"/>
      <c r="E3" s="58"/>
      <c r="F3" s="58"/>
      <c r="G3" s="59"/>
    </row>
    <row r="4" spans="1:7" ht="24.95" customHeight="1" x14ac:dyDescent="0.2">
      <c r="A4" s="9" t="s">
        <v>3</v>
      </c>
      <c r="B4" s="8"/>
      <c r="C4" s="58"/>
      <c r="D4" s="58"/>
      <c r="E4" s="58"/>
      <c r="F4" s="58"/>
      <c r="G4" s="59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4999"/>
  <sheetViews>
    <sheetView tabSelected="1" workbookViewId="0">
      <pane ySplit="7" topLeftCell="A8" activePane="bottomLeft" state="frozen"/>
      <selection pane="bottomLeft" activeCell="AP25" sqref="AP25"/>
    </sheetView>
  </sheetViews>
  <sheetFormatPr defaultRowHeight="12.75" outlineLevelRow="1" x14ac:dyDescent="0.2"/>
  <cols>
    <col min="1" max="1" width="3.42578125" customWidth="1"/>
    <col min="2" max="2" width="12.5703125" style="10" customWidth="1"/>
    <col min="3" max="3" width="38.28515625" style="1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62" t="s">
        <v>0</v>
      </c>
      <c r="B1" s="62"/>
      <c r="C1" s="62"/>
      <c r="D1" s="62"/>
      <c r="E1" s="62"/>
      <c r="F1" s="62"/>
      <c r="G1" s="62"/>
      <c r="AG1" t="s">
        <v>16</v>
      </c>
    </row>
    <row r="2" spans="1:60" ht="24.95" customHeight="1" x14ac:dyDescent="0.2">
      <c r="A2" s="11" t="s">
        <v>1</v>
      </c>
      <c r="B2" s="8" t="s">
        <v>9</v>
      </c>
      <c r="C2" s="63" t="s">
        <v>86</v>
      </c>
      <c r="D2" s="64"/>
      <c r="E2" s="64"/>
      <c r="F2" s="64"/>
      <c r="G2" s="65"/>
      <c r="AG2" t="s">
        <v>17</v>
      </c>
    </row>
    <row r="3" spans="1:60" ht="24.95" customHeight="1" x14ac:dyDescent="0.2">
      <c r="A3" s="11" t="s">
        <v>2</v>
      </c>
      <c r="B3" s="8" t="s">
        <v>10</v>
      </c>
      <c r="C3" s="63" t="s">
        <v>11</v>
      </c>
      <c r="D3" s="64"/>
      <c r="E3" s="64"/>
      <c r="F3" s="64"/>
      <c r="G3" s="65"/>
      <c r="AC3" s="10" t="s">
        <v>17</v>
      </c>
      <c r="AG3" t="s">
        <v>18</v>
      </c>
    </row>
    <row r="4" spans="1:60" ht="24.95" customHeight="1" x14ac:dyDescent="0.2">
      <c r="A4" s="12" t="s">
        <v>3</v>
      </c>
      <c r="B4" s="13" t="s">
        <v>12</v>
      </c>
      <c r="C4" s="66" t="s">
        <v>13</v>
      </c>
      <c r="D4" s="67"/>
      <c r="E4" s="67"/>
      <c r="F4" s="67"/>
      <c r="G4" s="68"/>
      <c r="AG4" t="s">
        <v>19</v>
      </c>
    </row>
    <row r="5" spans="1:60" x14ac:dyDescent="0.2">
      <c r="D5" s="6"/>
    </row>
    <row r="6" spans="1:60" ht="38.25" x14ac:dyDescent="0.2">
      <c r="A6" s="15" t="s">
        <v>20</v>
      </c>
      <c r="B6" s="17" t="s">
        <v>21</v>
      </c>
      <c r="C6" s="17" t="s">
        <v>22</v>
      </c>
      <c r="D6" s="16" t="s">
        <v>23</v>
      </c>
      <c r="E6" s="15" t="s">
        <v>24</v>
      </c>
      <c r="F6" s="14" t="s">
        <v>25</v>
      </c>
      <c r="G6" s="15" t="s">
        <v>4</v>
      </c>
      <c r="H6" s="18" t="s">
        <v>5</v>
      </c>
      <c r="I6" s="18" t="s">
        <v>26</v>
      </c>
      <c r="J6" s="18" t="s">
        <v>6</v>
      </c>
      <c r="K6" s="18" t="s">
        <v>27</v>
      </c>
      <c r="L6" s="18" t="s">
        <v>28</v>
      </c>
      <c r="M6" s="18" t="s">
        <v>29</v>
      </c>
      <c r="N6" s="18" t="s">
        <v>30</v>
      </c>
      <c r="O6" s="18" t="s">
        <v>31</v>
      </c>
      <c r="P6" s="18" t="s">
        <v>32</v>
      </c>
      <c r="Q6" s="18" t="s">
        <v>33</v>
      </c>
      <c r="R6" s="18" t="s">
        <v>34</v>
      </c>
      <c r="S6" s="18" t="s">
        <v>35</v>
      </c>
      <c r="T6" s="18" t="s">
        <v>36</v>
      </c>
      <c r="U6" s="18" t="s">
        <v>37</v>
      </c>
      <c r="V6" s="18" t="s">
        <v>38</v>
      </c>
      <c r="W6" s="18" t="s">
        <v>39</v>
      </c>
      <c r="X6" s="18" t="s">
        <v>40</v>
      </c>
    </row>
    <row r="7" spans="1:60" hidden="1" x14ac:dyDescent="0.2">
      <c r="A7" s="1"/>
      <c r="B7" s="2"/>
      <c r="C7" s="2"/>
      <c r="D7" s="4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1:60" x14ac:dyDescent="0.2">
      <c r="A8" s="26" t="s">
        <v>41</v>
      </c>
      <c r="B8" s="27" t="s">
        <v>14</v>
      </c>
      <c r="C8" s="44" t="s">
        <v>15</v>
      </c>
      <c r="D8" s="28"/>
      <c r="E8" s="29"/>
      <c r="F8" s="30"/>
      <c r="G8" s="30">
        <f>SUMIF(AG9:AG33,"&lt;&gt;NOR",G9:G33)</f>
        <v>0</v>
      </c>
      <c r="H8" s="30"/>
      <c r="I8" s="30">
        <f>SUM(I9:I33)</f>
        <v>1650286.54</v>
      </c>
      <c r="J8" s="30"/>
      <c r="K8" s="30">
        <f>SUM(K9:K33)</f>
        <v>221400.46000000002</v>
      </c>
      <c r="L8" s="30"/>
      <c r="M8" s="31">
        <f>SUM(M9:M33)</f>
        <v>0</v>
      </c>
      <c r="N8" s="25"/>
      <c r="O8" s="25">
        <f>SUM(O9:O33)</f>
        <v>0</v>
      </c>
      <c r="P8" s="25"/>
      <c r="Q8" s="25">
        <f>SUM(Q9:Q33)</f>
        <v>0</v>
      </c>
      <c r="R8" s="25"/>
      <c r="S8" s="25"/>
      <c r="T8" s="25"/>
      <c r="U8" s="25"/>
      <c r="V8" s="25">
        <f>SUM(V9:V33)</f>
        <v>266</v>
      </c>
      <c r="W8" s="25"/>
      <c r="X8" s="25"/>
      <c r="AG8" t="s">
        <v>42</v>
      </c>
    </row>
    <row r="9" spans="1:60" ht="22.5" outlineLevel="1" x14ac:dyDescent="0.2">
      <c r="A9" s="32">
        <v>1</v>
      </c>
      <c r="B9" s="33" t="s">
        <v>50</v>
      </c>
      <c r="C9" s="46" t="s">
        <v>66</v>
      </c>
      <c r="D9" s="34" t="s">
        <v>47</v>
      </c>
      <c r="E9" s="35">
        <v>12</v>
      </c>
      <c r="F9" s="49"/>
      <c r="G9" s="36">
        <f>ROUND(E9*F9,2)</f>
        <v>0</v>
      </c>
      <c r="H9" s="36">
        <v>22361.83</v>
      </c>
      <c r="I9" s="36">
        <f>ROUND(E9*H9,2)</f>
        <v>268341.96000000002</v>
      </c>
      <c r="J9" s="36">
        <v>1588.17</v>
      </c>
      <c r="K9" s="36">
        <f>ROUND(E9*J9,2)</f>
        <v>19058.04</v>
      </c>
      <c r="L9" s="36">
        <v>21</v>
      </c>
      <c r="M9" s="37">
        <f>G9*(1+L9/100)</f>
        <v>0</v>
      </c>
      <c r="N9" s="24">
        <v>0</v>
      </c>
      <c r="O9" s="24">
        <f>ROUND(E9*N9,2)</f>
        <v>0</v>
      </c>
      <c r="P9" s="24">
        <v>0</v>
      </c>
      <c r="Q9" s="24">
        <f>ROUND(E9*P9,2)</f>
        <v>0</v>
      </c>
      <c r="R9" s="24"/>
      <c r="S9" s="24" t="s">
        <v>43</v>
      </c>
      <c r="T9" s="24" t="s">
        <v>44</v>
      </c>
      <c r="U9" s="24">
        <v>3</v>
      </c>
      <c r="V9" s="24">
        <f>ROUND(E9*U9,2)</f>
        <v>36</v>
      </c>
      <c r="W9" s="24"/>
      <c r="X9" s="24" t="s">
        <v>45</v>
      </c>
      <c r="Y9" s="19"/>
      <c r="Z9" s="19"/>
      <c r="AA9" s="19"/>
      <c r="AB9" s="19"/>
      <c r="AC9" s="19"/>
      <c r="AD9" s="19"/>
      <c r="AE9" s="19"/>
      <c r="AF9" s="19"/>
      <c r="AG9" s="19" t="s">
        <v>46</v>
      </c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outlineLevel="1" x14ac:dyDescent="0.2">
      <c r="A10" s="22"/>
      <c r="B10" s="23"/>
      <c r="C10" s="60" t="s">
        <v>88</v>
      </c>
      <c r="D10" s="61"/>
      <c r="E10" s="61"/>
      <c r="F10" s="61"/>
      <c r="G10" s="6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19"/>
      <c r="Z10" s="19"/>
      <c r="AA10" s="19"/>
      <c r="AB10" s="19"/>
      <c r="AC10" s="19"/>
      <c r="AD10" s="19"/>
      <c r="AE10" s="19"/>
      <c r="AF10" s="19"/>
      <c r="AG10" s="19" t="s">
        <v>48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ht="22.5" outlineLevel="1" x14ac:dyDescent="0.2">
      <c r="A11" s="32">
        <v>2</v>
      </c>
      <c r="B11" s="33" t="s">
        <v>51</v>
      </c>
      <c r="C11" s="46" t="s">
        <v>68</v>
      </c>
      <c r="D11" s="34" t="s">
        <v>47</v>
      </c>
      <c r="E11" s="35">
        <v>2</v>
      </c>
      <c r="F11" s="49"/>
      <c r="G11" s="36">
        <f>ROUND(E11*F11,2)</f>
        <v>0</v>
      </c>
      <c r="H11" s="36">
        <v>68489.59</v>
      </c>
      <c r="I11" s="36">
        <f>ROUND(E11*H11,2)</f>
        <v>136979.18</v>
      </c>
      <c r="J11" s="36">
        <v>3210.41</v>
      </c>
      <c r="K11" s="36">
        <f>ROUND(E11*J11,2)</f>
        <v>6420.82</v>
      </c>
      <c r="L11" s="36">
        <v>21</v>
      </c>
      <c r="M11" s="37">
        <f>G11*(1+L11/100)</f>
        <v>0</v>
      </c>
      <c r="N11" s="24">
        <v>0</v>
      </c>
      <c r="O11" s="24">
        <f>ROUND(E11*N11,2)</f>
        <v>0</v>
      </c>
      <c r="P11" s="24">
        <v>0</v>
      </c>
      <c r="Q11" s="24">
        <f>ROUND(E11*P11,2)</f>
        <v>0</v>
      </c>
      <c r="R11" s="24"/>
      <c r="S11" s="24" t="s">
        <v>43</v>
      </c>
      <c r="T11" s="24" t="s">
        <v>44</v>
      </c>
      <c r="U11" s="24">
        <v>6</v>
      </c>
      <c r="V11" s="24">
        <f>ROUND(E11*U11,2)</f>
        <v>12</v>
      </c>
      <c r="W11" s="24"/>
      <c r="X11" s="24" t="s">
        <v>45</v>
      </c>
      <c r="Y11" s="19"/>
      <c r="Z11" s="19"/>
      <c r="AA11" s="19"/>
      <c r="AB11" s="19"/>
      <c r="AC11" s="19"/>
      <c r="AD11" s="19"/>
      <c r="AE11" s="19"/>
      <c r="AF11" s="19"/>
      <c r="AG11" s="19" t="s">
        <v>46</v>
      </c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outlineLevel="1" x14ac:dyDescent="0.2">
      <c r="A12" s="22"/>
      <c r="B12" s="23"/>
      <c r="C12" s="60" t="s">
        <v>89</v>
      </c>
      <c r="D12" s="61"/>
      <c r="E12" s="61"/>
      <c r="F12" s="61"/>
      <c r="G12" s="6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19"/>
      <c r="Z12" s="19"/>
      <c r="AA12" s="19"/>
      <c r="AB12" s="19"/>
      <c r="AC12" s="19"/>
      <c r="AD12" s="19"/>
      <c r="AE12" s="19"/>
      <c r="AF12" s="19"/>
      <c r="AG12" s="19" t="s">
        <v>48</v>
      </c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ht="22.5" outlineLevel="1" x14ac:dyDescent="0.2">
      <c r="A13" s="32">
        <v>3</v>
      </c>
      <c r="B13" s="33" t="s">
        <v>52</v>
      </c>
      <c r="C13" s="46" t="s">
        <v>70</v>
      </c>
      <c r="D13" s="34" t="s">
        <v>47</v>
      </c>
      <c r="E13" s="35">
        <v>12</v>
      </c>
      <c r="F13" s="49"/>
      <c r="G13" s="36">
        <f>ROUND(E13*F13,2)</f>
        <v>0</v>
      </c>
      <c r="H13" s="36">
        <v>20971.18</v>
      </c>
      <c r="I13" s="36">
        <f>ROUND(E13*H13,2)</f>
        <v>251654.16</v>
      </c>
      <c r="J13" s="36">
        <v>2978.82</v>
      </c>
      <c r="K13" s="36">
        <f>ROUND(E13*J13,2)</f>
        <v>35745.839999999997</v>
      </c>
      <c r="L13" s="36">
        <v>21</v>
      </c>
      <c r="M13" s="37">
        <f>G13*(1+L13/100)</f>
        <v>0</v>
      </c>
      <c r="N13" s="24">
        <v>0</v>
      </c>
      <c r="O13" s="24">
        <f>ROUND(E13*N13,2)</f>
        <v>0</v>
      </c>
      <c r="P13" s="24">
        <v>0</v>
      </c>
      <c r="Q13" s="24">
        <f>ROUND(E13*P13,2)</f>
        <v>0</v>
      </c>
      <c r="R13" s="24"/>
      <c r="S13" s="24" t="s">
        <v>43</v>
      </c>
      <c r="T13" s="24" t="s">
        <v>44</v>
      </c>
      <c r="U13" s="24">
        <v>6</v>
      </c>
      <c r="V13" s="24">
        <f>ROUND(E13*U13,2)</f>
        <v>72</v>
      </c>
      <c r="W13" s="24"/>
      <c r="X13" s="24" t="s">
        <v>45</v>
      </c>
      <c r="Y13" s="19"/>
      <c r="Z13" s="19"/>
      <c r="AA13" s="19"/>
      <c r="AB13" s="19"/>
      <c r="AC13" s="19"/>
      <c r="AD13" s="19"/>
      <c r="AE13" s="19"/>
      <c r="AF13" s="19"/>
      <c r="AG13" s="19" t="s">
        <v>46</v>
      </c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outlineLevel="1" x14ac:dyDescent="0.2">
      <c r="A14" s="22"/>
      <c r="B14" s="23"/>
      <c r="C14" s="60" t="s">
        <v>90</v>
      </c>
      <c r="D14" s="61"/>
      <c r="E14" s="61"/>
      <c r="F14" s="61"/>
      <c r="G14" s="61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19"/>
      <c r="Z14" s="19"/>
      <c r="AA14" s="19"/>
      <c r="AB14" s="19"/>
      <c r="AC14" s="19"/>
      <c r="AD14" s="19"/>
      <c r="AE14" s="19"/>
      <c r="AF14" s="19"/>
      <c r="AG14" s="19" t="s">
        <v>48</v>
      </c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22.5" outlineLevel="1" x14ac:dyDescent="0.2">
      <c r="A15" s="32">
        <v>4</v>
      </c>
      <c r="B15" s="33" t="s">
        <v>53</v>
      </c>
      <c r="C15" s="46" t="s">
        <v>72</v>
      </c>
      <c r="D15" s="34" t="s">
        <v>47</v>
      </c>
      <c r="E15" s="35">
        <v>1</v>
      </c>
      <c r="F15" s="49"/>
      <c r="G15" s="36">
        <f>ROUND(E15*F15,2)</f>
        <v>0</v>
      </c>
      <c r="H15" s="36">
        <v>22361.83</v>
      </c>
      <c r="I15" s="36">
        <f>ROUND(E15*H15,2)</f>
        <v>22361.83</v>
      </c>
      <c r="J15" s="36">
        <v>1588.17</v>
      </c>
      <c r="K15" s="36">
        <f>ROUND(E15*J15,2)</f>
        <v>1588.17</v>
      </c>
      <c r="L15" s="36">
        <v>21</v>
      </c>
      <c r="M15" s="37">
        <f>G15*(1+L15/100)</f>
        <v>0</v>
      </c>
      <c r="N15" s="24">
        <v>0</v>
      </c>
      <c r="O15" s="24">
        <f>ROUND(E15*N15,2)</f>
        <v>0</v>
      </c>
      <c r="P15" s="24">
        <v>0</v>
      </c>
      <c r="Q15" s="24">
        <f>ROUND(E15*P15,2)</f>
        <v>0</v>
      </c>
      <c r="R15" s="24"/>
      <c r="S15" s="24" t="s">
        <v>43</v>
      </c>
      <c r="T15" s="24" t="s">
        <v>44</v>
      </c>
      <c r="U15" s="24">
        <v>3</v>
      </c>
      <c r="V15" s="24">
        <f>ROUND(E15*U15,2)</f>
        <v>3</v>
      </c>
      <c r="W15" s="24"/>
      <c r="X15" s="24" t="s">
        <v>45</v>
      </c>
      <c r="Y15" s="19"/>
      <c r="Z15" s="19"/>
      <c r="AA15" s="19"/>
      <c r="AB15" s="19"/>
      <c r="AC15" s="19"/>
      <c r="AD15" s="19"/>
      <c r="AE15" s="19"/>
      <c r="AF15" s="19"/>
      <c r="AG15" s="19" t="s">
        <v>46</v>
      </c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outlineLevel="1" x14ac:dyDescent="0.2">
      <c r="A16" s="22"/>
      <c r="B16" s="23"/>
      <c r="C16" s="60" t="s">
        <v>90</v>
      </c>
      <c r="D16" s="61"/>
      <c r="E16" s="61"/>
      <c r="F16" s="61"/>
      <c r="G16" s="61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19"/>
      <c r="Z16" s="19"/>
      <c r="AA16" s="19"/>
      <c r="AB16" s="19"/>
      <c r="AC16" s="19"/>
      <c r="AD16" s="19"/>
      <c r="AE16" s="19"/>
      <c r="AF16" s="19"/>
      <c r="AG16" s="19" t="s">
        <v>48</v>
      </c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ht="22.5" outlineLevel="1" x14ac:dyDescent="0.2">
      <c r="A17" s="32">
        <v>5</v>
      </c>
      <c r="B17" s="33" t="s">
        <v>54</v>
      </c>
      <c r="C17" s="46" t="s">
        <v>73</v>
      </c>
      <c r="D17" s="34" t="s">
        <v>47</v>
      </c>
      <c r="E17" s="35">
        <v>2</v>
      </c>
      <c r="F17" s="49"/>
      <c r="G17" s="36">
        <f>ROUND(E17*F17,2)</f>
        <v>0</v>
      </c>
      <c r="H17" s="36">
        <v>10823.28</v>
      </c>
      <c r="I17" s="36">
        <f>ROUND(E17*H17,2)</f>
        <v>21646.560000000001</v>
      </c>
      <c r="J17" s="36">
        <v>1776.72</v>
      </c>
      <c r="K17" s="36">
        <f>ROUND(E17*J17,2)</f>
        <v>3553.44</v>
      </c>
      <c r="L17" s="36">
        <v>21</v>
      </c>
      <c r="M17" s="37">
        <f>G17*(1+L17/100)</f>
        <v>0</v>
      </c>
      <c r="N17" s="24">
        <v>0</v>
      </c>
      <c r="O17" s="24">
        <f>ROUND(E17*N17,2)</f>
        <v>0</v>
      </c>
      <c r="P17" s="24">
        <v>0</v>
      </c>
      <c r="Q17" s="24">
        <f>ROUND(E17*P17,2)</f>
        <v>0</v>
      </c>
      <c r="R17" s="24"/>
      <c r="S17" s="24" t="s">
        <v>43</v>
      </c>
      <c r="T17" s="24" t="s">
        <v>44</v>
      </c>
      <c r="U17" s="24">
        <v>3</v>
      </c>
      <c r="V17" s="24">
        <f>ROUND(E17*U17,2)</f>
        <v>6</v>
      </c>
      <c r="W17" s="24"/>
      <c r="X17" s="24" t="s">
        <v>45</v>
      </c>
      <c r="Y17" s="19"/>
      <c r="Z17" s="19"/>
      <c r="AA17" s="19"/>
      <c r="AB17" s="19"/>
      <c r="AC17" s="19"/>
      <c r="AD17" s="19"/>
      <c r="AE17" s="19"/>
      <c r="AF17" s="19"/>
      <c r="AG17" s="19" t="s">
        <v>46</v>
      </c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outlineLevel="1" x14ac:dyDescent="0.2">
      <c r="A18" s="22"/>
      <c r="B18" s="23"/>
      <c r="C18" s="60" t="s">
        <v>90</v>
      </c>
      <c r="D18" s="61"/>
      <c r="E18" s="61"/>
      <c r="F18" s="61"/>
      <c r="G18" s="61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19"/>
      <c r="Z18" s="19"/>
      <c r="AA18" s="19"/>
      <c r="AB18" s="19"/>
      <c r="AC18" s="19"/>
      <c r="AD18" s="19"/>
      <c r="AE18" s="19"/>
      <c r="AF18" s="19"/>
      <c r="AG18" s="19" t="s">
        <v>48</v>
      </c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ht="22.5" outlineLevel="1" x14ac:dyDescent="0.2">
      <c r="A19" s="32">
        <v>6</v>
      </c>
      <c r="B19" s="33" t="s">
        <v>55</v>
      </c>
      <c r="C19" s="46" t="s">
        <v>74</v>
      </c>
      <c r="D19" s="34" t="s">
        <v>47</v>
      </c>
      <c r="E19" s="35">
        <v>2</v>
      </c>
      <c r="F19" s="49"/>
      <c r="G19" s="36">
        <f>ROUND(E19*F19,2)</f>
        <v>0</v>
      </c>
      <c r="H19" s="36">
        <v>68756.740000000005</v>
      </c>
      <c r="I19" s="36">
        <f>ROUND(E19*H19,2)</f>
        <v>137513.48000000001</v>
      </c>
      <c r="J19" s="36">
        <v>2943.26</v>
      </c>
      <c r="K19" s="36">
        <f>ROUND(E19*J19,2)</f>
        <v>5886.52</v>
      </c>
      <c r="L19" s="36">
        <v>21</v>
      </c>
      <c r="M19" s="37">
        <f>G19*(1+L19/100)</f>
        <v>0</v>
      </c>
      <c r="N19" s="24">
        <v>0</v>
      </c>
      <c r="O19" s="24">
        <f>ROUND(E19*N19,2)</f>
        <v>0</v>
      </c>
      <c r="P19" s="24">
        <v>0</v>
      </c>
      <c r="Q19" s="24">
        <f>ROUND(E19*P19,2)</f>
        <v>0</v>
      </c>
      <c r="R19" s="24"/>
      <c r="S19" s="24" t="s">
        <v>43</v>
      </c>
      <c r="T19" s="24" t="s">
        <v>44</v>
      </c>
      <c r="U19" s="24">
        <v>5</v>
      </c>
      <c r="V19" s="24">
        <f>ROUND(E19*U19,2)</f>
        <v>10</v>
      </c>
      <c r="W19" s="24"/>
      <c r="X19" s="24" t="s">
        <v>45</v>
      </c>
      <c r="Y19" s="19"/>
      <c r="Z19" s="19"/>
      <c r="AA19" s="19"/>
      <c r="AB19" s="19"/>
      <c r="AC19" s="19"/>
      <c r="AD19" s="19"/>
      <c r="AE19" s="19"/>
      <c r="AF19" s="19"/>
      <c r="AG19" s="19" t="s">
        <v>46</v>
      </c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outlineLevel="1" x14ac:dyDescent="0.2">
      <c r="A20" s="22"/>
      <c r="B20" s="23"/>
      <c r="C20" s="60" t="s">
        <v>91</v>
      </c>
      <c r="D20" s="61"/>
      <c r="E20" s="61"/>
      <c r="F20" s="61"/>
      <c r="G20" s="61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19"/>
      <c r="Z20" s="19"/>
      <c r="AA20" s="19"/>
      <c r="AB20" s="19"/>
      <c r="AC20" s="19"/>
      <c r="AD20" s="19"/>
      <c r="AE20" s="19"/>
      <c r="AF20" s="19"/>
      <c r="AG20" s="19" t="s">
        <v>48</v>
      </c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ht="22.5" outlineLevel="1" x14ac:dyDescent="0.2">
      <c r="A21" s="32">
        <v>7</v>
      </c>
      <c r="B21" s="33" t="s">
        <v>56</v>
      </c>
      <c r="C21" s="46" t="s">
        <v>76</v>
      </c>
      <c r="D21" s="34" t="s">
        <v>47</v>
      </c>
      <c r="E21" s="35">
        <v>13</v>
      </c>
      <c r="F21" s="49"/>
      <c r="G21" s="36">
        <f>ROUND(E21*F21,2)</f>
        <v>0</v>
      </c>
      <c r="H21" s="36">
        <v>22687.59</v>
      </c>
      <c r="I21" s="36">
        <f>ROUND(E21*H21,2)</f>
        <v>294938.67</v>
      </c>
      <c r="J21" s="36">
        <v>1262.4100000000001</v>
      </c>
      <c r="K21" s="36">
        <f>ROUND(E21*J21,2)</f>
        <v>16411.330000000002</v>
      </c>
      <c r="L21" s="36">
        <v>21</v>
      </c>
      <c r="M21" s="37">
        <f>G21*(1+L21/100)</f>
        <v>0</v>
      </c>
      <c r="N21" s="24">
        <v>0</v>
      </c>
      <c r="O21" s="24">
        <f>ROUND(E21*N21,2)</f>
        <v>0</v>
      </c>
      <c r="P21" s="24">
        <v>0</v>
      </c>
      <c r="Q21" s="24">
        <f>ROUND(E21*P21,2)</f>
        <v>0</v>
      </c>
      <c r="R21" s="24"/>
      <c r="S21" s="24" t="s">
        <v>43</v>
      </c>
      <c r="T21" s="24" t="s">
        <v>44</v>
      </c>
      <c r="U21" s="24">
        <v>3</v>
      </c>
      <c r="V21" s="24">
        <f>ROUND(E21*U21,2)</f>
        <v>39</v>
      </c>
      <c r="W21" s="24"/>
      <c r="X21" s="24" t="s">
        <v>45</v>
      </c>
      <c r="Y21" s="19"/>
      <c r="Z21" s="19"/>
      <c r="AA21" s="19"/>
      <c r="AB21" s="19"/>
      <c r="AC21" s="19"/>
      <c r="AD21" s="19"/>
      <c r="AE21" s="19"/>
      <c r="AF21" s="19"/>
      <c r="AG21" s="19" t="s">
        <v>46</v>
      </c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outlineLevel="1" x14ac:dyDescent="0.2">
      <c r="A22" s="22"/>
      <c r="B22" s="23"/>
      <c r="C22" s="60" t="s">
        <v>67</v>
      </c>
      <c r="D22" s="61"/>
      <c r="E22" s="61"/>
      <c r="F22" s="61"/>
      <c r="G22" s="61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19"/>
      <c r="Z22" s="19"/>
      <c r="AA22" s="19"/>
      <c r="AB22" s="19"/>
      <c r="AC22" s="19"/>
      <c r="AD22" s="19"/>
      <c r="AE22" s="19"/>
      <c r="AF22" s="19"/>
      <c r="AG22" s="19" t="s">
        <v>48</v>
      </c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ht="22.5" outlineLevel="1" x14ac:dyDescent="0.2">
      <c r="A23" s="32">
        <v>8</v>
      </c>
      <c r="B23" s="33" t="s">
        <v>77</v>
      </c>
      <c r="C23" s="46" t="s">
        <v>78</v>
      </c>
      <c r="D23" s="34" t="s">
        <v>47</v>
      </c>
      <c r="E23" s="35">
        <v>1</v>
      </c>
      <c r="F23" s="49"/>
      <c r="G23" s="36">
        <f>ROUND(E23*F23,2)</f>
        <v>0</v>
      </c>
      <c r="H23" s="36">
        <v>68756.740000000005</v>
      </c>
      <c r="I23" s="36">
        <f>ROUND(E23*H23,2)</f>
        <v>68756.740000000005</v>
      </c>
      <c r="J23" s="36">
        <v>2943.26</v>
      </c>
      <c r="K23" s="36">
        <f>ROUND(E23*J23,2)</f>
        <v>2943.26</v>
      </c>
      <c r="L23" s="36">
        <v>21</v>
      </c>
      <c r="M23" s="37">
        <f>G23*(1+L23/100)</f>
        <v>0</v>
      </c>
      <c r="N23" s="24">
        <v>0</v>
      </c>
      <c r="O23" s="24">
        <f>ROUND(E23*N23,2)</f>
        <v>0</v>
      </c>
      <c r="P23" s="24">
        <v>0</v>
      </c>
      <c r="Q23" s="24">
        <f>ROUND(E23*P23,2)</f>
        <v>0</v>
      </c>
      <c r="R23" s="24"/>
      <c r="S23" s="24" t="s">
        <v>43</v>
      </c>
      <c r="T23" s="24" t="s">
        <v>44</v>
      </c>
      <c r="U23" s="24">
        <v>5</v>
      </c>
      <c r="V23" s="24">
        <f>ROUND(E23*U23,2)</f>
        <v>5</v>
      </c>
      <c r="W23" s="24"/>
      <c r="X23" s="24" t="s">
        <v>45</v>
      </c>
      <c r="Y23" s="19"/>
      <c r="Z23" s="19"/>
      <c r="AA23" s="19"/>
      <c r="AB23" s="19"/>
      <c r="AC23" s="19"/>
      <c r="AD23" s="19"/>
      <c r="AE23" s="19"/>
      <c r="AF23" s="19"/>
      <c r="AG23" s="19" t="s">
        <v>46</v>
      </c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outlineLevel="1" x14ac:dyDescent="0.2">
      <c r="A24" s="22"/>
      <c r="B24" s="23"/>
      <c r="C24" s="60" t="s">
        <v>69</v>
      </c>
      <c r="D24" s="61"/>
      <c r="E24" s="61"/>
      <c r="F24" s="61"/>
      <c r="G24" s="61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19"/>
      <c r="Z24" s="19"/>
      <c r="AA24" s="19"/>
      <c r="AB24" s="19"/>
      <c r="AC24" s="19"/>
      <c r="AD24" s="19"/>
      <c r="AE24" s="19"/>
      <c r="AF24" s="19"/>
      <c r="AG24" s="19" t="s">
        <v>48</v>
      </c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ht="22.5" outlineLevel="1" x14ac:dyDescent="0.2">
      <c r="A25" s="32">
        <v>9</v>
      </c>
      <c r="B25" s="33" t="s">
        <v>79</v>
      </c>
      <c r="C25" s="46" t="s">
        <v>80</v>
      </c>
      <c r="D25" s="34" t="s">
        <v>47</v>
      </c>
      <c r="E25" s="35">
        <v>14</v>
      </c>
      <c r="F25" s="49"/>
      <c r="G25" s="36">
        <f>ROUND(E25*F25,2)</f>
        <v>0</v>
      </c>
      <c r="H25" s="36">
        <v>22184.32</v>
      </c>
      <c r="I25" s="36">
        <f>ROUND(E25*H25,2)</f>
        <v>310580.47999999998</v>
      </c>
      <c r="J25" s="36">
        <v>1765.68</v>
      </c>
      <c r="K25" s="36">
        <f>ROUND(E25*J25,2)</f>
        <v>24719.52</v>
      </c>
      <c r="L25" s="36">
        <v>21</v>
      </c>
      <c r="M25" s="37">
        <f>G25*(1+L25/100)</f>
        <v>0</v>
      </c>
      <c r="N25" s="24">
        <v>0</v>
      </c>
      <c r="O25" s="24">
        <f>ROUND(E25*N25,2)</f>
        <v>0</v>
      </c>
      <c r="P25" s="24">
        <v>0</v>
      </c>
      <c r="Q25" s="24">
        <f>ROUND(E25*P25,2)</f>
        <v>0</v>
      </c>
      <c r="R25" s="24"/>
      <c r="S25" s="24" t="s">
        <v>43</v>
      </c>
      <c r="T25" s="24" t="s">
        <v>44</v>
      </c>
      <c r="U25" s="24">
        <v>3</v>
      </c>
      <c r="V25" s="24">
        <f>ROUND(E25*U25,2)</f>
        <v>42</v>
      </c>
      <c r="W25" s="24"/>
      <c r="X25" s="24" t="s">
        <v>45</v>
      </c>
      <c r="Y25" s="19"/>
      <c r="Z25" s="19"/>
      <c r="AA25" s="19"/>
      <c r="AB25" s="19"/>
      <c r="AC25" s="19"/>
      <c r="AD25" s="19"/>
      <c r="AE25" s="19"/>
      <c r="AF25" s="19"/>
      <c r="AG25" s="19" t="s">
        <v>46</v>
      </c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outlineLevel="1" x14ac:dyDescent="0.2">
      <c r="A26" s="22"/>
      <c r="B26" s="23"/>
      <c r="C26" s="60" t="s">
        <v>71</v>
      </c>
      <c r="D26" s="61"/>
      <c r="E26" s="61"/>
      <c r="F26" s="61"/>
      <c r="G26" s="61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19"/>
      <c r="Z26" s="19"/>
      <c r="AA26" s="19"/>
      <c r="AB26" s="19"/>
      <c r="AC26" s="19"/>
      <c r="AD26" s="19"/>
      <c r="AE26" s="19"/>
      <c r="AF26" s="19"/>
      <c r="AG26" s="19" t="s">
        <v>48</v>
      </c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ht="22.5" outlineLevel="1" x14ac:dyDescent="0.2">
      <c r="A27" s="32">
        <v>10</v>
      </c>
      <c r="B27" s="33" t="s">
        <v>81</v>
      </c>
      <c r="C27" s="46" t="s">
        <v>82</v>
      </c>
      <c r="D27" s="34" t="s">
        <v>47</v>
      </c>
      <c r="E27" s="35">
        <v>2</v>
      </c>
      <c r="F27" s="49"/>
      <c r="G27" s="36">
        <f>ROUND(E27*F27,2)</f>
        <v>0</v>
      </c>
      <c r="H27" s="36">
        <v>68756.740000000005</v>
      </c>
      <c r="I27" s="36">
        <f>ROUND(E27*H27,2)</f>
        <v>137513.48000000001</v>
      </c>
      <c r="J27" s="36">
        <v>2943.26</v>
      </c>
      <c r="K27" s="36">
        <f>ROUND(E27*J27,2)</f>
        <v>5886.52</v>
      </c>
      <c r="L27" s="36">
        <v>21</v>
      </c>
      <c r="M27" s="37">
        <f>G27*(1+L27/100)</f>
        <v>0</v>
      </c>
      <c r="N27" s="24">
        <v>0</v>
      </c>
      <c r="O27" s="24">
        <f>ROUND(E27*N27,2)</f>
        <v>0</v>
      </c>
      <c r="P27" s="24">
        <v>0</v>
      </c>
      <c r="Q27" s="24">
        <f>ROUND(E27*P27,2)</f>
        <v>0</v>
      </c>
      <c r="R27" s="24"/>
      <c r="S27" s="24" t="s">
        <v>43</v>
      </c>
      <c r="T27" s="24" t="s">
        <v>44</v>
      </c>
      <c r="U27" s="24">
        <v>5</v>
      </c>
      <c r="V27" s="24">
        <f>ROUND(E27*U27,2)</f>
        <v>10</v>
      </c>
      <c r="W27" s="24"/>
      <c r="X27" s="24" t="s">
        <v>45</v>
      </c>
      <c r="Y27" s="19"/>
      <c r="Z27" s="19"/>
      <c r="AA27" s="19"/>
      <c r="AB27" s="19"/>
      <c r="AC27" s="19"/>
      <c r="AD27" s="19"/>
      <c r="AE27" s="19"/>
      <c r="AF27" s="19"/>
      <c r="AG27" s="19" t="s">
        <v>46</v>
      </c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outlineLevel="1" x14ac:dyDescent="0.2">
      <c r="A28" s="22"/>
      <c r="B28" s="23"/>
      <c r="C28" s="60" t="s">
        <v>75</v>
      </c>
      <c r="D28" s="61"/>
      <c r="E28" s="61"/>
      <c r="F28" s="61"/>
      <c r="G28" s="61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19"/>
      <c r="Z28" s="19"/>
      <c r="AA28" s="19"/>
      <c r="AB28" s="19"/>
      <c r="AC28" s="19"/>
      <c r="AD28" s="19"/>
      <c r="AE28" s="19"/>
      <c r="AF28" s="19"/>
      <c r="AG28" s="19" t="s">
        <v>48</v>
      </c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outlineLevel="1" x14ac:dyDescent="0.2">
      <c r="A29" s="32">
        <v>11</v>
      </c>
      <c r="B29" s="33" t="s">
        <v>83</v>
      </c>
      <c r="C29" s="46" t="s">
        <v>84</v>
      </c>
      <c r="D29" s="34" t="s">
        <v>49</v>
      </c>
      <c r="E29" s="35">
        <v>1</v>
      </c>
      <c r="F29" s="49"/>
      <c r="G29" s="36">
        <f>ROUND(E29*F29,2)</f>
        <v>0</v>
      </c>
      <c r="H29" s="36">
        <v>0</v>
      </c>
      <c r="I29" s="36">
        <f>ROUND(E29*H29,2)</f>
        <v>0</v>
      </c>
      <c r="J29" s="36">
        <v>36000</v>
      </c>
      <c r="K29" s="36">
        <f>ROUND(E29*J29,2)</f>
        <v>36000</v>
      </c>
      <c r="L29" s="36">
        <v>21</v>
      </c>
      <c r="M29" s="37">
        <f>G29*(1+L29/100)</f>
        <v>0</v>
      </c>
      <c r="N29" s="24">
        <v>0</v>
      </c>
      <c r="O29" s="24">
        <f>ROUND(E29*N29,2)</f>
        <v>0</v>
      </c>
      <c r="P29" s="24">
        <v>0</v>
      </c>
      <c r="Q29" s="24">
        <f>ROUND(E29*P29,2)</f>
        <v>0</v>
      </c>
      <c r="R29" s="24"/>
      <c r="S29" s="24" t="s">
        <v>43</v>
      </c>
      <c r="T29" s="24" t="s">
        <v>44</v>
      </c>
      <c r="U29" s="24">
        <v>1</v>
      </c>
      <c r="V29" s="24">
        <f>ROUND(E29*U29,2)</f>
        <v>1</v>
      </c>
      <c r="W29" s="24"/>
      <c r="X29" s="24" t="s">
        <v>63</v>
      </c>
      <c r="Y29" s="19"/>
      <c r="Z29" s="19"/>
      <c r="AA29" s="19"/>
      <c r="AB29" s="19"/>
      <c r="AC29" s="19"/>
      <c r="AD29" s="19"/>
      <c r="AE29" s="19"/>
      <c r="AF29" s="19"/>
      <c r="AG29" s="19" t="s">
        <v>64</v>
      </c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outlineLevel="1" x14ac:dyDescent="0.2">
      <c r="A30" s="22"/>
      <c r="B30" s="23"/>
      <c r="C30" s="60" t="s">
        <v>85</v>
      </c>
      <c r="D30" s="61"/>
      <c r="E30" s="61"/>
      <c r="F30" s="61"/>
      <c r="G30" s="61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19"/>
      <c r="Z30" s="19"/>
      <c r="AA30" s="19"/>
      <c r="AB30" s="19"/>
      <c r="AC30" s="19"/>
      <c r="AD30" s="19"/>
      <c r="AE30" s="19"/>
      <c r="AF30" s="19"/>
      <c r="AG30" s="19" t="s">
        <v>48</v>
      </c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outlineLevel="1" x14ac:dyDescent="0.2">
      <c r="A31" s="38">
        <v>12</v>
      </c>
      <c r="B31" s="39" t="s">
        <v>57</v>
      </c>
      <c r="C31" s="45" t="s">
        <v>58</v>
      </c>
      <c r="D31" s="40" t="s">
        <v>49</v>
      </c>
      <c r="E31" s="41">
        <v>1</v>
      </c>
      <c r="F31" s="48"/>
      <c r="G31" s="42">
        <f>ROUND(E31*F31,2)</f>
        <v>0</v>
      </c>
      <c r="H31" s="42">
        <v>0</v>
      </c>
      <c r="I31" s="42">
        <f>ROUND(E31*H31,2)</f>
        <v>0</v>
      </c>
      <c r="J31" s="42">
        <v>10820</v>
      </c>
      <c r="K31" s="42">
        <f>ROUND(E31*J31,2)</f>
        <v>10820</v>
      </c>
      <c r="L31" s="42">
        <v>21</v>
      </c>
      <c r="M31" s="43">
        <f>G31*(1+L31/100)</f>
        <v>0</v>
      </c>
      <c r="N31" s="24">
        <v>0</v>
      </c>
      <c r="O31" s="24">
        <f>ROUND(E31*N31,2)</f>
        <v>0</v>
      </c>
      <c r="P31" s="24">
        <v>0</v>
      </c>
      <c r="Q31" s="24">
        <f>ROUND(E31*P31,2)</f>
        <v>0</v>
      </c>
      <c r="R31" s="24"/>
      <c r="S31" s="24" t="s">
        <v>43</v>
      </c>
      <c r="T31" s="24" t="s">
        <v>44</v>
      </c>
      <c r="U31" s="24">
        <v>10</v>
      </c>
      <c r="V31" s="24">
        <f>ROUND(E31*U31,2)</f>
        <v>10</v>
      </c>
      <c r="W31" s="24"/>
      <c r="X31" s="24" t="s">
        <v>45</v>
      </c>
      <c r="Y31" s="19"/>
      <c r="Z31" s="19"/>
      <c r="AA31" s="19"/>
      <c r="AB31" s="19"/>
      <c r="AC31" s="19"/>
      <c r="AD31" s="19"/>
      <c r="AE31" s="19"/>
      <c r="AF31" s="19"/>
      <c r="AG31" s="19" t="s">
        <v>46</v>
      </c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outlineLevel="1" x14ac:dyDescent="0.2">
      <c r="A32" s="38">
        <v>13</v>
      </c>
      <c r="B32" s="39" t="s">
        <v>59</v>
      </c>
      <c r="C32" s="45" t="s">
        <v>60</v>
      </c>
      <c r="D32" s="40" t="s">
        <v>49</v>
      </c>
      <c r="E32" s="41">
        <v>1</v>
      </c>
      <c r="F32" s="48"/>
      <c r="G32" s="42">
        <f>ROUND(E32*F32,2)</f>
        <v>0</v>
      </c>
      <c r="H32" s="42">
        <v>0</v>
      </c>
      <c r="I32" s="42">
        <f>ROUND(E32*H32,2)</f>
        <v>0</v>
      </c>
      <c r="J32" s="42">
        <v>27367</v>
      </c>
      <c r="K32" s="42">
        <f>ROUND(E32*J32,2)</f>
        <v>27367</v>
      </c>
      <c r="L32" s="42">
        <v>21</v>
      </c>
      <c r="M32" s="43">
        <f>G32*(1+L32/100)</f>
        <v>0</v>
      </c>
      <c r="N32" s="24">
        <v>0</v>
      </c>
      <c r="O32" s="24">
        <f>ROUND(E32*N32,2)</f>
        <v>0</v>
      </c>
      <c r="P32" s="24">
        <v>0</v>
      </c>
      <c r="Q32" s="24">
        <f>ROUND(E32*P32,2)</f>
        <v>0</v>
      </c>
      <c r="R32" s="24"/>
      <c r="S32" s="24" t="s">
        <v>43</v>
      </c>
      <c r="T32" s="24" t="s">
        <v>44</v>
      </c>
      <c r="U32" s="24">
        <v>20</v>
      </c>
      <c r="V32" s="24">
        <f>ROUND(E32*U32,2)</f>
        <v>20</v>
      </c>
      <c r="W32" s="24"/>
      <c r="X32" s="24" t="s">
        <v>45</v>
      </c>
      <c r="Y32" s="19"/>
      <c r="Z32" s="19"/>
      <c r="AA32" s="19"/>
      <c r="AB32" s="19"/>
      <c r="AC32" s="19"/>
      <c r="AD32" s="19"/>
      <c r="AE32" s="19"/>
      <c r="AF32" s="19"/>
      <c r="AG32" s="19" t="s">
        <v>46</v>
      </c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outlineLevel="1" x14ac:dyDescent="0.2">
      <c r="A33" s="32">
        <v>14</v>
      </c>
      <c r="B33" s="33" t="s">
        <v>61</v>
      </c>
      <c r="C33" s="46" t="s">
        <v>62</v>
      </c>
      <c r="D33" s="34" t="s">
        <v>49</v>
      </c>
      <c r="E33" s="35">
        <v>1</v>
      </c>
      <c r="F33" s="49"/>
      <c r="G33" s="36">
        <f>ROUND(E33*F33,2)</f>
        <v>0</v>
      </c>
      <c r="H33" s="36">
        <v>0</v>
      </c>
      <c r="I33" s="36">
        <f>ROUND(E33*H33,2)</f>
        <v>0</v>
      </c>
      <c r="J33" s="36">
        <v>25000</v>
      </c>
      <c r="K33" s="36">
        <f>ROUND(E33*J33,2)</f>
        <v>25000</v>
      </c>
      <c r="L33" s="36">
        <v>21</v>
      </c>
      <c r="M33" s="37">
        <f>G33*(1+L33/100)</f>
        <v>0</v>
      </c>
      <c r="N33" s="24">
        <v>0</v>
      </c>
      <c r="O33" s="24">
        <f>ROUND(E33*N33,2)</f>
        <v>0</v>
      </c>
      <c r="P33" s="24">
        <v>0</v>
      </c>
      <c r="Q33" s="24">
        <f>ROUND(E33*P33,2)</f>
        <v>0</v>
      </c>
      <c r="R33" s="24"/>
      <c r="S33" s="24" t="s">
        <v>43</v>
      </c>
      <c r="T33" s="24" t="s">
        <v>44</v>
      </c>
      <c r="U33" s="24">
        <v>0</v>
      </c>
      <c r="V33" s="24">
        <f>ROUND(E33*U33,2)</f>
        <v>0</v>
      </c>
      <c r="W33" s="24"/>
      <c r="X33" s="24" t="s">
        <v>63</v>
      </c>
      <c r="Y33" s="19"/>
      <c r="Z33" s="19"/>
      <c r="AA33" s="19"/>
      <c r="AB33" s="19"/>
      <c r="AC33" s="19"/>
      <c r="AD33" s="19"/>
      <c r="AE33" s="19"/>
      <c r="AF33" s="19"/>
      <c r="AG33" s="19" t="s">
        <v>64</v>
      </c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ht="13.5" thickBot="1" x14ac:dyDescent="0.25">
      <c r="A34" s="1"/>
      <c r="B34" s="2"/>
      <c r="C34" s="47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AE34">
        <v>15</v>
      </c>
      <c r="AF34">
        <v>21</v>
      </c>
      <c r="AG34" t="s">
        <v>28</v>
      </c>
    </row>
    <row r="35" spans="1:60" ht="13.5" thickBot="1" x14ac:dyDescent="0.25">
      <c r="C35" s="50" t="s">
        <v>87</v>
      </c>
      <c r="D35" s="51"/>
      <c r="E35" s="52"/>
      <c r="F35" s="53"/>
      <c r="G35" s="53">
        <f t="shared" ref="G35:K35" si="0">G9+G11+G13+G15+G17+G19+G21+G23+G25+G27+G29+G31+G32+G33</f>
        <v>0</v>
      </c>
      <c r="H35" s="53">
        <f t="shared" si="0"/>
        <v>396149.84</v>
      </c>
      <c r="I35" s="53">
        <f t="shared" si="0"/>
        <v>1650286.54</v>
      </c>
      <c r="J35" s="53">
        <f t="shared" si="0"/>
        <v>122187.16</v>
      </c>
      <c r="K35" s="53">
        <f t="shared" si="0"/>
        <v>221400.46000000002</v>
      </c>
      <c r="L35" s="53"/>
      <c r="M35" s="54">
        <f>M9+M11+M13+M15+M17+M19+M21+M23+M25+M27+M29+M31+M32+M33</f>
        <v>0</v>
      </c>
      <c r="AG35" t="s">
        <v>65</v>
      </c>
    </row>
    <row r="36" spans="1:60" x14ac:dyDescent="0.2">
      <c r="D36" s="6"/>
    </row>
    <row r="37" spans="1:60" x14ac:dyDescent="0.2">
      <c r="D37" s="6"/>
    </row>
    <row r="38" spans="1:60" x14ac:dyDescent="0.2">
      <c r="D38" s="6"/>
    </row>
    <row r="39" spans="1:60" x14ac:dyDescent="0.2">
      <c r="D39" s="6"/>
    </row>
    <row r="40" spans="1:60" x14ac:dyDescent="0.2">
      <c r="D40" s="6"/>
    </row>
    <row r="41" spans="1:60" x14ac:dyDescent="0.2">
      <c r="D41" s="6"/>
    </row>
    <row r="42" spans="1:60" x14ac:dyDescent="0.2">
      <c r="D42" s="6"/>
    </row>
    <row r="43" spans="1:60" x14ac:dyDescent="0.2">
      <c r="D43" s="6"/>
    </row>
    <row r="44" spans="1:60" x14ac:dyDescent="0.2">
      <c r="D44" s="6"/>
    </row>
    <row r="45" spans="1:60" x14ac:dyDescent="0.2">
      <c r="D45" s="6"/>
    </row>
    <row r="46" spans="1:60" x14ac:dyDescent="0.2">
      <c r="D46" s="6"/>
    </row>
    <row r="47" spans="1:60" x14ac:dyDescent="0.2">
      <c r="D47" s="6"/>
    </row>
    <row r="48" spans="1:60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  <row r="4972" spans="4:4" x14ac:dyDescent="0.2">
      <c r="D4972" s="6"/>
    </row>
    <row r="4973" spans="4:4" x14ac:dyDescent="0.2">
      <c r="D4973" s="6"/>
    </row>
    <row r="4974" spans="4:4" x14ac:dyDescent="0.2">
      <c r="D4974" s="6"/>
    </row>
    <row r="4975" spans="4:4" x14ac:dyDescent="0.2">
      <c r="D4975" s="6"/>
    </row>
    <row r="4976" spans="4:4" x14ac:dyDescent="0.2">
      <c r="D4976" s="6"/>
    </row>
    <row r="4977" spans="4:4" x14ac:dyDescent="0.2">
      <c r="D4977" s="6"/>
    </row>
    <row r="4978" spans="4:4" x14ac:dyDescent="0.2">
      <c r="D4978" s="6"/>
    </row>
    <row r="4979" spans="4:4" x14ac:dyDescent="0.2">
      <c r="D4979" s="6"/>
    </row>
    <row r="4980" spans="4:4" x14ac:dyDescent="0.2">
      <c r="D4980" s="6"/>
    </row>
    <row r="4981" spans="4:4" x14ac:dyDescent="0.2">
      <c r="D4981" s="6"/>
    </row>
    <row r="4982" spans="4:4" x14ac:dyDescent="0.2">
      <c r="D4982" s="6"/>
    </row>
    <row r="4983" spans="4:4" x14ac:dyDescent="0.2">
      <c r="D4983" s="6"/>
    </row>
    <row r="4984" spans="4:4" x14ac:dyDescent="0.2">
      <c r="D4984" s="6"/>
    </row>
    <row r="4985" spans="4:4" x14ac:dyDescent="0.2">
      <c r="D4985" s="6"/>
    </row>
    <row r="4986" spans="4:4" x14ac:dyDescent="0.2">
      <c r="D4986" s="6"/>
    </row>
    <row r="4987" spans="4:4" x14ac:dyDescent="0.2">
      <c r="D4987" s="6"/>
    </row>
    <row r="4988" spans="4:4" x14ac:dyDescent="0.2">
      <c r="D4988" s="6"/>
    </row>
    <row r="4989" spans="4:4" x14ac:dyDescent="0.2">
      <c r="D4989" s="6"/>
    </row>
    <row r="4990" spans="4:4" x14ac:dyDescent="0.2">
      <c r="D4990" s="6"/>
    </row>
    <row r="4991" spans="4:4" x14ac:dyDescent="0.2">
      <c r="D4991" s="6"/>
    </row>
    <row r="4992" spans="4:4" x14ac:dyDescent="0.2">
      <c r="D4992" s="6"/>
    </row>
    <row r="4993" spans="4:4" x14ac:dyDescent="0.2">
      <c r="D4993" s="6"/>
    </row>
    <row r="4994" spans="4:4" x14ac:dyDescent="0.2">
      <c r="D4994" s="6"/>
    </row>
    <row r="4995" spans="4:4" x14ac:dyDescent="0.2">
      <c r="D4995" s="6"/>
    </row>
    <row r="4996" spans="4:4" x14ac:dyDescent="0.2">
      <c r="D4996" s="6"/>
    </row>
    <row r="4997" spans="4:4" x14ac:dyDescent="0.2">
      <c r="D4997" s="6"/>
    </row>
    <row r="4998" spans="4:4" x14ac:dyDescent="0.2">
      <c r="D4998" s="6"/>
    </row>
    <row r="4999" spans="4:4" x14ac:dyDescent="0.2">
      <c r="D4999" s="6"/>
    </row>
  </sheetData>
  <mergeCells count="15">
    <mergeCell ref="C12:G12"/>
    <mergeCell ref="A1:G1"/>
    <mergeCell ref="C2:G2"/>
    <mergeCell ref="C3:G3"/>
    <mergeCell ref="C4:G4"/>
    <mergeCell ref="C10:G10"/>
    <mergeCell ref="C26:G26"/>
    <mergeCell ref="C28:G28"/>
    <mergeCell ref="C30:G30"/>
    <mergeCell ref="C14:G14"/>
    <mergeCell ref="C16:G16"/>
    <mergeCell ref="C18:G18"/>
    <mergeCell ref="C20:G20"/>
    <mergeCell ref="C22:G22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Pokyny pro vyplnění</vt:lpstr>
      <vt:lpstr>VzorPolozky</vt:lpstr>
      <vt:lpstr>01 03 Pol</vt:lpstr>
      <vt:lpstr>'01 03 Pol'!Názvy_tisku</vt:lpstr>
      <vt:lpstr>'01 03 Pol'!Oblast_tisku</vt:lpstr>
    </vt:vector>
  </TitlesOfParts>
  <Company>NPK,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Raděj</dc:creator>
  <cp:lastModifiedBy>Raděj Jan (PKN-PTU)</cp:lastModifiedBy>
  <cp:lastPrinted>2019-03-19T12:27:02Z</cp:lastPrinted>
  <dcterms:created xsi:type="dcterms:W3CDTF">2009-04-08T07:15:50Z</dcterms:created>
  <dcterms:modified xsi:type="dcterms:W3CDTF">2022-04-20T07:54:19Z</dcterms:modified>
</cp:coreProperties>
</file>