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</sheets>
  <definedNames/>
  <calcPr fullCalcOnLoad="1"/>
</workbook>
</file>

<file path=xl/sharedStrings.xml><?xml version="1.0" encoding="utf-8"?>
<sst xmlns="http://schemas.openxmlformats.org/spreadsheetml/2006/main" count="538" uniqueCount="245">
  <si>
    <t>Firma: PČDP</t>
  </si>
  <si>
    <t>Soupis objektů s DPH</t>
  </si>
  <si>
    <t>Stavba: 2021/037 - Modernizace mostu ev. č. 360-014 - Řetůvka</t>
  </si>
  <si>
    <t>Varianta: 002 - Základní řešení - změna na nestmelený obrus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</si>
  <si>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</si>
  <si>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</si>
  <si>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</si>
  <si>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</si>
  <si>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</si>
  <si>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</si>
  <si>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</si>
  <si>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</si>
  <si>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</si>
  <si>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</si>
  <si>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</si>
  <si>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2021/037</t>
  </si>
  <si>
    <t>Modernizace mostu ev. č. 360-014 - Řetůvka</t>
  </si>
  <si>
    <t>O</t>
  </si>
  <si>
    <t>Rozpočet:</t>
  </si>
  <si>
    <t>0,00</t>
  </si>
  <si>
    <t>15,00</t>
  </si>
  <si>
    <t>21,00</t>
  </si>
  <si>
    <t>3</t>
  </si>
  <si>
    <t>2</t>
  </si>
  <si>
    <t>SO 001</t>
  </si>
  <si>
    <t>Staveništní provizorní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</si>
  <si>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</si>
  <si>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</si>
  <si>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</si>
  <si>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</si>
  <si>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</si>
  <si>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</si>
  <si>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</si>
  <si>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</si>
  <si>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</si>
  <si>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</si>
  <si>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</si>
  <si>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</si>
  <si>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</si>
  <si>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</si>
  <si>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</si>
  <si>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</si>
  <si>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</si>
  <si>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</si>
  <si>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</si>
  <si>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</si>
  <si>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014112</t>
  </si>
  <si>
    <t/>
  </si>
  <si>
    <t>POPLATKY ZA SKLÁDKU TYP S-IO (INERTNÍ ODPAD)</t>
  </si>
  <si>
    <t>T</t>
  </si>
  <si>
    <t>PP</t>
  </si>
  <si>
    <t>17 05 04 - Zemina a kamení neuvedené pod číslem 17 05 03 
Ekola České Libchavy</t>
  </si>
  <si>
    <t>VV</t>
  </si>
  <si>
    <t>Štěrkodrť z pol. č. 113327 - 191.389*2.10=401,917 [A]</t>
  </si>
  <si>
    <t>TS</t>
  </si>
  <si>
    <t>zahrnuje veškeré poplatky provozovateli skládky související s uložením odpadu na skládce.</t>
  </si>
  <si>
    <t>014132</t>
  </si>
  <si>
    <t>POPLATKY ZA SKLÁDKU TYP S-NO (NEBEZPEČNÝ ODPAD)</t>
  </si>
  <si>
    <t>17 03 02 - Asfaltové směsi neuvedené pod číslem 17 03 01 
Ekola České Libchavy</t>
  </si>
  <si>
    <t>Asfaltový recyklát z pol. č. 56363 - 30.931*2.30=71,141 [A]</t>
  </si>
  <si>
    <t>02520</t>
  </si>
  <si>
    <t>ZKOUŠENÍ MATERIÁLŮ NEZÁVISLOU ZKUŠEBNOU</t>
  </si>
  <si>
    <t>KPL</t>
  </si>
  <si>
    <t>Provedení statické zatěžovací zkoušky po provedení zhutnění zemní pláně 
Výsledek bude rozhodovat o velikosti provedení tloušťky komunikace</t>
  </si>
  <si>
    <t>1=1,000 [A]</t>
  </si>
  <si>
    <t>zahrnuje veškeré náklady spojené s objednatelem požadovanými zkouškami</t>
  </si>
  <si>
    <t>Zemní práce</t>
  </si>
  <si>
    <t>11202</t>
  </si>
  <si>
    <t>KÁCENÍ STROMŮ D KMENE DO 0,9M S ODSTRANĚNÍM PAŘEZŮ</t>
  </si>
  <si>
    <t>KUS</t>
  </si>
  <si>
    <t>Kácení vzrostlých keřů a stromů v místě stavby 
Jedná se o odhad dle vytyčení komunikace</t>
  </si>
  <si>
    <t>Počet 
5=5,000 [A]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</si>
  <si>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</si>
  <si>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113327</t>
  </si>
  <si>
    <t>ODSTRAN PODKL ZPEVNĚNÝCH PLOCH Z KAMENIVA NESTMEL, ODVOZ DO 16KM</t>
  </si>
  <si>
    <t>M3</t>
  </si>
  <si>
    <t>Odstranění nestmelených vrstev z provizorní komunikace 
uvažována nejbližší skládka EKOLA České Libchavy 
Včetně naložení a uložení na skládku</t>
  </si>
  <si>
    <t>Horní podkladní vrstva 
289.594*0.20=57,919 [A] 
Spodní podkladní vrstva 
318.982*0.20=63,796 [B] 
Ochranná vrstva 
348.37*0.20=69,674 [C] 
Celkem: A+B+C=191,389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</si>
  <si>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</si>
  <si>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113437</t>
  </si>
  <si>
    <t>ODSTRAN KRYTU ZPEVNĚNÝCH PLOCH S ASFALT POJIVEM VČET PODKLADU, ODVOZ DO 16KM</t>
  </si>
  <si>
    <t>Odstranění asfaltového recyklátu z provizorní komunikace 
uvažována nejbližší skládka EKOLA České Libchavy 
Včetně naložení a uložení na skládku</t>
  </si>
  <si>
    <t>Obrusná vrstva 
257.757*0.12=30,931 [A]</t>
  </si>
  <si>
    <t>7</t>
  </si>
  <si>
    <t>12110A</t>
  </si>
  <si>
    <t>SEJMUTÍ ORNICE NEBO LESNÍ PŮDY - BEZ DOPRAVY</t>
  </si>
  <si>
    <t>Sejmutí ornice v tloušťce 040 m včetně uložení v místě stavby na dočasnou skládku - bude znovupoužita</t>
  </si>
  <si>
    <t>Plocha 
358.166=358,166 [A] 
Tloušťka 
0.40=0,400 [B] 
Celkem: A*B=143,266 [C]</t>
  </si>
  <si>
    <t>položka zahrnuje sejmutí ornice bez ohledu na tloušťku vrstvy včetně vnitrostaveništní dopravy 
nezahrnuje uložení na trvalou skládku</t>
  </si>
  <si>
    <t>8</t>
  </si>
  <si>
    <t>12273A</t>
  </si>
  <si>
    <t>ODKOPÁVKY A PROKOPÁVKY OBECNÉ TŘ. I - BEZ DOPRAVY</t>
  </si>
  <si>
    <t>Výkres 2 Podrobná situace stavby 
Výkop pro umístění chrániček 
Zemina bude umístěná vedle výkopu a po osazení chrániček ihned zasypána</t>
  </si>
  <si>
    <t>Délka 
41.00=41,000 [A] 
Šířka 
0.80=0,800 [B] 
Výška 
1.10=1,100 [C] 
Celkem: A*B*C=36,080 [D]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</si>
  <si>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</si>
  <si>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</si>
  <si>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</si>
  <si>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Uložení ornice z pol. č. 12110A v místě stavby</t>
  </si>
  <si>
    <t>Objem 
143.266=143,266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</si>
  <si>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</si>
  <si>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17411</t>
  </si>
  <si>
    <t>ZÁSYP JAM A RÝH ZEMINOU SE ZHUTNĚNÍM</t>
  </si>
  <si>
    <t>Výkres 2 Podrobná situace stavby 
Zásyp rýhy po osazení chráničky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</si>
  <si>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</si>
  <si>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11</t>
  </si>
  <si>
    <t>18110</t>
  </si>
  <si>
    <t>ÚPRAVA PLÁNĚ SE ZHUTNĚNÍM V HORNINĚ TŘ. I</t>
  </si>
  <si>
    <t>M2</t>
  </si>
  <si>
    <t>Přehutnění zemní pláně před výstavbou vozovky</t>
  </si>
  <si>
    <t>Délka 
48.98=48,980 [A] 
Šířka 
6.70=6,700 [B] 
Rozšíření v nároží 
30.00=30,000 [C] 
Celkem: A*B+C=358,166 [D]</t>
  </si>
  <si>
    <t>položka zahrnuje úpravu pláně včetně vyrovnání výškových rozdílů. Míru zhutnění určuje  
projekt.</t>
  </si>
  <si>
    <t>12</t>
  </si>
  <si>
    <t>18235</t>
  </si>
  <si>
    <t>ROZPROSTŘENÍ ORNICE V ROVINĚ V TL DO 0,40M</t>
  </si>
  <si>
    <t>Rozprostření ornice po odstranění dočasné komunikace 
Bude použita ornice z pol. č. 17120 (dočasná skládka)</t>
  </si>
  <si>
    <t>Plocha 
358.166=358,166 [A]</t>
  </si>
  <si>
    <t>položka zahrnuje:  
nutné přemístění ornice z dočasných skládek vzdálených do 50m rozprostření ornice v předepsané tloušťce v rovině a ve svahu do 1:5</t>
  </si>
  <si>
    <t>13</t>
  </si>
  <si>
    <t>18241</t>
  </si>
  <si>
    <t>ZALOŽENÍ TRÁVNÍKU RUČNÍM VÝSEVEM</t>
  </si>
  <si>
    <t>Založení trávníku travním semenem po odstranění provizorní komunikace 
Včetně zalévání do doby než bude viditelný růst trávy</t>
  </si>
  <si>
    <t>Zahrnuje dodání předepsané travní směsi, její výsev na ornici, zalévání, první pokosení, to vše  
bez ohledu na sklon terénu</t>
  </si>
  <si>
    <t>Základy</t>
  </si>
  <si>
    <t>14</t>
  </si>
  <si>
    <t>21461B</t>
  </si>
  <si>
    <t>SEPARAČNÍ GEOTEXTILIE DO 200G/M2</t>
  </si>
  <si>
    <t>Předpokládaná šířka rolí 2.00 m 
V celkové šířce 8.00 m s přeložením konců na ochranou vrstvu po vybudování</t>
  </si>
  <si>
    <t>Délka 
48.98=48,980 [A] 
Šířka 
8.00=8,000 [B] 
Celkem: A*B=391,840 [C]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</si>
  <si>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</si>
  <si>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</si>
  <si>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15</t>
  </si>
  <si>
    <t>56334</t>
  </si>
  <si>
    <t>A</t>
  </si>
  <si>
    <t>VOZOVKOVÉ VRSTVY ZE ŠTĚRKODRTI TL. DO 200MM</t>
  </si>
  <si>
    <t>Výkres 2 Podrobná situace stavby; 4 Vzorový příčný řez 
ŠDA 0/32; 200 mm; ČSN 73 6126-1</t>
  </si>
  <si>
    <t>Délka 
48.98=48,980 [A] 
Šířka 
5.30=5,300 [B] 
Rozšíření v nároží 
30.00=30,000 [C] 
Celkem: A*B+C=289,594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</si>
  <si>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</si>
  <si>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16</t>
  </si>
  <si>
    <t>B</t>
  </si>
  <si>
    <t>Výkres 2 Podrobná situace stavby; 4 Vzorový příčný řez 
ŠDA 0/32; 200 mm; ČSN 73 6126-1 
Vrstva bude provedena pouze v případě, pokud bude Edef,2 zemní pláně menší než 60 MPa</t>
  </si>
  <si>
    <t>Délka 
48.98=48,980 [A] 
Šířka 
5.90=5,900 [B] 
Rozšíření v nároží 
30.00=30,000 [C] 
Celkem: A*B+C=318,982 [D]</t>
  </si>
  <si>
    <t>17</t>
  </si>
  <si>
    <t>C</t>
  </si>
  <si>
    <t>Výkres 2 Podrobná situace stavby; 4 Vzorový příčný řez 
ŠDA 0/32; 200 mm; ČSN 73 6126-1 
Vrstva bude provedena pouze v případě, pokud bude Edef,2 zemní pláně menší než 40 MPa</t>
  </si>
  <si>
    <t>Délka 
48.98=48,980 [A] 
Šířka 
6.50=6,500 [B] 
Rozšíření v nároží 
30.00=30,000 [C] 
Celkem: A*B+C=348,370 [D]</t>
  </si>
  <si>
    <t>18</t>
  </si>
  <si>
    <t>56363</t>
  </si>
  <si>
    <t>VOZOVKOVÉ VRSTVY Z RECYKLOVANÉHO MATERIÁLU TL DO 120MM</t>
  </si>
  <si>
    <t>Výkres 2 Podrobná situace stavby; 4 Vzorový příčný řez 
120 RA 0/16; ČSN EN 13108-8</t>
  </si>
  <si>
    <t>Délka 
48.98=48,980 [A] 
Šířka 
4.65=4,650 [B] 
Rozšíření v nároží 
30.00=30,000 [C] 
Celkem: A*B+C=257,757 [D]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</si>
  <si>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</si>
  <si>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Přidružená stavební výroba</t>
  </si>
  <si>
    <t>19</t>
  </si>
  <si>
    <t>702231</t>
  </si>
  <si>
    <t>KABELOVÁ CHRÁNIČKA ZEMNÍ DĚLENÁ</t>
  </si>
  <si>
    <t>M</t>
  </si>
  <si>
    <t>Výkres 2 Podrobná situace stavby</t>
  </si>
  <si>
    <t>Délka chráničky CETIN 
33.00=33,000 [A] 
Délka chráničky ČEZ 
8.00=8,000 [B] 
Celkem: A+B=41,000 [C]</t>
  </si>
  <si>
    <t>1. Položka obsahuje:  
– proražení otvoru zdivem o průřezu od 0,01 do 0,025m2  
– úpravu a začištění omítky po montáži vedení  
– pomocné mechanismy  
2. Položka neobsahuje:  
– protipožární ucpávku  
3. Způsob měření:  
Udává se počet kusů kompletní konstrukce nebo práce.</t>
  </si>
  <si>
    <t>Ostatní konstrukce a práce</t>
  </si>
  <si>
    <t>20</t>
  </si>
  <si>
    <t>911CA2</t>
  </si>
  <si>
    <t>SVODIDLO BETON, ÚROVEŇ ZADRŽ N2 VÝŠ 0,8M - MONTÁŽ S PŘESUNEM</t>
  </si>
  <si>
    <t>Výkres 2 Podrobná situace stavby 
Betonové svodidlo</t>
  </si>
  <si>
    <t>Délka běžného kusu 
30=30,000 [A] 
Délka náběhového kusu 
4=4,000 [B] 
Celkem: A+B=34,000 [C]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</si>
  <si>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</si>
  <si>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21</t>
  </si>
  <si>
    <t>911CA3</t>
  </si>
  <si>
    <t>SVODIDLO BETON, ÚROVEŇ ZADRŽ N2 VÝŠ 0,8M - DEMONTÁŽ S PŘESUNEM</t>
  </si>
  <si>
    <t>Demontáž svodidla a odvezení</t>
  </si>
  <si>
    <t>Délka 
34.00=34,000 [A]</t>
  </si>
  <si>
    <t>položka zahrnuje:  
- demontáž a odstranění zařízení  
- jeho odvoz na předepsané místo</t>
  </si>
  <si>
    <t>22</t>
  </si>
  <si>
    <t>911CA9</t>
  </si>
  <si>
    <t>SVODIDLO BETON, ÚROVEŇ ZADRŽ N2 VÝŠ 0,8M - NÁJEM</t>
  </si>
  <si>
    <t>MDEN</t>
  </si>
  <si>
    <t>Předpoklad 1 rok</t>
  </si>
  <si>
    <t>Délka 
34.00=34,000 [A] 
Dny 
365=365,000 [B] 
Celkem: A*B=12 410,000 [C]</t>
  </si>
  <si>
    <t>položka zahrnuje denní sazbu za pronájem zařízení  
počet měrných jednotek se určí jako součin délky zařízení a počtu dnů použití</t>
  </si>
  <si>
    <t>23</t>
  </si>
  <si>
    <t>91228</t>
  </si>
  <si>
    <t>SMĚROVÉ SLOUPKY Z PLAST HMOT VČETNĚ ODRAZNÉHO PÁSKU</t>
  </si>
  <si>
    <t>Z11g 
4=4,000 [A]</t>
  </si>
  <si>
    <t>položka zahrnuje:  
- dodání a osazení sloupku včetně nutných zemních prací  
- vnitrostaveništní a mimostaveništní doprava  
- odrazky plastové nebo z retroreflexní fólie</t>
  </si>
  <si>
    <t>24</t>
  </si>
  <si>
    <t>912283</t>
  </si>
  <si>
    <t>SMĚROVÉ SLOUPKY Z PLAST HMOT - DEMONTÁŽ A ODVOZ</t>
  </si>
  <si>
    <t>položka zahrnuje demontáž stávajícího sloupku, jeho odvoz do skladu nebo na skládku</t>
  </si>
  <si>
    <t>25</t>
  </si>
  <si>
    <t>914132</t>
  </si>
  <si>
    <t>DOPRAVNÍ ZNAČKY ZÁKLADNÍ VELIKOSTI OCELOVÉ FÓLIE TŘ 2 - MONTÁŽ S PŘEMÍSTĚNÍM</t>
  </si>
  <si>
    <t>P7 - 1=1,000 [A] 
P8 - 1=1,000 [B] 
Celkem: A+B=2,000 [C]</t>
  </si>
  <si>
    <t>položka zahrnuje:  
- dopravu demontované značky z dočasné skládky  
- osazení a montáž značky na místě určeném projektem  
- nutnou opravu poškozených částí nezahrnuje dodávku značky</t>
  </si>
  <si>
    <t>26</t>
  </si>
  <si>
    <t>914133</t>
  </si>
  <si>
    <t>DOPRAVNÍ ZNAČKY ZÁKLADNÍ VELIKOSTI OCELOVÉ FÓLIE TŘ 2 - DEMONTÁŽ</t>
  </si>
  <si>
    <t>Počet 
2=2,000 [A]</t>
  </si>
  <si>
    <t>Položka zahrnuje odstranění, demontáž a odklizení materiálu s odvozem na předepsané  
místo</t>
  </si>
  <si>
    <t>27</t>
  </si>
  <si>
    <t>914139</t>
  </si>
  <si>
    <t>DOPRAV ZNAČKY ZÁKLAD VEL OCEL FÓLIE TŘ 2 - NÁJEMNÉ</t>
  </si>
  <si>
    <t>KSDEN</t>
  </si>
  <si>
    <t>Počet 
2=2,000 [A] 
Dní 
365=365,000 [B] 
Celkem: A*B=730,000 [C]</t>
  </si>
  <si>
    <t>položka zahrnuje sazbu za pronájem dopravních značek a zařízení, počet jednotek je určen jako součin počtu značek a počtu dní použití</t>
  </si>
  <si>
    <t>28</t>
  </si>
  <si>
    <t>914922</t>
  </si>
  <si>
    <t>SLOUPKY A STOJKY DZ Z OCEL TRUBEK DO PATKY MONTÁŽ S PŘESUNEM</t>
  </si>
  <si>
    <t>Sloupky pro umístění dočasného značení</t>
  </si>
  <si>
    <t>Počet značek 
2=2,000 [A]</t>
  </si>
  <si>
    <t>položka zahrnuje: 
- dopravu demontovaného zařízení z dočasné skládky 
- osazení a montáž zařízení na místě určeném projektem 
- nutnou opravu poškozených částí</t>
  </si>
  <si>
    <t>29</t>
  </si>
  <si>
    <t>914923</t>
  </si>
  <si>
    <t>SLOUPKY A STOJKY DZ Z OCEL TRUBEK DO PATKY DEMONTÁŽ</t>
  </si>
  <si>
    <t>30</t>
  </si>
  <si>
    <t>914929</t>
  </si>
  <si>
    <t>SLOUPKY A STOJKY DZ Z OCEL TRUBEK DO PATKY NÁJEMNÉ</t>
  </si>
  <si>
    <t>položka zahrnuje sazbu za pronájem dopravních značek a zařízení. Počet měrných jednotek se určí jako součin počtu sloupků a počtu dní použití</t>
  </si>
  <si>
    <t>31</t>
  </si>
  <si>
    <t>916712</t>
  </si>
  <si>
    <t>UPEVŇOVACÍ KONSTR - PODKLADNÍ DESKA POD 28KG - MONTÁŽ S PŘESUNEM</t>
  </si>
  <si>
    <t>Výkres 2 Podrobná situace 
Předpoklad 2 desky na 1 stojan</t>
  </si>
  <si>
    <t>Počet sloupků 
2=2,000 [A] 
Počet kusů na sloupek 
2=2,000 [B] 
Celkem: A*B=4,000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</si>
  <si>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</si>
  <si>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32</t>
  </si>
  <si>
    <t>916713</t>
  </si>
  <si>
    <t>UPEVŇOVACÍ KONSTR - PODKLADNÍ DESKA POD 28KG - DEMONTÁŽ</t>
  </si>
  <si>
    <t>Počet 
4=4,000 [A]</t>
  </si>
  <si>
    <t>Položka zahrnuje odstranění, demontáž a odklizení zařízení s odvozem na předepsané místo</t>
  </si>
  <si>
    <t>33</t>
  </si>
  <si>
    <t>916719</t>
  </si>
  <si>
    <t>UPEVŇOVACÍ KONSTR - PODKLAD DESKA POD 28KG - NÁJEMNÉ</t>
  </si>
  <si>
    <t>Počet 
4=4,000 [A] 
Dní 
365=365,000 [B] 
Celkem: A*B=1 460,000 [C]</t>
  </si>
  <si>
    <t>položka zahrnuje sazbu za pronájem zařízení. Počet měrných jednotek se určí jako součin počtu zařízení a počtu dní použití.</t>
  </si>
  <si>
    <t>34</t>
  </si>
  <si>
    <t>916812</t>
  </si>
  <si>
    <t>ODDĚL OPLOCENÍ S PODSTAVCI DRÁTĚNNÉ - MONTÁŽ S PŘESUNEM</t>
  </si>
  <si>
    <t>Délka 
41.00=41,000 [A]</t>
  </si>
  <si>
    <t>35</t>
  </si>
  <si>
    <t>916813</t>
  </si>
  <si>
    <t>ODDĚL OPLOCENÍ S PODSTAVCI DRÁTĚNNÉ - DEMONTÁŽ</t>
  </si>
  <si>
    <t>36</t>
  </si>
  <si>
    <t>916819</t>
  </si>
  <si>
    <t>ODDĚL OPLOCENÍ S PODSTAVCI DRÁTĚNNÉ - NÁJEMNÉ</t>
  </si>
  <si>
    <t>Délka 
41.00=41,000 [A] 
Dny 
365=365,000 [B] 
Celkem: A*B=14 965,000 [C]</t>
  </si>
  <si>
    <t>položka zahrnuje sazbu za pronájem zařízení. Počet měrných jednotek se určí jako součin délky zařízení a počtu dní použití.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</si>
</sst>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001'!I3</f>
      </c>
      <c r="D10" s="21">
        <f>'SO 001'!O2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0+O8+O21+O62+O67+O84+O89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0+I8+I21+I62+I67+I84+I89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401.917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25.5">
      <c r="A10" s="35" t="s">
        <v>50</v>
      </c>
      <c r="E10" s="36" t="s">
        <v>51</v>
      </c>
    </row>
    <row r="11" spans="1:5" ht="12.75">
      <c r="A11" s="37" t="s">
        <v>52</v>
      </c>
      <c r="E11" s="38" t="s">
        <v>53</v>
      </c>
    </row>
    <row r="12" spans="1:5" ht="25.5">
      <c r="A12" t="s">
        <v>54</v>
      </c>
      <c r="E12" s="36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71.141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25.5">
      <c r="A14" s="35" t="s">
        <v>50</v>
      </c>
      <c r="E14" s="36" t="s">
        <v>58</v>
      </c>
    </row>
    <row r="15" spans="1:5" ht="12.75">
      <c r="A15" s="37" t="s">
        <v>52</v>
      </c>
      <c r="E15" s="38" t="s">
        <v>59</v>
      </c>
    </row>
    <row r="16" spans="1:5" ht="25.5">
      <c r="A16" t="s">
        <v>54</v>
      </c>
      <c r="E16" s="36" t="s">
        <v>55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62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25.5">
      <c r="A18" s="35" t="s">
        <v>50</v>
      </c>
      <c r="E18" s="36" t="s">
        <v>63</v>
      </c>
    </row>
    <row r="19" spans="1:5" ht="12.75">
      <c r="A19" s="37" t="s">
        <v>52</v>
      </c>
      <c r="E19" s="38" t="s">
        <v>64</v>
      </c>
    </row>
    <row r="20" spans="1:5" ht="12.75">
      <c r="A20" t="s">
        <v>54</v>
      </c>
      <c r="E20" s="36" t="s">
        <v>65</v>
      </c>
    </row>
    <row r="21" spans="1:18" ht="12.75" customHeight="1">
      <c r="A21" s="6" t="s">
        <v>43</v>
      </c>
      <c r="B21" s="6"/>
      <c r="C21" s="40" t="s">
        <v>29</v>
      </c>
      <c r="D21" s="6"/>
      <c r="E21" s="27" t="s">
        <v>66</v>
      </c>
      <c r="F21" s="6"/>
      <c r="G21" s="6"/>
      <c r="H21" s="6"/>
      <c r="I21" s="41">
        <f>0+Q21</f>
      </c>
      <c r="O21">
        <f>0+R21</f>
      </c>
      <c r="Q21">
        <f>0+I22+I26+I30+I34+I38+I42+I46+I50+I54+I58</f>
      </c>
      <c r="R21">
        <f>0+O22+O26+O30+O34+O38+O42+O46+O50+O54+O58</f>
      </c>
    </row>
    <row r="22" spans="1:16" ht="12.75">
      <c r="A22" s="25" t="s">
        <v>45</v>
      </c>
      <c r="B22" s="29" t="s">
        <v>33</v>
      </c>
      <c r="C22" s="29" t="s">
        <v>67</v>
      </c>
      <c r="D22" s="25" t="s">
        <v>47</v>
      </c>
      <c r="E22" s="30" t="s">
        <v>68</v>
      </c>
      <c r="F22" s="31" t="s">
        <v>69</v>
      </c>
      <c r="G22" s="32">
        <v>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70</v>
      </c>
    </row>
    <row r="24" spans="1:5" ht="25.5">
      <c r="A24" s="37" t="s">
        <v>52</v>
      </c>
      <c r="E24" s="38" t="s">
        <v>71</v>
      </c>
    </row>
    <row r="25" spans="1:5" ht="165.75">
      <c r="A25" t="s">
        <v>54</v>
      </c>
      <c r="E25" s="36" t="s">
        <v>72</v>
      </c>
    </row>
    <row r="26" spans="1:16" ht="25.5">
      <c r="A26" s="25" t="s">
        <v>45</v>
      </c>
      <c r="B26" s="29" t="s">
        <v>35</v>
      </c>
      <c r="C26" s="29" t="s">
        <v>73</v>
      </c>
      <c r="D26" s="25" t="s">
        <v>47</v>
      </c>
      <c r="E26" s="30" t="s">
        <v>74</v>
      </c>
      <c r="F26" s="31" t="s">
        <v>75</v>
      </c>
      <c r="G26" s="32">
        <v>191.389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38.25">
      <c r="A27" s="35" t="s">
        <v>50</v>
      </c>
      <c r="E27" s="36" t="s">
        <v>76</v>
      </c>
    </row>
    <row r="28" spans="1:5" ht="102">
      <c r="A28" s="37" t="s">
        <v>52</v>
      </c>
      <c r="E28" s="38" t="s">
        <v>77</v>
      </c>
    </row>
    <row r="29" spans="1:5" ht="63.75">
      <c r="A29" t="s">
        <v>54</v>
      </c>
      <c r="E29" s="36" t="s">
        <v>78</v>
      </c>
    </row>
    <row r="30" spans="1:16" ht="25.5">
      <c r="A30" s="25" t="s">
        <v>45</v>
      </c>
      <c r="B30" s="29" t="s">
        <v>37</v>
      </c>
      <c r="C30" s="29" t="s">
        <v>79</v>
      </c>
      <c r="D30" s="25" t="s">
        <v>47</v>
      </c>
      <c r="E30" s="30" t="s">
        <v>80</v>
      </c>
      <c r="F30" s="31" t="s">
        <v>75</v>
      </c>
      <c r="G30" s="32">
        <v>30.931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38.25">
      <c r="A31" s="35" t="s">
        <v>50</v>
      </c>
      <c r="E31" s="36" t="s">
        <v>81</v>
      </c>
    </row>
    <row r="32" spans="1:5" ht="25.5">
      <c r="A32" s="37" t="s">
        <v>52</v>
      </c>
      <c r="E32" s="38" t="s">
        <v>82</v>
      </c>
    </row>
    <row r="33" spans="1:5" ht="63.75">
      <c r="A33" t="s">
        <v>54</v>
      </c>
      <c r="E33" s="36" t="s">
        <v>78</v>
      </c>
    </row>
    <row r="34" spans="1:16" ht="12.75">
      <c r="A34" s="25" t="s">
        <v>45</v>
      </c>
      <c r="B34" s="29" t="s">
        <v>83</v>
      </c>
      <c r="C34" s="29" t="s">
        <v>84</v>
      </c>
      <c r="D34" s="25" t="s">
        <v>47</v>
      </c>
      <c r="E34" s="30" t="s">
        <v>85</v>
      </c>
      <c r="F34" s="31" t="s">
        <v>75</v>
      </c>
      <c r="G34" s="32">
        <v>143.266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86</v>
      </c>
    </row>
    <row r="36" spans="1:5" ht="76.5">
      <c r="A36" s="37" t="s">
        <v>52</v>
      </c>
      <c r="E36" s="38" t="s">
        <v>87</v>
      </c>
    </row>
    <row r="37" spans="1:5" ht="38.25">
      <c r="A37" t="s">
        <v>54</v>
      </c>
      <c r="E37" s="36" t="s">
        <v>88</v>
      </c>
    </row>
    <row r="38" spans="1:16" ht="12.75">
      <c r="A38" s="25" t="s">
        <v>45</v>
      </c>
      <c r="B38" s="29" t="s">
        <v>89</v>
      </c>
      <c r="C38" s="29" t="s">
        <v>90</v>
      </c>
      <c r="D38" s="25" t="s">
        <v>47</v>
      </c>
      <c r="E38" s="30" t="s">
        <v>91</v>
      </c>
      <c r="F38" s="31" t="s">
        <v>75</v>
      </c>
      <c r="G38" s="32">
        <v>36.08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38.25">
      <c r="A39" s="35" t="s">
        <v>50</v>
      </c>
      <c r="E39" s="36" t="s">
        <v>92</v>
      </c>
    </row>
    <row r="40" spans="1:5" ht="102">
      <c r="A40" s="37" t="s">
        <v>52</v>
      </c>
      <c r="E40" s="38" t="s">
        <v>93</v>
      </c>
    </row>
    <row r="41" spans="1:5" ht="382.5">
      <c r="A41" t="s">
        <v>54</v>
      </c>
      <c r="E41" s="36" t="s">
        <v>94</v>
      </c>
    </row>
    <row r="42" spans="1:16" ht="12.75">
      <c r="A42" s="25" t="s">
        <v>45</v>
      </c>
      <c r="B42" s="29" t="s">
        <v>40</v>
      </c>
      <c r="C42" s="29" t="s">
        <v>95</v>
      </c>
      <c r="D42" s="25" t="s">
        <v>47</v>
      </c>
      <c r="E42" s="30" t="s">
        <v>96</v>
      </c>
      <c r="F42" s="31" t="s">
        <v>75</v>
      </c>
      <c r="G42" s="32">
        <v>143.266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97</v>
      </c>
    </row>
    <row r="44" spans="1:5" ht="25.5">
      <c r="A44" s="37" t="s">
        <v>52</v>
      </c>
      <c r="E44" s="38" t="s">
        <v>98</v>
      </c>
    </row>
    <row r="45" spans="1:5" ht="191.25">
      <c r="A45" t="s">
        <v>54</v>
      </c>
      <c r="E45" s="36" t="s">
        <v>99</v>
      </c>
    </row>
    <row r="46" spans="1:16" ht="12.75">
      <c r="A46" s="25" t="s">
        <v>45</v>
      </c>
      <c r="B46" s="29" t="s">
        <v>42</v>
      </c>
      <c r="C46" s="29" t="s">
        <v>100</v>
      </c>
      <c r="D46" s="25" t="s">
        <v>47</v>
      </c>
      <c r="E46" s="30" t="s">
        <v>101</v>
      </c>
      <c r="F46" s="31" t="s">
        <v>75</v>
      </c>
      <c r="G46" s="32">
        <v>36.08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102</v>
      </c>
    </row>
    <row r="48" spans="1:5" ht="102">
      <c r="A48" s="37" t="s">
        <v>52</v>
      </c>
      <c r="E48" s="38" t="s">
        <v>93</v>
      </c>
    </row>
    <row r="49" spans="1:5" ht="229.5">
      <c r="A49" t="s">
        <v>54</v>
      </c>
      <c r="E49" s="36" t="s">
        <v>103</v>
      </c>
    </row>
    <row r="50" spans="1:16" ht="12.75">
      <c r="A50" s="25" t="s">
        <v>45</v>
      </c>
      <c r="B50" s="29" t="s">
        <v>104</v>
      </c>
      <c r="C50" s="29" t="s">
        <v>105</v>
      </c>
      <c r="D50" s="25" t="s">
        <v>47</v>
      </c>
      <c r="E50" s="30" t="s">
        <v>106</v>
      </c>
      <c r="F50" s="31" t="s">
        <v>107</v>
      </c>
      <c r="G50" s="32">
        <v>358.166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108</v>
      </c>
    </row>
    <row r="52" spans="1:5" ht="102">
      <c r="A52" s="37" t="s">
        <v>52</v>
      </c>
      <c r="E52" s="38" t="s">
        <v>109</v>
      </c>
    </row>
    <row r="53" spans="1:5" ht="38.25">
      <c r="A53" t="s">
        <v>54</v>
      </c>
      <c r="E53" s="36" t="s">
        <v>110</v>
      </c>
    </row>
    <row r="54" spans="1:16" ht="12.75">
      <c r="A54" s="25" t="s">
        <v>45</v>
      </c>
      <c r="B54" s="29" t="s">
        <v>111</v>
      </c>
      <c r="C54" s="29" t="s">
        <v>112</v>
      </c>
      <c r="D54" s="25" t="s">
        <v>47</v>
      </c>
      <c r="E54" s="30" t="s">
        <v>113</v>
      </c>
      <c r="F54" s="31" t="s">
        <v>107</v>
      </c>
      <c r="G54" s="32">
        <v>358.166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25.5">
      <c r="A55" s="35" t="s">
        <v>50</v>
      </c>
      <c r="E55" s="36" t="s">
        <v>114</v>
      </c>
    </row>
    <row r="56" spans="1:5" ht="25.5">
      <c r="A56" s="37" t="s">
        <v>52</v>
      </c>
      <c r="E56" s="38" t="s">
        <v>115</v>
      </c>
    </row>
    <row r="57" spans="1:5" ht="38.25">
      <c r="A57" t="s">
        <v>54</v>
      </c>
      <c r="E57" s="36" t="s">
        <v>116</v>
      </c>
    </row>
    <row r="58" spans="1:16" ht="12.75">
      <c r="A58" s="25" t="s">
        <v>45</v>
      </c>
      <c r="B58" s="29" t="s">
        <v>117</v>
      </c>
      <c r="C58" s="29" t="s">
        <v>118</v>
      </c>
      <c r="D58" s="25" t="s">
        <v>47</v>
      </c>
      <c r="E58" s="30" t="s">
        <v>119</v>
      </c>
      <c r="F58" s="31" t="s">
        <v>107</v>
      </c>
      <c r="G58" s="32">
        <v>358.166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120</v>
      </c>
    </row>
    <row r="60" spans="1:5" ht="25.5">
      <c r="A60" s="37" t="s">
        <v>52</v>
      </c>
      <c r="E60" s="38" t="s">
        <v>115</v>
      </c>
    </row>
    <row r="61" spans="1:5" ht="38.25">
      <c r="A61" t="s">
        <v>54</v>
      </c>
      <c r="E61" s="36" t="s">
        <v>121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122</v>
      </c>
      <c r="F62" s="6"/>
      <c r="G62" s="6"/>
      <c r="H62" s="6"/>
      <c r="I62" s="41">
        <f>0+Q62</f>
      </c>
      <c r="O62">
        <f>0+R62</f>
      </c>
      <c r="Q62">
        <f>0+I63</f>
      </c>
      <c r="R62">
        <f>0+O63</f>
      </c>
    </row>
    <row r="63" spans="1:16" ht="12.75">
      <c r="A63" s="25" t="s">
        <v>45</v>
      </c>
      <c r="B63" s="29" t="s">
        <v>123</v>
      </c>
      <c r="C63" s="29" t="s">
        <v>124</v>
      </c>
      <c r="D63" s="25" t="s">
        <v>47</v>
      </c>
      <c r="E63" s="30" t="s">
        <v>125</v>
      </c>
      <c r="F63" s="31" t="s">
        <v>107</v>
      </c>
      <c r="G63" s="32">
        <v>391.84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25.5">
      <c r="A64" s="35" t="s">
        <v>50</v>
      </c>
      <c r="E64" s="36" t="s">
        <v>126</v>
      </c>
    </row>
    <row r="65" spans="1:5" ht="76.5">
      <c r="A65" s="37" t="s">
        <v>52</v>
      </c>
      <c r="E65" s="38" t="s">
        <v>127</v>
      </c>
    </row>
    <row r="66" spans="1:5" ht="102">
      <c r="A66" t="s">
        <v>54</v>
      </c>
      <c r="E66" s="36" t="s">
        <v>128</v>
      </c>
    </row>
    <row r="67" spans="1:18" ht="12.75" customHeight="1">
      <c r="A67" s="6" t="s">
        <v>43</v>
      </c>
      <c r="B67" s="6"/>
      <c r="C67" s="40" t="s">
        <v>35</v>
      </c>
      <c r="D67" s="6"/>
      <c r="E67" s="27" t="s">
        <v>129</v>
      </c>
      <c r="F67" s="6"/>
      <c r="G67" s="6"/>
      <c r="H67" s="6"/>
      <c r="I67" s="41">
        <f>0+Q67</f>
      </c>
      <c r="O67">
        <f>0+R67</f>
      </c>
      <c r="Q67">
        <f>0+I68+I72+I76+I80</f>
      </c>
      <c r="R67">
        <f>0+O68+O72+O76+O80</f>
      </c>
    </row>
    <row r="68" spans="1:16" ht="12.75">
      <c r="A68" s="25" t="s">
        <v>45</v>
      </c>
      <c r="B68" s="29" t="s">
        <v>130</v>
      </c>
      <c r="C68" s="29" t="s">
        <v>131</v>
      </c>
      <c r="D68" s="25" t="s">
        <v>132</v>
      </c>
      <c r="E68" s="30" t="s">
        <v>133</v>
      </c>
      <c r="F68" s="31" t="s">
        <v>107</v>
      </c>
      <c r="G68" s="32">
        <v>289.594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25.5">
      <c r="A69" s="35" t="s">
        <v>50</v>
      </c>
      <c r="E69" s="36" t="s">
        <v>134</v>
      </c>
    </row>
    <row r="70" spans="1:5" ht="102">
      <c r="A70" s="37" t="s">
        <v>52</v>
      </c>
      <c r="E70" s="38" t="s">
        <v>135</v>
      </c>
    </row>
    <row r="71" spans="1:5" ht="51">
      <c r="A71" t="s">
        <v>54</v>
      </c>
      <c r="E71" s="36" t="s">
        <v>136</v>
      </c>
    </row>
    <row r="72" spans="1:16" ht="12.75">
      <c r="A72" s="25" t="s">
        <v>45</v>
      </c>
      <c r="B72" s="29" t="s">
        <v>137</v>
      </c>
      <c r="C72" s="29" t="s">
        <v>131</v>
      </c>
      <c r="D72" s="25" t="s">
        <v>138</v>
      </c>
      <c r="E72" s="30" t="s">
        <v>133</v>
      </c>
      <c r="F72" s="31" t="s">
        <v>107</v>
      </c>
      <c r="G72" s="32">
        <v>318.982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51">
      <c r="A73" s="35" t="s">
        <v>50</v>
      </c>
      <c r="E73" s="36" t="s">
        <v>139</v>
      </c>
    </row>
    <row r="74" spans="1:5" ht="102">
      <c r="A74" s="37" t="s">
        <v>52</v>
      </c>
      <c r="E74" s="38" t="s">
        <v>140</v>
      </c>
    </row>
    <row r="75" spans="1:5" ht="51">
      <c r="A75" t="s">
        <v>54</v>
      </c>
      <c r="E75" s="36" t="s">
        <v>136</v>
      </c>
    </row>
    <row r="76" spans="1:16" ht="12.75">
      <c r="A76" s="25" t="s">
        <v>45</v>
      </c>
      <c r="B76" s="29" t="s">
        <v>141</v>
      </c>
      <c r="C76" s="29" t="s">
        <v>131</v>
      </c>
      <c r="D76" s="25" t="s">
        <v>142</v>
      </c>
      <c r="E76" s="30" t="s">
        <v>133</v>
      </c>
      <c r="F76" s="31" t="s">
        <v>107</v>
      </c>
      <c r="G76" s="32">
        <v>348.37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51">
      <c r="A77" s="35" t="s">
        <v>50</v>
      </c>
      <c r="E77" s="36" t="s">
        <v>143</v>
      </c>
    </row>
    <row r="78" spans="1:5" ht="102">
      <c r="A78" s="37" t="s">
        <v>52</v>
      </c>
      <c r="E78" s="38" t="s">
        <v>144</v>
      </c>
    </row>
    <row r="79" spans="1:5" ht="51">
      <c r="A79" t="s">
        <v>54</v>
      </c>
      <c r="E79" s="36" t="s">
        <v>136</v>
      </c>
    </row>
    <row r="80" spans="1:16" ht="12.75">
      <c r="A80" s="25" t="s">
        <v>45</v>
      </c>
      <c r="B80" s="29" t="s">
        <v>145</v>
      </c>
      <c r="C80" s="29" t="s">
        <v>146</v>
      </c>
      <c r="D80" s="25" t="s">
        <v>47</v>
      </c>
      <c r="E80" s="30" t="s">
        <v>147</v>
      </c>
      <c r="F80" s="31" t="s">
        <v>107</v>
      </c>
      <c r="G80" s="32">
        <v>257.757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25.5">
      <c r="A81" s="35" t="s">
        <v>50</v>
      </c>
      <c r="E81" s="36" t="s">
        <v>148</v>
      </c>
    </row>
    <row r="82" spans="1:5" ht="102">
      <c r="A82" s="37" t="s">
        <v>52</v>
      </c>
      <c r="E82" s="38" t="s">
        <v>149</v>
      </c>
    </row>
    <row r="83" spans="1:5" ht="102">
      <c r="A83" t="s">
        <v>54</v>
      </c>
      <c r="E83" s="36" t="s">
        <v>150</v>
      </c>
    </row>
    <row r="84" spans="1:18" ht="12.75" customHeight="1">
      <c r="A84" s="6" t="s">
        <v>43</v>
      </c>
      <c r="B84" s="6"/>
      <c r="C84" s="40" t="s">
        <v>83</v>
      </c>
      <c r="D84" s="6"/>
      <c r="E84" s="27" t="s">
        <v>151</v>
      </c>
      <c r="F84" s="6"/>
      <c r="G84" s="6"/>
      <c r="H84" s="6"/>
      <c r="I84" s="41">
        <f>0+Q84</f>
      </c>
      <c r="O84">
        <f>0+R84</f>
      </c>
      <c r="Q84">
        <f>0+I85</f>
      </c>
      <c r="R84">
        <f>0+O85</f>
      </c>
    </row>
    <row r="85" spans="1:16" ht="12.75">
      <c r="A85" s="25" t="s">
        <v>45</v>
      </c>
      <c r="B85" s="29" t="s">
        <v>152</v>
      </c>
      <c r="C85" s="29" t="s">
        <v>153</v>
      </c>
      <c r="D85" s="25" t="s">
        <v>47</v>
      </c>
      <c r="E85" s="30" t="s">
        <v>154</v>
      </c>
      <c r="F85" s="31" t="s">
        <v>155</v>
      </c>
      <c r="G85" s="32">
        <v>41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156</v>
      </c>
    </row>
    <row r="87" spans="1:5" ht="76.5">
      <c r="A87" s="37" t="s">
        <v>52</v>
      </c>
      <c r="E87" s="38" t="s">
        <v>157</v>
      </c>
    </row>
    <row r="88" spans="1:5" ht="102">
      <c r="A88" t="s">
        <v>54</v>
      </c>
      <c r="E88" s="36" t="s">
        <v>158</v>
      </c>
    </row>
    <row r="89" spans="1:18" ht="12.75" customHeight="1">
      <c r="A89" s="6" t="s">
        <v>43</v>
      </c>
      <c r="B89" s="6"/>
      <c r="C89" s="40" t="s">
        <v>40</v>
      </c>
      <c r="D89" s="6"/>
      <c r="E89" s="27" t="s">
        <v>159</v>
      </c>
      <c r="F89" s="6"/>
      <c r="G89" s="6"/>
      <c r="H89" s="6"/>
      <c r="I89" s="41">
        <f>0+Q89</f>
      </c>
      <c r="O89">
        <f>0+R89</f>
      </c>
      <c r="Q89">
        <f>0+I90+I94+I98+I102+I106+I110+I114+I118+I122+I126+I130+I134+I138+I142+I146+I150+I154</f>
      </c>
      <c r="R89">
        <f>0+O90+O94+O98+O102+O106+O110+O114+O118+O122+O126+O130+O134+O138+O142+O146+O150+O154</f>
      </c>
    </row>
    <row r="90" spans="1:16" ht="12.75">
      <c r="A90" s="25" t="s">
        <v>45</v>
      </c>
      <c r="B90" s="29" t="s">
        <v>160</v>
      </c>
      <c r="C90" s="29" t="s">
        <v>161</v>
      </c>
      <c r="D90" s="25" t="s">
        <v>47</v>
      </c>
      <c r="E90" s="30" t="s">
        <v>162</v>
      </c>
      <c r="F90" s="31" t="s">
        <v>155</v>
      </c>
      <c r="G90" s="32">
        <v>34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25.5">
      <c r="A91" s="35" t="s">
        <v>50</v>
      </c>
      <c r="E91" s="36" t="s">
        <v>163</v>
      </c>
    </row>
    <row r="92" spans="1:5" ht="76.5">
      <c r="A92" s="37" t="s">
        <v>52</v>
      </c>
      <c r="E92" s="38" t="s">
        <v>164</v>
      </c>
    </row>
    <row r="93" spans="1:5" ht="76.5">
      <c r="A93" t="s">
        <v>54</v>
      </c>
      <c r="E93" s="36" t="s">
        <v>165</v>
      </c>
    </row>
    <row r="94" spans="1:16" ht="12.75">
      <c r="A94" s="25" t="s">
        <v>45</v>
      </c>
      <c r="B94" s="29" t="s">
        <v>166</v>
      </c>
      <c r="C94" s="29" t="s">
        <v>167</v>
      </c>
      <c r="D94" s="25" t="s">
        <v>47</v>
      </c>
      <c r="E94" s="30" t="s">
        <v>168</v>
      </c>
      <c r="F94" s="31" t="s">
        <v>155</v>
      </c>
      <c r="G94" s="32">
        <v>34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169</v>
      </c>
    </row>
    <row r="96" spans="1:5" ht="25.5">
      <c r="A96" s="37" t="s">
        <v>52</v>
      </c>
      <c r="E96" s="38" t="s">
        <v>170</v>
      </c>
    </row>
    <row r="97" spans="1:5" ht="38.25">
      <c r="A97" t="s">
        <v>54</v>
      </c>
      <c r="E97" s="36" t="s">
        <v>171</v>
      </c>
    </row>
    <row r="98" spans="1:16" ht="12.75">
      <c r="A98" s="25" t="s">
        <v>45</v>
      </c>
      <c r="B98" s="29" t="s">
        <v>172</v>
      </c>
      <c r="C98" s="29" t="s">
        <v>173</v>
      </c>
      <c r="D98" s="25" t="s">
        <v>47</v>
      </c>
      <c r="E98" s="30" t="s">
        <v>174</v>
      </c>
      <c r="F98" s="31" t="s">
        <v>175</v>
      </c>
      <c r="G98" s="32">
        <v>12410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176</v>
      </c>
    </row>
    <row r="100" spans="1:5" ht="76.5">
      <c r="A100" s="37" t="s">
        <v>52</v>
      </c>
      <c r="E100" s="38" t="s">
        <v>177</v>
      </c>
    </row>
    <row r="101" spans="1:5" ht="25.5">
      <c r="A101" t="s">
        <v>54</v>
      </c>
      <c r="E101" s="36" t="s">
        <v>178</v>
      </c>
    </row>
    <row r="102" spans="1:16" ht="12.75">
      <c r="A102" s="25" t="s">
        <v>45</v>
      </c>
      <c r="B102" s="29" t="s">
        <v>179</v>
      </c>
      <c r="C102" s="29" t="s">
        <v>180</v>
      </c>
      <c r="D102" s="25" t="s">
        <v>47</v>
      </c>
      <c r="E102" s="30" t="s">
        <v>181</v>
      </c>
      <c r="F102" s="31" t="s">
        <v>69</v>
      </c>
      <c r="G102" s="32">
        <v>4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156</v>
      </c>
    </row>
    <row r="104" spans="1:5" ht="25.5">
      <c r="A104" s="37" t="s">
        <v>52</v>
      </c>
      <c r="E104" s="38" t="s">
        <v>182</v>
      </c>
    </row>
    <row r="105" spans="1:5" ht="51">
      <c r="A105" t="s">
        <v>54</v>
      </c>
      <c r="E105" s="36" t="s">
        <v>183</v>
      </c>
    </row>
    <row r="106" spans="1:16" ht="12.75">
      <c r="A106" s="25" t="s">
        <v>45</v>
      </c>
      <c r="B106" s="29" t="s">
        <v>184</v>
      </c>
      <c r="C106" s="29" t="s">
        <v>185</v>
      </c>
      <c r="D106" s="25" t="s">
        <v>47</v>
      </c>
      <c r="E106" s="30" t="s">
        <v>186</v>
      </c>
      <c r="F106" s="31" t="s">
        <v>69</v>
      </c>
      <c r="G106" s="32">
        <v>4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156</v>
      </c>
    </row>
    <row r="108" spans="1:5" ht="25.5">
      <c r="A108" s="37" t="s">
        <v>52</v>
      </c>
      <c r="E108" s="38" t="s">
        <v>182</v>
      </c>
    </row>
    <row r="109" spans="1:5" ht="25.5">
      <c r="A109" t="s">
        <v>54</v>
      </c>
      <c r="E109" s="36" t="s">
        <v>187</v>
      </c>
    </row>
    <row r="110" spans="1:16" ht="25.5">
      <c r="A110" s="25" t="s">
        <v>45</v>
      </c>
      <c r="B110" s="29" t="s">
        <v>188</v>
      </c>
      <c r="C110" s="29" t="s">
        <v>189</v>
      </c>
      <c r="D110" s="25" t="s">
        <v>47</v>
      </c>
      <c r="E110" s="30" t="s">
        <v>190</v>
      </c>
      <c r="F110" s="31" t="s">
        <v>69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156</v>
      </c>
    </row>
    <row r="112" spans="1:5" ht="51">
      <c r="A112" s="37" t="s">
        <v>52</v>
      </c>
      <c r="E112" s="38" t="s">
        <v>191</v>
      </c>
    </row>
    <row r="113" spans="1:5" ht="51">
      <c r="A113" t="s">
        <v>54</v>
      </c>
      <c r="E113" s="36" t="s">
        <v>192</v>
      </c>
    </row>
    <row r="114" spans="1:16" ht="12.75">
      <c r="A114" s="25" t="s">
        <v>45</v>
      </c>
      <c r="B114" s="29" t="s">
        <v>193</v>
      </c>
      <c r="C114" s="29" t="s">
        <v>194</v>
      </c>
      <c r="D114" s="25" t="s">
        <v>47</v>
      </c>
      <c r="E114" s="30" t="s">
        <v>195</v>
      </c>
      <c r="F114" s="31" t="s">
        <v>69</v>
      </c>
      <c r="G114" s="32">
        <v>2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50</v>
      </c>
      <c r="E115" s="36" t="s">
        <v>156</v>
      </c>
    </row>
    <row r="116" spans="1:5" ht="25.5">
      <c r="A116" s="37" t="s">
        <v>52</v>
      </c>
      <c r="E116" s="38" t="s">
        <v>196</v>
      </c>
    </row>
    <row r="117" spans="1:5" ht="38.25">
      <c r="A117" t="s">
        <v>54</v>
      </c>
      <c r="E117" s="36" t="s">
        <v>197</v>
      </c>
    </row>
    <row r="118" spans="1:16" ht="12.75">
      <c r="A118" s="25" t="s">
        <v>45</v>
      </c>
      <c r="B118" s="29" t="s">
        <v>198</v>
      </c>
      <c r="C118" s="29" t="s">
        <v>199</v>
      </c>
      <c r="D118" s="25" t="s">
        <v>47</v>
      </c>
      <c r="E118" s="30" t="s">
        <v>200</v>
      </c>
      <c r="F118" s="31" t="s">
        <v>201</v>
      </c>
      <c r="G118" s="32">
        <v>730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50</v>
      </c>
      <c r="E119" s="36" t="s">
        <v>176</v>
      </c>
    </row>
    <row r="120" spans="1:5" ht="76.5">
      <c r="A120" s="37" t="s">
        <v>52</v>
      </c>
      <c r="E120" s="38" t="s">
        <v>202</v>
      </c>
    </row>
    <row r="121" spans="1:5" ht="25.5">
      <c r="A121" t="s">
        <v>54</v>
      </c>
      <c r="E121" s="36" t="s">
        <v>203</v>
      </c>
    </row>
    <row r="122" spans="1:16" ht="12.75">
      <c r="A122" s="25" t="s">
        <v>45</v>
      </c>
      <c r="B122" s="29" t="s">
        <v>204</v>
      </c>
      <c r="C122" s="29" t="s">
        <v>205</v>
      </c>
      <c r="D122" s="25" t="s">
        <v>47</v>
      </c>
      <c r="E122" s="30" t="s">
        <v>206</v>
      </c>
      <c r="F122" s="31" t="s">
        <v>69</v>
      </c>
      <c r="G122" s="32">
        <v>2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75">
      <c r="A123" s="35" t="s">
        <v>50</v>
      </c>
      <c r="E123" s="36" t="s">
        <v>207</v>
      </c>
    </row>
    <row r="124" spans="1:5" ht="25.5">
      <c r="A124" s="37" t="s">
        <v>52</v>
      </c>
      <c r="E124" s="38" t="s">
        <v>208</v>
      </c>
    </row>
    <row r="125" spans="1:5" ht="51">
      <c r="A125" t="s">
        <v>54</v>
      </c>
      <c r="E125" s="36" t="s">
        <v>209</v>
      </c>
    </row>
    <row r="126" spans="1:16" ht="12.75">
      <c r="A126" s="25" t="s">
        <v>45</v>
      </c>
      <c r="B126" s="29" t="s">
        <v>210</v>
      </c>
      <c r="C126" s="29" t="s">
        <v>211</v>
      </c>
      <c r="D126" s="25" t="s">
        <v>47</v>
      </c>
      <c r="E126" s="30" t="s">
        <v>212</v>
      </c>
      <c r="F126" s="31" t="s">
        <v>69</v>
      </c>
      <c r="G126" s="32">
        <v>2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47</v>
      </c>
    </row>
    <row r="128" spans="1:5" ht="25.5">
      <c r="A128" s="37" t="s">
        <v>52</v>
      </c>
      <c r="E128" s="38" t="s">
        <v>196</v>
      </c>
    </row>
    <row r="129" spans="1:5" ht="38.25">
      <c r="A129" t="s">
        <v>54</v>
      </c>
      <c r="E129" s="36" t="s">
        <v>197</v>
      </c>
    </row>
    <row r="130" spans="1:16" ht="12.75">
      <c r="A130" s="25" t="s">
        <v>45</v>
      </c>
      <c r="B130" s="29" t="s">
        <v>213</v>
      </c>
      <c r="C130" s="29" t="s">
        <v>214</v>
      </c>
      <c r="D130" s="25" t="s">
        <v>47</v>
      </c>
      <c r="E130" s="30" t="s">
        <v>215</v>
      </c>
      <c r="F130" s="31" t="s">
        <v>201</v>
      </c>
      <c r="G130" s="32">
        <v>730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176</v>
      </c>
    </row>
    <row r="132" spans="1:5" ht="76.5">
      <c r="A132" s="37" t="s">
        <v>52</v>
      </c>
      <c r="E132" s="38" t="s">
        <v>202</v>
      </c>
    </row>
    <row r="133" spans="1:5" ht="25.5">
      <c r="A133" t="s">
        <v>54</v>
      </c>
      <c r="E133" s="36" t="s">
        <v>216</v>
      </c>
    </row>
    <row r="134" spans="1:16" ht="25.5">
      <c r="A134" s="25" t="s">
        <v>45</v>
      </c>
      <c r="B134" s="29" t="s">
        <v>217</v>
      </c>
      <c r="C134" s="29" t="s">
        <v>218</v>
      </c>
      <c r="D134" s="25" t="s">
        <v>47</v>
      </c>
      <c r="E134" s="30" t="s">
        <v>219</v>
      </c>
      <c r="F134" s="31" t="s">
        <v>69</v>
      </c>
      <c r="G134" s="32">
        <v>4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25.5">
      <c r="A135" s="35" t="s">
        <v>50</v>
      </c>
      <c r="E135" s="36" t="s">
        <v>220</v>
      </c>
    </row>
    <row r="136" spans="1:5" ht="76.5">
      <c r="A136" s="37" t="s">
        <v>52</v>
      </c>
      <c r="E136" s="38" t="s">
        <v>221</v>
      </c>
    </row>
    <row r="137" spans="1:5" ht="63.75">
      <c r="A137" t="s">
        <v>54</v>
      </c>
      <c r="E137" s="36" t="s">
        <v>222</v>
      </c>
    </row>
    <row r="138" spans="1:16" ht="12.75">
      <c r="A138" s="25" t="s">
        <v>45</v>
      </c>
      <c r="B138" s="29" t="s">
        <v>223</v>
      </c>
      <c r="C138" s="29" t="s">
        <v>224</v>
      </c>
      <c r="D138" s="25" t="s">
        <v>47</v>
      </c>
      <c r="E138" s="30" t="s">
        <v>225</v>
      </c>
      <c r="F138" s="31" t="s">
        <v>69</v>
      </c>
      <c r="G138" s="32">
        <v>4</v>
      </c>
      <c r="H138" s="33">
        <v>0</v>
      </c>
      <c r="I138" s="34">
        <f>ROUND(ROUND(H138,2)*ROUND(G138,3),2)</f>
      </c>
      <c r="O138">
        <f>(I138*21)/100</f>
      </c>
      <c r="P138" t="s">
        <v>23</v>
      </c>
    </row>
    <row r="139" spans="1:5" ht="12.75">
      <c r="A139" s="35" t="s">
        <v>50</v>
      </c>
      <c r="E139" s="36" t="s">
        <v>47</v>
      </c>
    </row>
    <row r="140" spans="1:5" ht="25.5">
      <c r="A140" s="37" t="s">
        <v>52</v>
      </c>
      <c r="E140" s="38" t="s">
        <v>226</v>
      </c>
    </row>
    <row r="141" spans="1:5" ht="25.5">
      <c r="A141" t="s">
        <v>54</v>
      </c>
      <c r="E141" s="36" t="s">
        <v>227</v>
      </c>
    </row>
    <row r="142" spans="1:16" ht="12.75">
      <c r="A142" s="25" t="s">
        <v>45</v>
      </c>
      <c r="B142" s="29" t="s">
        <v>228</v>
      </c>
      <c r="C142" s="29" t="s">
        <v>229</v>
      </c>
      <c r="D142" s="25" t="s">
        <v>47</v>
      </c>
      <c r="E142" s="30" t="s">
        <v>230</v>
      </c>
      <c r="F142" s="31" t="s">
        <v>201</v>
      </c>
      <c r="G142" s="32">
        <v>1460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12.75">
      <c r="A143" s="35" t="s">
        <v>50</v>
      </c>
      <c r="E143" s="36" t="s">
        <v>176</v>
      </c>
    </row>
    <row r="144" spans="1:5" ht="76.5">
      <c r="A144" s="37" t="s">
        <v>52</v>
      </c>
      <c r="E144" s="38" t="s">
        <v>231</v>
      </c>
    </row>
    <row r="145" spans="1:5" ht="25.5">
      <c r="A145" t="s">
        <v>54</v>
      </c>
      <c r="E145" s="36" t="s">
        <v>232</v>
      </c>
    </row>
    <row r="146" spans="1:16" ht="12.75">
      <c r="A146" s="25" t="s">
        <v>45</v>
      </c>
      <c r="B146" s="29" t="s">
        <v>233</v>
      </c>
      <c r="C146" s="29" t="s">
        <v>234</v>
      </c>
      <c r="D146" s="25" t="s">
        <v>47</v>
      </c>
      <c r="E146" s="30" t="s">
        <v>235</v>
      </c>
      <c r="F146" s="31" t="s">
        <v>155</v>
      </c>
      <c r="G146" s="32">
        <v>41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156</v>
      </c>
    </row>
    <row r="148" spans="1:5" ht="25.5">
      <c r="A148" s="37" t="s">
        <v>52</v>
      </c>
      <c r="E148" s="38" t="s">
        <v>236</v>
      </c>
    </row>
    <row r="149" spans="1:5" ht="63.75">
      <c r="A149" t="s">
        <v>54</v>
      </c>
      <c r="E149" s="36" t="s">
        <v>222</v>
      </c>
    </row>
    <row r="150" spans="1:16" ht="12.75">
      <c r="A150" s="25" t="s">
        <v>45</v>
      </c>
      <c r="B150" s="29" t="s">
        <v>237</v>
      </c>
      <c r="C150" s="29" t="s">
        <v>238</v>
      </c>
      <c r="D150" s="25" t="s">
        <v>47</v>
      </c>
      <c r="E150" s="30" t="s">
        <v>239</v>
      </c>
      <c r="F150" s="31" t="s">
        <v>155</v>
      </c>
      <c r="G150" s="32">
        <v>41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25.5">
      <c r="A152" s="37" t="s">
        <v>52</v>
      </c>
      <c r="E152" s="38" t="s">
        <v>236</v>
      </c>
    </row>
    <row r="153" spans="1:5" ht="25.5">
      <c r="A153" t="s">
        <v>54</v>
      </c>
      <c r="E153" s="36" t="s">
        <v>227</v>
      </c>
    </row>
    <row r="154" spans="1:16" ht="12.75">
      <c r="A154" s="25" t="s">
        <v>45</v>
      </c>
      <c r="B154" s="29" t="s">
        <v>240</v>
      </c>
      <c r="C154" s="29" t="s">
        <v>241</v>
      </c>
      <c r="D154" s="25" t="s">
        <v>47</v>
      </c>
      <c r="E154" s="30" t="s">
        <v>242</v>
      </c>
      <c r="F154" s="31" t="s">
        <v>175</v>
      </c>
      <c r="G154" s="32">
        <v>14965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176</v>
      </c>
    </row>
    <row r="156" spans="1:5" ht="76.5">
      <c r="A156" s="37" t="s">
        <v>52</v>
      </c>
      <c r="E156" s="38" t="s">
        <v>243</v>
      </c>
    </row>
    <row r="157" spans="1:5" ht="25.5">
      <c r="A157" t="s">
        <v>54</v>
      </c>
      <c r="E157" s="36" t="s">
        <v>244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