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3176" activeTab="3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Pol'!$A$1:$X$231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230" i="12"/>
  <c r="BA228" i="12"/>
  <c r="BA130" i="12"/>
  <c r="BA75" i="12"/>
  <c r="BA19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6" i="12"/>
  <c r="I16" i="12"/>
  <c r="K16" i="12"/>
  <c r="M16" i="12"/>
  <c r="O16" i="12"/>
  <c r="Q16" i="12"/>
  <c r="V16" i="12"/>
  <c r="G18" i="12"/>
  <c r="I18" i="12"/>
  <c r="I17" i="12" s="1"/>
  <c r="K18" i="12"/>
  <c r="M18" i="12"/>
  <c r="O18" i="12"/>
  <c r="Q18" i="12"/>
  <c r="Q17" i="12" s="1"/>
  <c r="V18" i="12"/>
  <c r="G21" i="12"/>
  <c r="M21" i="12" s="1"/>
  <c r="I21" i="12"/>
  <c r="K21" i="12"/>
  <c r="K17" i="12" s="1"/>
  <c r="O21" i="12"/>
  <c r="Q21" i="12"/>
  <c r="V21" i="12"/>
  <c r="V17" i="12" s="1"/>
  <c r="G24" i="12"/>
  <c r="I24" i="12"/>
  <c r="K24" i="12"/>
  <c r="M24" i="12"/>
  <c r="O24" i="12"/>
  <c r="Q24" i="12"/>
  <c r="V24" i="12"/>
  <c r="G27" i="12"/>
  <c r="M27" i="12" s="1"/>
  <c r="I27" i="12"/>
  <c r="K27" i="12"/>
  <c r="O27" i="12"/>
  <c r="O17" i="12" s="1"/>
  <c r="Q27" i="12"/>
  <c r="V27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9" i="12"/>
  <c r="G38" i="12" s="1"/>
  <c r="I39" i="12"/>
  <c r="K39" i="12"/>
  <c r="K38" i="12" s="1"/>
  <c r="O39" i="12"/>
  <c r="O38" i="12" s="1"/>
  <c r="Q39" i="12"/>
  <c r="V39" i="12"/>
  <c r="V38" i="12" s="1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8" i="12"/>
  <c r="I48" i="12"/>
  <c r="I38" i="12" s="1"/>
  <c r="K48" i="12"/>
  <c r="M48" i="12"/>
  <c r="O48" i="12"/>
  <c r="Q48" i="12"/>
  <c r="Q38" i="12" s="1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2" i="12"/>
  <c r="I62" i="12"/>
  <c r="I61" i="12" s="1"/>
  <c r="K62" i="12"/>
  <c r="M62" i="12"/>
  <c r="O62" i="12"/>
  <c r="Q62" i="12"/>
  <c r="Q61" i="12" s="1"/>
  <c r="V62" i="12"/>
  <c r="G63" i="12"/>
  <c r="M63" i="12" s="1"/>
  <c r="I63" i="12"/>
  <c r="K63" i="12"/>
  <c r="K61" i="12" s="1"/>
  <c r="O63" i="12"/>
  <c r="Q63" i="12"/>
  <c r="V63" i="12"/>
  <c r="V61" i="12" s="1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O61" i="12" s="1"/>
  <c r="Q65" i="12"/>
  <c r="V65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2" i="12"/>
  <c r="I72" i="12"/>
  <c r="K72" i="12"/>
  <c r="M72" i="12"/>
  <c r="O72" i="12"/>
  <c r="Q72" i="12"/>
  <c r="V72" i="12"/>
  <c r="G73" i="12"/>
  <c r="K73" i="12"/>
  <c r="O73" i="12"/>
  <c r="V73" i="12"/>
  <c r="G74" i="12"/>
  <c r="I74" i="12"/>
  <c r="I73" i="12" s="1"/>
  <c r="K74" i="12"/>
  <c r="M74" i="12"/>
  <c r="M73" i="12" s="1"/>
  <c r="O74" i="12"/>
  <c r="Q74" i="12"/>
  <c r="Q73" i="12" s="1"/>
  <c r="V74" i="12"/>
  <c r="G77" i="12"/>
  <c r="K77" i="12"/>
  <c r="O77" i="12"/>
  <c r="V77" i="12"/>
  <c r="G78" i="12"/>
  <c r="I78" i="12"/>
  <c r="I77" i="12" s="1"/>
  <c r="K78" i="12"/>
  <c r="M78" i="12"/>
  <c r="M77" i="12" s="1"/>
  <c r="O78" i="12"/>
  <c r="Q78" i="12"/>
  <c r="Q77" i="12" s="1"/>
  <c r="V78" i="12"/>
  <c r="G79" i="12"/>
  <c r="O79" i="12"/>
  <c r="G80" i="12"/>
  <c r="I80" i="12"/>
  <c r="I79" i="12" s="1"/>
  <c r="K80" i="12"/>
  <c r="M80" i="12"/>
  <c r="O80" i="12"/>
  <c r="Q80" i="12"/>
  <c r="Q79" i="12" s="1"/>
  <c r="V80" i="12"/>
  <c r="G81" i="12"/>
  <c r="M81" i="12" s="1"/>
  <c r="I81" i="12"/>
  <c r="K81" i="12"/>
  <c r="K79" i="12" s="1"/>
  <c r="O81" i="12"/>
  <c r="Q81" i="12"/>
  <c r="V81" i="12"/>
  <c r="V79" i="12" s="1"/>
  <c r="G83" i="12"/>
  <c r="M83" i="12" s="1"/>
  <c r="M82" i="12" s="1"/>
  <c r="I83" i="12"/>
  <c r="K83" i="12"/>
  <c r="K82" i="12" s="1"/>
  <c r="O83" i="12"/>
  <c r="O82" i="12" s="1"/>
  <c r="Q83" i="12"/>
  <c r="V83" i="12"/>
  <c r="V82" i="12" s="1"/>
  <c r="G85" i="12"/>
  <c r="I85" i="12"/>
  <c r="I82" i="12" s="1"/>
  <c r="K85" i="12"/>
  <c r="M85" i="12"/>
  <c r="O85" i="12"/>
  <c r="Q85" i="12"/>
  <c r="Q82" i="12" s="1"/>
  <c r="V85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I90" i="12"/>
  <c r="Q90" i="12"/>
  <c r="G91" i="12"/>
  <c r="G90" i="12" s="1"/>
  <c r="I91" i="12"/>
  <c r="K91" i="12"/>
  <c r="K90" i="12" s="1"/>
  <c r="O91" i="12"/>
  <c r="O90" i="12" s="1"/>
  <c r="Q91" i="12"/>
  <c r="V91" i="12"/>
  <c r="V90" i="12" s="1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I97" i="12"/>
  <c r="Q97" i="12"/>
  <c r="G98" i="12"/>
  <c r="G97" i="12" s="1"/>
  <c r="I98" i="12"/>
  <c r="K98" i="12"/>
  <c r="K97" i="12" s="1"/>
  <c r="O98" i="12"/>
  <c r="O97" i="12" s="1"/>
  <c r="Q98" i="12"/>
  <c r="V98" i="12"/>
  <c r="V97" i="12" s="1"/>
  <c r="G99" i="12"/>
  <c r="I99" i="12"/>
  <c r="K99" i="12"/>
  <c r="M99" i="12"/>
  <c r="O99" i="12"/>
  <c r="Q99" i="12"/>
  <c r="V99" i="12"/>
  <c r="G101" i="12"/>
  <c r="K101" i="12"/>
  <c r="O101" i="12"/>
  <c r="V101" i="12"/>
  <c r="G102" i="12"/>
  <c r="I102" i="12"/>
  <c r="I101" i="12" s="1"/>
  <c r="K102" i="12"/>
  <c r="M102" i="12"/>
  <c r="M101" i="12" s="1"/>
  <c r="O102" i="12"/>
  <c r="Q102" i="12"/>
  <c r="Q101" i="12" s="1"/>
  <c r="V102" i="12"/>
  <c r="G103" i="12"/>
  <c r="K103" i="12"/>
  <c r="O103" i="12"/>
  <c r="V103" i="12"/>
  <c r="G104" i="12"/>
  <c r="I104" i="12"/>
  <c r="I103" i="12" s="1"/>
  <c r="K104" i="12"/>
  <c r="M104" i="12"/>
  <c r="M103" i="12" s="1"/>
  <c r="O104" i="12"/>
  <c r="Q104" i="12"/>
  <c r="Q103" i="12" s="1"/>
  <c r="V104" i="12"/>
  <c r="G105" i="12"/>
  <c r="K105" i="12"/>
  <c r="O105" i="12"/>
  <c r="V105" i="12"/>
  <c r="G106" i="12"/>
  <c r="I106" i="12"/>
  <c r="I105" i="12" s="1"/>
  <c r="K106" i="12"/>
  <c r="M106" i="12"/>
  <c r="M105" i="12" s="1"/>
  <c r="O106" i="12"/>
  <c r="Q106" i="12"/>
  <c r="Q105" i="12" s="1"/>
  <c r="V106" i="12"/>
  <c r="K107" i="12"/>
  <c r="V107" i="12"/>
  <c r="G108" i="12"/>
  <c r="I108" i="12"/>
  <c r="I107" i="12" s="1"/>
  <c r="K108" i="12"/>
  <c r="M108" i="12"/>
  <c r="O108" i="12"/>
  <c r="Q108" i="12"/>
  <c r="Q107" i="12" s="1"/>
  <c r="V108" i="12"/>
  <c r="G109" i="12"/>
  <c r="G107" i="12" s="1"/>
  <c r="I109" i="12"/>
  <c r="K109" i="12"/>
  <c r="O109" i="12"/>
  <c r="O107" i="12" s="1"/>
  <c r="Q109" i="12"/>
  <c r="V109" i="12"/>
  <c r="G110" i="12"/>
  <c r="I110" i="12"/>
  <c r="K110" i="12"/>
  <c r="M110" i="12"/>
  <c r="O110" i="12"/>
  <c r="Q110" i="12"/>
  <c r="V110" i="12"/>
  <c r="G112" i="12"/>
  <c r="K112" i="12"/>
  <c r="O112" i="12"/>
  <c r="V112" i="12"/>
  <c r="G113" i="12"/>
  <c r="I113" i="12"/>
  <c r="I112" i="12" s="1"/>
  <c r="K113" i="12"/>
  <c r="M113" i="12"/>
  <c r="M112" i="12" s="1"/>
  <c r="O113" i="12"/>
  <c r="Q113" i="12"/>
  <c r="Q112" i="12" s="1"/>
  <c r="V113" i="12"/>
  <c r="G114" i="12"/>
  <c r="K114" i="12"/>
  <c r="O114" i="12"/>
  <c r="V114" i="12"/>
  <c r="G115" i="12"/>
  <c r="I115" i="12"/>
  <c r="I114" i="12" s="1"/>
  <c r="K115" i="12"/>
  <c r="M115" i="12"/>
  <c r="M114" i="12" s="1"/>
  <c r="O115" i="12"/>
  <c r="Q115" i="12"/>
  <c r="Q114" i="12" s="1"/>
  <c r="V115" i="12"/>
  <c r="G117" i="12"/>
  <c r="I117" i="12"/>
  <c r="I116" i="12" s="1"/>
  <c r="K117" i="12"/>
  <c r="M117" i="12"/>
  <c r="O117" i="12"/>
  <c r="Q117" i="12"/>
  <c r="Q116" i="12" s="1"/>
  <c r="V117" i="12"/>
  <c r="G118" i="12"/>
  <c r="G116" i="12" s="1"/>
  <c r="I118" i="12"/>
  <c r="K118" i="12"/>
  <c r="O118" i="12"/>
  <c r="O116" i="12" s="1"/>
  <c r="Q118" i="12"/>
  <c r="V118" i="12"/>
  <c r="G119" i="12"/>
  <c r="I119" i="12"/>
  <c r="K119" i="12"/>
  <c r="M119" i="12"/>
  <c r="O119" i="12"/>
  <c r="Q119" i="12"/>
  <c r="V119" i="12"/>
  <c r="G121" i="12"/>
  <c r="M121" i="12" s="1"/>
  <c r="I121" i="12"/>
  <c r="K121" i="12"/>
  <c r="K116" i="12" s="1"/>
  <c r="O121" i="12"/>
  <c r="Q121" i="12"/>
  <c r="V121" i="12"/>
  <c r="V116" i="12" s="1"/>
  <c r="G123" i="12"/>
  <c r="M123" i="12" s="1"/>
  <c r="I123" i="12"/>
  <c r="K123" i="12"/>
  <c r="K122" i="12" s="1"/>
  <c r="O123" i="12"/>
  <c r="O122" i="12" s="1"/>
  <c r="Q123" i="12"/>
  <c r="V123" i="12"/>
  <c r="V122" i="12" s="1"/>
  <c r="G125" i="12"/>
  <c r="I125" i="12"/>
  <c r="I122" i="12" s="1"/>
  <c r="K125" i="12"/>
  <c r="M125" i="12"/>
  <c r="O125" i="12"/>
  <c r="Q125" i="12"/>
  <c r="Q122" i="12" s="1"/>
  <c r="V125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6" i="12"/>
  <c r="I136" i="12"/>
  <c r="I135" i="12" s="1"/>
  <c r="K136" i="12"/>
  <c r="M136" i="12"/>
  <c r="O136" i="12"/>
  <c r="Q136" i="12"/>
  <c r="Q135" i="12" s="1"/>
  <c r="V136" i="12"/>
  <c r="G137" i="12"/>
  <c r="G135" i="12" s="1"/>
  <c r="I137" i="12"/>
  <c r="K137" i="12"/>
  <c r="O137" i="12"/>
  <c r="O135" i="12" s="1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K135" i="12" s="1"/>
  <c r="O141" i="12"/>
  <c r="Q141" i="12"/>
  <c r="V141" i="12"/>
  <c r="V135" i="12" s="1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4" i="12"/>
  <c r="I154" i="12"/>
  <c r="I153" i="12" s="1"/>
  <c r="K154" i="12"/>
  <c r="M154" i="12"/>
  <c r="O154" i="12"/>
  <c r="Q154" i="12"/>
  <c r="Q153" i="12" s="1"/>
  <c r="V154" i="12"/>
  <c r="G156" i="12"/>
  <c r="G153" i="12" s="1"/>
  <c r="I156" i="12"/>
  <c r="K156" i="12"/>
  <c r="O156" i="12"/>
  <c r="O153" i="12" s="1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K153" i="12" s="1"/>
  <c r="O158" i="12"/>
  <c r="Q158" i="12"/>
  <c r="V158" i="12"/>
  <c r="V153" i="12" s="1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3" i="12"/>
  <c r="I163" i="12"/>
  <c r="I162" i="12" s="1"/>
  <c r="K163" i="12"/>
  <c r="M163" i="12"/>
  <c r="O163" i="12"/>
  <c r="Q163" i="12"/>
  <c r="Q162" i="12" s="1"/>
  <c r="V163" i="12"/>
  <c r="G165" i="12"/>
  <c r="G162" i="12" s="1"/>
  <c r="I165" i="12"/>
  <c r="K165" i="12"/>
  <c r="K162" i="12" s="1"/>
  <c r="O165" i="12"/>
  <c r="O162" i="12" s="1"/>
  <c r="Q165" i="12"/>
  <c r="V165" i="12"/>
  <c r="V162" i="12" s="1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5" i="12"/>
  <c r="M185" i="12" s="1"/>
  <c r="I185" i="12"/>
  <c r="K185" i="12"/>
  <c r="O185" i="12"/>
  <c r="Q185" i="12"/>
  <c r="V185" i="12"/>
  <c r="G189" i="12"/>
  <c r="G188" i="12" s="1"/>
  <c r="I189" i="12"/>
  <c r="K189" i="12"/>
  <c r="K188" i="12" s="1"/>
  <c r="O189" i="12"/>
  <c r="O188" i="12" s="1"/>
  <c r="Q189" i="12"/>
  <c r="V189" i="12"/>
  <c r="V188" i="12" s="1"/>
  <c r="G190" i="12"/>
  <c r="I190" i="12"/>
  <c r="I188" i="12" s="1"/>
  <c r="K190" i="12"/>
  <c r="M190" i="12"/>
  <c r="O190" i="12"/>
  <c r="Q190" i="12"/>
  <c r="Q188" i="12" s="1"/>
  <c r="V190" i="12"/>
  <c r="G193" i="12"/>
  <c r="M193" i="12" s="1"/>
  <c r="I193" i="12"/>
  <c r="K193" i="12"/>
  <c r="O193" i="12"/>
  <c r="Q193" i="12"/>
  <c r="V193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I198" i="12"/>
  <c r="K198" i="12"/>
  <c r="M198" i="12"/>
  <c r="O198" i="12"/>
  <c r="Q198" i="12"/>
  <c r="V198" i="12"/>
  <c r="G201" i="12"/>
  <c r="M201" i="12" s="1"/>
  <c r="I201" i="12"/>
  <c r="K201" i="12"/>
  <c r="O201" i="12"/>
  <c r="Q201" i="12"/>
  <c r="V201" i="12"/>
  <c r="G204" i="12"/>
  <c r="I204" i="12"/>
  <c r="K204" i="12"/>
  <c r="M204" i="12"/>
  <c r="O204" i="12"/>
  <c r="Q204" i="12"/>
  <c r="V204" i="12"/>
  <c r="G208" i="12"/>
  <c r="I208" i="12"/>
  <c r="I207" i="12" s="1"/>
  <c r="K208" i="12"/>
  <c r="M208" i="12"/>
  <c r="O208" i="12"/>
  <c r="Q208" i="12"/>
  <c r="Q207" i="12" s="1"/>
  <c r="V208" i="12"/>
  <c r="G209" i="12"/>
  <c r="G207" i="12" s="1"/>
  <c r="I209" i="12"/>
  <c r="K209" i="12"/>
  <c r="K207" i="12" s="1"/>
  <c r="O209" i="12"/>
  <c r="O207" i="12" s="1"/>
  <c r="Q209" i="12"/>
  <c r="V209" i="12"/>
  <c r="V207" i="12" s="1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3" i="12"/>
  <c r="I223" i="12"/>
  <c r="K223" i="12"/>
  <c r="M223" i="12"/>
  <c r="O223" i="12"/>
  <c r="Q223" i="12"/>
  <c r="V223" i="12"/>
  <c r="G226" i="12"/>
  <c r="K226" i="12"/>
  <c r="O226" i="12"/>
  <c r="V226" i="12"/>
  <c r="G227" i="12"/>
  <c r="I227" i="12"/>
  <c r="I226" i="12" s="1"/>
  <c r="K227" i="12"/>
  <c r="M227" i="12"/>
  <c r="M226" i="12" s="1"/>
  <c r="O227" i="12"/>
  <c r="Q227" i="12"/>
  <c r="Q226" i="12" s="1"/>
  <c r="V227" i="12"/>
  <c r="AE230" i="12"/>
  <c r="AF230" i="12"/>
  <c r="I20" i="1"/>
  <c r="I19" i="1"/>
  <c r="I18" i="1"/>
  <c r="I17" i="1"/>
  <c r="I16" i="1"/>
  <c r="I74" i="1"/>
  <c r="J73" i="1" s="1"/>
  <c r="F43" i="1"/>
  <c r="G23" i="1" s="1"/>
  <c r="G43" i="1"/>
  <c r="G25" i="1" s="1"/>
  <c r="H43" i="1"/>
  <c r="I43" i="1"/>
  <c r="J42" i="1" s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2" i="1" l="1"/>
  <c r="J60" i="1"/>
  <c r="J68" i="1"/>
  <c r="J58" i="1"/>
  <c r="J56" i="1"/>
  <c r="J72" i="1"/>
  <c r="J50" i="1"/>
  <c r="J66" i="1"/>
  <c r="J51" i="1"/>
  <c r="J64" i="1"/>
  <c r="J54" i="1"/>
  <c r="J62" i="1"/>
  <c r="J70" i="1"/>
  <c r="A27" i="1"/>
  <c r="M79" i="12"/>
  <c r="M61" i="12"/>
  <c r="M122" i="12"/>
  <c r="M17" i="12"/>
  <c r="M189" i="12"/>
  <c r="M188" i="12" s="1"/>
  <c r="G122" i="12"/>
  <c r="M98" i="12"/>
  <c r="M97" i="12" s="1"/>
  <c r="M91" i="12"/>
  <c r="M90" i="12" s="1"/>
  <c r="G82" i="12"/>
  <c r="M39" i="12"/>
  <c r="M38" i="12" s="1"/>
  <c r="G61" i="12"/>
  <c r="G17" i="12"/>
  <c r="M209" i="12"/>
  <c r="M207" i="12" s="1"/>
  <c r="M165" i="12"/>
  <c r="M162" i="12" s="1"/>
  <c r="M156" i="12"/>
  <c r="M153" i="12" s="1"/>
  <c r="M137" i="12"/>
  <c r="M135" i="12" s="1"/>
  <c r="M118" i="12"/>
  <c r="M116" i="12" s="1"/>
  <c r="M109" i="12"/>
  <c r="M107" i="12" s="1"/>
  <c r="M11" i="12"/>
  <c r="M8" i="12" s="1"/>
  <c r="I21" i="1"/>
  <c r="J53" i="1"/>
  <c r="J55" i="1"/>
  <c r="J57" i="1"/>
  <c r="J59" i="1"/>
  <c r="J61" i="1"/>
  <c r="J63" i="1"/>
  <c r="J65" i="1"/>
  <c r="J67" i="1"/>
  <c r="J69" i="1"/>
  <c r="J71" i="1"/>
  <c r="J41" i="1"/>
  <c r="J39" i="1"/>
  <c r="J43" i="1" s="1"/>
  <c r="A28" i="1" l="1"/>
  <c r="G28" i="1"/>
  <c r="G27" i="1" s="1"/>
  <c r="G29" i="1" s="1"/>
  <c r="J7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<sst xmlns="http://schemas.openxmlformats.org/spreadsheetml/2006/main" count="1282" uniqueCount="467">
  <si>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</si>
  <si>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</si>
  <si>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</si>
  <si>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</si>
  <si>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</si>
  <si>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</si>
  <si>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</si>
  <si>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</si>
  <si>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</si>
  <si>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</si>
  <si>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</si>
  <si>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</si>
  <si>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</si>
  <si>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</si>
  <si>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</si>
  <si>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</si>
  <si>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</si>
  <si>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</si>
  <si>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</si>
  <si>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</si>
  <si>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</si>
  <si>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</si>
  <si>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</si>
  <si>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</si>
  <si>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</si>
  <si>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</si>
  <si>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</si>
  <si>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</si>
  <si>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</si>
  <si>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</si>
  <si>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</si>
  <si>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</si>
  <si>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</si>
  <si>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</si>
  <si>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</si>
  <si>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</si>
  <si>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</si>
  <si>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</si>
  <si>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</si>
  <si>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</si>
  <si>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</si>
  <si>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</si>
  <si>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</si>
  <si>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</si>
  <si>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</t>
  </si>
  <si>
    <t>SO01</t>
  </si>
  <si>
    <t>Změna užívání</t>
  </si>
  <si>
    <t>Objekt:</t>
  </si>
  <si>
    <t>Rozpočet:</t>
  </si>
  <si>
    <t>2021009</t>
  </si>
  <si>
    <t>Domov pro osoby se zdravotním postižením Dolní Čermná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</si>
  <si>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</si>
  <si>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</si>
  <si>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</si>
  <si>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</si>
  <si>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</si>
  <si>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</si>
  <si>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</si>
  <si>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</si>
  <si>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</si>
  <si>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</si>
  <si>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</si>
  <si>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</si>
  <si>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</si>
  <si>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</si>
  <si>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</si>
  <si>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</si>
  <si>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VRN3</t>
  </si>
  <si>
    <t>Zařízení staveniště</t>
  </si>
  <si>
    <t>VRN9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</si>
  <si>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</si>
  <si>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</si>
  <si>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</si>
  <si>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</si>
  <si>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</si>
  <si>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</si>
  <si>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</si>
  <si>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</si>
  <si>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</si>
  <si>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</si>
  <si>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735</t>
  </si>
  <si>
    <t>Ústřední vytápění - otopná tělesa</t>
  </si>
  <si>
    <t>741</t>
  </si>
  <si>
    <t>Elektroinstalace - silnoproud</t>
  </si>
  <si>
    <t>742</t>
  </si>
  <si>
    <t>Elektroinstalace - slaboproud</t>
  </si>
  <si>
    <t>751</t>
  </si>
  <si>
    <t>Vzduchotechnika</t>
  </si>
  <si>
    <t>762</t>
  </si>
  <si>
    <t>Konstrukce tesařské</t>
  </si>
  <si>
    <t>763</t>
  </si>
  <si>
    <t>Konstrukce suché výstavby</t>
  </si>
  <si>
    <t>766</t>
  </si>
  <si>
    <t>Konstrukce truhlářské</t>
  </si>
  <si>
    <t>771</t>
  </si>
  <si>
    <t>Podlahy z dlaždic</t>
  </si>
  <si>
    <t>776</t>
  </si>
  <si>
    <t>Podlahy povlakové</t>
  </si>
  <si>
    <t>781</t>
  </si>
  <si>
    <t>Dokončovací práce - obklady</t>
  </si>
  <si>
    <t>784</t>
  </si>
  <si>
    <t>Dokončovací práce - malby a tapety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</si>
  <si>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</si>
  <si>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</si>
  <si>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</si>
  <si>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</si>
  <si>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</si>
  <si>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</si>
  <si>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</si>
  <si>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</si>
  <si>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</si>
  <si>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</si>
  <si>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</si>
  <si>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</si>
  <si>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</si>
  <si>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</si>
  <si>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</si>
  <si>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</si>
  <si>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</si>
  <si>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</si>
  <si>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</si>
  <si>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</si>
  <si>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</si>
  <si>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</si>
  <si>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</si>
  <si>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</si>
  <si>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</si>
  <si>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</si>
  <si>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</si>
  <si>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</si>
  <si>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</si>
  <si>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</si>
  <si>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</si>
  <si>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</si>
  <si>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</si>
  <si>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</si>
  <si>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21/ I</t>
  </si>
  <si>
    <t>Indiv</t>
  </si>
  <si>
    <t>Práce</t>
  </si>
  <si>
    <t>POL1_1</t>
  </si>
  <si>
    <t>včetně pomocného pracovního lešení</t>
  </si>
  <si>
    <t>SPI</t>
  </si>
  <si>
    <t>317121101R00</t>
  </si>
  <si>
    <t>Osazení překladu světlost otvoru do 105 cm</t>
  </si>
  <si>
    <t>kus</t>
  </si>
  <si>
    <t>340271031</t>
  </si>
  <si>
    <t>Zazdívka otvorů v příčkách nebo stěnách pórobetonovými tvárnicemi plochy přes 0,025 m2 do 1 m2,, objemová hmotnost 500 kg/m3, tloušťka příčky 125 mm - ODHAD K</t>
  </si>
  <si>
    <t>m2</t>
  </si>
  <si>
    <t>Vlastní</t>
  </si>
  <si>
    <t>342272235</t>
  </si>
  <si>
    <t>Příčky zpórobetonových tvárnic hladkých na tenké maltové lože objemová hmotnost do 500 kg/m3,, tloušťka příčky 125 mm K</t>
  </si>
  <si>
    <t xml:space="preserve">(6,6+2,6*2)*3 : </t>
  </si>
  <si>
    <t>VV</t>
  </si>
  <si>
    <t>35,4</t>
  </si>
  <si>
    <t>59321972</t>
  </si>
  <si>
    <t>překlad z lehčeného betonu nosný nízké výšky š 115mm dl 1250mm, M</t>
  </si>
  <si>
    <t>Specifikace</t>
  </si>
  <si>
    <t>POL3_0</t>
  </si>
  <si>
    <t>622321121R00</t>
  </si>
  <si>
    <t>Zateplení soklu soklovým polystyrénem, tloušťky 80 mm, kontaktní nátěr a akrylátová omítka</t>
  </si>
  <si>
    <t>801-1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</si>
  <si>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</si>
  <si>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21,7*0,5*2+1,2*1,8+25,8*0,5*2</t>
  </si>
  <si>
    <t>612142001</t>
  </si>
  <si>
    <t>Potažení vnitřních ploch pletivem v ploše nebo pruzích, na plném podkladu sklovláknitým vtlačením do, tmelu stěn K</t>
  </si>
  <si>
    <t xml:space="preserve">35,4*2 : </t>
  </si>
  <si>
    <t>70,8</t>
  </si>
  <si>
    <t>612321121</t>
  </si>
  <si>
    <t>Omítka vápenocementová vnitřních ploch nanášená ručně jednovrstvá, tloušťky do 10 mm hladká svislých, konstrukcí stěn K</t>
  </si>
  <si>
    <t xml:space="preserve">(2,975+2,6)*2*2-1,8 : </t>
  </si>
  <si>
    <t>20,5</t>
  </si>
  <si>
    <t>612321141</t>
  </si>
  <si>
    <t>Omítka vápenocementová vnitřních ploch nanášená ručně dvouvrstvá, tloušťky jádrové omítky do 10 mm a, tloušťky štuku do 3 mm štuková svislých konstrukcí stěn K</t>
  </si>
  <si>
    <t xml:space="preserve">1,2*1,8+70,8-20,5 : </t>
  </si>
  <si>
    <t>52,46</t>
  </si>
  <si>
    <t>612325101</t>
  </si>
  <si>
    <t>Vápenocementová omítka rýh hrubá ve stěnách, šířky rýhy do 150 mm, K</t>
  </si>
  <si>
    <t>622211021</t>
  </si>
  <si>
    <t>Montáž kontaktního zateplení lepením a mechanickým kotvením zpolystyrenových desek nebo z, kombinovaných desek na vnější stěny, tloušťky desek přes 80 do 120 mm K</t>
  </si>
  <si>
    <t xml:space="preserve">1,2*1,8 : </t>
  </si>
  <si>
    <t>2,16</t>
  </si>
  <si>
    <t>622531011</t>
  </si>
  <si>
    <t>Omítka tenkovrstvá silikonová vnějších ploch probarvená, včetně penetrace podkladu zrnitá, tloušťky, 1,5 mm stěn K</t>
  </si>
  <si>
    <t>28375938R</t>
  </si>
  <si>
    <t>deska izolační EPS 70 F; pěnový polystyren; povrch hladký; tl. 100,0 mm; součinitel tepelné vodivosti 0,039 W/mK; R = 2,560 m2K/W; U = 0,390 W/m2K; obj. hmotnost 17,00 kg/m3</t>
  </si>
  <si>
    <t>SPCM</t>
  </si>
  <si>
    <t xml:space="preserve">2,16*1,02 'Přepočtené koeficientem množství : </t>
  </si>
  <si>
    <t>2,203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</si>
  <si>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</si>
  <si>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</si>
  <si>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 xml:space="preserve">8,31+1,64+2,0+12,11+3,24+4,66 : </t>
  </si>
  <si>
    <t xml:space="preserve">4,87+7,73+3,9+39,77 : </t>
  </si>
  <si>
    <t xml:space="preserve">18,72 : </t>
  </si>
  <si>
    <t>106,95</t>
  </si>
  <si>
    <t>968062247R00</t>
  </si>
  <si>
    <t>Vybourání dřevěných rámů oken jednoduchých, plochy přes 4 m2</t>
  </si>
  <si>
    <t>801-3</t>
  </si>
  <si>
    <t>včetně pomocného lešení o výšce podlahy do 1900 mm a pro zatížení do 1,5 kPa  (150 kg/m2),</t>
  </si>
  <si>
    <t>968062356R00</t>
  </si>
  <si>
    <t>Vybourání dřevěných rámů oken dvojitých nebo zdvojených, plochy do 4 m2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</si>
  <si>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</si>
  <si>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</si>
  <si>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</si>
  <si>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971033461R00</t>
  </si>
  <si>
    <t>Vybourání otvorů ve zdivu cihelném z jakýchkoliv cihel pálených_x000D_
 na jakoukoliv maltu vápenou nebo vápenocementovou, plochy do 0,25 m2, tloušťky do 600 mm</t>
  </si>
  <si>
    <t>971033531R00</t>
  </si>
  <si>
    <t>Vybourání otvorů ve zdivu cihelném z jakýchkoliv cihel pálených_x000D_
 na jakoukoliv maltu vápenou nebo vápenocementovou, plochy do 1 m2, tloušťky do 150 mm</t>
  </si>
  <si>
    <t>971033561R00</t>
  </si>
  <si>
    <t>Vybourání otvorů ve zdivu cihelném z jakýchkoliv cihel pálených_x000D_
 na jakoukoliv maltu vápenou nebo vápenocementovou, plochy do 1 m2, tloušťky do 600 mm</t>
  </si>
  <si>
    <t>971042341R00</t>
  </si>
  <si>
    <t>Vybourání otvorů v betonových příčkách a zdech plochy do 0,09 m2, tloušťky do 300 mm</t>
  </si>
  <si>
    <t>základových nebo nadzákladových,</t>
  </si>
  <si>
    <t>972055241R00</t>
  </si>
  <si>
    <t>Vybourání otvorů ve stropech nebo klenbách z dutých prefabrikátů_x000D_
 plochy do 0,09 m2, tloušťky přes 120 mm</t>
  </si>
  <si>
    <t>bez odstranění podlahy a násypu,</t>
  </si>
  <si>
    <t>974031164R00</t>
  </si>
  <si>
    <t>Vysekání rýh v jakémkoliv zdivu cihelném v ploše_x000D_
 do hloubky 150 mm, šířky do 150 mm</t>
  </si>
  <si>
    <t>m</t>
  </si>
  <si>
    <t>997013213</t>
  </si>
  <si>
    <t>Vnitrostaveništní doprava suti a vybouraných hmot vodorovně do 50 m svisle ručně pro budovy a haly, výšky přes 9 do 12 m K</t>
  </si>
  <si>
    <t>t</t>
  </si>
  <si>
    <t>997013609</t>
  </si>
  <si>
    <t>Poplatek za uložení stavebního odpadu na skládce (skládkovné) ze směsí nebo oddělených frakcí betonu, , cihel a keramických výrobků zatříděného do Katalogu odpadů pod kódem 17 01 07 K</t>
  </si>
  <si>
    <t>997221131</t>
  </si>
  <si>
    <t>Vodorovná doprava vybouraných hmot nošením s naložením a se složením na vzdálenost do 50 m, K</t>
  </si>
  <si>
    <t>997221139</t>
  </si>
  <si>
    <t>Vodorovná doprava vybouraných hmot nošením s naložením a se složením na vzdálenost Příplatek kceně, za každých dalších i započatých 10 m přes 50 m K</t>
  </si>
  <si>
    <t xml:space="preserve">1,213*2 : </t>
  </si>
  <si>
    <t>2,426</t>
  </si>
  <si>
    <t>997221571</t>
  </si>
  <si>
    <t>Vodorovná doprava vybouraných hmot bez naložení, ale se složením a s hrubým urovnáním na vzdálenost, do 1km K</t>
  </si>
  <si>
    <t>997221579</t>
  </si>
  <si>
    <t>Vodorovná doprava vybouraných hmot bez naložení, ale se složením a s hrubým urovnáním na vzdálenost, Příplatek kceně za každý další i započatý 1 km přes 1 km K</t>
  </si>
  <si>
    <t xml:space="preserve">1,213*22 : </t>
  </si>
  <si>
    <t>26,686</t>
  </si>
  <si>
    <t>997221612</t>
  </si>
  <si>
    <t>Nakládání na dopravní prostředky pro vodorovnou dopravu vybouraných hmot, K</t>
  </si>
  <si>
    <t>998011002R00</t>
  </si>
  <si>
    <t>Přesun hmot pro budovy s nosnou konstrukcí zděnou výšky přes 6 do 12 m</t>
  </si>
  <si>
    <t>přesun hmot pro budovy občanské výstavby (JKSO 801), budovy pro bydlení (JKSO 803) budovy pro výrobu a služby (JKSO 812) s nosnou svislou konstrukcí zděnou z cihel nebo tvárnic nebo kovovou</t>
  </si>
  <si>
    <t>12 m K</t>
  </si>
  <si>
    <t>POP</t>
  </si>
  <si>
    <t>030001000</t>
  </si>
  <si>
    <t>Zařízení staveniště, K</t>
  </si>
  <si>
    <t>090001000</t>
  </si>
  <si>
    <t>Ostatní náklady - rozpočtová rezerva 1%, K</t>
  </si>
  <si>
    <t>092002000</t>
  </si>
  <si>
    <t>Ostatní náklady související s provozem - kuchyňská linka 270 cm + zařízení - indukční varná deska,, teplovzdušná trouba, myčka, mikrovlná trouba, odsavač par ... dle výběru zadavatele - odhad K</t>
  </si>
  <si>
    <t>soubor</t>
  </si>
  <si>
    <t>998712202R00</t>
  </si>
  <si>
    <t>Přesun hmot pro povlakové krytiny v objektech výšky přes 6 do 12 m</t>
  </si>
  <si>
    <t>800-711</t>
  </si>
  <si>
    <t>POL1_7</t>
  </si>
  <si>
    <t>50 m vodorovně</t>
  </si>
  <si>
    <t>712341715</t>
  </si>
  <si>
    <t>Provedení povlakové krytiny střech plochých do 10° pásy přitavením NAIP ostatní činnosti při, pokládání pásů (materiál ve specifikaci) zaizolování prostupů střešní rovinou kruhový průřez, průměr</t>
  </si>
  <si>
    <t>do 300 mm K</t>
  </si>
  <si>
    <t>28342054</t>
  </si>
  <si>
    <t>komínek střešní odvětrávací s integrovanou manžetou z PVC DN 125, M</t>
  </si>
  <si>
    <t>62832001</t>
  </si>
  <si>
    <t>pás asfaltový natavitelný oxidovaný tl 3,5mm typu V60 S35 s vložkou ze skleněné rohože, s, jemnozrnným minerálním posypem M</t>
  </si>
  <si>
    <t>62851033</t>
  </si>
  <si>
    <t>prostup parozábranou s integrovanou manžetou z modifikovaného asfaltového pásu DN 125, M</t>
  </si>
  <si>
    <t>713131141R00</t>
  </si>
  <si>
    <t>Montáž izolace lepením a zajištění hmoždinkami na tmel a hmoždinky - 4 ks/m2, na pórobeton</t>
  </si>
  <si>
    <t>800-713</t>
  </si>
  <si>
    <t>998713202R00</t>
  </si>
  <si>
    <t>Přesun hmot pro izolace tepelné v objektech výšky do 12 m</t>
  </si>
  <si>
    <t>59052104</t>
  </si>
  <si>
    <t>deska tepelně izolační z tvrzené PU pěny vnitřní, kapilárně aktivní, prodyšná tl 50mm, M</t>
  </si>
  <si>
    <t xml:space="preserve">8,5*1,05 'Přepočtené koeficientem množství : </t>
  </si>
  <si>
    <t>8,925</t>
  </si>
  <si>
    <t>721000001</t>
  </si>
  <si>
    <t>Dodávka a montáž celkem - podrobně samost. rozpočet Stejskal, K</t>
  </si>
  <si>
    <t>72100002</t>
  </si>
  <si>
    <t>Stavební přípomoce Zdravotechnika vnitřní kanalizace, vodovod, zařizovací předměty</t>
  </si>
  <si>
    <t>POL1_</t>
  </si>
  <si>
    <t>sekání rýh, zahození nebo zabetonování rýh, začištění rýh, zaštukování rýh</t>
  </si>
  <si>
    <t>722000001</t>
  </si>
  <si>
    <t>725000001</t>
  </si>
  <si>
    <t>735000001</t>
  </si>
  <si>
    <t>Elekktrický žebříkový radiátor 1000W - D+M, K</t>
  </si>
  <si>
    <t>741000001</t>
  </si>
  <si>
    <t>Dodávka a montáž celkem - podrobně samost. rozpočet Bezperát, K</t>
  </si>
  <si>
    <t>741000002</t>
  </si>
  <si>
    <t>Revize, K</t>
  </si>
  <si>
    <t>74100003</t>
  </si>
  <si>
    <t>Stavební přípomoce Elektroinstalace</t>
  </si>
  <si>
    <t>vysekání rýh, zahození nebo zabetonování rýh, začištění rýh, zaštukování</t>
  </si>
  <si>
    <t>742000001</t>
  </si>
  <si>
    <t>Dodávka a montáž celkem - podrobně samost. rozpočet Epimo, K</t>
  </si>
  <si>
    <t>751000000</t>
  </si>
  <si>
    <t>Dodávka a montáž celkem - podrobně samost. rozpočet Vacková, K</t>
  </si>
  <si>
    <t>762331812R00</t>
  </si>
  <si>
    <t>Demontáž vázaných konstrukcí krovů z hranolů, hranolků, fošen, průřezové plochy přes 120 do 224 cm2</t>
  </si>
  <si>
    <t>800-762</t>
  </si>
  <si>
    <t>762341811R00</t>
  </si>
  <si>
    <t>Demontáž bednění a laťování bednění střech rovných, obloukových, o sklonu do 60 stupňů včetně všech nadstřešních konstrukcí z prken hrubých</t>
  </si>
  <si>
    <t>998762202R00</t>
  </si>
  <si>
    <t>Přesun hmot pro konstrukce tesařské v objektech výšky do 12 m</t>
  </si>
  <si>
    <t>762421828</t>
  </si>
  <si>
    <t>Demontáž obložení stropů nebo střešních podhledů z dřevoštěpkových desek šroubovaných na pero a, drážku, tloušťka desky přes 15 mm K</t>
  </si>
  <si>
    <t>998763201R00</t>
  </si>
  <si>
    <t>Přesun hmot dřevostaveb v objektech výšky do 6 m</t>
  </si>
  <si>
    <t>800-763</t>
  </si>
  <si>
    <t>763121413</t>
  </si>
  <si>
    <t>Stěna předsazená ze sádrokartonových desek snosnou konstrukcí zocelových profilů CW, UW jednoduše, opláštěná deskou standardní A tl. 12,5 mm bez izolace, EI 15, stěna tl. 87,5 mm, profil 75 K</t>
  </si>
  <si>
    <t xml:space="preserve">(2,6+1,5)*0,3 : </t>
  </si>
  <si>
    <t>1,23</t>
  </si>
  <si>
    <t>763131832</t>
  </si>
  <si>
    <t>Demontáž podhledu nebo samostatného požárního předělu ze sádrokartonových desek s nosnou konstrukcí, jednovrstvou zocelových profilů, opláštění dvojité K</t>
  </si>
  <si>
    <t>763132112</t>
  </si>
  <si>
    <t>Podhled ze sádrokartonových desek – samostatný požární předěl dvouvrstvá nosná konstrukce zocelových, profilů CD, UD s oboustrannou požární odolností celoplošná izolace a CD profily vyplněny izolací o</t>
  </si>
  <si>
    <t>objemové hmotnosti 40 kg/m3 jednoduše opláštěná deskou protipožární DF tl. 15 mm, TI tl. 60 mm 40 kg/m3, EI Z/S 30/40 K</t>
  </si>
  <si>
    <t>763164514</t>
  </si>
  <si>
    <t>Obklad konstrukcí sádrokartonovými deskami včetně ochranných úhelníků ve tvaru L rozvinuté šíře do 0, ,4 m, opláštěný deskou akustickou, tl. 2 x 12,5 mm K</t>
  </si>
  <si>
    <t xml:space="preserve">9,5*2 : </t>
  </si>
  <si>
    <t>19</t>
  </si>
  <si>
    <t>763164534</t>
  </si>
  <si>
    <t>Obklad konstrukcí sádrokartonovými deskami včetně ochranných úhelníků ve tvaru L rozvinuté šíře přes, 0,4 do 0,8 m, opláštěný deskou akustickou, tl. 2 x 12,5 mm K</t>
  </si>
  <si>
    <t>766495100R00</t>
  </si>
  <si>
    <t>Ostatní montáž obložení zhotovení otvorů pro instalační dvířka přes 0,25 do 0,90 m2</t>
  </si>
  <si>
    <t>800-766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</si>
  <si>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</si>
  <si>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</si>
  <si>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</si>
  <si>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998766202R00</t>
  </si>
  <si>
    <t>Přesun hmot pro konstrukce truhlářské v objektech výšky do 12 m</t>
  </si>
  <si>
    <t>766231113</t>
  </si>
  <si>
    <t>Montáž sklápěcich schodů na půdu svyřezáním otvoru a kompletizací, K</t>
  </si>
  <si>
    <t>766231814</t>
  </si>
  <si>
    <t>Demontáž sklápěcích schodů na půdu dřevěných nebo kovových, K</t>
  </si>
  <si>
    <t>766660171</t>
  </si>
  <si>
    <t>Montáž dveřních křídel dřevěných nebo plastových otevíravých do obložkové zárubně povrchově, upravených jednokřídlových, šířky do 800 mm K</t>
  </si>
  <si>
    <t>766660172</t>
  </si>
  <si>
    <t>Montáž dveřních křídel dřevěných nebo plastových otevíravých do obložkové zárubně povrchově, upravených jednokřídlových, šířky přes 800 mm K</t>
  </si>
  <si>
    <t>766671009</t>
  </si>
  <si>
    <t>Montáž střešních oken dřevěných nebo plastových kyvných, výklopných/kyvných s okenním rámem a, lemováním, splisovaným límcem, snapojením na krytinu do krytiny ploché, rozměru 94 x 140 cm K</t>
  </si>
  <si>
    <t>766682111</t>
  </si>
  <si>
    <t>Montáž zárubní dřevěných, plastových nebo z lamina obložkových, pro dveře jednokřídlové, tloušťky, stěny do 170 mm K</t>
  </si>
  <si>
    <t>55335350</t>
  </si>
  <si>
    <t>Pouzdro pro posuvné dveře jednostranné, rozměr dveří 900x1970, včetně dveří voštinových, fóliový povrch, včetně zámku</t>
  </si>
  <si>
    <t>59816240</t>
  </si>
  <si>
    <t>mřížka ventilační s uzavíratelnou žaluzií volný průřez 130cm2, M</t>
  </si>
  <si>
    <t>61124522</t>
  </si>
  <si>
    <t>okno střešní dřevěné kyvné, izolační trojsklo 94x140cm, Uw=1,0W/m2K Al oplechování, M</t>
  </si>
  <si>
    <t>61162013</t>
  </si>
  <si>
    <t>dveře jednokřídlé voštinové povrch fóliový plné 800x1970-2100mm, včetně kování, M</t>
  </si>
  <si>
    <t>61162021</t>
  </si>
  <si>
    <t>dveře jednokřídlé voštinové povrch fóliový částečně prosklené 900x1970-2100mm, včetně kování</t>
  </si>
  <si>
    <t>61182307</t>
  </si>
  <si>
    <t>zárubeň jednokřídlá obložková s laminátovým povrchem tl stěny 60-150mm rozměru 600-1100/1970, 2100mm, M</t>
  </si>
  <si>
    <t>998771202R00</t>
  </si>
  <si>
    <t>Přesun hmot pro podlahy z dlaždic v objektech výšky do 12 m</t>
  </si>
  <si>
    <t>800-771</t>
  </si>
  <si>
    <t>771111011</t>
  </si>
  <si>
    <t>Příprava podkladu před provedením dlažby vysátí podlah, K</t>
  </si>
  <si>
    <t>771121011</t>
  </si>
  <si>
    <t>Příprava podkladu před provedením dlažby nátěr penetrační na podlahu, K</t>
  </si>
  <si>
    <t>771151012</t>
  </si>
  <si>
    <t>Příprava podkladu před provedením dlažby samonivelační stěrka min.pevnosti 20 MPa, tloušťky přes 3, do 5 mm K</t>
  </si>
  <si>
    <t>771574222</t>
  </si>
  <si>
    <t>Montáž podlah z dlaždic keramických lepených flexibilním lepidlem maloformátových reliéfních nebo z, dekorů přes 6 do 9 ks/m2 K</t>
  </si>
  <si>
    <t>771591112</t>
  </si>
  <si>
    <t>Izolace podlahy pod dlažbu nátěrem nebo stěrkou ve dvou vrstvách, K</t>
  </si>
  <si>
    <t>59761420</t>
  </si>
  <si>
    <t>dlažba velkoformátová keramická slinutá protiskluzná do interiéru i exteriéru pro vysoké mechanické, namáhání přes 4 do 6ks/m2 M</t>
  </si>
  <si>
    <t>998776202R00</t>
  </si>
  <si>
    <t>Přesun hmot pro podlahy povlakové v objektech výšky do 12 m</t>
  </si>
  <si>
    <t>800-775</t>
  </si>
  <si>
    <t>vodorovně do 50 m</t>
  </si>
  <si>
    <t>776111311</t>
  </si>
  <si>
    <t>Příprava podkladu vysátí podlah, K</t>
  </si>
  <si>
    <t xml:space="preserve">4,87+3,90+6,60 : </t>
  </si>
  <si>
    <t>15,37</t>
  </si>
  <si>
    <t>776141112</t>
  </si>
  <si>
    <t>Příprava podkladu vyrovnání samonivelační stěrkou podlah min.pevnosti 20 MPa, tloušťky přes 3 do 5, mm K</t>
  </si>
  <si>
    <t>776201811</t>
  </si>
  <si>
    <t>Demontáž povlakových podlahovin lepených ručně bez podložky, K</t>
  </si>
  <si>
    <t xml:space="preserve">8,75*6,6 : </t>
  </si>
  <si>
    <t>57,75</t>
  </si>
  <si>
    <t>776212111</t>
  </si>
  <si>
    <t>Montáž textilních podlahovin volným položením s podlepením spojů páskou pásů, K</t>
  </si>
  <si>
    <t xml:space="preserve">4,87+39,77 : </t>
  </si>
  <si>
    <t>44,64</t>
  </si>
  <si>
    <t>776221111</t>
  </si>
  <si>
    <t>Montáž podlahovin z PVC lepením standardním lepidlem z pásů standardních, K</t>
  </si>
  <si>
    <t>776410811</t>
  </si>
  <si>
    <t>Demontáž soklíků nebo lišt pryžových nebo plastových, K</t>
  </si>
  <si>
    <t xml:space="preserve">(8,75+6,6)*2 : </t>
  </si>
  <si>
    <t>30,7</t>
  </si>
  <si>
    <t>776411112</t>
  </si>
  <si>
    <t>Montáž soklíků lepením obvodových, výšky přes 80 do 100 mm, K</t>
  </si>
  <si>
    <t xml:space="preserve">(6,025+6,6+2,6)*2 : </t>
  </si>
  <si>
    <t>30,45</t>
  </si>
  <si>
    <t>28411010</t>
  </si>
  <si>
    <t>lišta soklová PVC 20x100mm, M</t>
  </si>
  <si>
    <t xml:space="preserve">30,45*1,02 'Přepočtené koeficientem množství : </t>
  </si>
  <si>
    <t>31,059</t>
  </si>
  <si>
    <t>28412245R</t>
  </si>
  <si>
    <t>podlahovina PVC v rolích; š = 1 500,0 mm; tl. 2,00 mm; heterogenní; protiskluzná; oblast bytová, komerční, průmyslová</t>
  </si>
  <si>
    <t xml:space="preserve">3,9*1,1 'Přepočtené koeficientem množství : </t>
  </si>
  <si>
    <t>4,29</t>
  </si>
  <si>
    <t>998781202R00</t>
  </si>
  <si>
    <t>Přesun hmot pro obklady keramické v objektech výšky do 12 m</t>
  </si>
  <si>
    <t>781111011</t>
  </si>
  <si>
    <t>Příprava podkladu před provedením obkladu oprášení (ometení) stěny, K</t>
  </si>
  <si>
    <t xml:space="preserve">2,7*1,65+2,0*1,5 : </t>
  </si>
  <si>
    <t>7,455</t>
  </si>
  <si>
    <t>781121011</t>
  </si>
  <si>
    <t>Příprava podkladu před provedením obkladu nátěr penetrační na stěnu, K</t>
  </si>
  <si>
    <t xml:space="preserve">7,5+20,5 : </t>
  </si>
  <si>
    <t>28</t>
  </si>
  <si>
    <t>781131112</t>
  </si>
  <si>
    <t>Izolace stěny pod obklad izolace nátěrem nebo stěrkou ve dvou vrstvách, K</t>
  </si>
  <si>
    <t>781474112</t>
  </si>
  <si>
    <t>Montáž obkladů vnitřních stěn z dlaždic keramických lepených flexibilním lepidlem maloformátových, hladkých přes 9 do 12 ks/m2 K</t>
  </si>
  <si>
    <t>781774118</t>
  </si>
  <si>
    <t>Montáž obkladů vnějších stěn z dlaždic keramických lepených flexibilním lepidlem maloformátových, hladkých přes 35 do 45 ks/m2 K</t>
  </si>
  <si>
    <t xml:space="preserve">(22,5+21,7)*2*0,5 : </t>
  </si>
  <si>
    <t>44,2</t>
  </si>
  <si>
    <t>59761026</t>
  </si>
  <si>
    <t>obklad keramický hladký do 12ks/m2, M</t>
  </si>
  <si>
    <t xml:space="preserve">28*1,1 'Přepočtené koeficientem množství : </t>
  </si>
  <si>
    <t>30,8</t>
  </si>
  <si>
    <t>59761255</t>
  </si>
  <si>
    <t>obklad keramický hladký přes 35 do 45ks/m2, M</t>
  </si>
  <si>
    <t xml:space="preserve">44,5454545454545*1,1 'Přepočtené koeficientem množství : </t>
  </si>
  <si>
    <t>49</t>
  </si>
  <si>
    <t>784171101R00</t>
  </si>
  <si>
    <t>Příprava povrchu Penetrace (napouštění) podkladu akrylát, jednonásobná</t>
  </si>
  <si>
    <t>800-784</t>
  </si>
  <si>
    <t>784111001</t>
  </si>
  <si>
    <t>Oprášení (ometení) podkladu v místnostech výšky do 3,80 m, K</t>
  </si>
  <si>
    <t>784111011</t>
  </si>
  <si>
    <t>Obroušení podkladu omítky v místnostech výšky do 3,80 m, K</t>
  </si>
  <si>
    <t>784161403</t>
  </si>
  <si>
    <t>Celoplošné vyrovnání podkladu sádrovou stěrkou, tloušťky do 3 mm vyhlazením v místnostech výšky přes, 3,80 do 5,00 m K</t>
  </si>
  <si>
    <t xml:space="preserve">1,23+8,5+15,2 : </t>
  </si>
  <si>
    <t>24,93</t>
  </si>
  <si>
    <t>784171111</t>
  </si>
  <si>
    <t>Zakrytí nemalovaných ploch (materiál ve specifikaci) včetně pozdějšího odkrytí svislých ploch např., stěn, oken, dveří v místnostech výšky do 3,80 K</t>
  </si>
  <si>
    <t>784181001</t>
  </si>
  <si>
    <t>Pačokování jednonásobné v místnostech výšky do 3,80 m, K</t>
  </si>
  <si>
    <t>784191003</t>
  </si>
  <si>
    <t>Čištění vnitřních ploch hrubý úklid po provedení malířských prací omytím oken dvojitých nebo, zdvojených K</t>
  </si>
  <si>
    <t>784191005</t>
  </si>
  <si>
    <t>Čištění vnitřních ploch hrubý úklid po provedení malířských prací omytím dveří nebo vrat, K</t>
  </si>
  <si>
    <t>784191007</t>
  </si>
  <si>
    <t>Čištění vnitřních ploch hrubý úklid po provedení malířských prací omytím podlah, K</t>
  </si>
  <si>
    <t>784211101</t>
  </si>
  <si>
    <t>Malby z malířských směsí otěruvzdorných za mokra dvojnásobné, bílé za mokra otěruvzdorné výborně v, místnostech výšky do 3,80 m K</t>
  </si>
  <si>
    <t xml:space="preserve">52,5+4,87+7.73+3,9 : </t>
  </si>
  <si>
    <t>69</t>
  </si>
  <si>
    <t>po rýhách ELE a ZTI : 70</t>
  </si>
  <si>
    <t>58124842</t>
  </si>
  <si>
    <t>fólie pro malířské potřeby zakrývací tl 7µ 4x5m, M</t>
  </si>
  <si>
    <t xml:space="preserve">70*1,05 'Přepočtené koeficientem množství : </t>
  </si>
  <si>
    <t>73,5</t>
  </si>
  <si>
    <t>005241010R</t>
  </si>
  <si>
    <t xml:space="preserve">Dokumentace skutečného provedení 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</si>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</sst>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0EoSQY5akrdFAt/ZoqJtUEv7l5TUBfbot5yOcJd42uTo5flJFxswzeI1sAGKJkoqCyhK89WgMjroXek6cpxcRg==" saltValue="X105Kw3jfxHCZbTtcmqs4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opLeftCell="B25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5">
      <c r="A2" s="2"/>
      <c r="B2" s="77" t="s">
        <v>22</v>
      </c>
      <c r="C2" s="78"/>
      <c r="D2" s="79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5">
      <c r="A4" s="76">
        <v>1038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SUMIF(F50:F73,A16,I50:I73)+SUMIF(F50:F73,"PSU",I50:I73)</f>
        <v>0</v>
      </c>
      <c r="J16" s="208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SUMIF(F50:F73,A17,I50:I73)</f>
        <v>0</v>
      </c>
      <c r="J17" s="208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SUMIF(F50:F73,A18,I50:I73)</f>
        <v>0</v>
      </c>
      <c r="J18" s="208"/>
    </row>
    <row r="19" spans="1:10" ht="23.25" customHeight="1" x14ac:dyDescent="0.25">
      <c r="A19" s="143" t="s">
        <v>103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SUMIF(F50:F73,A19,I50:I73)</f>
        <v>0</v>
      </c>
      <c r="J19" s="208"/>
    </row>
    <row r="20" spans="1:10" ht="23.25" customHeight="1" x14ac:dyDescent="0.25">
      <c r="A20" s="143" t="s">
        <v>102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SUMIF(F50:F73,A20,I50:I73)</f>
        <v>0</v>
      </c>
      <c r="J20" s="208"/>
    </row>
    <row r="21" spans="1:10" ht="23.25" customHeight="1" x14ac:dyDescent="0.25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2">
        <f>A27</f>
        <v>0</v>
      </c>
      <c r="H28" s="212"/>
      <c r="I28" s="212"/>
      <c r="J28" s="121" t="str">
        <f t="shared" si="0"/>
        <v>CZK</v>
      </c>
    </row>
    <row r="29" spans="1:10" ht="27.75" hidden="1" customHeight="1" thickBot="1" x14ac:dyDescent="0.3">
      <c r="A29" s="2"/>
      <c r="B29" s="117" t="s">
        <v>35</v>
      </c>
      <c r="C29" s="122"/>
      <c r="D29" s="122"/>
      <c r="E29" s="122"/>
      <c r="F29" s="123"/>
      <c r="G29" s="211">
        <f>ZakladDPHSni+DPHSni+ZakladDPHZakl+DPHZakl+Zaokrouhleni</f>
        <v>0</v>
      </c>
      <c r="H29" s="211"/>
      <c r="I29" s="211"/>
      <c r="J29" s="124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5">
      <c r="A39" s="89">
        <v>1</v>
      </c>
      <c r="B39" s="100" t="s">
        <v>51</v>
      </c>
      <c r="C39" s="197"/>
      <c r="D39" s="197"/>
      <c r="E39" s="197"/>
      <c r="F39" s="101">
        <f>'SO01 1 Pol'!AE230</f>
        <v>0</v>
      </c>
      <c r="G39" s="102">
        <f>'SO01 1 Pol'!AF230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6"/>
      <c r="C40" s="198" t="s">
        <v>52</v>
      </c>
      <c r="D40" s="198"/>
      <c r="E40" s="198"/>
      <c r="F40" s="107"/>
      <c r="G40" s="108"/>
      <c r="H40" s="108"/>
      <c r="I40" s="109"/>
      <c r="J40" s="110"/>
    </row>
    <row r="41" spans="1:10" ht="25.5" hidden="1" customHeight="1" x14ac:dyDescent="0.25">
      <c r="A41" s="89">
        <v>2</v>
      </c>
      <c r="B41" s="106" t="s">
        <v>45</v>
      </c>
      <c r="C41" s="198" t="s">
        <v>46</v>
      </c>
      <c r="D41" s="198"/>
      <c r="E41" s="198"/>
      <c r="F41" s="107">
        <f>'SO01 1 Pol'!AE230</f>
        <v>0</v>
      </c>
      <c r="G41" s="108">
        <f>'SO01 1 Pol'!AF230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5">
      <c r="A42" s="89">
        <v>3</v>
      </c>
      <c r="B42" s="111" t="s">
        <v>43</v>
      </c>
      <c r="C42" s="197" t="s">
        <v>44</v>
      </c>
      <c r="D42" s="197"/>
      <c r="E42" s="197"/>
      <c r="F42" s="112">
        <f>'SO01 1 Pol'!AE230</f>
        <v>0</v>
      </c>
      <c r="G42" s="103">
        <f>'SO01 1 Pol'!AF230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89"/>
      <c r="B43" s="199" t="s">
        <v>53</v>
      </c>
      <c r="C43" s="200"/>
      <c r="D43" s="200"/>
      <c r="E43" s="200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6" x14ac:dyDescent="0.3">
      <c r="B47" s="125" t="s">
        <v>55</v>
      </c>
    </row>
    <row r="49" spans="1:10" ht="25.5" customHeight="1" x14ac:dyDescent="0.25">
      <c r="A49" s="127"/>
      <c r="B49" s="130" t="s">
        <v>17</v>
      </c>
      <c r="C49" s="130" t="s">
        <v>5</v>
      </c>
      <c r="D49" s="131"/>
      <c r="E49" s="131"/>
      <c r="F49" s="132" t="s">
        <v>56</v>
      </c>
      <c r="G49" s="132"/>
      <c r="H49" s="132"/>
      <c r="I49" s="132" t="s">
        <v>29</v>
      </c>
      <c r="J49" s="132" t="s">
        <v>0</v>
      </c>
    </row>
    <row r="50" spans="1:10" ht="36.75" customHeight="1" x14ac:dyDescent="0.25">
      <c r="A50" s="128"/>
      <c r="B50" s="133" t="s">
        <v>57</v>
      </c>
      <c r="C50" s="195" t="s">
        <v>58</v>
      </c>
      <c r="D50" s="196"/>
      <c r="E50" s="196"/>
      <c r="F50" s="139" t="s">
        <v>24</v>
      </c>
      <c r="G50" s="140"/>
      <c r="H50" s="140"/>
      <c r="I50" s="140">
        <f>'SO01 1 Pol'!G8</f>
        <v>0</v>
      </c>
      <c r="J50" s="137" t="str">
        <f>IF(I74=0,"",I50/I74*100)</f>
        <v/>
      </c>
    </row>
    <row r="51" spans="1:10" ht="36.75" customHeight="1" x14ac:dyDescent="0.25">
      <c r="A51" s="128"/>
      <c r="B51" s="133" t="s">
        <v>59</v>
      </c>
      <c r="C51" s="195" t="s">
        <v>60</v>
      </c>
      <c r="D51" s="196"/>
      <c r="E51" s="196"/>
      <c r="F51" s="139" t="s">
        <v>24</v>
      </c>
      <c r="G51" s="140"/>
      <c r="H51" s="140"/>
      <c r="I51" s="140">
        <f>'SO01 1 Pol'!G17</f>
        <v>0</v>
      </c>
      <c r="J51" s="137" t="str">
        <f>IF(I74=0,"",I51/I74*100)</f>
        <v/>
      </c>
    </row>
    <row r="52" spans="1:10" ht="36.75" customHeight="1" x14ac:dyDescent="0.25">
      <c r="A52" s="128"/>
      <c r="B52" s="133" t="s">
        <v>61</v>
      </c>
      <c r="C52" s="195" t="s">
        <v>62</v>
      </c>
      <c r="D52" s="196"/>
      <c r="E52" s="196"/>
      <c r="F52" s="139" t="s">
        <v>24</v>
      </c>
      <c r="G52" s="140"/>
      <c r="H52" s="140"/>
      <c r="I52" s="140">
        <f>'SO01 1 Pol'!G38</f>
        <v>0</v>
      </c>
      <c r="J52" s="137" t="str">
        <f>IF(I74=0,"",I52/I74*100)</f>
        <v/>
      </c>
    </row>
    <row r="53" spans="1:10" ht="36.75" customHeight="1" x14ac:dyDescent="0.25">
      <c r="A53" s="128"/>
      <c r="B53" s="133" t="s">
        <v>63</v>
      </c>
      <c r="C53" s="195" t="s">
        <v>64</v>
      </c>
      <c r="D53" s="196"/>
      <c r="E53" s="196"/>
      <c r="F53" s="139" t="s">
        <v>24</v>
      </c>
      <c r="G53" s="140"/>
      <c r="H53" s="140"/>
      <c r="I53" s="140">
        <f>'SO01 1 Pol'!G61</f>
        <v>0</v>
      </c>
      <c r="J53" s="137" t="str">
        <f>IF(I74=0,"",I53/I74*100)</f>
        <v/>
      </c>
    </row>
    <row r="54" spans="1:10" ht="36.75" customHeight="1" x14ac:dyDescent="0.25">
      <c r="A54" s="128"/>
      <c r="B54" s="133" t="s">
        <v>65</v>
      </c>
      <c r="C54" s="195" t="s">
        <v>66</v>
      </c>
      <c r="D54" s="196"/>
      <c r="E54" s="196"/>
      <c r="F54" s="139" t="s">
        <v>24</v>
      </c>
      <c r="G54" s="140"/>
      <c r="H54" s="140"/>
      <c r="I54" s="140">
        <f>'SO01 1 Pol'!G73</f>
        <v>0</v>
      </c>
      <c r="J54" s="137" t="str">
        <f>IF(I74=0,"",I54/I74*100)</f>
        <v/>
      </c>
    </row>
    <row r="55" spans="1:10" ht="36.75" customHeight="1" x14ac:dyDescent="0.25">
      <c r="A55" s="128"/>
      <c r="B55" s="133" t="s">
        <v>67</v>
      </c>
      <c r="C55" s="195" t="s">
        <v>68</v>
      </c>
      <c r="D55" s="196"/>
      <c r="E55" s="196"/>
      <c r="F55" s="139" t="s">
        <v>24</v>
      </c>
      <c r="G55" s="140"/>
      <c r="H55" s="140"/>
      <c r="I55" s="140">
        <f>'SO01 1 Pol'!G77</f>
        <v>0</v>
      </c>
      <c r="J55" s="137" t="str">
        <f>IF(I74=0,"",I55/I74*100)</f>
        <v/>
      </c>
    </row>
    <row r="56" spans="1:10" ht="36.75" customHeight="1" x14ac:dyDescent="0.25">
      <c r="A56" s="128"/>
      <c r="B56" s="133" t="s">
        <v>69</v>
      </c>
      <c r="C56" s="195" t="s">
        <v>28</v>
      </c>
      <c r="D56" s="196"/>
      <c r="E56" s="196"/>
      <c r="F56" s="139" t="s">
        <v>24</v>
      </c>
      <c r="G56" s="140"/>
      <c r="H56" s="140"/>
      <c r="I56" s="140">
        <f>'SO01 1 Pol'!G79</f>
        <v>0</v>
      </c>
      <c r="J56" s="137" t="str">
        <f>IF(I74=0,"",I56/I74*100)</f>
        <v/>
      </c>
    </row>
    <row r="57" spans="1:10" ht="36.75" customHeight="1" x14ac:dyDescent="0.25">
      <c r="A57" s="128"/>
      <c r="B57" s="133" t="s">
        <v>70</v>
      </c>
      <c r="C57" s="195" t="s">
        <v>71</v>
      </c>
      <c r="D57" s="196"/>
      <c r="E57" s="196"/>
      <c r="F57" s="139" t="s">
        <v>25</v>
      </c>
      <c r="G57" s="140"/>
      <c r="H57" s="140"/>
      <c r="I57" s="140">
        <f>'SO01 1 Pol'!G82</f>
        <v>0</v>
      </c>
      <c r="J57" s="137" t="str">
        <f>IF(I74=0,"",I57/I74*100)</f>
        <v/>
      </c>
    </row>
    <row r="58" spans="1:10" ht="36.75" customHeight="1" x14ac:dyDescent="0.25">
      <c r="A58" s="128"/>
      <c r="B58" s="133" t="s">
        <v>72</v>
      </c>
      <c r="C58" s="195" t="s">
        <v>73</v>
      </c>
      <c r="D58" s="196"/>
      <c r="E58" s="196"/>
      <c r="F58" s="139" t="s">
        <v>25</v>
      </c>
      <c r="G58" s="140"/>
      <c r="H58" s="140"/>
      <c r="I58" s="140">
        <f>'SO01 1 Pol'!G90</f>
        <v>0</v>
      </c>
      <c r="J58" s="137" t="str">
        <f>IF(I74=0,"",I58/I74*100)</f>
        <v/>
      </c>
    </row>
    <row r="59" spans="1:10" ht="36.75" customHeight="1" x14ac:dyDescent="0.25">
      <c r="A59" s="128"/>
      <c r="B59" s="133" t="s">
        <v>74</v>
      </c>
      <c r="C59" s="195" t="s">
        <v>75</v>
      </c>
      <c r="D59" s="196"/>
      <c r="E59" s="196"/>
      <c r="F59" s="139" t="s">
        <v>25</v>
      </c>
      <c r="G59" s="140"/>
      <c r="H59" s="140"/>
      <c r="I59" s="140">
        <f>'SO01 1 Pol'!G97</f>
        <v>0</v>
      </c>
      <c r="J59" s="137" t="str">
        <f>IF(I74=0,"",I59/I74*100)</f>
        <v/>
      </c>
    </row>
    <row r="60" spans="1:10" ht="36.75" customHeight="1" x14ac:dyDescent="0.25">
      <c r="A60" s="128"/>
      <c r="B60" s="133" t="s">
        <v>76</v>
      </c>
      <c r="C60" s="195" t="s">
        <v>77</v>
      </c>
      <c r="D60" s="196"/>
      <c r="E60" s="196"/>
      <c r="F60" s="139" t="s">
        <v>25</v>
      </c>
      <c r="G60" s="140"/>
      <c r="H60" s="140"/>
      <c r="I60" s="140">
        <f>'SO01 1 Pol'!G101</f>
        <v>0</v>
      </c>
      <c r="J60" s="137" t="str">
        <f>IF(I74=0,"",I60/I74*100)</f>
        <v/>
      </c>
    </row>
    <row r="61" spans="1:10" ht="36.75" customHeight="1" x14ac:dyDescent="0.25">
      <c r="A61" s="128"/>
      <c r="B61" s="133" t="s">
        <v>78</v>
      </c>
      <c r="C61" s="195" t="s">
        <v>79</v>
      </c>
      <c r="D61" s="196"/>
      <c r="E61" s="196"/>
      <c r="F61" s="139" t="s">
        <v>25</v>
      </c>
      <c r="G61" s="140"/>
      <c r="H61" s="140"/>
      <c r="I61" s="140">
        <f>'SO01 1 Pol'!G103</f>
        <v>0</v>
      </c>
      <c r="J61" s="137" t="str">
        <f>IF(I74=0,"",I61/I74*100)</f>
        <v/>
      </c>
    </row>
    <row r="62" spans="1:10" ht="36.75" customHeight="1" x14ac:dyDescent="0.25">
      <c r="A62" s="128"/>
      <c r="B62" s="133" t="s">
        <v>80</v>
      </c>
      <c r="C62" s="195" t="s">
        <v>81</v>
      </c>
      <c r="D62" s="196"/>
      <c r="E62" s="196"/>
      <c r="F62" s="139" t="s">
        <v>25</v>
      </c>
      <c r="G62" s="140"/>
      <c r="H62" s="140"/>
      <c r="I62" s="140">
        <f>'SO01 1 Pol'!G105</f>
        <v>0</v>
      </c>
      <c r="J62" s="137" t="str">
        <f>IF(I74=0,"",I62/I74*100)</f>
        <v/>
      </c>
    </row>
    <row r="63" spans="1:10" ht="36.75" customHeight="1" x14ac:dyDescent="0.25">
      <c r="A63" s="128"/>
      <c r="B63" s="133" t="s">
        <v>82</v>
      </c>
      <c r="C63" s="195" t="s">
        <v>83</v>
      </c>
      <c r="D63" s="196"/>
      <c r="E63" s="196"/>
      <c r="F63" s="139" t="s">
        <v>25</v>
      </c>
      <c r="G63" s="140"/>
      <c r="H63" s="140"/>
      <c r="I63" s="140">
        <f>'SO01 1 Pol'!G107</f>
        <v>0</v>
      </c>
      <c r="J63" s="137" t="str">
        <f>IF(I74=0,"",I63/I74*100)</f>
        <v/>
      </c>
    </row>
    <row r="64" spans="1:10" ht="36.75" customHeight="1" x14ac:dyDescent="0.25">
      <c r="A64" s="128"/>
      <c r="B64" s="133" t="s">
        <v>84</v>
      </c>
      <c r="C64" s="195" t="s">
        <v>85</v>
      </c>
      <c r="D64" s="196"/>
      <c r="E64" s="196"/>
      <c r="F64" s="139" t="s">
        <v>25</v>
      </c>
      <c r="G64" s="140"/>
      <c r="H64" s="140"/>
      <c r="I64" s="140">
        <f>'SO01 1 Pol'!G112</f>
        <v>0</v>
      </c>
      <c r="J64" s="137" t="str">
        <f>IF(I74=0,"",I64/I74*100)</f>
        <v/>
      </c>
    </row>
    <row r="65" spans="1:10" ht="36.75" customHeight="1" x14ac:dyDescent="0.25">
      <c r="A65" s="128"/>
      <c r="B65" s="133" t="s">
        <v>86</v>
      </c>
      <c r="C65" s="195" t="s">
        <v>87</v>
      </c>
      <c r="D65" s="196"/>
      <c r="E65" s="196"/>
      <c r="F65" s="139" t="s">
        <v>25</v>
      </c>
      <c r="G65" s="140"/>
      <c r="H65" s="140"/>
      <c r="I65" s="140">
        <f>'SO01 1 Pol'!G114</f>
        <v>0</v>
      </c>
      <c r="J65" s="137" t="str">
        <f>IF(I74=0,"",I65/I74*100)</f>
        <v/>
      </c>
    </row>
    <row r="66" spans="1:10" ht="36.75" customHeight="1" x14ac:dyDescent="0.25">
      <c r="A66" s="128"/>
      <c r="B66" s="133" t="s">
        <v>88</v>
      </c>
      <c r="C66" s="195" t="s">
        <v>89</v>
      </c>
      <c r="D66" s="196"/>
      <c r="E66" s="196"/>
      <c r="F66" s="139" t="s">
        <v>25</v>
      </c>
      <c r="G66" s="140"/>
      <c r="H66" s="140"/>
      <c r="I66" s="140">
        <f>'SO01 1 Pol'!G116</f>
        <v>0</v>
      </c>
      <c r="J66" s="137" t="str">
        <f>IF(I74=0,"",I66/I74*100)</f>
        <v/>
      </c>
    </row>
    <row r="67" spans="1:10" ht="36.75" customHeight="1" x14ac:dyDescent="0.25">
      <c r="A67" s="128"/>
      <c r="B67" s="133" t="s">
        <v>90</v>
      </c>
      <c r="C67" s="195" t="s">
        <v>91</v>
      </c>
      <c r="D67" s="196"/>
      <c r="E67" s="196"/>
      <c r="F67" s="139" t="s">
        <v>25</v>
      </c>
      <c r="G67" s="140"/>
      <c r="H67" s="140"/>
      <c r="I67" s="140">
        <f>'SO01 1 Pol'!G122</f>
        <v>0</v>
      </c>
      <c r="J67" s="137" t="str">
        <f>IF(I74=0,"",I67/I74*100)</f>
        <v/>
      </c>
    </row>
    <row r="68" spans="1:10" ht="36.75" customHeight="1" x14ac:dyDescent="0.25">
      <c r="A68" s="128"/>
      <c r="B68" s="133" t="s">
        <v>92</v>
      </c>
      <c r="C68" s="195" t="s">
        <v>93</v>
      </c>
      <c r="D68" s="196"/>
      <c r="E68" s="196"/>
      <c r="F68" s="139" t="s">
        <v>25</v>
      </c>
      <c r="G68" s="140"/>
      <c r="H68" s="140"/>
      <c r="I68" s="140">
        <f>'SO01 1 Pol'!G135</f>
        <v>0</v>
      </c>
      <c r="J68" s="137" t="str">
        <f>IF(I74=0,"",I68/I74*100)</f>
        <v/>
      </c>
    </row>
    <row r="69" spans="1:10" ht="36.75" customHeight="1" x14ac:dyDescent="0.25">
      <c r="A69" s="128"/>
      <c r="B69" s="133" t="s">
        <v>94</v>
      </c>
      <c r="C69" s="195" t="s">
        <v>95</v>
      </c>
      <c r="D69" s="196"/>
      <c r="E69" s="196"/>
      <c r="F69" s="139" t="s">
        <v>25</v>
      </c>
      <c r="G69" s="140"/>
      <c r="H69" s="140"/>
      <c r="I69" s="140">
        <f>'SO01 1 Pol'!G153</f>
        <v>0</v>
      </c>
      <c r="J69" s="137" t="str">
        <f>IF(I74=0,"",I69/I74*100)</f>
        <v/>
      </c>
    </row>
    <row r="70" spans="1:10" ht="36.75" customHeight="1" x14ac:dyDescent="0.25">
      <c r="A70" s="128"/>
      <c r="B70" s="133" t="s">
        <v>96</v>
      </c>
      <c r="C70" s="195" t="s">
        <v>97</v>
      </c>
      <c r="D70" s="196"/>
      <c r="E70" s="196"/>
      <c r="F70" s="139" t="s">
        <v>25</v>
      </c>
      <c r="G70" s="140"/>
      <c r="H70" s="140"/>
      <c r="I70" s="140">
        <f>'SO01 1 Pol'!G162</f>
        <v>0</v>
      </c>
      <c r="J70" s="137" t="str">
        <f>IF(I74=0,"",I70/I74*100)</f>
        <v/>
      </c>
    </row>
    <row r="71" spans="1:10" ht="36.75" customHeight="1" x14ac:dyDescent="0.25">
      <c r="A71" s="128"/>
      <c r="B71" s="133" t="s">
        <v>98</v>
      </c>
      <c r="C71" s="195" t="s">
        <v>99</v>
      </c>
      <c r="D71" s="196"/>
      <c r="E71" s="196"/>
      <c r="F71" s="139" t="s">
        <v>25</v>
      </c>
      <c r="G71" s="140"/>
      <c r="H71" s="140"/>
      <c r="I71" s="140">
        <f>'SO01 1 Pol'!G188</f>
        <v>0</v>
      </c>
      <c r="J71" s="137" t="str">
        <f>IF(I74=0,"",I71/I74*100)</f>
        <v/>
      </c>
    </row>
    <row r="72" spans="1:10" ht="36.75" customHeight="1" x14ac:dyDescent="0.25">
      <c r="A72" s="128"/>
      <c r="B72" s="133" t="s">
        <v>100</v>
      </c>
      <c r="C72" s="195" t="s">
        <v>101</v>
      </c>
      <c r="D72" s="196"/>
      <c r="E72" s="196"/>
      <c r="F72" s="139" t="s">
        <v>25</v>
      </c>
      <c r="G72" s="140"/>
      <c r="H72" s="140"/>
      <c r="I72" s="140">
        <f>'SO01 1 Pol'!G207</f>
        <v>0</v>
      </c>
      <c r="J72" s="137" t="str">
        <f>IF(I74=0,"",I72/I74*100)</f>
        <v/>
      </c>
    </row>
    <row r="73" spans="1:10" ht="36.75" customHeight="1" x14ac:dyDescent="0.25">
      <c r="A73" s="128"/>
      <c r="B73" s="133" t="s">
        <v>102</v>
      </c>
      <c r="C73" s="195" t="s">
        <v>28</v>
      </c>
      <c r="D73" s="196"/>
      <c r="E73" s="196"/>
      <c r="F73" s="139" t="s">
        <v>102</v>
      </c>
      <c r="G73" s="140"/>
      <c r="H73" s="140"/>
      <c r="I73" s="140">
        <f>'SO01 1 Pol'!G226</f>
        <v>0</v>
      </c>
      <c r="J73" s="137" t="str">
        <f>IF(I74=0,"",I73/I74*100)</f>
        <v/>
      </c>
    </row>
    <row r="74" spans="1:10" ht="25.5" customHeight="1" x14ac:dyDescent="0.25">
      <c r="A74" s="129"/>
      <c r="B74" s="134" t="s">
        <v>1</v>
      </c>
      <c r="C74" s="135"/>
      <c r="D74" s="136"/>
      <c r="E74" s="136"/>
      <c r="F74" s="141"/>
      <c r="G74" s="142"/>
      <c r="H74" s="142"/>
      <c r="I74" s="142">
        <f>SUM(I50:I73)</f>
        <v>0</v>
      </c>
      <c r="J74" s="138">
        <f>SUM(J50:J73)</f>
        <v>0</v>
      </c>
    </row>
    <row r="75" spans="1:10" x14ac:dyDescent="0.25">
      <c r="F75" s="87"/>
      <c r="G75" s="87"/>
      <c r="H75" s="87"/>
      <c r="I75" s="87"/>
      <c r="J75" s="88"/>
    </row>
    <row r="76" spans="1:10" x14ac:dyDescent="0.25">
      <c r="F76" s="87"/>
      <c r="G76" s="87"/>
      <c r="H76" s="87"/>
      <c r="I76" s="87"/>
      <c r="J76" s="88"/>
    </row>
    <row r="77" spans="1:10" x14ac:dyDescent="0.25">
      <c r="F77" s="87"/>
      <c r="G77" s="87"/>
      <c r="H77" s="87"/>
      <c r="I77" s="87"/>
      <c r="J77" s="88"/>
    </row>
  </sheetData>
  <sheetProtection algorithmName="SHA-512" hashValue="2kuSaZPK3qGlbvzygcK928vxcp8G86IwAlD/w6+cMcdfEf7aQx4hdmoriTIclg4zGGdv3n03AerE6VGGv7zuYg==" saltValue="uqZ9cCYxheHcqizeI9onW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6" t="s">
        <v>6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50" t="s">
        <v>7</v>
      </c>
      <c r="B2" s="49"/>
      <c r="C2" s="248"/>
      <c r="D2" s="248"/>
      <c r="E2" s="248"/>
      <c r="F2" s="248"/>
      <c r="G2" s="249"/>
    </row>
    <row r="3" spans="1:7" ht="24.9" customHeight="1" x14ac:dyDescent="0.25">
      <c r="A3" s="50" t="s">
        <v>8</v>
      </c>
      <c r="B3" s="49"/>
      <c r="C3" s="248"/>
      <c r="D3" s="248"/>
      <c r="E3" s="248"/>
      <c r="F3" s="248"/>
      <c r="G3" s="249"/>
    </row>
    <row r="4" spans="1:7" ht="24.9" customHeight="1" x14ac:dyDescent="0.25">
      <c r="A4" s="50" t="s">
        <v>9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sheetProtection algorithmName="SHA-512" hashValue="myT5oxQlMX+xvDxpMaxxfXw698v0MvWTO/yh0yxVx1F+xlTdWvIKOnaf1LajmxR4gX+bA1P9NojrGpg+3et58w==" saltValue="JsDepvnd9mpz48OYVeZVg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6" customWidth="1"/>
    <col min="3" max="3" width="63.33203125" style="126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104</v>
      </c>
      <c r="B1" s="256"/>
      <c r="C1" s="256"/>
      <c r="D1" s="256"/>
      <c r="E1" s="256"/>
      <c r="F1" s="256"/>
      <c r="G1" s="256"/>
      <c r="AG1" t="s">
        <v>105</v>
      </c>
    </row>
    <row r="2" spans="1:60" ht="24.9" customHeight="1" x14ac:dyDescent="0.25">
      <c r="A2" s="144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106</v>
      </c>
    </row>
    <row r="3" spans="1:60" ht="24.9" customHeight="1" x14ac:dyDescent="0.25">
      <c r="A3" s="144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6" t="s">
        <v>106</v>
      </c>
      <c r="AG3" t="s">
        <v>107</v>
      </c>
    </row>
    <row r="4" spans="1:60" ht="24.9" customHeight="1" x14ac:dyDescent="0.25">
      <c r="A4" s="145" t="s">
        <v>9</v>
      </c>
      <c r="B4" s="146" t="s">
        <v>43</v>
      </c>
      <c r="C4" s="260" t="s">
        <v>44</v>
      </c>
      <c r="D4" s="261"/>
      <c r="E4" s="261"/>
      <c r="F4" s="261"/>
      <c r="G4" s="262"/>
      <c r="AG4" t="s">
        <v>108</v>
      </c>
    </row>
    <row r="5" spans="1:60" x14ac:dyDescent="0.25">
      <c r="D5" s="10"/>
    </row>
    <row r="6" spans="1:60" ht="39.6" x14ac:dyDescent="0.25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29</v>
      </c>
      <c r="H6" s="151" t="s">
        <v>30</v>
      </c>
      <c r="I6" s="151" t="s">
        <v>115</v>
      </c>
      <c r="J6" s="151" t="s">
        <v>31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  <c r="X6" s="151" t="s">
        <v>129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5" t="s">
        <v>130</v>
      </c>
      <c r="B8" s="166" t="s">
        <v>57</v>
      </c>
      <c r="C8" s="187" t="s">
        <v>58</v>
      </c>
      <c r="D8" s="167"/>
      <c r="E8" s="168"/>
      <c r="F8" s="169"/>
      <c r="G8" s="169">
        <f>SUMIF(AG9:AG16,"&lt;&gt;NOR",G9:G16)</f>
        <v>0</v>
      </c>
      <c r="H8" s="169"/>
      <c r="I8" s="169">
        <f>SUM(I9:I16)</f>
        <v>0</v>
      </c>
      <c r="J8" s="169"/>
      <c r="K8" s="169">
        <f>SUM(K9:K16)</f>
        <v>0</v>
      </c>
      <c r="L8" s="169"/>
      <c r="M8" s="169">
        <f>SUM(M9:M16)</f>
        <v>0</v>
      </c>
      <c r="N8" s="169"/>
      <c r="O8" s="169">
        <f>SUM(O9:O16)</f>
        <v>4.4799999999999995</v>
      </c>
      <c r="P8" s="169"/>
      <c r="Q8" s="169">
        <f>SUM(Q9:Q16)</f>
        <v>0</v>
      </c>
      <c r="R8" s="169"/>
      <c r="S8" s="169"/>
      <c r="T8" s="170"/>
      <c r="U8" s="164"/>
      <c r="V8" s="164">
        <f>SUM(V9:V16)</f>
        <v>5.76</v>
      </c>
      <c r="W8" s="164"/>
      <c r="X8" s="164"/>
      <c r="AG8" t="s">
        <v>131</v>
      </c>
    </row>
    <row r="9" spans="1:60" ht="20.399999999999999" outlineLevel="1" x14ac:dyDescent="0.25">
      <c r="A9" s="171">
        <v>1</v>
      </c>
      <c r="B9" s="172" t="s">
        <v>132</v>
      </c>
      <c r="C9" s="188" t="s">
        <v>133</v>
      </c>
      <c r="D9" s="173" t="s">
        <v>134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1.8774999999999999</v>
      </c>
      <c r="O9" s="176">
        <f>ROUND(E9*N9,2)</f>
        <v>1.88</v>
      </c>
      <c r="P9" s="176">
        <v>0</v>
      </c>
      <c r="Q9" s="176">
        <f>ROUND(E9*P9,2)</f>
        <v>0</v>
      </c>
      <c r="R9" s="176" t="s">
        <v>135</v>
      </c>
      <c r="S9" s="176" t="s">
        <v>136</v>
      </c>
      <c r="T9" s="177" t="s">
        <v>137</v>
      </c>
      <c r="U9" s="161">
        <v>4.7939999999999996</v>
      </c>
      <c r="V9" s="161">
        <f>ROUND(E9*U9,2)</f>
        <v>4.79</v>
      </c>
      <c r="W9" s="161"/>
      <c r="X9" s="161" t="s">
        <v>138</v>
      </c>
      <c r="Y9" s="152"/>
      <c r="Z9" s="152"/>
      <c r="AA9" s="152"/>
      <c r="AB9" s="152"/>
      <c r="AC9" s="152"/>
      <c r="AD9" s="152"/>
      <c r="AE9" s="152"/>
      <c r="AF9" s="152"/>
      <c r="AG9" s="152" t="s">
        <v>139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252" t="s">
        <v>140</v>
      </c>
      <c r="D10" s="253"/>
      <c r="E10" s="253"/>
      <c r="F10" s="253"/>
      <c r="G10" s="253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141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78">
        <v>2</v>
      </c>
      <c r="B11" s="179" t="s">
        <v>142</v>
      </c>
      <c r="C11" s="189" t="s">
        <v>143</v>
      </c>
      <c r="D11" s="180" t="s">
        <v>144</v>
      </c>
      <c r="E11" s="181">
        <v>4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15</v>
      </c>
      <c r="M11" s="183">
        <f>G11*(1+L11/100)</f>
        <v>0</v>
      </c>
      <c r="N11" s="183">
        <v>6.8799999999999998E-3</v>
      </c>
      <c r="O11" s="183">
        <f>ROUND(E11*N11,2)</f>
        <v>0.03</v>
      </c>
      <c r="P11" s="183">
        <v>0</v>
      </c>
      <c r="Q11" s="183">
        <f>ROUND(E11*P11,2)</f>
        <v>0</v>
      </c>
      <c r="R11" s="183"/>
      <c r="S11" s="183" t="s">
        <v>136</v>
      </c>
      <c r="T11" s="184" t="s">
        <v>137</v>
      </c>
      <c r="U11" s="161">
        <v>0.24199999999999999</v>
      </c>
      <c r="V11" s="161">
        <f>ROUND(E11*U11,2)</f>
        <v>0.97</v>
      </c>
      <c r="W11" s="161"/>
      <c r="X11" s="161" t="s">
        <v>138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139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0.399999999999999" outlineLevel="1" x14ac:dyDescent="0.25">
      <c r="A12" s="178">
        <v>3</v>
      </c>
      <c r="B12" s="179" t="s">
        <v>145</v>
      </c>
      <c r="C12" s="189" t="s">
        <v>146</v>
      </c>
      <c r="D12" s="180" t="s">
        <v>147</v>
      </c>
      <c r="E12" s="181">
        <v>2</v>
      </c>
      <c r="F12" s="182"/>
      <c r="G12" s="183">
        <f>ROUND(E12*F12,2)</f>
        <v>0</v>
      </c>
      <c r="H12" s="182"/>
      <c r="I12" s="183">
        <f>ROUND(E12*H12,2)</f>
        <v>0</v>
      </c>
      <c r="J12" s="182"/>
      <c r="K12" s="183">
        <f>ROUND(E12*J12,2)</f>
        <v>0</v>
      </c>
      <c r="L12" s="183">
        <v>15</v>
      </c>
      <c r="M12" s="183">
        <f>G12*(1+L12/100)</f>
        <v>0</v>
      </c>
      <c r="N12" s="183">
        <v>7.1330000000000005E-2</v>
      </c>
      <c r="O12" s="183">
        <f>ROUND(E12*N12,2)</f>
        <v>0.14000000000000001</v>
      </c>
      <c r="P12" s="183">
        <v>0</v>
      </c>
      <c r="Q12" s="183">
        <f>ROUND(E12*P12,2)</f>
        <v>0</v>
      </c>
      <c r="R12" s="183"/>
      <c r="S12" s="183" t="s">
        <v>148</v>
      </c>
      <c r="T12" s="184" t="s">
        <v>137</v>
      </c>
      <c r="U12" s="161">
        <v>0</v>
      </c>
      <c r="V12" s="161">
        <f>ROUND(E12*U12,2)</f>
        <v>0</v>
      </c>
      <c r="W12" s="161"/>
      <c r="X12" s="161" t="s">
        <v>138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139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0.399999999999999" outlineLevel="1" x14ac:dyDescent="0.25">
      <c r="A13" s="171">
        <v>4</v>
      </c>
      <c r="B13" s="172" t="s">
        <v>149</v>
      </c>
      <c r="C13" s="188" t="s">
        <v>150</v>
      </c>
      <c r="D13" s="173" t="s">
        <v>147</v>
      </c>
      <c r="E13" s="174">
        <v>35.4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6.6879999999999995E-2</v>
      </c>
      <c r="O13" s="176">
        <f>ROUND(E13*N13,2)</f>
        <v>2.37</v>
      </c>
      <c r="P13" s="176">
        <v>0</v>
      </c>
      <c r="Q13" s="176">
        <f>ROUND(E13*P13,2)</f>
        <v>0</v>
      </c>
      <c r="R13" s="176"/>
      <c r="S13" s="176" t="s">
        <v>148</v>
      </c>
      <c r="T13" s="177" t="s">
        <v>137</v>
      </c>
      <c r="U13" s="161">
        <v>0</v>
      </c>
      <c r="V13" s="161">
        <f>ROUND(E13*U13,2)</f>
        <v>0</v>
      </c>
      <c r="W13" s="161"/>
      <c r="X13" s="161" t="s">
        <v>138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139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59"/>
      <c r="B14" s="160"/>
      <c r="C14" s="190" t="s">
        <v>151</v>
      </c>
      <c r="D14" s="162"/>
      <c r="E14" s="163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152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190" t="s">
        <v>153</v>
      </c>
      <c r="D15" s="162"/>
      <c r="E15" s="163">
        <v>35.4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152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8">
        <v>5</v>
      </c>
      <c r="B16" s="179" t="s">
        <v>154</v>
      </c>
      <c r="C16" s="189" t="s">
        <v>155</v>
      </c>
      <c r="D16" s="180" t="s">
        <v>144</v>
      </c>
      <c r="E16" s="181">
        <v>4</v>
      </c>
      <c r="F16" s="182"/>
      <c r="G16" s="183">
        <f>ROUND(E16*F16,2)</f>
        <v>0</v>
      </c>
      <c r="H16" s="182"/>
      <c r="I16" s="183">
        <f>ROUND(E16*H16,2)</f>
        <v>0</v>
      </c>
      <c r="J16" s="182"/>
      <c r="K16" s="183">
        <f>ROUND(E16*J16,2)</f>
        <v>0</v>
      </c>
      <c r="L16" s="183">
        <v>15</v>
      </c>
      <c r="M16" s="183">
        <f>G16*(1+L16/100)</f>
        <v>0</v>
      </c>
      <c r="N16" s="183">
        <v>1.6E-2</v>
      </c>
      <c r="O16" s="183">
        <f>ROUND(E16*N16,2)</f>
        <v>0.06</v>
      </c>
      <c r="P16" s="183">
        <v>0</v>
      </c>
      <c r="Q16" s="183">
        <f>ROUND(E16*P16,2)</f>
        <v>0</v>
      </c>
      <c r="R16" s="183"/>
      <c r="S16" s="183" t="s">
        <v>148</v>
      </c>
      <c r="T16" s="184" t="s">
        <v>137</v>
      </c>
      <c r="U16" s="161">
        <v>0</v>
      </c>
      <c r="V16" s="161">
        <f>ROUND(E16*U16,2)</f>
        <v>0</v>
      </c>
      <c r="W16" s="161"/>
      <c r="X16" s="161" t="s">
        <v>156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157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5">
      <c r="A17" s="165" t="s">
        <v>130</v>
      </c>
      <c r="B17" s="166" t="s">
        <v>59</v>
      </c>
      <c r="C17" s="187" t="s">
        <v>60</v>
      </c>
      <c r="D17" s="167"/>
      <c r="E17" s="168"/>
      <c r="F17" s="169"/>
      <c r="G17" s="169">
        <f>SUMIF(AG18:AG37,"&lt;&gt;NOR",G18:G37)</f>
        <v>0</v>
      </c>
      <c r="H17" s="169"/>
      <c r="I17" s="169">
        <f>SUM(I18:I37)</f>
        <v>0</v>
      </c>
      <c r="J17" s="169"/>
      <c r="K17" s="169">
        <f>SUM(K18:K37)</f>
        <v>0</v>
      </c>
      <c r="L17" s="169"/>
      <c r="M17" s="169">
        <f>SUM(M18:M37)</f>
        <v>0</v>
      </c>
      <c r="N17" s="169"/>
      <c r="O17" s="169">
        <f>SUM(O18:O37)</f>
        <v>2.91</v>
      </c>
      <c r="P17" s="169"/>
      <c r="Q17" s="169">
        <f>SUM(Q18:Q37)</f>
        <v>0</v>
      </c>
      <c r="R17" s="169"/>
      <c r="S17" s="169"/>
      <c r="T17" s="170"/>
      <c r="U17" s="164"/>
      <c r="V17" s="164">
        <f>SUM(V18:V37)</f>
        <v>62.57</v>
      </c>
      <c r="W17" s="164"/>
      <c r="X17" s="164"/>
      <c r="AG17" t="s">
        <v>131</v>
      </c>
    </row>
    <row r="18" spans="1:60" outlineLevel="1" x14ac:dyDescent="0.25">
      <c r="A18" s="171">
        <v>6</v>
      </c>
      <c r="B18" s="172" t="s">
        <v>158</v>
      </c>
      <c r="C18" s="188" t="s">
        <v>159</v>
      </c>
      <c r="D18" s="173" t="s">
        <v>147</v>
      </c>
      <c r="E18" s="174">
        <v>49.66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15</v>
      </c>
      <c r="M18" s="176">
        <f>G18*(1+L18/100)</f>
        <v>0</v>
      </c>
      <c r="N18" s="176">
        <v>2.3099999999999999E-2</v>
      </c>
      <c r="O18" s="176">
        <f>ROUND(E18*N18,2)</f>
        <v>1.1499999999999999</v>
      </c>
      <c r="P18" s="176">
        <v>0</v>
      </c>
      <c r="Q18" s="176">
        <f>ROUND(E18*P18,2)</f>
        <v>0</v>
      </c>
      <c r="R18" s="176" t="s">
        <v>160</v>
      </c>
      <c r="S18" s="176" t="s">
        <v>136</v>
      </c>
      <c r="T18" s="177" t="s">
        <v>137</v>
      </c>
      <c r="U18" s="161">
        <v>1.26</v>
      </c>
      <c r="V18" s="161">
        <f>ROUND(E18*U18,2)</f>
        <v>62.57</v>
      </c>
      <c r="W18" s="161"/>
      <c r="X18" s="161" t="s">
        <v>138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139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1" outlineLevel="1" x14ac:dyDescent="0.25">
      <c r="A19" s="159"/>
      <c r="B19" s="160"/>
      <c r="C19" s="252" t="s">
        <v>161</v>
      </c>
      <c r="D19" s="253"/>
      <c r="E19" s="253"/>
      <c r="F19" s="253"/>
      <c r="G19" s="253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141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5" t="str">
        <f>C19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59"/>
      <c r="B20" s="160"/>
      <c r="C20" s="190" t="s">
        <v>162</v>
      </c>
      <c r="D20" s="162"/>
      <c r="E20" s="163">
        <v>49.66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152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0.399999999999999" outlineLevel="1" x14ac:dyDescent="0.25">
      <c r="A21" s="171">
        <v>7</v>
      </c>
      <c r="B21" s="172" t="s">
        <v>163</v>
      </c>
      <c r="C21" s="188" t="s">
        <v>164</v>
      </c>
      <c r="D21" s="173" t="s">
        <v>147</v>
      </c>
      <c r="E21" s="174">
        <v>70.8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15</v>
      </c>
      <c r="M21" s="176">
        <f>G21*(1+L21/100)</f>
        <v>0</v>
      </c>
      <c r="N21" s="176">
        <v>4.3800000000000002E-3</v>
      </c>
      <c r="O21" s="176">
        <f>ROUND(E21*N21,2)</f>
        <v>0.31</v>
      </c>
      <c r="P21" s="176">
        <v>0</v>
      </c>
      <c r="Q21" s="176">
        <f>ROUND(E21*P21,2)</f>
        <v>0</v>
      </c>
      <c r="R21" s="176"/>
      <c r="S21" s="176" t="s">
        <v>148</v>
      </c>
      <c r="T21" s="177" t="s">
        <v>137</v>
      </c>
      <c r="U21" s="161">
        <v>0</v>
      </c>
      <c r="V21" s="161">
        <f>ROUND(E21*U21,2)</f>
        <v>0</v>
      </c>
      <c r="W21" s="161"/>
      <c r="X21" s="161" t="s">
        <v>138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139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59"/>
      <c r="B22" s="160"/>
      <c r="C22" s="190" t="s">
        <v>165</v>
      </c>
      <c r="D22" s="162"/>
      <c r="E22" s="163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152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9"/>
      <c r="B23" s="160"/>
      <c r="C23" s="190" t="s">
        <v>166</v>
      </c>
      <c r="D23" s="162"/>
      <c r="E23" s="163">
        <v>70.8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152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0.399999999999999" outlineLevel="1" x14ac:dyDescent="0.25">
      <c r="A24" s="171">
        <v>8</v>
      </c>
      <c r="B24" s="172" t="s">
        <v>167</v>
      </c>
      <c r="C24" s="188" t="s">
        <v>168</v>
      </c>
      <c r="D24" s="173" t="s">
        <v>147</v>
      </c>
      <c r="E24" s="174">
        <v>20.5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15</v>
      </c>
      <c r="M24" s="176">
        <f>G24*(1+L24/100)</f>
        <v>0</v>
      </c>
      <c r="N24" s="176">
        <v>1.54E-2</v>
      </c>
      <c r="O24" s="176">
        <f>ROUND(E24*N24,2)</f>
        <v>0.32</v>
      </c>
      <c r="P24" s="176">
        <v>0</v>
      </c>
      <c r="Q24" s="176">
        <f>ROUND(E24*P24,2)</f>
        <v>0</v>
      </c>
      <c r="R24" s="176"/>
      <c r="S24" s="176" t="s">
        <v>148</v>
      </c>
      <c r="T24" s="177" t="s">
        <v>137</v>
      </c>
      <c r="U24" s="161">
        <v>0</v>
      </c>
      <c r="V24" s="161">
        <f>ROUND(E24*U24,2)</f>
        <v>0</v>
      </c>
      <c r="W24" s="161"/>
      <c r="X24" s="161" t="s">
        <v>138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139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59"/>
      <c r="B25" s="160"/>
      <c r="C25" s="190" t="s">
        <v>169</v>
      </c>
      <c r="D25" s="162"/>
      <c r="E25" s="163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52"/>
      <c r="Z25" s="152"/>
      <c r="AA25" s="152"/>
      <c r="AB25" s="152"/>
      <c r="AC25" s="152"/>
      <c r="AD25" s="152"/>
      <c r="AE25" s="152"/>
      <c r="AF25" s="152"/>
      <c r="AG25" s="152" t="s">
        <v>152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59"/>
      <c r="B26" s="160"/>
      <c r="C26" s="190" t="s">
        <v>170</v>
      </c>
      <c r="D26" s="162"/>
      <c r="E26" s="163">
        <v>20.5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152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0.399999999999999" outlineLevel="1" x14ac:dyDescent="0.25">
      <c r="A27" s="171">
        <v>9</v>
      </c>
      <c r="B27" s="172" t="s">
        <v>171</v>
      </c>
      <c r="C27" s="188" t="s">
        <v>172</v>
      </c>
      <c r="D27" s="173" t="s">
        <v>147</v>
      </c>
      <c r="E27" s="174">
        <v>52.46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1.8380000000000001E-2</v>
      </c>
      <c r="O27" s="176">
        <f>ROUND(E27*N27,2)</f>
        <v>0.96</v>
      </c>
      <c r="P27" s="176">
        <v>0</v>
      </c>
      <c r="Q27" s="176">
        <f>ROUND(E27*P27,2)</f>
        <v>0</v>
      </c>
      <c r="R27" s="176"/>
      <c r="S27" s="176" t="s">
        <v>148</v>
      </c>
      <c r="T27" s="177" t="s">
        <v>137</v>
      </c>
      <c r="U27" s="161">
        <v>0</v>
      </c>
      <c r="V27" s="161">
        <f>ROUND(E27*U27,2)</f>
        <v>0</v>
      </c>
      <c r="W27" s="161"/>
      <c r="X27" s="161" t="s">
        <v>138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190" t="s">
        <v>173</v>
      </c>
      <c r="D28" s="162"/>
      <c r="E28" s="163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152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59"/>
      <c r="B29" s="160"/>
      <c r="C29" s="190" t="s">
        <v>174</v>
      </c>
      <c r="D29" s="162"/>
      <c r="E29" s="163">
        <v>52.46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152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78">
        <v>10</v>
      </c>
      <c r="B30" s="179" t="s">
        <v>175</v>
      </c>
      <c r="C30" s="189" t="s">
        <v>176</v>
      </c>
      <c r="D30" s="180" t="s">
        <v>147</v>
      </c>
      <c r="E30" s="181">
        <v>3.5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15</v>
      </c>
      <c r="M30" s="183">
        <f>G30*(1+L30/100)</f>
        <v>0</v>
      </c>
      <c r="N30" s="183">
        <v>3.8899999999999997E-2</v>
      </c>
      <c r="O30" s="183">
        <f>ROUND(E30*N30,2)</f>
        <v>0.14000000000000001</v>
      </c>
      <c r="P30" s="183">
        <v>0</v>
      </c>
      <c r="Q30" s="183">
        <f>ROUND(E30*P30,2)</f>
        <v>0</v>
      </c>
      <c r="R30" s="183"/>
      <c r="S30" s="183" t="s">
        <v>148</v>
      </c>
      <c r="T30" s="184" t="s">
        <v>137</v>
      </c>
      <c r="U30" s="161">
        <v>0</v>
      </c>
      <c r="V30" s="161">
        <f>ROUND(E30*U30,2)</f>
        <v>0</v>
      </c>
      <c r="W30" s="161"/>
      <c r="X30" s="161" t="s">
        <v>138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139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0.399999999999999" outlineLevel="1" x14ac:dyDescent="0.25">
      <c r="A31" s="171">
        <v>11</v>
      </c>
      <c r="B31" s="172" t="s">
        <v>177</v>
      </c>
      <c r="C31" s="188" t="s">
        <v>178</v>
      </c>
      <c r="D31" s="173" t="s">
        <v>147</v>
      </c>
      <c r="E31" s="174">
        <v>2.16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15</v>
      </c>
      <c r="M31" s="176">
        <f>G31*(1+L31/100)</f>
        <v>0</v>
      </c>
      <c r="N31" s="176">
        <v>8.6E-3</v>
      </c>
      <c r="O31" s="176">
        <f>ROUND(E31*N31,2)</f>
        <v>0.02</v>
      </c>
      <c r="P31" s="176">
        <v>0</v>
      </c>
      <c r="Q31" s="176">
        <f>ROUND(E31*P31,2)</f>
        <v>0</v>
      </c>
      <c r="R31" s="176"/>
      <c r="S31" s="176" t="s">
        <v>148</v>
      </c>
      <c r="T31" s="177" t="s">
        <v>137</v>
      </c>
      <c r="U31" s="161">
        <v>0</v>
      </c>
      <c r="V31" s="161">
        <f>ROUND(E31*U31,2)</f>
        <v>0</v>
      </c>
      <c r="W31" s="161"/>
      <c r="X31" s="161" t="s">
        <v>138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139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59"/>
      <c r="B32" s="160"/>
      <c r="C32" s="190" t="s">
        <v>179</v>
      </c>
      <c r="D32" s="162"/>
      <c r="E32" s="163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152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190" t="s">
        <v>180</v>
      </c>
      <c r="D33" s="162"/>
      <c r="E33" s="163">
        <v>2.16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152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0.399999999999999" outlineLevel="1" x14ac:dyDescent="0.25">
      <c r="A34" s="178">
        <v>12</v>
      </c>
      <c r="B34" s="179" t="s">
        <v>181</v>
      </c>
      <c r="C34" s="189" t="s">
        <v>182</v>
      </c>
      <c r="D34" s="180" t="s">
        <v>147</v>
      </c>
      <c r="E34" s="181">
        <v>2.2000000000000002</v>
      </c>
      <c r="F34" s="182"/>
      <c r="G34" s="183">
        <f>ROUND(E34*F34,2)</f>
        <v>0</v>
      </c>
      <c r="H34" s="182"/>
      <c r="I34" s="183">
        <f>ROUND(E34*H34,2)</f>
        <v>0</v>
      </c>
      <c r="J34" s="182"/>
      <c r="K34" s="183">
        <f>ROUND(E34*J34,2)</f>
        <v>0</v>
      </c>
      <c r="L34" s="183">
        <v>15</v>
      </c>
      <c r="M34" s="183">
        <f>G34*(1+L34/100)</f>
        <v>0</v>
      </c>
      <c r="N34" s="183">
        <v>2.6800000000000001E-3</v>
      </c>
      <c r="O34" s="183">
        <f>ROUND(E34*N34,2)</f>
        <v>0.01</v>
      </c>
      <c r="P34" s="183">
        <v>0</v>
      </c>
      <c r="Q34" s="183">
        <f>ROUND(E34*P34,2)</f>
        <v>0</v>
      </c>
      <c r="R34" s="183"/>
      <c r="S34" s="183" t="s">
        <v>148</v>
      </c>
      <c r="T34" s="184" t="s">
        <v>137</v>
      </c>
      <c r="U34" s="161">
        <v>0</v>
      </c>
      <c r="V34" s="161">
        <f>ROUND(E34*U34,2)</f>
        <v>0</v>
      </c>
      <c r="W34" s="161"/>
      <c r="X34" s="161" t="s">
        <v>138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139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1" x14ac:dyDescent="0.25">
      <c r="A35" s="171">
        <v>13</v>
      </c>
      <c r="B35" s="172" t="s">
        <v>183</v>
      </c>
      <c r="C35" s="188" t="s">
        <v>184</v>
      </c>
      <c r="D35" s="173" t="s">
        <v>147</v>
      </c>
      <c r="E35" s="174">
        <v>2.2029999999999998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15</v>
      </c>
      <c r="M35" s="176">
        <f>G35*(1+L35/100)</f>
        <v>0</v>
      </c>
      <c r="N35" s="176">
        <v>1.6999999999999999E-3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185</v>
      </c>
      <c r="S35" s="176" t="s">
        <v>136</v>
      </c>
      <c r="T35" s="177" t="s">
        <v>137</v>
      </c>
      <c r="U35" s="161">
        <v>0</v>
      </c>
      <c r="V35" s="161">
        <f>ROUND(E35*U35,2)</f>
        <v>0</v>
      </c>
      <c r="W35" s="161"/>
      <c r="X35" s="161" t="s">
        <v>156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157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190" t="s">
        <v>186</v>
      </c>
      <c r="D36" s="162"/>
      <c r="E36" s="163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152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59"/>
      <c r="B37" s="160"/>
      <c r="C37" s="190" t="s">
        <v>187</v>
      </c>
      <c r="D37" s="162"/>
      <c r="E37" s="163">
        <v>2.2000000000000002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152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x14ac:dyDescent="0.25">
      <c r="A38" s="165" t="s">
        <v>130</v>
      </c>
      <c r="B38" s="166" t="s">
        <v>61</v>
      </c>
      <c r="C38" s="187" t="s">
        <v>62</v>
      </c>
      <c r="D38" s="167"/>
      <c r="E38" s="168"/>
      <c r="F38" s="169"/>
      <c r="G38" s="169">
        <f>SUMIF(AG39:AG60,"&lt;&gt;NOR",G39:G60)</f>
        <v>0</v>
      </c>
      <c r="H38" s="169"/>
      <c r="I38" s="169">
        <f>SUM(I39:I60)</f>
        <v>0</v>
      </c>
      <c r="J38" s="169"/>
      <c r="K38" s="169">
        <f>SUM(K39:K60)</f>
        <v>0</v>
      </c>
      <c r="L38" s="169"/>
      <c r="M38" s="169">
        <f>SUM(M39:M60)</f>
        <v>0</v>
      </c>
      <c r="N38" s="169"/>
      <c r="O38" s="169">
        <f>SUM(O39:O60)</f>
        <v>0</v>
      </c>
      <c r="P38" s="169"/>
      <c r="Q38" s="169">
        <f>SUM(Q39:Q60)</f>
        <v>3.5100000000000002</v>
      </c>
      <c r="R38" s="169"/>
      <c r="S38" s="169"/>
      <c r="T38" s="170"/>
      <c r="U38" s="164"/>
      <c r="V38" s="164">
        <f>SUM(V39:V60)</f>
        <v>66.62</v>
      </c>
      <c r="W38" s="164"/>
      <c r="X38" s="164"/>
      <c r="AG38" t="s">
        <v>131</v>
      </c>
    </row>
    <row r="39" spans="1:60" ht="40.799999999999997" outlineLevel="1" x14ac:dyDescent="0.25">
      <c r="A39" s="171">
        <v>14</v>
      </c>
      <c r="B39" s="172" t="s">
        <v>188</v>
      </c>
      <c r="C39" s="188" t="s">
        <v>189</v>
      </c>
      <c r="D39" s="173" t="s">
        <v>147</v>
      </c>
      <c r="E39" s="174">
        <v>106.95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4.0000000000000003E-5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160</v>
      </c>
      <c r="S39" s="176" t="s">
        <v>136</v>
      </c>
      <c r="T39" s="177" t="s">
        <v>137</v>
      </c>
      <c r="U39" s="161">
        <v>0.35399999999999998</v>
      </c>
      <c r="V39" s="161">
        <f>ROUND(E39*U39,2)</f>
        <v>37.86</v>
      </c>
      <c r="W39" s="161"/>
      <c r="X39" s="161" t="s">
        <v>138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139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190" t="s">
        <v>190</v>
      </c>
      <c r="D40" s="162"/>
      <c r="E40" s="163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152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190" t="s">
        <v>191</v>
      </c>
      <c r="D41" s="162"/>
      <c r="E41" s="163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152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9"/>
      <c r="B42" s="160"/>
      <c r="C42" s="190" t="s">
        <v>192</v>
      </c>
      <c r="D42" s="162"/>
      <c r="E42" s="163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152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59"/>
      <c r="B43" s="160"/>
      <c r="C43" s="190" t="s">
        <v>193</v>
      </c>
      <c r="D43" s="162"/>
      <c r="E43" s="163">
        <v>106.95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152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71">
        <v>15</v>
      </c>
      <c r="B44" s="172" t="s">
        <v>194</v>
      </c>
      <c r="C44" s="188" t="s">
        <v>195</v>
      </c>
      <c r="D44" s="173" t="s">
        <v>147</v>
      </c>
      <c r="E44" s="174">
        <v>5.3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0</v>
      </c>
      <c r="O44" s="176">
        <f>ROUND(E44*N44,2)</f>
        <v>0</v>
      </c>
      <c r="P44" s="176">
        <v>2.3E-2</v>
      </c>
      <c r="Q44" s="176">
        <f>ROUND(E44*P44,2)</f>
        <v>0.12</v>
      </c>
      <c r="R44" s="176" t="s">
        <v>196</v>
      </c>
      <c r="S44" s="176" t="s">
        <v>136</v>
      </c>
      <c r="T44" s="177" t="s">
        <v>137</v>
      </c>
      <c r="U44" s="161">
        <v>0.215</v>
      </c>
      <c r="V44" s="161">
        <f>ROUND(E44*U44,2)</f>
        <v>1.1399999999999999</v>
      </c>
      <c r="W44" s="161"/>
      <c r="X44" s="161" t="s">
        <v>138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139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59"/>
      <c r="B45" s="160"/>
      <c r="C45" s="252" t="s">
        <v>197</v>
      </c>
      <c r="D45" s="253"/>
      <c r="E45" s="253"/>
      <c r="F45" s="253"/>
      <c r="G45" s="253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141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71">
        <v>16</v>
      </c>
      <c r="B46" s="172" t="s">
        <v>198</v>
      </c>
      <c r="C46" s="188" t="s">
        <v>199</v>
      </c>
      <c r="D46" s="173" t="s">
        <v>147</v>
      </c>
      <c r="E46" s="174">
        <v>2.2000000000000002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15</v>
      </c>
      <c r="M46" s="176">
        <f>G46*(1+L46/100)</f>
        <v>0</v>
      </c>
      <c r="N46" s="176">
        <v>0</v>
      </c>
      <c r="O46" s="176">
        <f>ROUND(E46*N46,2)</f>
        <v>0</v>
      </c>
      <c r="P46" s="176">
        <v>5.3999999999999999E-2</v>
      </c>
      <c r="Q46" s="176">
        <f>ROUND(E46*P46,2)</f>
        <v>0.12</v>
      </c>
      <c r="R46" s="176" t="s">
        <v>196</v>
      </c>
      <c r="S46" s="176" t="s">
        <v>136</v>
      </c>
      <c r="T46" s="177" t="s">
        <v>137</v>
      </c>
      <c r="U46" s="161">
        <v>0.46500000000000002</v>
      </c>
      <c r="V46" s="161">
        <f>ROUND(E46*U46,2)</f>
        <v>1.02</v>
      </c>
      <c r="W46" s="161"/>
      <c r="X46" s="161" t="s">
        <v>138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139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252" t="s">
        <v>197</v>
      </c>
      <c r="D47" s="253"/>
      <c r="E47" s="253"/>
      <c r="F47" s="253"/>
      <c r="G47" s="253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141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0.399999999999999" outlineLevel="1" x14ac:dyDescent="0.25">
      <c r="A48" s="171">
        <v>17</v>
      </c>
      <c r="B48" s="172" t="s">
        <v>200</v>
      </c>
      <c r="C48" s="188" t="s">
        <v>201</v>
      </c>
      <c r="D48" s="173" t="s">
        <v>144</v>
      </c>
      <c r="E48" s="174">
        <v>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15</v>
      </c>
      <c r="M48" s="176">
        <f>G48*(1+L48/100)</f>
        <v>0</v>
      </c>
      <c r="N48" s="176">
        <v>0</v>
      </c>
      <c r="O48" s="176">
        <f>ROUND(E48*N48,2)</f>
        <v>0</v>
      </c>
      <c r="P48" s="176">
        <v>6.9000000000000006E-2</v>
      </c>
      <c r="Q48" s="176">
        <f>ROUND(E48*P48,2)</f>
        <v>0.35</v>
      </c>
      <c r="R48" s="176" t="s">
        <v>196</v>
      </c>
      <c r="S48" s="176" t="s">
        <v>136</v>
      </c>
      <c r="T48" s="177" t="s">
        <v>137</v>
      </c>
      <c r="U48" s="161">
        <v>0.21299999999999999</v>
      </c>
      <c r="V48" s="161">
        <f>ROUND(E48*U48,2)</f>
        <v>1.07</v>
      </c>
      <c r="W48" s="161"/>
      <c r="X48" s="161" t="s">
        <v>138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139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59"/>
      <c r="B49" s="160"/>
      <c r="C49" s="252" t="s">
        <v>202</v>
      </c>
      <c r="D49" s="253"/>
      <c r="E49" s="253"/>
      <c r="F49" s="253"/>
      <c r="G49" s="253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141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0.399999999999999" outlineLevel="1" x14ac:dyDescent="0.25">
      <c r="A50" s="171">
        <v>18</v>
      </c>
      <c r="B50" s="172" t="s">
        <v>203</v>
      </c>
      <c r="C50" s="188" t="s">
        <v>204</v>
      </c>
      <c r="D50" s="173" t="s">
        <v>144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15</v>
      </c>
      <c r="M50" s="176">
        <f>G50*(1+L50/100)</f>
        <v>0</v>
      </c>
      <c r="N50" s="176">
        <v>0</v>
      </c>
      <c r="O50" s="176">
        <f>ROUND(E50*N50,2)</f>
        <v>0</v>
      </c>
      <c r="P50" s="176">
        <v>0.27600000000000002</v>
      </c>
      <c r="Q50" s="176">
        <f>ROUND(E50*P50,2)</f>
        <v>0.28000000000000003</v>
      </c>
      <c r="R50" s="176" t="s">
        <v>196</v>
      </c>
      <c r="S50" s="176" t="s">
        <v>136</v>
      </c>
      <c r="T50" s="177" t="s">
        <v>137</v>
      </c>
      <c r="U50" s="161">
        <v>2.024</v>
      </c>
      <c r="V50" s="161">
        <f>ROUND(E50*U50,2)</f>
        <v>2.02</v>
      </c>
      <c r="W50" s="161"/>
      <c r="X50" s="161" t="s">
        <v>138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139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252" t="s">
        <v>202</v>
      </c>
      <c r="D51" s="253"/>
      <c r="E51" s="253"/>
      <c r="F51" s="253"/>
      <c r="G51" s="253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141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0.399999999999999" outlineLevel="1" x14ac:dyDescent="0.25">
      <c r="A52" s="171">
        <v>19</v>
      </c>
      <c r="B52" s="172" t="s">
        <v>205</v>
      </c>
      <c r="C52" s="188" t="s">
        <v>206</v>
      </c>
      <c r="D52" s="173" t="s">
        <v>147</v>
      </c>
      <c r="E52" s="174">
        <v>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15</v>
      </c>
      <c r="M52" s="176">
        <f>G52*(1+L52/100)</f>
        <v>0</v>
      </c>
      <c r="N52" s="176">
        <v>0</v>
      </c>
      <c r="O52" s="176">
        <f>ROUND(E52*N52,2)</f>
        <v>0</v>
      </c>
      <c r="P52" s="176">
        <v>0.27</v>
      </c>
      <c r="Q52" s="176">
        <f>ROUND(E52*P52,2)</f>
        <v>0.54</v>
      </c>
      <c r="R52" s="176" t="s">
        <v>196</v>
      </c>
      <c r="S52" s="176" t="s">
        <v>136</v>
      </c>
      <c r="T52" s="177" t="s">
        <v>137</v>
      </c>
      <c r="U52" s="161">
        <v>0.70499999999999996</v>
      </c>
      <c r="V52" s="161">
        <f>ROUND(E52*U52,2)</f>
        <v>1.41</v>
      </c>
      <c r="W52" s="161"/>
      <c r="X52" s="161" t="s">
        <v>138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139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9"/>
      <c r="B53" s="160"/>
      <c r="C53" s="252" t="s">
        <v>202</v>
      </c>
      <c r="D53" s="253"/>
      <c r="E53" s="253"/>
      <c r="F53" s="253"/>
      <c r="G53" s="253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141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0.399999999999999" outlineLevel="1" x14ac:dyDescent="0.25">
      <c r="A54" s="171">
        <v>20</v>
      </c>
      <c r="B54" s="172" t="s">
        <v>207</v>
      </c>
      <c r="C54" s="188" t="s">
        <v>208</v>
      </c>
      <c r="D54" s="173" t="s">
        <v>134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1.8</v>
      </c>
      <c r="Q54" s="176">
        <f>ROUND(E54*P54,2)</f>
        <v>1.8</v>
      </c>
      <c r="R54" s="176" t="s">
        <v>196</v>
      </c>
      <c r="S54" s="176" t="s">
        <v>136</v>
      </c>
      <c r="T54" s="177" t="s">
        <v>137</v>
      </c>
      <c r="U54" s="161">
        <v>5.7960000000000003</v>
      </c>
      <c r="V54" s="161">
        <f>ROUND(E54*U54,2)</f>
        <v>5.8</v>
      </c>
      <c r="W54" s="161"/>
      <c r="X54" s="161" t="s">
        <v>138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139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59"/>
      <c r="B55" s="160"/>
      <c r="C55" s="252" t="s">
        <v>202</v>
      </c>
      <c r="D55" s="253"/>
      <c r="E55" s="253"/>
      <c r="F55" s="253"/>
      <c r="G55" s="253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141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71">
        <v>21</v>
      </c>
      <c r="B56" s="172" t="s">
        <v>209</v>
      </c>
      <c r="C56" s="188" t="s">
        <v>210</v>
      </c>
      <c r="D56" s="173" t="s">
        <v>144</v>
      </c>
      <c r="E56" s="174">
        <v>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15</v>
      </c>
      <c r="M56" s="176">
        <f>G56*(1+L56/100)</f>
        <v>0</v>
      </c>
      <c r="N56" s="176">
        <v>0</v>
      </c>
      <c r="O56" s="176">
        <f>ROUND(E56*N56,2)</f>
        <v>0</v>
      </c>
      <c r="P56" s="176">
        <v>5.8999999999999997E-2</v>
      </c>
      <c r="Q56" s="176">
        <f>ROUND(E56*P56,2)</f>
        <v>0.12</v>
      </c>
      <c r="R56" s="176" t="s">
        <v>196</v>
      </c>
      <c r="S56" s="176" t="s">
        <v>136</v>
      </c>
      <c r="T56" s="177" t="s">
        <v>137</v>
      </c>
      <c r="U56" s="161">
        <v>1.6359999999999999</v>
      </c>
      <c r="V56" s="161">
        <f>ROUND(E56*U56,2)</f>
        <v>3.27</v>
      </c>
      <c r="W56" s="161"/>
      <c r="X56" s="161" t="s">
        <v>138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139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59"/>
      <c r="B57" s="160"/>
      <c r="C57" s="252" t="s">
        <v>211</v>
      </c>
      <c r="D57" s="253"/>
      <c r="E57" s="253"/>
      <c r="F57" s="253"/>
      <c r="G57" s="253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141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0.399999999999999" outlineLevel="1" x14ac:dyDescent="0.25">
      <c r="A58" s="171">
        <v>22</v>
      </c>
      <c r="B58" s="172" t="s">
        <v>212</v>
      </c>
      <c r="C58" s="188" t="s">
        <v>213</v>
      </c>
      <c r="D58" s="173" t="s">
        <v>144</v>
      </c>
      <c r="E58" s="174">
        <v>4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15</v>
      </c>
      <c r="M58" s="176">
        <f>G58*(1+L58/100)</f>
        <v>0</v>
      </c>
      <c r="N58" s="176">
        <v>0</v>
      </c>
      <c r="O58" s="176">
        <f>ROUND(E58*N58,2)</f>
        <v>0</v>
      </c>
      <c r="P58" s="176">
        <v>0.01</v>
      </c>
      <c r="Q58" s="176">
        <f>ROUND(E58*P58,2)</f>
        <v>0.04</v>
      </c>
      <c r="R58" s="176" t="s">
        <v>196</v>
      </c>
      <c r="S58" s="176" t="s">
        <v>136</v>
      </c>
      <c r="T58" s="177" t="s">
        <v>137</v>
      </c>
      <c r="U58" s="161">
        <v>0.41799999999999998</v>
      </c>
      <c r="V58" s="161">
        <f>ROUND(E58*U58,2)</f>
        <v>1.67</v>
      </c>
      <c r="W58" s="161"/>
      <c r="X58" s="161" t="s">
        <v>138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139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59"/>
      <c r="B59" s="160"/>
      <c r="C59" s="252" t="s">
        <v>214</v>
      </c>
      <c r="D59" s="253"/>
      <c r="E59" s="253"/>
      <c r="F59" s="253"/>
      <c r="G59" s="253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141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0.399999999999999" outlineLevel="1" x14ac:dyDescent="0.25">
      <c r="A60" s="178">
        <v>23</v>
      </c>
      <c r="B60" s="179" t="s">
        <v>215</v>
      </c>
      <c r="C60" s="189" t="s">
        <v>216</v>
      </c>
      <c r="D60" s="180" t="s">
        <v>217</v>
      </c>
      <c r="E60" s="181">
        <v>17</v>
      </c>
      <c r="F60" s="182"/>
      <c r="G60" s="183">
        <f>ROUND(E60*F60,2)</f>
        <v>0</v>
      </c>
      <c r="H60" s="182"/>
      <c r="I60" s="183">
        <f>ROUND(E60*H60,2)</f>
        <v>0</v>
      </c>
      <c r="J60" s="182"/>
      <c r="K60" s="183">
        <f>ROUND(E60*J60,2)</f>
        <v>0</v>
      </c>
      <c r="L60" s="183">
        <v>15</v>
      </c>
      <c r="M60" s="183">
        <f>G60*(1+L60/100)</f>
        <v>0</v>
      </c>
      <c r="N60" s="183">
        <v>0</v>
      </c>
      <c r="O60" s="183">
        <f>ROUND(E60*N60,2)</f>
        <v>0</v>
      </c>
      <c r="P60" s="183">
        <v>8.0000000000000002E-3</v>
      </c>
      <c r="Q60" s="183">
        <f>ROUND(E60*P60,2)</f>
        <v>0.14000000000000001</v>
      </c>
      <c r="R60" s="183" t="s">
        <v>196</v>
      </c>
      <c r="S60" s="183" t="s">
        <v>136</v>
      </c>
      <c r="T60" s="184" t="s">
        <v>137</v>
      </c>
      <c r="U60" s="161">
        <v>0.66800000000000004</v>
      </c>
      <c r="V60" s="161">
        <f>ROUND(E60*U60,2)</f>
        <v>11.36</v>
      </c>
      <c r="W60" s="161"/>
      <c r="X60" s="161" t="s">
        <v>138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139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5">
      <c r="A61" s="165" t="s">
        <v>130</v>
      </c>
      <c r="B61" s="166" t="s">
        <v>63</v>
      </c>
      <c r="C61" s="187" t="s">
        <v>64</v>
      </c>
      <c r="D61" s="167"/>
      <c r="E61" s="168"/>
      <c r="F61" s="169"/>
      <c r="G61" s="169">
        <f>SUMIF(AG62:AG72,"&lt;&gt;NOR",G62:G72)</f>
        <v>0</v>
      </c>
      <c r="H61" s="169"/>
      <c r="I61" s="169">
        <f>SUM(I62:I72)</f>
        <v>0</v>
      </c>
      <c r="J61" s="169"/>
      <c r="K61" s="169">
        <f>SUM(K62:K72)</f>
        <v>0</v>
      </c>
      <c r="L61" s="169"/>
      <c r="M61" s="169">
        <f>SUM(M62:M72)</f>
        <v>0</v>
      </c>
      <c r="N61" s="169"/>
      <c r="O61" s="169">
        <f>SUM(O62:O72)</f>
        <v>0</v>
      </c>
      <c r="P61" s="169"/>
      <c r="Q61" s="169">
        <f>SUM(Q62:Q72)</f>
        <v>0</v>
      </c>
      <c r="R61" s="169"/>
      <c r="S61" s="169"/>
      <c r="T61" s="170"/>
      <c r="U61" s="164"/>
      <c r="V61" s="164">
        <f>SUM(V62:V72)</f>
        <v>0</v>
      </c>
      <c r="W61" s="164"/>
      <c r="X61" s="164"/>
      <c r="AG61" t="s">
        <v>131</v>
      </c>
    </row>
    <row r="62" spans="1:60" ht="20.399999999999999" outlineLevel="1" x14ac:dyDescent="0.25">
      <c r="A62" s="178">
        <v>24</v>
      </c>
      <c r="B62" s="179" t="s">
        <v>218</v>
      </c>
      <c r="C62" s="189" t="s">
        <v>219</v>
      </c>
      <c r="D62" s="180" t="s">
        <v>220</v>
      </c>
      <c r="E62" s="181">
        <v>3.8109999999999999</v>
      </c>
      <c r="F62" s="182"/>
      <c r="G62" s="183">
        <f>ROUND(E62*F62,2)</f>
        <v>0</v>
      </c>
      <c r="H62" s="182"/>
      <c r="I62" s="183">
        <f>ROUND(E62*H62,2)</f>
        <v>0</v>
      </c>
      <c r="J62" s="182"/>
      <c r="K62" s="183">
        <f>ROUND(E62*J62,2)</f>
        <v>0</v>
      </c>
      <c r="L62" s="183">
        <v>15</v>
      </c>
      <c r="M62" s="183">
        <f>G62*(1+L62/100)</f>
        <v>0</v>
      </c>
      <c r="N62" s="183">
        <v>0</v>
      </c>
      <c r="O62" s="183">
        <f>ROUND(E62*N62,2)</f>
        <v>0</v>
      </c>
      <c r="P62" s="183">
        <v>0</v>
      </c>
      <c r="Q62" s="183">
        <f>ROUND(E62*P62,2)</f>
        <v>0</v>
      </c>
      <c r="R62" s="183"/>
      <c r="S62" s="183" t="s">
        <v>148</v>
      </c>
      <c r="T62" s="184" t="s">
        <v>137</v>
      </c>
      <c r="U62" s="161">
        <v>0</v>
      </c>
      <c r="V62" s="161">
        <f>ROUND(E62*U62,2)</f>
        <v>0</v>
      </c>
      <c r="W62" s="161"/>
      <c r="X62" s="161" t="s">
        <v>138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139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30.6" outlineLevel="1" x14ac:dyDescent="0.25">
      <c r="A63" s="178">
        <v>25</v>
      </c>
      <c r="B63" s="179" t="s">
        <v>221</v>
      </c>
      <c r="C63" s="189" t="s">
        <v>222</v>
      </c>
      <c r="D63" s="180" t="s">
        <v>220</v>
      </c>
      <c r="E63" s="181">
        <v>1.8029999999999999</v>
      </c>
      <c r="F63" s="182"/>
      <c r="G63" s="183">
        <f>ROUND(E63*F63,2)</f>
        <v>0</v>
      </c>
      <c r="H63" s="182"/>
      <c r="I63" s="183">
        <f>ROUND(E63*H63,2)</f>
        <v>0</v>
      </c>
      <c r="J63" s="182"/>
      <c r="K63" s="183">
        <f>ROUND(E63*J63,2)</f>
        <v>0</v>
      </c>
      <c r="L63" s="183">
        <v>15</v>
      </c>
      <c r="M63" s="183">
        <f>G63*(1+L63/100)</f>
        <v>0</v>
      </c>
      <c r="N63" s="183">
        <v>0</v>
      </c>
      <c r="O63" s="183">
        <f>ROUND(E63*N63,2)</f>
        <v>0</v>
      </c>
      <c r="P63" s="183">
        <v>0</v>
      </c>
      <c r="Q63" s="183">
        <f>ROUND(E63*P63,2)</f>
        <v>0</v>
      </c>
      <c r="R63" s="183"/>
      <c r="S63" s="183" t="s">
        <v>148</v>
      </c>
      <c r="T63" s="184" t="s">
        <v>137</v>
      </c>
      <c r="U63" s="161">
        <v>0</v>
      </c>
      <c r="V63" s="161">
        <f>ROUND(E63*U63,2)</f>
        <v>0</v>
      </c>
      <c r="W63" s="161"/>
      <c r="X63" s="161" t="s">
        <v>138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139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0.399999999999999" outlineLevel="1" x14ac:dyDescent="0.25">
      <c r="A64" s="178">
        <v>26</v>
      </c>
      <c r="B64" s="179" t="s">
        <v>223</v>
      </c>
      <c r="C64" s="189" t="s">
        <v>224</v>
      </c>
      <c r="D64" s="180" t="s">
        <v>220</v>
      </c>
      <c r="E64" s="181">
        <v>3.8109999999999999</v>
      </c>
      <c r="F64" s="182"/>
      <c r="G64" s="183">
        <f>ROUND(E64*F64,2)</f>
        <v>0</v>
      </c>
      <c r="H64" s="182"/>
      <c r="I64" s="183">
        <f>ROUND(E64*H64,2)</f>
        <v>0</v>
      </c>
      <c r="J64" s="182"/>
      <c r="K64" s="183">
        <f>ROUND(E64*J64,2)</f>
        <v>0</v>
      </c>
      <c r="L64" s="183">
        <v>15</v>
      </c>
      <c r="M64" s="183">
        <f>G64*(1+L64/100)</f>
        <v>0</v>
      </c>
      <c r="N64" s="183">
        <v>0</v>
      </c>
      <c r="O64" s="183">
        <f>ROUND(E64*N64,2)</f>
        <v>0</v>
      </c>
      <c r="P64" s="183">
        <v>0</v>
      </c>
      <c r="Q64" s="183">
        <f>ROUND(E64*P64,2)</f>
        <v>0</v>
      </c>
      <c r="R64" s="183"/>
      <c r="S64" s="183" t="s">
        <v>148</v>
      </c>
      <c r="T64" s="184" t="s">
        <v>137</v>
      </c>
      <c r="U64" s="161">
        <v>0</v>
      </c>
      <c r="V64" s="161">
        <f>ROUND(E64*U64,2)</f>
        <v>0</v>
      </c>
      <c r="W64" s="161"/>
      <c r="X64" s="161" t="s">
        <v>138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0.399999999999999" outlineLevel="1" x14ac:dyDescent="0.25">
      <c r="A65" s="171">
        <v>27</v>
      </c>
      <c r="B65" s="172" t="s">
        <v>225</v>
      </c>
      <c r="C65" s="188" t="s">
        <v>226</v>
      </c>
      <c r="D65" s="173" t="s">
        <v>220</v>
      </c>
      <c r="E65" s="174">
        <v>2.4260000000000002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15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148</v>
      </c>
      <c r="T65" s="177" t="s">
        <v>137</v>
      </c>
      <c r="U65" s="161">
        <v>0</v>
      </c>
      <c r="V65" s="161">
        <f>ROUND(E65*U65,2)</f>
        <v>0</v>
      </c>
      <c r="W65" s="161"/>
      <c r="X65" s="161" t="s">
        <v>138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139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59"/>
      <c r="B66" s="160"/>
      <c r="C66" s="190" t="s">
        <v>227</v>
      </c>
      <c r="D66" s="162"/>
      <c r="E66" s="163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152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59"/>
      <c r="B67" s="160"/>
      <c r="C67" s="190" t="s">
        <v>228</v>
      </c>
      <c r="D67" s="162"/>
      <c r="E67" s="163">
        <v>2.4300000000000002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2"/>
      <c r="Z67" s="152"/>
      <c r="AA67" s="152"/>
      <c r="AB67" s="152"/>
      <c r="AC67" s="152"/>
      <c r="AD67" s="152"/>
      <c r="AE67" s="152"/>
      <c r="AF67" s="152"/>
      <c r="AG67" s="152" t="s">
        <v>152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0.399999999999999" outlineLevel="1" x14ac:dyDescent="0.25">
      <c r="A68" s="178">
        <v>28</v>
      </c>
      <c r="B68" s="179" t="s">
        <v>229</v>
      </c>
      <c r="C68" s="189" t="s">
        <v>230</v>
      </c>
      <c r="D68" s="180" t="s">
        <v>220</v>
      </c>
      <c r="E68" s="181">
        <v>3.8109999999999999</v>
      </c>
      <c r="F68" s="182"/>
      <c r="G68" s="183">
        <f>ROUND(E68*F68,2)</f>
        <v>0</v>
      </c>
      <c r="H68" s="182"/>
      <c r="I68" s="183">
        <f>ROUND(E68*H68,2)</f>
        <v>0</v>
      </c>
      <c r="J68" s="182"/>
      <c r="K68" s="183">
        <f>ROUND(E68*J68,2)</f>
        <v>0</v>
      </c>
      <c r="L68" s="183">
        <v>15</v>
      </c>
      <c r="M68" s="183">
        <f>G68*(1+L68/100)</f>
        <v>0</v>
      </c>
      <c r="N68" s="183">
        <v>0</v>
      </c>
      <c r="O68" s="183">
        <f>ROUND(E68*N68,2)</f>
        <v>0</v>
      </c>
      <c r="P68" s="183">
        <v>0</v>
      </c>
      <c r="Q68" s="183">
        <f>ROUND(E68*P68,2)</f>
        <v>0</v>
      </c>
      <c r="R68" s="183"/>
      <c r="S68" s="183" t="s">
        <v>148</v>
      </c>
      <c r="T68" s="184" t="s">
        <v>137</v>
      </c>
      <c r="U68" s="161">
        <v>0</v>
      </c>
      <c r="V68" s="161">
        <f>ROUND(E68*U68,2)</f>
        <v>0</v>
      </c>
      <c r="W68" s="161"/>
      <c r="X68" s="161" t="s">
        <v>138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139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0.399999999999999" outlineLevel="1" x14ac:dyDescent="0.25">
      <c r="A69" s="171">
        <v>29</v>
      </c>
      <c r="B69" s="172" t="s">
        <v>231</v>
      </c>
      <c r="C69" s="188" t="s">
        <v>232</v>
      </c>
      <c r="D69" s="173" t="s">
        <v>220</v>
      </c>
      <c r="E69" s="174">
        <v>26.686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15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148</v>
      </c>
      <c r="T69" s="177" t="s">
        <v>137</v>
      </c>
      <c r="U69" s="161">
        <v>0</v>
      </c>
      <c r="V69" s="161">
        <f>ROUND(E69*U69,2)</f>
        <v>0</v>
      </c>
      <c r="W69" s="161"/>
      <c r="X69" s="161" t="s">
        <v>138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139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59"/>
      <c r="B70" s="160"/>
      <c r="C70" s="190" t="s">
        <v>233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152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59"/>
      <c r="B71" s="160"/>
      <c r="C71" s="190" t="s">
        <v>234</v>
      </c>
      <c r="D71" s="162"/>
      <c r="E71" s="163">
        <v>26.69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152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78">
        <v>30</v>
      </c>
      <c r="B72" s="179" t="s">
        <v>235</v>
      </c>
      <c r="C72" s="189" t="s">
        <v>236</v>
      </c>
      <c r="D72" s="180" t="s">
        <v>220</v>
      </c>
      <c r="E72" s="181">
        <v>3.8109999999999999</v>
      </c>
      <c r="F72" s="182"/>
      <c r="G72" s="183">
        <f>ROUND(E72*F72,2)</f>
        <v>0</v>
      </c>
      <c r="H72" s="182"/>
      <c r="I72" s="183">
        <f>ROUND(E72*H72,2)</f>
        <v>0</v>
      </c>
      <c r="J72" s="182"/>
      <c r="K72" s="183">
        <f>ROUND(E72*J72,2)</f>
        <v>0</v>
      </c>
      <c r="L72" s="183">
        <v>15</v>
      </c>
      <c r="M72" s="183">
        <f>G72*(1+L72/100)</f>
        <v>0</v>
      </c>
      <c r="N72" s="183">
        <v>0</v>
      </c>
      <c r="O72" s="183">
        <f>ROUND(E72*N72,2)</f>
        <v>0</v>
      </c>
      <c r="P72" s="183">
        <v>0</v>
      </c>
      <c r="Q72" s="183">
        <f>ROUND(E72*P72,2)</f>
        <v>0</v>
      </c>
      <c r="R72" s="183"/>
      <c r="S72" s="183" t="s">
        <v>148</v>
      </c>
      <c r="T72" s="184" t="s">
        <v>137</v>
      </c>
      <c r="U72" s="161">
        <v>0</v>
      </c>
      <c r="V72" s="161">
        <f>ROUND(E72*U72,2)</f>
        <v>0</v>
      </c>
      <c r="W72" s="161"/>
      <c r="X72" s="161" t="s">
        <v>138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139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x14ac:dyDescent="0.25">
      <c r="A73" s="165" t="s">
        <v>130</v>
      </c>
      <c r="B73" s="166" t="s">
        <v>65</v>
      </c>
      <c r="C73" s="187" t="s">
        <v>66</v>
      </c>
      <c r="D73" s="167"/>
      <c r="E73" s="168"/>
      <c r="F73" s="169"/>
      <c r="G73" s="169">
        <f>SUMIF(AG74:AG76,"&lt;&gt;NOR",G74:G76)</f>
        <v>0</v>
      </c>
      <c r="H73" s="169"/>
      <c r="I73" s="169">
        <f>SUM(I74:I76)</f>
        <v>0</v>
      </c>
      <c r="J73" s="169"/>
      <c r="K73" s="169">
        <f>SUM(K74:K76)</f>
        <v>0</v>
      </c>
      <c r="L73" s="169"/>
      <c r="M73" s="169">
        <f>SUM(M74:M76)</f>
        <v>0</v>
      </c>
      <c r="N73" s="169"/>
      <c r="O73" s="169">
        <f>SUM(O74:O76)</f>
        <v>0</v>
      </c>
      <c r="P73" s="169"/>
      <c r="Q73" s="169">
        <f>SUM(Q74:Q76)</f>
        <v>0</v>
      </c>
      <c r="R73" s="169"/>
      <c r="S73" s="169"/>
      <c r="T73" s="170"/>
      <c r="U73" s="164"/>
      <c r="V73" s="164">
        <f>SUM(V74:V76)</f>
        <v>2.0099999999999998</v>
      </c>
      <c r="W73" s="164"/>
      <c r="X73" s="164"/>
      <c r="AG73" t="s">
        <v>131</v>
      </c>
    </row>
    <row r="74" spans="1:60" outlineLevel="1" x14ac:dyDescent="0.25">
      <c r="A74" s="171">
        <v>31</v>
      </c>
      <c r="B74" s="172" t="s">
        <v>237</v>
      </c>
      <c r="C74" s="188" t="s">
        <v>238</v>
      </c>
      <c r="D74" s="173" t="s">
        <v>220</v>
      </c>
      <c r="E74" s="174">
        <v>6.5380000000000003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 t="s">
        <v>160</v>
      </c>
      <c r="S74" s="176" t="s">
        <v>136</v>
      </c>
      <c r="T74" s="177" t="s">
        <v>137</v>
      </c>
      <c r="U74" s="161">
        <v>0.307</v>
      </c>
      <c r="V74" s="161">
        <f>ROUND(E74*U74,2)</f>
        <v>2.0099999999999998</v>
      </c>
      <c r="W74" s="161"/>
      <c r="X74" s="161" t="s">
        <v>138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139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1" outlineLevel="1" x14ac:dyDescent="0.25">
      <c r="A75" s="159"/>
      <c r="B75" s="160"/>
      <c r="C75" s="252" t="s">
        <v>239</v>
      </c>
      <c r="D75" s="253"/>
      <c r="E75" s="253"/>
      <c r="F75" s="253"/>
      <c r="G75" s="253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141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85" t="str">
        <f>C75</f>
        <v>přesun hmot pro budovy občanské výstavby (JKSO 801), budovy pro bydlení (JKSO 803) budovy pro výrobu a služby (JKSO 812) s nosnou svislou konstrukcí zděnou z cihel nebo tvárnic nebo kovovou</v>
      </c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59"/>
      <c r="B76" s="160"/>
      <c r="C76" s="254" t="s">
        <v>240</v>
      </c>
      <c r="D76" s="255"/>
      <c r="E76" s="255"/>
      <c r="F76" s="255"/>
      <c r="G76" s="255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241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5">
      <c r="A77" s="165" t="s">
        <v>130</v>
      </c>
      <c r="B77" s="166" t="s">
        <v>67</v>
      </c>
      <c r="C77" s="187" t="s">
        <v>68</v>
      </c>
      <c r="D77" s="167"/>
      <c r="E77" s="168"/>
      <c r="F77" s="169"/>
      <c r="G77" s="169">
        <f>SUMIF(AG78:AG78,"&lt;&gt;NOR",G78:G78)</f>
        <v>0</v>
      </c>
      <c r="H77" s="169"/>
      <c r="I77" s="169">
        <f>SUM(I78:I78)</f>
        <v>0</v>
      </c>
      <c r="J77" s="169"/>
      <c r="K77" s="169">
        <f>SUM(K78:K78)</f>
        <v>0</v>
      </c>
      <c r="L77" s="169"/>
      <c r="M77" s="169">
        <f>SUM(M78:M78)</f>
        <v>0</v>
      </c>
      <c r="N77" s="169"/>
      <c r="O77" s="169">
        <f>SUM(O78:O78)</f>
        <v>0</v>
      </c>
      <c r="P77" s="169"/>
      <c r="Q77" s="169">
        <f>SUM(Q78:Q78)</f>
        <v>0</v>
      </c>
      <c r="R77" s="169"/>
      <c r="S77" s="169"/>
      <c r="T77" s="170"/>
      <c r="U77" s="164"/>
      <c r="V77" s="164">
        <f>SUM(V78:V78)</f>
        <v>0</v>
      </c>
      <c r="W77" s="164"/>
      <c r="X77" s="164"/>
      <c r="AG77" t="s">
        <v>131</v>
      </c>
    </row>
    <row r="78" spans="1:60" outlineLevel="1" x14ac:dyDescent="0.25">
      <c r="A78" s="178">
        <v>32</v>
      </c>
      <c r="B78" s="179" t="s">
        <v>242</v>
      </c>
      <c r="C78" s="189" t="s">
        <v>243</v>
      </c>
      <c r="D78" s="180" t="s">
        <v>0</v>
      </c>
      <c r="E78" s="181">
        <v>2.7E-2</v>
      </c>
      <c r="F78" s="182"/>
      <c r="G78" s="183">
        <f>ROUND(E78*F78,2)</f>
        <v>0</v>
      </c>
      <c r="H78" s="182"/>
      <c r="I78" s="183">
        <f>ROUND(E78*H78,2)</f>
        <v>0</v>
      </c>
      <c r="J78" s="182"/>
      <c r="K78" s="183">
        <f>ROUND(E78*J78,2)</f>
        <v>0</v>
      </c>
      <c r="L78" s="183">
        <v>15</v>
      </c>
      <c r="M78" s="183">
        <f>G78*(1+L78/100)</f>
        <v>0</v>
      </c>
      <c r="N78" s="183">
        <v>0</v>
      </c>
      <c r="O78" s="183">
        <f>ROUND(E78*N78,2)</f>
        <v>0</v>
      </c>
      <c r="P78" s="183">
        <v>0</v>
      </c>
      <c r="Q78" s="183">
        <f>ROUND(E78*P78,2)</f>
        <v>0</v>
      </c>
      <c r="R78" s="183"/>
      <c r="S78" s="183" t="s">
        <v>148</v>
      </c>
      <c r="T78" s="184" t="s">
        <v>137</v>
      </c>
      <c r="U78" s="161">
        <v>0</v>
      </c>
      <c r="V78" s="161">
        <f>ROUND(E78*U78,2)</f>
        <v>0</v>
      </c>
      <c r="W78" s="161"/>
      <c r="X78" s="161" t="s">
        <v>138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139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x14ac:dyDescent="0.25">
      <c r="A79" s="165" t="s">
        <v>130</v>
      </c>
      <c r="B79" s="166" t="s">
        <v>69</v>
      </c>
      <c r="C79" s="187" t="s">
        <v>28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9"/>
      <c r="O79" s="169">
        <f>SUM(O80:O81)</f>
        <v>0</v>
      </c>
      <c r="P79" s="169"/>
      <c r="Q79" s="169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AG79" t="s">
        <v>131</v>
      </c>
    </row>
    <row r="80" spans="1:60" outlineLevel="1" x14ac:dyDescent="0.25">
      <c r="A80" s="178">
        <v>33</v>
      </c>
      <c r="B80" s="179" t="s">
        <v>244</v>
      </c>
      <c r="C80" s="189" t="s">
        <v>245</v>
      </c>
      <c r="D80" s="180" t="s">
        <v>0</v>
      </c>
      <c r="E80" s="181">
        <v>0.01</v>
      </c>
      <c r="F80" s="182"/>
      <c r="G80" s="183">
        <f>ROUND(E80*F80,2)</f>
        <v>0</v>
      </c>
      <c r="H80" s="182"/>
      <c r="I80" s="183">
        <f>ROUND(E80*H80,2)</f>
        <v>0</v>
      </c>
      <c r="J80" s="182"/>
      <c r="K80" s="183">
        <f>ROUND(E80*J80,2)</f>
        <v>0</v>
      </c>
      <c r="L80" s="183">
        <v>15</v>
      </c>
      <c r="M80" s="183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3"/>
      <c r="S80" s="183" t="s">
        <v>148</v>
      </c>
      <c r="T80" s="184" t="s">
        <v>137</v>
      </c>
      <c r="U80" s="161">
        <v>0</v>
      </c>
      <c r="V80" s="161">
        <f>ROUND(E80*U80,2)</f>
        <v>0</v>
      </c>
      <c r="W80" s="161"/>
      <c r="X80" s="161" t="s">
        <v>138</v>
      </c>
      <c r="Y80" s="152"/>
      <c r="Z80" s="152"/>
      <c r="AA80" s="152"/>
      <c r="AB80" s="152"/>
      <c r="AC80" s="152"/>
      <c r="AD80" s="152"/>
      <c r="AE80" s="152"/>
      <c r="AF80" s="152"/>
      <c r="AG80" s="152" t="s">
        <v>139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30.6" outlineLevel="1" x14ac:dyDescent="0.25">
      <c r="A81" s="178">
        <v>34</v>
      </c>
      <c r="B81" s="179" t="s">
        <v>246</v>
      </c>
      <c r="C81" s="189" t="s">
        <v>247</v>
      </c>
      <c r="D81" s="180" t="s">
        <v>248</v>
      </c>
      <c r="E81" s="181">
        <v>1</v>
      </c>
      <c r="F81" s="182"/>
      <c r="G81" s="183">
        <f>ROUND(E81*F81,2)</f>
        <v>0</v>
      </c>
      <c r="H81" s="182"/>
      <c r="I81" s="183">
        <f>ROUND(E81*H81,2)</f>
        <v>0</v>
      </c>
      <c r="J81" s="182"/>
      <c r="K81" s="183">
        <f>ROUND(E81*J81,2)</f>
        <v>0</v>
      </c>
      <c r="L81" s="183">
        <v>15</v>
      </c>
      <c r="M81" s="183">
        <f>G81*(1+L81/100)</f>
        <v>0</v>
      </c>
      <c r="N81" s="183">
        <v>0</v>
      </c>
      <c r="O81" s="183">
        <f>ROUND(E81*N81,2)</f>
        <v>0</v>
      </c>
      <c r="P81" s="183">
        <v>0</v>
      </c>
      <c r="Q81" s="183">
        <f>ROUND(E81*P81,2)</f>
        <v>0</v>
      </c>
      <c r="R81" s="183"/>
      <c r="S81" s="183" t="s">
        <v>148</v>
      </c>
      <c r="T81" s="184" t="s">
        <v>137</v>
      </c>
      <c r="U81" s="161">
        <v>0</v>
      </c>
      <c r="V81" s="161">
        <f>ROUND(E81*U81,2)</f>
        <v>0</v>
      </c>
      <c r="W81" s="161"/>
      <c r="X81" s="161" t="s">
        <v>138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139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x14ac:dyDescent="0.25">
      <c r="A82" s="165" t="s">
        <v>130</v>
      </c>
      <c r="B82" s="166" t="s">
        <v>70</v>
      </c>
      <c r="C82" s="187" t="s">
        <v>71</v>
      </c>
      <c r="D82" s="167"/>
      <c r="E82" s="168"/>
      <c r="F82" s="169"/>
      <c r="G82" s="169">
        <f>SUMIF(AG83:AG89,"&lt;&gt;NOR",G83:G89)</f>
        <v>0</v>
      </c>
      <c r="H82" s="169"/>
      <c r="I82" s="169">
        <f>SUM(I83:I89)</f>
        <v>0</v>
      </c>
      <c r="J82" s="169"/>
      <c r="K82" s="169">
        <f>SUM(K83:K89)</f>
        <v>0</v>
      </c>
      <c r="L82" s="169"/>
      <c r="M82" s="169">
        <f>SUM(M83:M89)</f>
        <v>0</v>
      </c>
      <c r="N82" s="169"/>
      <c r="O82" s="169">
        <f>SUM(O83:O89)</f>
        <v>0.02</v>
      </c>
      <c r="P82" s="169"/>
      <c r="Q82" s="169">
        <f>SUM(Q83:Q89)</f>
        <v>0</v>
      </c>
      <c r="R82" s="169"/>
      <c r="S82" s="169"/>
      <c r="T82" s="170"/>
      <c r="U82" s="164"/>
      <c r="V82" s="164">
        <f>SUM(V83:V89)</f>
        <v>0</v>
      </c>
      <c r="W82" s="164"/>
      <c r="X82" s="164"/>
      <c r="AG82" t="s">
        <v>131</v>
      </c>
    </row>
    <row r="83" spans="1:60" outlineLevel="1" x14ac:dyDescent="0.25">
      <c r="A83" s="171">
        <v>35</v>
      </c>
      <c r="B83" s="172" t="s">
        <v>249</v>
      </c>
      <c r="C83" s="188" t="s">
        <v>250</v>
      </c>
      <c r="D83" s="173" t="s">
        <v>0</v>
      </c>
      <c r="E83" s="174">
        <v>78.06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15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251</v>
      </c>
      <c r="S83" s="176" t="s">
        <v>136</v>
      </c>
      <c r="T83" s="177" t="s">
        <v>137</v>
      </c>
      <c r="U83" s="161">
        <v>0</v>
      </c>
      <c r="V83" s="161">
        <f>ROUND(E83*U83,2)</f>
        <v>0</v>
      </c>
      <c r="W83" s="161"/>
      <c r="X83" s="161" t="s">
        <v>138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252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59"/>
      <c r="B84" s="160"/>
      <c r="C84" s="252" t="s">
        <v>253</v>
      </c>
      <c r="D84" s="253"/>
      <c r="E84" s="253"/>
      <c r="F84" s="253"/>
      <c r="G84" s="253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141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30.6" outlineLevel="1" x14ac:dyDescent="0.25">
      <c r="A85" s="171">
        <v>36</v>
      </c>
      <c r="B85" s="172" t="s">
        <v>254</v>
      </c>
      <c r="C85" s="188" t="s">
        <v>255</v>
      </c>
      <c r="D85" s="173" t="s">
        <v>144</v>
      </c>
      <c r="E85" s="174">
        <v>3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15</v>
      </c>
      <c r="M85" s="176">
        <f>G85*(1+L85/100)</f>
        <v>0</v>
      </c>
      <c r="N85" s="176">
        <v>1.08E-3</v>
      </c>
      <c r="O85" s="176">
        <f>ROUND(E85*N85,2)</f>
        <v>0</v>
      </c>
      <c r="P85" s="176">
        <v>0</v>
      </c>
      <c r="Q85" s="176">
        <f>ROUND(E85*P85,2)</f>
        <v>0</v>
      </c>
      <c r="R85" s="176"/>
      <c r="S85" s="176" t="s">
        <v>148</v>
      </c>
      <c r="T85" s="177" t="s">
        <v>137</v>
      </c>
      <c r="U85" s="161">
        <v>0</v>
      </c>
      <c r="V85" s="161">
        <f>ROUND(E85*U85,2)</f>
        <v>0</v>
      </c>
      <c r="W85" s="161"/>
      <c r="X85" s="161" t="s">
        <v>138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252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59"/>
      <c r="B86" s="160"/>
      <c r="C86" s="250" t="s">
        <v>256</v>
      </c>
      <c r="D86" s="251"/>
      <c r="E86" s="251"/>
      <c r="F86" s="251"/>
      <c r="G86" s="25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241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78">
        <v>37</v>
      </c>
      <c r="B87" s="179" t="s">
        <v>257</v>
      </c>
      <c r="C87" s="189" t="s">
        <v>258</v>
      </c>
      <c r="D87" s="180" t="s">
        <v>144</v>
      </c>
      <c r="E87" s="181">
        <v>3</v>
      </c>
      <c r="F87" s="182"/>
      <c r="G87" s="183">
        <f>ROUND(E87*F87,2)</f>
        <v>0</v>
      </c>
      <c r="H87" s="182"/>
      <c r="I87" s="183">
        <f>ROUND(E87*H87,2)</f>
        <v>0</v>
      </c>
      <c r="J87" s="182"/>
      <c r="K87" s="183">
        <f>ROUND(E87*J87,2)</f>
        <v>0</v>
      </c>
      <c r="L87" s="183">
        <v>15</v>
      </c>
      <c r="M87" s="183">
        <f>G87*(1+L87/100)</f>
        <v>0</v>
      </c>
      <c r="N87" s="183">
        <v>1.3600000000000001E-3</v>
      </c>
      <c r="O87" s="183">
        <f>ROUND(E87*N87,2)</f>
        <v>0</v>
      </c>
      <c r="P87" s="183">
        <v>0</v>
      </c>
      <c r="Q87" s="183">
        <f>ROUND(E87*P87,2)</f>
        <v>0</v>
      </c>
      <c r="R87" s="183"/>
      <c r="S87" s="183" t="s">
        <v>148</v>
      </c>
      <c r="T87" s="184" t="s">
        <v>137</v>
      </c>
      <c r="U87" s="161">
        <v>0</v>
      </c>
      <c r="V87" s="161">
        <f>ROUND(E87*U87,2)</f>
        <v>0</v>
      </c>
      <c r="W87" s="161"/>
      <c r="X87" s="161" t="s">
        <v>156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157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0.399999999999999" outlineLevel="1" x14ac:dyDescent="0.25">
      <c r="A88" s="178">
        <v>38</v>
      </c>
      <c r="B88" s="179" t="s">
        <v>259</v>
      </c>
      <c r="C88" s="189" t="s">
        <v>260</v>
      </c>
      <c r="D88" s="180" t="s">
        <v>147</v>
      </c>
      <c r="E88" s="181">
        <v>3</v>
      </c>
      <c r="F88" s="182"/>
      <c r="G88" s="183">
        <f>ROUND(E88*F88,2)</f>
        <v>0</v>
      </c>
      <c r="H88" s="182"/>
      <c r="I88" s="183">
        <f>ROUND(E88*H88,2)</f>
        <v>0</v>
      </c>
      <c r="J88" s="182"/>
      <c r="K88" s="183">
        <f>ROUND(E88*J88,2)</f>
        <v>0</v>
      </c>
      <c r="L88" s="183">
        <v>15</v>
      </c>
      <c r="M88" s="183">
        <f>G88*(1+L88/100)</f>
        <v>0</v>
      </c>
      <c r="N88" s="183">
        <v>4.7999999999999996E-3</v>
      </c>
      <c r="O88" s="183">
        <f>ROUND(E88*N88,2)</f>
        <v>0.01</v>
      </c>
      <c r="P88" s="183">
        <v>0</v>
      </c>
      <c r="Q88" s="183">
        <f>ROUND(E88*P88,2)</f>
        <v>0</v>
      </c>
      <c r="R88" s="183"/>
      <c r="S88" s="183" t="s">
        <v>148</v>
      </c>
      <c r="T88" s="184" t="s">
        <v>137</v>
      </c>
      <c r="U88" s="161">
        <v>0</v>
      </c>
      <c r="V88" s="161">
        <f>ROUND(E88*U88,2)</f>
        <v>0</v>
      </c>
      <c r="W88" s="161"/>
      <c r="X88" s="161" t="s">
        <v>156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157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78">
        <v>39</v>
      </c>
      <c r="B89" s="179" t="s">
        <v>261</v>
      </c>
      <c r="C89" s="189" t="s">
        <v>262</v>
      </c>
      <c r="D89" s="180" t="s">
        <v>144</v>
      </c>
      <c r="E89" s="181">
        <v>3</v>
      </c>
      <c r="F89" s="182"/>
      <c r="G89" s="183">
        <f>ROUND(E89*F89,2)</f>
        <v>0</v>
      </c>
      <c r="H89" s="182"/>
      <c r="I89" s="183">
        <f>ROUND(E89*H89,2)</f>
        <v>0</v>
      </c>
      <c r="J89" s="182"/>
      <c r="K89" s="183">
        <f>ROUND(E89*J89,2)</f>
        <v>0</v>
      </c>
      <c r="L89" s="183">
        <v>15</v>
      </c>
      <c r="M89" s="183">
        <f>G89*(1+L89/100)</f>
        <v>0</v>
      </c>
      <c r="N89" s="183">
        <v>2.0200000000000001E-3</v>
      </c>
      <c r="O89" s="183">
        <f>ROUND(E89*N89,2)</f>
        <v>0.01</v>
      </c>
      <c r="P89" s="183">
        <v>0</v>
      </c>
      <c r="Q89" s="183">
        <f>ROUND(E89*P89,2)</f>
        <v>0</v>
      </c>
      <c r="R89" s="183"/>
      <c r="S89" s="183" t="s">
        <v>148</v>
      </c>
      <c r="T89" s="184" t="s">
        <v>137</v>
      </c>
      <c r="U89" s="161">
        <v>0</v>
      </c>
      <c r="V89" s="161">
        <f>ROUND(E89*U89,2)</f>
        <v>0</v>
      </c>
      <c r="W89" s="161"/>
      <c r="X89" s="161" t="s">
        <v>156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157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x14ac:dyDescent="0.25">
      <c r="A90" s="165" t="s">
        <v>130</v>
      </c>
      <c r="B90" s="166" t="s">
        <v>72</v>
      </c>
      <c r="C90" s="187" t="s">
        <v>73</v>
      </c>
      <c r="D90" s="167"/>
      <c r="E90" s="168"/>
      <c r="F90" s="169"/>
      <c r="G90" s="169">
        <f>SUMIF(AG91:AG96,"&lt;&gt;NOR",G91:G96)</f>
        <v>0</v>
      </c>
      <c r="H90" s="169"/>
      <c r="I90" s="169">
        <f>SUM(I91:I96)</f>
        <v>0</v>
      </c>
      <c r="J90" s="169"/>
      <c r="K90" s="169">
        <f>SUM(K91:K96)</f>
        <v>0</v>
      </c>
      <c r="L90" s="169"/>
      <c r="M90" s="169">
        <f>SUM(M91:M96)</f>
        <v>0</v>
      </c>
      <c r="N90" s="169"/>
      <c r="O90" s="169">
        <f>SUM(O91:O96)</f>
        <v>6.0000000000000005E-2</v>
      </c>
      <c r="P90" s="169"/>
      <c r="Q90" s="169">
        <f>SUM(Q91:Q96)</f>
        <v>0</v>
      </c>
      <c r="R90" s="169"/>
      <c r="S90" s="169"/>
      <c r="T90" s="170"/>
      <c r="U90" s="164"/>
      <c r="V90" s="164">
        <f>SUM(V91:V96)</f>
        <v>3.06</v>
      </c>
      <c r="W90" s="164"/>
      <c r="X90" s="164"/>
      <c r="AG90" t="s">
        <v>131</v>
      </c>
    </row>
    <row r="91" spans="1:60" outlineLevel="1" x14ac:dyDescent="0.25">
      <c r="A91" s="178">
        <v>40</v>
      </c>
      <c r="B91" s="179" t="s">
        <v>263</v>
      </c>
      <c r="C91" s="189" t="s">
        <v>264</v>
      </c>
      <c r="D91" s="180" t="s">
        <v>147</v>
      </c>
      <c r="E91" s="181">
        <v>8.5</v>
      </c>
      <c r="F91" s="182"/>
      <c r="G91" s="183">
        <f>ROUND(E91*F91,2)</f>
        <v>0</v>
      </c>
      <c r="H91" s="182"/>
      <c r="I91" s="183">
        <f>ROUND(E91*H91,2)</f>
        <v>0</v>
      </c>
      <c r="J91" s="182"/>
      <c r="K91" s="183">
        <f>ROUND(E91*J91,2)</f>
        <v>0</v>
      </c>
      <c r="L91" s="183">
        <v>15</v>
      </c>
      <c r="M91" s="183">
        <f>G91*(1+L91/100)</f>
        <v>0</v>
      </c>
      <c r="N91" s="183">
        <v>6.0000000000000001E-3</v>
      </c>
      <c r="O91" s="183">
        <f>ROUND(E91*N91,2)</f>
        <v>0.05</v>
      </c>
      <c r="P91" s="183">
        <v>0</v>
      </c>
      <c r="Q91" s="183">
        <f>ROUND(E91*P91,2)</f>
        <v>0</v>
      </c>
      <c r="R91" s="183" t="s">
        <v>265</v>
      </c>
      <c r="S91" s="183" t="s">
        <v>136</v>
      </c>
      <c r="T91" s="184" t="s">
        <v>137</v>
      </c>
      <c r="U91" s="161">
        <v>0.36</v>
      </c>
      <c r="V91" s="161">
        <f>ROUND(E91*U91,2)</f>
        <v>3.06</v>
      </c>
      <c r="W91" s="161"/>
      <c r="X91" s="161" t="s">
        <v>138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252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71">
        <v>41</v>
      </c>
      <c r="B92" s="172" t="s">
        <v>266</v>
      </c>
      <c r="C92" s="188" t="s">
        <v>267</v>
      </c>
      <c r="D92" s="173" t="s">
        <v>0</v>
      </c>
      <c r="E92" s="174">
        <v>104.89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15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265</v>
      </c>
      <c r="S92" s="176" t="s">
        <v>136</v>
      </c>
      <c r="T92" s="177" t="s">
        <v>137</v>
      </c>
      <c r="U92" s="161">
        <v>0</v>
      </c>
      <c r="V92" s="161">
        <f>ROUND(E92*U92,2)</f>
        <v>0</v>
      </c>
      <c r="W92" s="161"/>
      <c r="X92" s="161" t="s">
        <v>138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252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59"/>
      <c r="B93" s="160"/>
      <c r="C93" s="252" t="s">
        <v>253</v>
      </c>
      <c r="D93" s="253"/>
      <c r="E93" s="253"/>
      <c r="F93" s="253"/>
      <c r="G93" s="253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141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71">
        <v>42</v>
      </c>
      <c r="B94" s="172" t="s">
        <v>268</v>
      </c>
      <c r="C94" s="188" t="s">
        <v>269</v>
      </c>
      <c r="D94" s="173" t="s">
        <v>147</v>
      </c>
      <c r="E94" s="174">
        <v>8.9250000000000007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15</v>
      </c>
      <c r="M94" s="176">
        <f>G94*(1+L94/100)</f>
        <v>0</v>
      </c>
      <c r="N94" s="176">
        <v>1E-3</v>
      </c>
      <c r="O94" s="176">
        <f>ROUND(E94*N94,2)</f>
        <v>0.01</v>
      </c>
      <c r="P94" s="176">
        <v>0</v>
      </c>
      <c r="Q94" s="176">
        <f>ROUND(E94*P94,2)</f>
        <v>0</v>
      </c>
      <c r="R94" s="176"/>
      <c r="S94" s="176" t="s">
        <v>148</v>
      </c>
      <c r="T94" s="177" t="s">
        <v>137</v>
      </c>
      <c r="U94" s="161">
        <v>0</v>
      </c>
      <c r="V94" s="161">
        <f>ROUND(E94*U94,2)</f>
        <v>0</v>
      </c>
      <c r="W94" s="161"/>
      <c r="X94" s="161" t="s">
        <v>156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157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59"/>
      <c r="B95" s="160"/>
      <c r="C95" s="190" t="s">
        <v>270</v>
      </c>
      <c r="D95" s="162"/>
      <c r="E95" s="163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152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59"/>
      <c r="B96" s="160"/>
      <c r="C96" s="190" t="s">
        <v>271</v>
      </c>
      <c r="D96" s="162"/>
      <c r="E96" s="163">
        <v>8.93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152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x14ac:dyDescent="0.25">
      <c r="A97" s="165" t="s">
        <v>130</v>
      </c>
      <c r="B97" s="166" t="s">
        <v>74</v>
      </c>
      <c r="C97" s="187" t="s">
        <v>75</v>
      </c>
      <c r="D97" s="167"/>
      <c r="E97" s="168"/>
      <c r="F97" s="169"/>
      <c r="G97" s="169">
        <f>SUMIF(AG98:AG100,"&lt;&gt;NOR",G98:G100)</f>
        <v>0</v>
      </c>
      <c r="H97" s="169"/>
      <c r="I97" s="169">
        <f>SUM(I98:I100)</f>
        <v>0</v>
      </c>
      <c r="J97" s="169"/>
      <c r="K97" s="169">
        <f>SUM(K98:K100)</f>
        <v>0</v>
      </c>
      <c r="L97" s="169"/>
      <c r="M97" s="169">
        <f>SUM(M98:M100)</f>
        <v>0</v>
      </c>
      <c r="N97" s="169"/>
      <c r="O97" s="169">
        <f>SUM(O98:O100)</f>
        <v>0.02</v>
      </c>
      <c r="P97" s="169"/>
      <c r="Q97" s="169">
        <f>SUM(Q98:Q100)</f>
        <v>0</v>
      </c>
      <c r="R97" s="169"/>
      <c r="S97" s="169"/>
      <c r="T97" s="170"/>
      <c r="U97" s="164"/>
      <c r="V97" s="164">
        <f>SUM(V98:V100)</f>
        <v>0</v>
      </c>
      <c r="W97" s="164"/>
      <c r="X97" s="164"/>
      <c r="AG97" t="s">
        <v>131</v>
      </c>
    </row>
    <row r="98" spans="1:60" outlineLevel="1" x14ac:dyDescent="0.25">
      <c r="A98" s="178">
        <v>43</v>
      </c>
      <c r="B98" s="179" t="s">
        <v>272</v>
      </c>
      <c r="C98" s="189" t="s">
        <v>273</v>
      </c>
      <c r="D98" s="180" t="s">
        <v>248</v>
      </c>
      <c r="E98" s="181">
        <v>1</v>
      </c>
      <c r="F98" s="182"/>
      <c r="G98" s="183">
        <f>ROUND(E98*F98,2)</f>
        <v>0</v>
      </c>
      <c r="H98" s="182"/>
      <c r="I98" s="183">
        <f>ROUND(E98*H98,2)</f>
        <v>0</v>
      </c>
      <c r="J98" s="182"/>
      <c r="K98" s="183">
        <f>ROUND(E98*J98,2)</f>
        <v>0</v>
      </c>
      <c r="L98" s="183">
        <v>15</v>
      </c>
      <c r="M98" s="183">
        <f>G98*(1+L98/100)</f>
        <v>0</v>
      </c>
      <c r="N98" s="183">
        <v>1.7639999999999999E-2</v>
      </c>
      <c r="O98" s="183">
        <f>ROUND(E98*N98,2)</f>
        <v>0.02</v>
      </c>
      <c r="P98" s="183">
        <v>0</v>
      </c>
      <c r="Q98" s="183">
        <f>ROUND(E98*P98,2)</f>
        <v>0</v>
      </c>
      <c r="R98" s="183"/>
      <c r="S98" s="183" t="s">
        <v>148</v>
      </c>
      <c r="T98" s="184" t="s">
        <v>137</v>
      </c>
      <c r="U98" s="161">
        <v>0</v>
      </c>
      <c r="V98" s="161">
        <f>ROUND(E98*U98,2)</f>
        <v>0</v>
      </c>
      <c r="W98" s="161"/>
      <c r="X98" s="161" t="s">
        <v>138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252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5">
      <c r="A99" s="171">
        <v>44</v>
      </c>
      <c r="B99" s="172" t="s">
        <v>274</v>
      </c>
      <c r="C99" s="188" t="s">
        <v>275</v>
      </c>
      <c r="D99" s="173" t="s">
        <v>248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15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/>
      <c r="S99" s="176" t="s">
        <v>148</v>
      </c>
      <c r="T99" s="177" t="s">
        <v>137</v>
      </c>
      <c r="U99" s="161">
        <v>0</v>
      </c>
      <c r="V99" s="161">
        <f>ROUND(E99*U99,2)</f>
        <v>0</v>
      </c>
      <c r="W99" s="161"/>
      <c r="X99" s="161" t="s">
        <v>138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276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59"/>
      <c r="B100" s="160"/>
      <c r="C100" s="250" t="s">
        <v>277</v>
      </c>
      <c r="D100" s="251"/>
      <c r="E100" s="251"/>
      <c r="F100" s="251"/>
      <c r="G100" s="25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241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x14ac:dyDescent="0.25">
      <c r="A101" s="165" t="s">
        <v>130</v>
      </c>
      <c r="B101" s="166" t="s">
        <v>76</v>
      </c>
      <c r="C101" s="187" t="s">
        <v>77</v>
      </c>
      <c r="D101" s="167"/>
      <c r="E101" s="168"/>
      <c r="F101" s="169"/>
      <c r="G101" s="169">
        <f>SUMIF(AG102:AG102,"&lt;&gt;NOR",G102:G102)</f>
        <v>0</v>
      </c>
      <c r="H101" s="169"/>
      <c r="I101" s="169">
        <f>SUM(I102:I102)</f>
        <v>0</v>
      </c>
      <c r="J101" s="169"/>
      <c r="K101" s="169">
        <f>SUM(K102:K102)</f>
        <v>0</v>
      </c>
      <c r="L101" s="169"/>
      <c r="M101" s="169">
        <f>SUM(M102:M102)</f>
        <v>0</v>
      </c>
      <c r="N101" s="169"/>
      <c r="O101" s="169">
        <f>SUM(O102:O102)</f>
        <v>0.05</v>
      </c>
      <c r="P101" s="169"/>
      <c r="Q101" s="169">
        <f>SUM(Q102:Q102)</f>
        <v>0</v>
      </c>
      <c r="R101" s="169"/>
      <c r="S101" s="169"/>
      <c r="T101" s="170"/>
      <c r="U101" s="164"/>
      <c r="V101" s="164">
        <f>SUM(V102:V102)</f>
        <v>0</v>
      </c>
      <c r="W101" s="164"/>
      <c r="X101" s="164"/>
      <c r="AG101" t="s">
        <v>131</v>
      </c>
    </row>
    <row r="102" spans="1:60" outlineLevel="1" x14ac:dyDescent="0.25">
      <c r="A102" s="178">
        <v>45</v>
      </c>
      <c r="B102" s="179" t="s">
        <v>278</v>
      </c>
      <c r="C102" s="189" t="s">
        <v>273</v>
      </c>
      <c r="D102" s="180" t="s">
        <v>248</v>
      </c>
      <c r="E102" s="181">
        <v>1</v>
      </c>
      <c r="F102" s="182"/>
      <c r="G102" s="183">
        <f>ROUND(E102*F102,2)</f>
        <v>0</v>
      </c>
      <c r="H102" s="182"/>
      <c r="I102" s="183">
        <f>ROUND(E102*H102,2)</f>
        <v>0</v>
      </c>
      <c r="J102" s="182"/>
      <c r="K102" s="183">
        <f>ROUND(E102*J102,2)</f>
        <v>0</v>
      </c>
      <c r="L102" s="183">
        <v>15</v>
      </c>
      <c r="M102" s="183">
        <f>G102*(1+L102/100)</f>
        <v>0</v>
      </c>
      <c r="N102" s="183">
        <v>4.9369999999999997E-2</v>
      </c>
      <c r="O102" s="183">
        <f>ROUND(E102*N102,2)</f>
        <v>0.05</v>
      </c>
      <c r="P102" s="183">
        <v>0</v>
      </c>
      <c r="Q102" s="183">
        <f>ROUND(E102*P102,2)</f>
        <v>0</v>
      </c>
      <c r="R102" s="183"/>
      <c r="S102" s="183" t="s">
        <v>148</v>
      </c>
      <c r="T102" s="184" t="s">
        <v>137</v>
      </c>
      <c r="U102" s="161">
        <v>0</v>
      </c>
      <c r="V102" s="161">
        <f>ROUND(E102*U102,2)</f>
        <v>0</v>
      </c>
      <c r="W102" s="161"/>
      <c r="X102" s="161" t="s">
        <v>138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252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x14ac:dyDescent="0.25">
      <c r="A103" s="165" t="s">
        <v>130</v>
      </c>
      <c r="B103" s="166" t="s">
        <v>78</v>
      </c>
      <c r="C103" s="187" t="s">
        <v>79</v>
      </c>
      <c r="D103" s="167"/>
      <c r="E103" s="168"/>
      <c r="F103" s="169"/>
      <c r="G103" s="169">
        <f>SUMIF(AG104:AG104,"&lt;&gt;NOR",G104:G104)</f>
        <v>0</v>
      </c>
      <c r="H103" s="169"/>
      <c r="I103" s="169">
        <f>SUM(I104:I104)</f>
        <v>0</v>
      </c>
      <c r="J103" s="169"/>
      <c r="K103" s="169">
        <f>SUM(K104:K104)</f>
        <v>0</v>
      </c>
      <c r="L103" s="169"/>
      <c r="M103" s="169">
        <f>SUM(M104:M104)</f>
        <v>0</v>
      </c>
      <c r="N103" s="169"/>
      <c r="O103" s="169">
        <f>SUM(O104:O104)</f>
        <v>0</v>
      </c>
      <c r="P103" s="169"/>
      <c r="Q103" s="169">
        <f>SUM(Q104:Q104)</f>
        <v>0</v>
      </c>
      <c r="R103" s="169"/>
      <c r="S103" s="169"/>
      <c r="T103" s="170"/>
      <c r="U103" s="164"/>
      <c r="V103" s="164">
        <f>SUM(V104:V104)</f>
        <v>0</v>
      </c>
      <c r="W103" s="164"/>
      <c r="X103" s="164"/>
      <c r="AG103" t="s">
        <v>131</v>
      </c>
    </row>
    <row r="104" spans="1:60" outlineLevel="1" x14ac:dyDescent="0.25">
      <c r="A104" s="178">
        <v>46</v>
      </c>
      <c r="B104" s="179" t="s">
        <v>279</v>
      </c>
      <c r="C104" s="189" t="s">
        <v>273</v>
      </c>
      <c r="D104" s="180" t="s">
        <v>248</v>
      </c>
      <c r="E104" s="181">
        <v>1</v>
      </c>
      <c r="F104" s="182"/>
      <c r="G104" s="183">
        <f>ROUND(E104*F104,2)</f>
        <v>0</v>
      </c>
      <c r="H104" s="182"/>
      <c r="I104" s="183">
        <f>ROUND(E104*H104,2)</f>
        <v>0</v>
      </c>
      <c r="J104" s="182"/>
      <c r="K104" s="183">
        <f>ROUND(E104*J104,2)</f>
        <v>0</v>
      </c>
      <c r="L104" s="183">
        <v>15</v>
      </c>
      <c r="M104" s="183">
        <f>G104*(1+L104/100)</f>
        <v>0</v>
      </c>
      <c r="N104" s="183">
        <v>3.7599999999999999E-3</v>
      </c>
      <c r="O104" s="183">
        <f>ROUND(E104*N104,2)</f>
        <v>0</v>
      </c>
      <c r="P104" s="183">
        <v>0</v>
      </c>
      <c r="Q104" s="183">
        <f>ROUND(E104*P104,2)</f>
        <v>0</v>
      </c>
      <c r="R104" s="183"/>
      <c r="S104" s="183" t="s">
        <v>148</v>
      </c>
      <c r="T104" s="184" t="s">
        <v>137</v>
      </c>
      <c r="U104" s="161">
        <v>0</v>
      </c>
      <c r="V104" s="161">
        <f>ROUND(E104*U104,2)</f>
        <v>0</v>
      </c>
      <c r="W104" s="161"/>
      <c r="X104" s="161" t="s">
        <v>138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252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x14ac:dyDescent="0.25">
      <c r="A105" s="165" t="s">
        <v>130</v>
      </c>
      <c r="B105" s="166" t="s">
        <v>80</v>
      </c>
      <c r="C105" s="187" t="s">
        <v>81</v>
      </c>
      <c r="D105" s="167"/>
      <c r="E105" s="168"/>
      <c r="F105" s="169"/>
      <c r="G105" s="169">
        <f>SUMIF(AG106:AG106,"&lt;&gt;NOR",G106:G106)</f>
        <v>0</v>
      </c>
      <c r="H105" s="169"/>
      <c r="I105" s="169">
        <f>SUM(I106:I106)</f>
        <v>0</v>
      </c>
      <c r="J105" s="169"/>
      <c r="K105" s="169">
        <f>SUM(K106:K106)</f>
        <v>0</v>
      </c>
      <c r="L105" s="169"/>
      <c r="M105" s="169">
        <f>SUM(M106:M106)</f>
        <v>0</v>
      </c>
      <c r="N105" s="169"/>
      <c r="O105" s="169">
        <f>SUM(O106:O106)</f>
        <v>0.03</v>
      </c>
      <c r="P105" s="169"/>
      <c r="Q105" s="169">
        <f>SUM(Q106:Q106)</f>
        <v>0</v>
      </c>
      <c r="R105" s="169"/>
      <c r="S105" s="169"/>
      <c r="T105" s="170"/>
      <c r="U105" s="164"/>
      <c r="V105" s="164">
        <f>SUM(V106:V106)</f>
        <v>0</v>
      </c>
      <c r="W105" s="164"/>
      <c r="X105" s="164"/>
      <c r="AG105" t="s">
        <v>131</v>
      </c>
    </row>
    <row r="106" spans="1:60" outlineLevel="1" x14ac:dyDescent="0.25">
      <c r="A106" s="178">
        <v>47</v>
      </c>
      <c r="B106" s="179" t="s">
        <v>280</v>
      </c>
      <c r="C106" s="189" t="s">
        <v>281</v>
      </c>
      <c r="D106" s="180" t="s">
        <v>248</v>
      </c>
      <c r="E106" s="181">
        <v>1</v>
      </c>
      <c r="F106" s="182"/>
      <c r="G106" s="183">
        <f>ROUND(E106*F106,2)</f>
        <v>0</v>
      </c>
      <c r="H106" s="182"/>
      <c r="I106" s="183">
        <f>ROUND(E106*H106,2)</f>
        <v>0</v>
      </c>
      <c r="J106" s="182"/>
      <c r="K106" s="183">
        <f>ROUND(E106*J106,2)</f>
        <v>0</v>
      </c>
      <c r="L106" s="183">
        <v>15</v>
      </c>
      <c r="M106" s="183">
        <f>G106*(1+L106/100)</f>
        <v>0</v>
      </c>
      <c r="N106" s="183">
        <v>2.5190000000000001E-2</v>
      </c>
      <c r="O106" s="183">
        <f>ROUND(E106*N106,2)</f>
        <v>0.03</v>
      </c>
      <c r="P106" s="183">
        <v>0</v>
      </c>
      <c r="Q106" s="183">
        <f>ROUND(E106*P106,2)</f>
        <v>0</v>
      </c>
      <c r="R106" s="183"/>
      <c r="S106" s="183" t="s">
        <v>148</v>
      </c>
      <c r="T106" s="184" t="s">
        <v>137</v>
      </c>
      <c r="U106" s="161">
        <v>0</v>
      </c>
      <c r="V106" s="161">
        <f>ROUND(E106*U106,2)</f>
        <v>0</v>
      </c>
      <c r="W106" s="161"/>
      <c r="X106" s="161" t="s">
        <v>138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252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x14ac:dyDescent="0.25">
      <c r="A107" s="165" t="s">
        <v>130</v>
      </c>
      <c r="B107" s="166" t="s">
        <v>82</v>
      </c>
      <c r="C107" s="187" t="s">
        <v>83</v>
      </c>
      <c r="D107" s="167"/>
      <c r="E107" s="168"/>
      <c r="F107" s="169"/>
      <c r="G107" s="169">
        <f>SUMIF(AG108:AG111,"&lt;&gt;NOR",G108:G111)</f>
        <v>0</v>
      </c>
      <c r="H107" s="169"/>
      <c r="I107" s="169">
        <f>SUM(I108:I111)</f>
        <v>0</v>
      </c>
      <c r="J107" s="169"/>
      <c r="K107" s="169">
        <f>SUM(K108:K111)</f>
        <v>0</v>
      </c>
      <c r="L107" s="169"/>
      <c r="M107" s="169">
        <f>SUM(M108:M111)</f>
        <v>0</v>
      </c>
      <c r="N107" s="169"/>
      <c r="O107" s="169">
        <f>SUM(O108:O111)</f>
        <v>0</v>
      </c>
      <c r="P107" s="169"/>
      <c r="Q107" s="169">
        <f>SUM(Q108:Q111)</f>
        <v>0</v>
      </c>
      <c r="R107" s="169"/>
      <c r="S107" s="169"/>
      <c r="T107" s="170"/>
      <c r="U107" s="164"/>
      <c r="V107" s="164">
        <f>SUM(V108:V111)</f>
        <v>0</v>
      </c>
      <c r="W107" s="164"/>
      <c r="X107" s="164"/>
      <c r="AG107" t="s">
        <v>131</v>
      </c>
    </row>
    <row r="108" spans="1:60" outlineLevel="1" x14ac:dyDescent="0.25">
      <c r="A108" s="178">
        <v>48</v>
      </c>
      <c r="B108" s="179" t="s">
        <v>282</v>
      </c>
      <c r="C108" s="189" t="s">
        <v>283</v>
      </c>
      <c r="D108" s="180" t="s">
        <v>248</v>
      </c>
      <c r="E108" s="181">
        <v>1</v>
      </c>
      <c r="F108" s="182"/>
      <c r="G108" s="183">
        <f>ROUND(E108*F108,2)</f>
        <v>0</v>
      </c>
      <c r="H108" s="182"/>
      <c r="I108" s="183">
        <f>ROUND(E108*H108,2)</f>
        <v>0</v>
      </c>
      <c r="J108" s="182"/>
      <c r="K108" s="183">
        <f>ROUND(E108*J108,2)</f>
        <v>0</v>
      </c>
      <c r="L108" s="183">
        <v>15</v>
      </c>
      <c r="M108" s="183">
        <f>G108*(1+L108/100)</f>
        <v>0</v>
      </c>
      <c r="N108" s="183">
        <v>0</v>
      </c>
      <c r="O108" s="183">
        <f>ROUND(E108*N108,2)</f>
        <v>0</v>
      </c>
      <c r="P108" s="183">
        <v>0</v>
      </c>
      <c r="Q108" s="183">
        <f>ROUND(E108*P108,2)</f>
        <v>0</v>
      </c>
      <c r="R108" s="183"/>
      <c r="S108" s="183" t="s">
        <v>148</v>
      </c>
      <c r="T108" s="184" t="s">
        <v>137</v>
      </c>
      <c r="U108" s="161">
        <v>0</v>
      </c>
      <c r="V108" s="161">
        <f>ROUND(E108*U108,2)</f>
        <v>0</v>
      </c>
      <c r="W108" s="161"/>
      <c r="X108" s="161" t="s">
        <v>138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252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5">
      <c r="A109" s="178">
        <v>49</v>
      </c>
      <c r="B109" s="179" t="s">
        <v>284</v>
      </c>
      <c r="C109" s="189" t="s">
        <v>285</v>
      </c>
      <c r="D109" s="180" t="s">
        <v>248</v>
      </c>
      <c r="E109" s="181">
        <v>1</v>
      </c>
      <c r="F109" s="182"/>
      <c r="G109" s="183">
        <f>ROUND(E109*F109,2)</f>
        <v>0</v>
      </c>
      <c r="H109" s="182"/>
      <c r="I109" s="183">
        <f>ROUND(E109*H109,2)</f>
        <v>0</v>
      </c>
      <c r="J109" s="182"/>
      <c r="K109" s="183">
        <f>ROUND(E109*J109,2)</f>
        <v>0</v>
      </c>
      <c r="L109" s="183">
        <v>15</v>
      </c>
      <c r="M109" s="183">
        <f>G109*(1+L109/100)</f>
        <v>0</v>
      </c>
      <c r="N109" s="183">
        <v>0</v>
      </c>
      <c r="O109" s="183">
        <f>ROUND(E109*N109,2)</f>
        <v>0</v>
      </c>
      <c r="P109" s="183">
        <v>0</v>
      </c>
      <c r="Q109" s="183">
        <f>ROUND(E109*P109,2)</f>
        <v>0</v>
      </c>
      <c r="R109" s="183"/>
      <c r="S109" s="183" t="s">
        <v>148</v>
      </c>
      <c r="T109" s="184" t="s">
        <v>137</v>
      </c>
      <c r="U109" s="161">
        <v>0</v>
      </c>
      <c r="V109" s="161">
        <f>ROUND(E109*U109,2)</f>
        <v>0</v>
      </c>
      <c r="W109" s="161"/>
      <c r="X109" s="161" t="s">
        <v>138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252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5">
      <c r="A110" s="171">
        <v>50</v>
      </c>
      <c r="B110" s="172" t="s">
        <v>286</v>
      </c>
      <c r="C110" s="188" t="s">
        <v>287</v>
      </c>
      <c r="D110" s="173" t="s">
        <v>248</v>
      </c>
      <c r="E110" s="174">
        <v>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15</v>
      </c>
      <c r="M110" s="176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148</v>
      </c>
      <c r="T110" s="177" t="s">
        <v>137</v>
      </c>
      <c r="U110" s="161">
        <v>0</v>
      </c>
      <c r="V110" s="161">
        <f>ROUND(E110*U110,2)</f>
        <v>0</v>
      </c>
      <c r="W110" s="161"/>
      <c r="X110" s="161" t="s">
        <v>138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276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5">
      <c r="A111" s="159"/>
      <c r="B111" s="160"/>
      <c r="C111" s="250" t="s">
        <v>288</v>
      </c>
      <c r="D111" s="251"/>
      <c r="E111" s="251"/>
      <c r="F111" s="251"/>
      <c r="G111" s="25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241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x14ac:dyDescent="0.25">
      <c r="A112" s="165" t="s">
        <v>130</v>
      </c>
      <c r="B112" s="166" t="s">
        <v>84</v>
      </c>
      <c r="C112" s="187" t="s">
        <v>85</v>
      </c>
      <c r="D112" s="167"/>
      <c r="E112" s="168"/>
      <c r="F112" s="169"/>
      <c r="G112" s="169">
        <f>SUMIF(AG113:AG113,"&lt;&gt;NOR",G113:G113)</f>
        <v>0</v>
      </c>
      <c r="H112" s="169"/>
      <c r="I112" s="169">
        <f>SUM(I113:I113)</f>
        <v>0</v>
      </c>
      <c r="J112" s="169"/>
      <c r="K112" s="169">
        <f>SUM(K113:K113)</f>
        <v>0</v>
      </c>
      <c r="L112" s="169"/>
      <c r="M112" s="169">
        <f>SUM(M113:M113)</f>
        <v>0</v>
      </c>
      <c r="N112" s="169"/>
      <c r="O112" s="169">
        <f>SUM(O113:O113)</f>
        <v>0</v>
      </c>
      <c r="P112" s="169"/>
      <c r="Q112" s="169">
        <f>SUM(Q113:Q113)</f>
        <v>0</v>
      </c>
      <c r="R112" s="169"/>
      <c r="S112" s="169"/>
      <c r="T112" s="170"/>
      <c r="U112" s="164"/>
      <c r="V112" s="164">
        <f>SUM(V113:V113)</f>
        <v>0</v>
      </c>
      <c r="W112" s="164"/>
      <c r="X112" s="164"/>
      <c r="AG112" t="s">
        <v>131</v>
      </c>
    </row>
    <row r="113" spans="1:60" outlineLevel="1" x14ac:dyDescent="0.25">
      <c r="A113" s="178">
        <v>51</v>
      </c>
      <c r="B113" s="179" t="s">
        <v>289</v>
      </c>
      <c r="C113" s="189" t="s">
        <v>290</v>
      </c>
      <c r="D113" s="180" t="s">
        <v>248</v>
      </c>
      <c r="E113" s="181">
        <v>1</v>
      </c>
      <c r="F113" s="182"/>
      <c r="G113" s="183">
        <f>ROUND(E113*F113,2)</f>
        <v>0</v>
      </c>
      <c r="H113" s="182"/>
      <c r="I113" s="183">
        <f>ROUND(E113*H113,2)</f>
        <v>0</v>
      </c>
      <c r="J113" s="182"/>
      <c r="K113" s="183">
        <f>ROUND(E113*J113,2)</f>
        <v>0</v>
      </c>
      <c r="L113" s="183">
        <v>15</v>
      </c>
      <c r="M113" s="183">
        <f>G113*(1+L113/100)</f>
        <v>0</v>
      </c>
      <c r="N113" s="183">
        <v>0</v>
      </c>
      <c r="O113" s="183">
        <f>ROUND(E113*N113,2)</f>
        <v>0</v>
      </c>
      <c r="P113" s="183">
        <v>0</v>
      </c>
      <c r="Q113" s="183">
        <f>ROUND(E113*P113,2)</f>
        <v>0</v>
      </c>
      <c r="R113" s="183"/>
      <c r="S113" s="183" t="s">
        <v>148</v>
      </c>
      <c r="T113" s="184" t="s">
        <v>137</v>
      </c>
      <c r="U113" s="161">
        <v>0</v>
      </c>
      <c r="V113" s="161">
        <f>ROUND(E113*U113,2)</f>
        <v>0</v>
      </c>
      <c r="W113" s="161"/>
      <c r="X113" s="161" t="s">
        <v>138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252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x14ac:dyDescent="0.25">
      <c r="A114" s="165" t="s">
        <v>130</v>
      </c>
      <c r="B114" s="166" t="s">
        <v>86</v>
      </c>
      <c r="C114" s="187" t="s">
        <v>87</v>
      </c>
      <c r="D114" s="167"/>
      <c r="E114" s="168"/>
      <c r="F114" s="169"/>
      <c r="G114" s="169">
        <f>SUMIF(AG115:AG115,"&lt;&gt;NOR",G115:G115)</f>
        <v>0</v>
      </c>
      <c r="H114" s="169"/>
      <c r="I114" s="169">
        <f>SUM(I115:I115)</f>
        <v>0</v>
      </c>
      <c r="J114" s="169"/>
      <c r="K114" s="169">
        <f>SUM(K115:K115)</f>
        <v>0</v>
      </c>
      <c r="L114" s="169"/>
      <c r="M114" s="169">
        <f>SUM(M115:M115)</f>
        <v>0</v>
      </c>
      <c r="N114" s="169"/>
      <c r="O114" s="169">
        <f>SUM(O115:O115)</f>
        <v>0</v>
      </c>
      <c r="P114" s="169"/>
      <c r="Q114" s="169">
        <f>SUM(Q115:Q115)</f>
        <v>0</v>
      </c>
      <c r="R114" s="169"/>
      <c r="S114" s="169"/>
      <c r="T114" s="170"/>
      <c r="U114" s="164"/>
      <c r="V114" s="164">
        <f>SUM(V115:V115)</f>
        <v>0</v>
      </c>
      <c r="W114" s="164"/>
      <c r="X114" s="164"/>
      <c r="AG114" t="s">
        <v>131</v>
      </c>
    </row>
    <row r="115" spans="1:60" outlineLevel="1" x14ac:dyDescent="0.25">
      <c r="A115" s="178">
        <v>52</v>
      </c>
      <c r="B115" s="179" t="s">
        <v>291</v>
      </c>
      <c r="C115" s="189" t="s">
        <v>292</v>
      </c>
      <c r="D115" s="180" t="s">
        <v>248</v>
      </c>
      <c r="E115" s="181">
        <v>1</v>
      </c>
      <c r="F115" s="182"/>
      <c r="G115" s="183">
        <f>ROUND(E115*F115,2)</f>
        <v>0</v>
      </c>
      <c r="H115" s="182"/>
      <c r="I115" s="183">
        <f>ROUND(E115*H115,2)</f>
        <v>0</v>
      </c>
      <c r="J115" s="182"/>
      <c r="K115" s="183">
        <f>ROUND(E115*J115,2)</f>
        <v>0</v>
      </c>
      <c r="L115" s="183">
        <v>15</v>
      </c>
      <c r="M115" s="183">
        <f>G115*(1+L115/100)</f>
        <v>0</v>
      </c>
      <c r="N115" s="183">
        <v>0</v>
      </c>
      <c r="O115" s="183">
        <f>ROUND(E115*N115,2)</f>
        <v>0</v>
      </c>
      <c r="P115" s="183">
        <v>0</v>
      </c>
      <c r="Q115" s="183">
        <f>ROUND(E115*P115,2)</f>
        <v>0</v>
      </c>
      <c r="R115" s="183"/>
      <c r="S115" s="183" t="s">
        <v>148</v>
      </c>
      <c r="T115" s="184" t="s">
        <v>137</v>
      </c>
      <c r="U115" s="161">
        <v>0</v>
      </c>
      <c r="V115" s="161">
        <f>ROUND(E115*U115,2)</f>
        <v>0</v>
      </c>
      <c r="W115" s="161"/>
      <c r="X115" s="161" t="s">
        <v>138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252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x14ac:dyDescent="0.25">
      <c r="A116" s="165" t="s">
        <v>130</v>
      </c>
      <c r="B116" s="166" t="s">
        <v>88</v>
      </c>
      <c r="C116" s="187" t="s">
        <v>89</v>
      </c>
      <c r="D116" s="167"/>
      <c r="E116" s="168"/>
      <c r="F116" s="169"/>
      <c r="G116" s="169">
        <f>SUMIF(AG117:AG121,"&lt;&gt;NOR",G117:G121)</f>
        <v>0</v>
      </c>
      <c r="H116" s="169"/>
      <c r="I116" s="169">
        <f>SUM(I117:I121)</f>
        <v>0</v>
      </c>
      <c r="J116" s="169"/>
      <c r="K116" s="169">
        <f>SUM(K117:K121)</f>
        <v>0</v>
      </c>
      <c r="L116" s="169"/>
      <c r="M116" s="169">
        <f>SUM(M117:M121)</f>
        <v>0</v>
      </c>
      <c r="N116" s="169"/>
      <c r="O116" s="169">
        <f>SUM(O117:O121)</f>
        <v>0</v>
      </c>
      <c r="P116" s="169"/>
      <c r="Q116" s="169">
        <f>SUM(Q117:Q121)</f>
        <v>7.0000000000000007E-2</v>
      </c>
      <c r="R116" s="169"/>
      <c r="S116" s="169"/>
      <c r="T116" s="170"/>
      <c r="U116" s="164"/>
      <c r="V116" s="164">
        <f>SUM(V117:V121)</f>
        <v>0.4</v>
      </c>
      <c r="W116" s="164"/>
      <c r="X116" s="164"/>
      <c r="AG116" t="s">
        <v>131</v>
      </c>
    </row>
    <row r="117" spans="1:60" ht="20.399999999999999" outlineLevel="1" x14ac:dyDescent="0.25">
      <c r="A117" s="178">
        <v>53</v>
      </c>
      <c r="B117" s="179" t="s">
        <v>293</v>
      </c>
      <c r="C117" s="189" t="s">
        <v>294</v>
      </c>
      <c r="D117" s="180" t="s">
        <v>217</v>
      </c>
      <c r="E117" s="181">
        <v>2</v>
      </c>
      <c r="F117" s="182"/>
      <c r="G117" s="183">
        <f>ROUND(E117*F117,2)</f>
        <v>0</v>
      </c>
      <c r="H117" s="182"/>
      <c r="I117" s="183">
        <f>ROUND(E117*H117,2)</f>
        <v>0</v>
      </c>
      <c r="J117" s="182"/>
      <c r="K117" s="183">
        <f>ROUND(E117*J117,2)</f>
        <v>0</v>
      </c>
      <c r="L117" s="183">
        <v>15</v>
      </c>
      <c r="M117" s="183">
        <f>G117*(1+L117/100)</f>
        <v>0</v>
      </c>
      <c r="N117" s="183">
        <v>0</v>
      </c>
      <c r="O117" s="183">
        <f>ROUND(E117*N117,2)</f>
        <v>0</v>
      </c>
      <c r="P117" s="183">
        <v>1.4E-2</v>
      </c>
      <c r="Q117" s="183">
        <f>ROUND(E117*P117,2)</f>
        <v>0.03</v>
      </c>
      <c r="R117" s="183" t="s">
        <v>295</v>
      </c>
      <c r="S117" s="183" t="s">
        <v>136</v>
      </c>
      <c r="T117" s="184" t="s">
        <v>137</v>
      </c>
      <c r="U117" s="161">
        <v>0.128</v>
      </c>
      <c r="V117" s="161">
        <f>ROUND(E117*U117,2)</f>
        <v>0.26</v>
      </c>
      <c r="W117" s="161"/>
      <c r="X117" s="161" t="s">
        <v>138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252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0.399999999999999" outlineLevel="1" x14ac:dyDescent="0.25">
      <c r="A118" s="178">
        <v>54</v>
      </c>
      <c r="B118" s="179" t="s">
        <v>296</v>
      </c>
      <c r="C118" s="189" t="s">
        <v>297</v>
      </c>
      <c r="D118" s="180" t="s">
        <v>147</v>
      </c>
      <c r="E118" s="181">
        <v>1.5</v>
      </c>
      <c r="F118" s="182"/>
      <c r="G118" s="183">
        <f>ROUND(E118*F118,2)</f>
        <v>0</v>
      </c>
      <c r="H118" s="182"/>
      <c r="I118" s="183">
        <f>ROUND(E118*H118,2)</f>
        <v>0</v>
      </c>
      <c r="J118" s="182"/>
      <c r="K118" s="183">
        <f>ROUND(E118*J118,2)</f>
        <v>0</v>
      </c>
      <c r="L118" s="183">
        <v>15</v>
      </c>
      <c r="M118" s="183">
        <f>G118*(1+L118/100)</f>
        <v>0</v>
      </c>
      <c r="N118" s="183">
        <v>0</v>
      </c>
      <c r="O118" s="183">
        <f>ROUND(E118*N118,2)</f>
        <v>0</v>
      </c>
      <c r="P118" s="183">
        <v>1.4999999999999999E-2</v>
      </c>
      <c r="Q118" s="183">
        <f>ROUND(E118*P118,2)</f>
        <v>0.02</v>
      </c>
      <c r="R118" s="183" t="s">
        <v>295</v>
      </c>
      <c r="S118" s="183" t="s">
        <v>136</v>
      </c>
      <c r="T118" s="184" t="s">
        <v>137</v>
      </c>
      <c r="U118" s="161">
        <v>0.09</v>
      </c>
      <c r="V118" s="161">
        <f>ROUND(E118*U118,2)</f>
        <v>0.14000000000000001</v>
      </c>
      <c r="W118" s="161"/>
      <c r="X118" s="161" t="s">
        <v>138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252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5">
      <c r="A119" s="171">
        <v>55</v>
      </c>
      <c r="B119" s="172" t="s">
        <v>298</v>
      </c>
      <c r="C119" s="188" t="s">
        <v>299</v>
      </c>
      <c r="D119" s="173" t="s">
        <v>0</v>
      </c>
      <c r="E119" s="174">
        <v>2.66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15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 t="s">
        <v>295</v>
      </c>
      <c r="S119" s="176" t="s">
        <v>136</v>
      </c>
      <c r="T119" s="177" t="s">
        <v>137</v>
      </c>
      <c r="U119" s="161">
        <v>0</v>
      </c>
      <c r="V119" s="161">
        <f>ROUND(E119*U119,2)</f>
        <v>0</v>
      </c>
      <c r="W119" s="161"/>
      <c r="X119" s="161" t="s">
        <v>138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252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5">
      <c r="A120" s="159"/>
      <c r="B120" s="160"/>
      <c r="C120" s="252" t="s">
        <v>253</v>
      </c>
      <c r="D120" s="253"/>
      <c r="E120" s="253"/>
      <c r="F120" s="253"/>
      <c r="G120" s="253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141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0.399999999999999" outlineLevel="1" x14ac:dyDescent="0.25">
      <c r="A121" s="178">
        <v>56</v>
      </c>
      <c r="B121" s="179" t="s">
        <v>300</v>
      </c>
      <c r="C121" s="189" t="s">
        <v>301</v>
      </c>
      <c r="D121" s="180" t="s">
        <v>147</v>
      </c>
      <c r="E121" s="181">
        <v>1.5</v>
      </c>
      <c r="F121" s="182"/>
      <c r="G121" s="183">
        <f>ROUND(E121*F121,2)</f>
        <v>0</v>
      </c>
      <c r="H121" s="182"/>
      <c r="I121" s="183">
        <f>ROUND(E121*H121,2)</f>
        <v>0</v>
      </c>
      <c r="J121" s="182"/>
      <c r="K121" s="183">
        <f>ROUND(E121*J121,2)</f>
        <v>0</v>
      </c>
      <c r="L121" s="183">
        <v>15</v>
      </c>
      <c r="M121" s="183">
        <f>G121*(1+L121/100)</f>
        <v>0</v>
      </c>
      <c r="N121" s="183">
        <v>0</v>
      </c>
      <c r="O121" s="183">
        <f>ROUND(E121*N121,2)</f>
        <v>0</v>
      </c>
      <c r="P121" s="183">
        <v>1.3429999999999999E-2</v>
      </c>
      <c r="Q121" s="183">
        <f>ROUND(E121*P121,2)</f>
        <v>0.02</v>
      </c>
      <c r="R121" s="183"/>
      <c r="S121" s="183" t="s">
        <v>148</v>
      </c>
      <c r="T121" s="184" t="s">
        <v>137</v>
      </c>
      <c r="U121" s="161">
        <v>0</v>
      </c>
      <c r="V121" s="161">
        <f>ROUND(E121*U121,2)</f>
        <v>0</v>
      </c>
      <c r="W121" s="161"/>
      <c r="X121" s="161" t="s">
        <v>138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252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x14ac:dyDescent="0.25">
      <c r="A122" s="165" t="s">
        <v>130</v>
      </c>
      <c r="B122" s="166" t="s">
        <v>90</v>
      </c>
      <c r="C122" s="187" t="s">
        <v>91</v>
      </c>
      <c r="D122" s="167"/>
      <c r="E122" s="168"/>
      <c r="F122" s="169"/>
      <c r="G122" s="169">
        <f>SUMIF(AG123:AG134,"&lt;&gt;NOR",G123:G134)</f>
        <v>0</v>
      </c>
      <c r="H122" s="169"/>
      <c r="I122" s="169">
        <f>SUM(I123:I134)</f>
        <v>0</v>
      </c>
      <c r="J122" s="169"/>
      <c r="K122" s="169">
        <f>SUM(K123:K134)</f>
        <v>0</v>
      </c>
      <c r="L122" s="169"/>
      <c r="M122" s="169">
        <f>SUM(M123:M134)</f>
        <v>0</v>
      </c>
      <c r="N122" s="169"/>
      <c r="O122" s="169">
        <f>SUM(O123:O134)</f>
        <v>0.60000000000000009</v>
      </c>
      <c r="P122" s="169"/>
      <c r="Q122" s="169">
        <f>SUM(Q123:Q134)</f>
        <v>0.05</v>
      </c>
      <c r="R122" s="169"/>
      <c r="S122" s="169"/>
      <c r="T122" s="170"/>
      <c r="U122" s="164"/>
      <c r="V122" s="164">
        <f>SUM(V123:V134)</f>
        <v>0</v>
      </c>
      <c r="W122" s="164"/>
      <c r="X122" s="164"/>
      <c r="AG122" t="s">
        <v>131</v>
      </c>
    </row>
    <row r="123" spans="1:60" outlineLevel="1" x14ac:dyDescent="0.25">
      <c r="A123" s="171">
        <v>57</v>
      </c>
      <c r="B123" s="172" t="s">
        <v>302</v>
      </c>
      <c r="C123" s="188" t="s">
        <v>303</v>
      </c>
      <c r="D123" s="173" t="s">
        <v>0</v>
      </c>
      <c r="E123" s="174">
        <v>267.42599999999999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15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 t="s">
        <v>304</v>
      </c>
      <c r="S123" s="176" t="s">
        <v>136</v>
      </c>
      <c r="T123" s="177" t="s">
        <v>137</v>
      </c>
      <c r="U123" s="161">
        <v>0</v>
      </c>
      <c r="V123" s="161">
        <f>ROUND(E123*U123,2)</f>
        <v>0</v>
      </c>
      <c r="W123" s="161"/>
      <c r="X123" s="161" t="s">
        <v>138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252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59"/>
      <c r="B124" s="160"/>
      <c r="C124" s="252" t="s">
        <v>253</v>
      </c>
      <c r="D124" s="253"/>
      <c r="E124" s="253"/>
      <c r="F124" s="253"/>
      <c r="G124" s="253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141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30.6" outlineLevel="1" x14ac:dyDescent="0.25">
      <c r="A125" s="171">
        <v>58</v>
      </c>
      <c r="B125" s="172" t="s">
        <v>305</v>
      </c>
      <c r="C125" s="188" t="s">
        <v>306</v>
      </c>
      <c r="D125" s="173" t="s">
        <v>147</v>
      </c>
      <c r="E125" s="174">
        <v>1.23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15</v>
      </c>
      <c r="M125" s="176">
        <f>G125*(1+L125/100)</f>
        <v>0</v>
      </c>
      <c r="N125" s="176">
        <v>1.256E-2</v>
      </c>
      <c r="O125" s="176">
        <f>ROUND(E125*N125,2)</f>
        <v>0.02</v>
      </c>
      <c r="P125" s="176">
        <v>0</v>
      </c>
      <c r="Q125" s="176">
        <f>ROUND(E125*P125,2)</f>
        <v>0</v>
      </c>
      <c r="R125" s="176"/>
      <c r="S125" s="176" t="s">
        <v>148</v>
      </c>
      <c r="T125" s="177" t="s">
        <v>137</v>
      </c>
      <c r="U125" s="161">
        <v>0</v>
      </c>
      <c r="V125" s="161">
        <f>ROUND(E125*U125,2)</f>
        <v>0</v>
      </c>
      <c r="W125" s="161"/>
      <c r="X125" s="161" t="s">
        <v>138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252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5">
      <c r="A126" s="159"/>
      <c r="B126" s="160"/>
      <c r="C126" s="190" t="s">
        <v>307</v>
      </c>
      <c r="D126" s="162"/>
      <c r="E126" s="163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152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5">
      <c r="A127" s="159"/>
      <c r="B127" s="160"/>
      <c r="C127" s="190" t="s">
        <v>308</v>
      </c>
      <c r="D127" s="162"/>
      <c r="E127" s="163">
        <v>1.23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152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0.399999999999999" outlineLevel="1" x14ac:dyDescent="0.25">
      <c r="A128" s="178">
        <v>59</v>
      </c>
      <c r="B128" s="179" t="s">
        <v>309</v>
      </c>
      <c r="C128" s="189" t="s">
        <v>310</v>
      </c>
      <c r="D128" s="180" t="s">
        <v>147</v>
      </c>
      <c r="E128" s="181">
        <v>1.6</v>
      </c>
      <c r="F128" s="182"/>
      <c r="G128" s="183">
        <f>ROUND(E128*F128,2)</f>
        <v>0</v>
      </c>
      <c r="H128" s="182"/>
      <c r="I128" s="183">
        <f>ROUND(E128*H128,2)</f>
        <v>0</v>
      </c>
      <c r="J128" s="182"/>
      <c r="K128" s="183">
        <f>ROUND(E128*J128,2)</f>
        <v>0</v>
      </c>
      <c r="L128" s="183">
        <v>15</v>
      </c>
      <c r="M128" s="183">
        <f>G128*(1+L128/100)</f>
        <v>0</v>
      </c>
      <c r="N128" s="183">
        <v>0</v>
      </c>
      <c r="O128" s="183">
        <f>ROUND(E128*N128,2)</f>
        <v>0</v>
      </c>
      <c r="P128" s="183">
        <v>2.835E-2</v>
      </c>
      <c r="Q128" s="183">
        <f>ROUND(E128*P128,2)</f>
        <v>0.05</v>
      </c>
      <c r="R128" s="183"/>
      <c r="S128" s="183" t="s">
        <v>148</v>
      </c>
      <c r="T128" s="184" t="s">
        <v>137</v>
      </c>
      <c r="U128" s="161">
        <v>0</v>
      </c>
      <c r="V128" s="161">
        <f>ROUND(E128*U128,2)</f>
        <v>0</v>
      </c>
      <c r="W128" s="161"/>
      <c r="X128" s="161" t="s">
        <v>138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252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30.6" outlineLevel="1" x14ac:dyDescent="0.25">
      <c r="A129" s="171">
        <v>60</v>
      </c>
      <c r="B129" s="172" t="s">
        <v>311</v>
      </c>
      <c r="C129" s="188" t="s">
        <v>312</v>
      </c>
      <c r="D129" s="173" t="s">
        <v>147</v>
      </c>
      <c r="E129" s="174">
        <v>8.5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15</v>
      </c>
      <c r="M129" s="176">
        <f>G129*(1+L129/100)</f>
        <v>0</v>
      </c>
      <c r="N129" s="176">
        <v>2.0449999999999999E-2</v>
      </c>
      <c r="O129" s="176">
        <f>ROUND(E129*N129,2)</f>
        <v>0.17</v>
      </c>
      <c r="P129" s="176">
        <v>0</v>
      </c>
      <c r="Q129" s="176">
        <f>ROUND(E129*P129,2)</f>
        <v>0</v>
      </c>
      <c r="R129" s="176"/>
      <c r="S129" s="176" t="s">
        <v>148</v>
      </c>
      <c r="T129" s="177" t="s">
        <v>137</v>
      </c>
      <c r="U129" s="161">
        <v>0</v>
      </c>
      <c r="V129" s="161">
        <f>ROUND(E129*U129,2)</f>
        <v>0</v>
      </c>
      <c r="W129" s="161"/>
      <c r="X129" s="161" t="s">
        <v>138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252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5">
      <c r="A130" s="159"/>
      <c r="B130" s="160"/>
      <c r="C130" s="250" t="s">
        <v>313</v>
      </c>
      <c r="D130" s="251"/>
      <c r="E130" s="251"/>
      <c r="F130" s="251"/>
      <c r="G130" s="25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241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85" t="str">
        <f>C130</f>
        <v>objemové hmotnosti 40 kg/m3 jednoduše opláštěná deskou protipožární DF tl. 15 mm, TI tl. 60 mm 40 kg/m3, EI Z/S 30/40 K</v>
      </c>
      <c r="BB130" s="152"/>
      <c r="BC130" s="152"/>
      <c r="BD130" s="152"/>
      <c r="BE130" s="152"/>
      <c r="BF130" s="152"/>
      <c r="BG130" s="152"/>
      <c r="BH130" s="152"/>
    </row>
    <row r="131" spans="1:60" ht="20.399999999999999" outlineLevel="1" x14ac:dyDescent="0.25">
      <c r="A131" s="171">
        <v>61</v>
      </c>
      <c r="B131" s="172" t="s">
        <v>314</v>
      </c>
      <c r="C131" s="188" t="s">
        <v>315</v>
      </c>
      <c r="D131" s="173" t="s">
        <v>217</v>
      </c>
      <c r="E131" s="174">
        <v>19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15</v>
      </c>
      <c r="M131" s="176">
        <f>G131*(1+L131/100)</f>
        <v>0</v>
      </c>
      <c r="N131" s="176">
        <v>1.12E-2</v>
      </c>
      <c r="O131" s="176">
        <f>ROUND(E131*N131,2)</f>
        <v>0.21</v>
      </c>
      <c r="P131" s="176">
        <v>0</v>
      </c>
      <c r="Q131" s="176">
        <f>ROUND(E131*P131,2)</f>
        <v>0</v>
      </c>
      <c r="R131" s="176"/>
      <c r="S131" s="176" t="s">
        <v>148</v>
      </c>
      <c r="T131" s="177" t="s">
        <v>137</v>
      </c>
      <c r="U131" s="161">
        <v>0</v>
      </c>
      <c r="V131" s="161">
        <f>ROUND(E131*U131,2)</f>
        <v>0</v>
      </c>
      <c r="W131" s="161"/>
      <c r="X131" s="161" t="s">
        <v>138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252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5">
      <c r="A132" s="159"/>
      <c r="B132" s="160"/>
      <c r="C132" s="190" t="s">
        <v>316</v>
      </c>
      <c r="D132" s="162"/>
      <c r="E132" s="163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152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5">
      <c r="A133" s="159"/>
      <c r="B133" s="160"/>
      <c r="C133" s="190" t="s">
        <v>317</v>
      </c>
      <c r="D133" s="162"/>
      <c r="E133" s="163">
        <v>19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152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20.399999999999999" outlineLevel="1" x14ac:dyDescent="0.25">
      <c r="A134" s="178">
        <v>62</v>
      </c>
      <c r="B134" s="179" t="s">
        <v>318</v>
      </c>
      <c r="C134" s="189" t="s">
        <v>319</v>
      </c>
      <c r="D134" s="180" t="s">
        <v>217</v>
      </c>
      <c r="E134" s="181">
        <v>9.5</v>
      </c>
      <c r="F134" s="182"/>
      <c r="G134" s="183">
        <f>ROUND(E134*F134,2)</f>
        <v>0</v>
      </c>
      <c r="H134" s="182"/>
      <c r="I134" s="183">
        <f>ROUND(E134*H134,2)</f>
        <v>0</v>
      </c>
      <c r="J134" s="182"/>
      <c r="K134" s="183">
        <f>ROUND(E134*J134,2)</f>
        <v>0</v>
      </c>
      <c r="L134" s="183">
        <v>15</v>
      </c>
      <c r="M134" s="183">
        <f>G134*(1+L134/100)</f>
        <v>0</v>
      </c>
      <c r="N134" s="183">
        <v>2.1139999999999999E-2</v>
      </c>
      <c r="O134" s="183">
        <f>ROUND(E134*N134,2)</f>
        <v>0.2</v>
      </c>
      <c r="P134" s="183">
        <v>0</v>
      </c>
      <c r="Q134" s="183">
        <f>ROUND(E134*P134,2)</f>
        <v>0</v>
      </c>
      <c r="R134" s="183"/>
      <c r="S134" s="183" t="s">
        <v>148</v>
      </c>
      <c r="T134" s="184" t="s">
        <v>137</v>
      </c>
      <c r="U134" s="161">
        <v>0</v>
      </c>
      <c r="V134" s="161">
        <f>ROUND(E134*U134,2)</f>
        <v>0</v>
      </c>
      <c r="W134" s="161"/>
      <c r="X134" s="161" t="s">
        <v>138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252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x14ac:dyDescent="0.25">
      <c r="A135" s="165" t="s">
        <v>130</v>
      </c>
      <c r="B135" s="166" t="s">
        <v>92</v>
      </c>
      <c r="C135" s="187" t="s">
        <v>93</v>
      </c>
      <c r="D135" s="167"/>
      <c r="E135" s="168"/>
      <c r="F135" s="169"/>
      <c r="G135" s="169">
        <f>SUMIF(AG136:AG152,"&lt;&gt;NOR",G136:G152)</f>
        <v>0</v>
      </c>
      <c r="H135" s="169"/>
      <c r="I135" s="169">
        <f>SUM(I136:I152)</f>
        <v>0</v>
      </c>
      <c r="J135" s="169"/>
      <c r="K135" s="169">
        <f>SUM(K136:K152)</f>
        <v>0</v>
      </c>
      <c r="L135" s="169"/>
      <c r="M135" s="169">
        <f>SUM(M136:M152)</f>
        <v>0</v>
      </c>
      <c r="N135" s="169"/>
      <c r="O135" s="169">
        <f>SUM(O136:O152)</f>
        <v>0.18</v>
      </c>
      <c r="P135" s="169"/>
      <c r="Q135" s="169">
        <f>SUM(Q136:Q152)</f>
        <v>0.05</v>
      </c>
      <c r="R135" s="169"/>
      <c r="S135" s="169"/>
      <c r="T135" s="170"/>
      <c r="U135" s="164"/>
      <c r="V135" s="164">
        <f>SUM(V136:V152)</f>
        <v>8.59</v>
      </c>
      <c r="W135" s="164"/>
      <c r="X135" s="164"/>
      <c r="AG135" t="s">
        <v>131</v>
      </c>
    </row>
    <row r="136" spans="1:60" outlineLevel="1" x14ac:dyDescent="0.25">
      <c r="A136" s="178">
        <v>63</v>
      </c>
      <c r="B136" s="179" t="s">
        <v>320</v>
      </c>
      <c r="C136" s="189" t="s">
        <v>321</v>
      </c>
      <c r="D136" s="180" t="s">
        <v>147</v>
      </c>
      <c r="E136" s="181">
        <v>5</v>
      </c>
      <c r="F136" s="182"/>
      <c r="G136" s="183">
        <f>ROUND(E136*F136,2)</f>
        <v>0</v>
      </c>
      <c r="H136" s="182"/>
      <c r="I136" s="183">
        <f>ROUND(E136*H136,2)</f>
        <v>0</v>
      </c>
      <c r="J136" s="182"/>
      <c r="K136" s="183">
        <f>ROUND(E136*J136,2)</f>
        <v>0</v>
      </c>
      <c r="L136" s="183">
        <v>15</v>
      </c>
      <c r="M136" s="183">
        <f>G136*(1+L136/100)</f>
        <v>0</v>
      </c>
      <c r="N136" s="183">
        <v>0</v>
      </c>
      <c r="O136" s="183">
        <f>ROUND(E136*N136,2)</f>
        <v>0</v>
      </c>
      <c r="P136" s="183">
        <v>0</v>
      </c>
      <c r="Q136" s="183">
        <f>ROUND(E136*P136,2)</f>
        <v>0</v>
      </c>
      <c r="R136" s="183" t="s">
        <v>322</v>
      </c>
      <c r="S136" s="183" t="s">
        <v>136</v>
      </c>
      <c r="T136" s="184" t="s">
        <v>137</v>
      </c>
      <c r="U136" s="161">
        <v>1.2150000000000001</v>
      </c>
      <c r="V136" s="161">
        <f>ROUND(E136*U136,2)</f>
        <v>6.08</v>
      </c>
      <c r="W136" s="161"/>
      <c r="X136" s="161" t="s">
        <v>138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252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0.399999999999999" outlineLevel="1" x14ac:dyDescent="0.25">
      <c r="A137" s="171">
        <v>64</v>
      </c>
      <c r="B137" s="172" t="s">
        <v>323</v>
      </c>
      <c r="C137" s="188" t="s">
        <v>324</v>
      </c>
      <c r="D137" s="173" t="s">
        <v>144</v>
      </c>
      <c r="E137" s="174">
        <v>1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15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 t="s">
        <v>322</v>
      </c>
      <c r="S137" s="176" t="s">
        <v>136</v>
      </c>
      <c r="T137" s="177" t="s">
        <v>137</v>
      </c>
      <c r="U137" s="161">
        <v>2.5099999999999998</v>
      </c>
      <c r="V137" s="161">
        <f>ROUND(E137*U137,2)</f>
        <v>2.5099999999999998</v>
      </c>
      <c r="W137" s="161"/>
      <c r="X137" s="161" t="s">
        <v>138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252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5">
      <c r="A138" s="159"/>
      <c r="B138" s="160"/>
      <c r="C138" s="250" t="s">
        <v>325</v>
      </c>
      <c r="D138" s="251"/>
      <c r="E138" s="251"/>
      <c r="F138" s="251"/>
      <c r="G138" s="25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241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5">
      <c r="A139" s="171">
        <v>65</v>
      </c>
      <c r="B139" s="172" t="s">
        <v>326</v>
      </c>
      <c r="C139" s="188" t="s">
        <v>327</v>
      </c>
      <c r="D139" s="173" t="s">
        <v>0</v>
      </c>
      <c r="E139" s="174">
        <v>554.69000000000005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15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 t="s">
        <v>322</v>
      </c>
      <c r="S139" s="176" t="s">
        <v>136</v>
      </c>
      <c r="T139" s="177" t="s">
        <v>137</v>
      </c>
      <c r="U139" s="161">
        <v>0</v>
      </c>
      <c r="V139" s="161">
        <f>ROUND(E139*U139,2)</f>
        <v>0</v>
      </c>
      <c r="W139" s="161"/>
      <c r="X139" s="161" t="s">
        <v>138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252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5">
      <c r="A140" s="159"/>
      <c r="B140" s="160"/>
      <c r="C140" s="252" t="s">
        <v>253</v>
      </c>
      <c r="D140" s="253"/>
      <c r="E140" s="253"/>
      <c r="F140" s="253"/>
      <c r="G140" s="253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141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5">
      <c r="A141" s="178">
        <v>66</v>
      </c>
      <c r="B141" s="179" t="s">
        <v>328</v>
      </c>
      <c r="C141" s="189" t="s">
        <v>329</v>
      </c>
      <c r="D141" s="180" t="s">
        <v>144</v>
      </c>
      <c r="E141" s="181">
        <v>1</v>
      </c>
      <c r="F141" s="182"/>
      <c r="G141" s="183">
        <f t="shared" ref="G141:G152" si="0">ROUND(E141*F141,2)</f>
        <v>0</v>
      </c>
      <c r="H141" s="182"/>
      <c r="I141" s="183">
        <f t="shared" ref="I141:I152" si="1">ROUND(E141*H141,2)</f>
        <v>0</v>
      </c>
      <c r="J141" s="182"/>
      <c r="K141" s="183">
        <f t="shared" ref="K141:K152" si="2">ROUND(E141*J141,2)</f>
        <v>0</v>
      </c>
      <c r="L141" s="183">
        <v>15</v>
      </c>
      <c r="M141" s="183">
        <f t="shared" ref="M141:M152" si="3">G141*(1+L141/100)</f>
        <v>0</v>
      </c>
      <c r="N141" s="183">
        <v>4.4000000000000002E-4</v>
      </c>
      <c r="O141" s="183">
        <f t="shared" ref="O141:O152" si="4">ROUND(E141*N141,2)</f>
        <v>0</v>
      </c>
      <c r="P141" s="183">
        <v>0</v>
      </c>
      <c r="Q141" s="183">
        <f t="shared" ref="Q141:Q152" si="5">ROUND(E141*P141,2)</f>
        <v>0</v>
      </c>
      <c r="R141" s="183"/>
      <c r="S141" s="183" t="s">
        <v>148</v>
      </c>
      <c r="T141" s="184" t="s">
        <v>137</v>
      </c>
      <c r="U141" s="161">
        <v>0</v>
      </c>
      <c r="V141" s="161">
        <f t="shared" ref="V141:V152" si="6">ROUND(E141*U141,2)</f>
        <v>0</v>
      </c>
      <c r="W141" s="161"/>
      <c r="X141" s="161" t="s">
        <v>138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252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5">
      <c r="A142" s="178">
        <v>67</v>
      </c>
      <c r="B142" s="179" t="s">
        <v>330</v>
      </c>
      <c r="C142" s="189" t="s">
        <v>331</v>
      </c>
      <c r="D142" s="180" t="s">
        <v>144</v>
      </c>
      <c r="E142" s="181">
        <v>1</v>
      </c>
      <c r="F142" s="182"/>
      <c r="G142" s="183">
        <f t="shared" si="0"/>
        <v>0</v>
      </c>
      <c r="H142" s="182"/>
      <c r="I142" s="183">
        <f t="shared" si="1"/>
        <v>0</v>
      </c>
      <c r="J142" s="182"/>
      <c r="K142" s="183">
        <f t="shared" si="2"/>
        <v>0</v>
      </c>
      <c r="L142" s="183">
        <v>15</v>
      </c>
      <c r="M142" s="183">
        <f t="shared" si="3"/>
        <v>0</v>
      </c>
      <c r="N142" s="183">
        <v>0</v>
      </c>
      <c r="O142" s="183">
        <f t="shared" si="4"/>
        <v>0</v>
      </c>
      <c r="P142" s="183">
        <v>4.4999999999999998E-2</v>
      </c>
      <c r="Q142" s="183">
        <f t="shared" si="5"/>
        <v>0.05</v>
      </c>
      <c r="R142" s="183"/>
      <c r="S142" s="183" t="s">
        <v>148</v>
      </c>
      <c r="T142" s="184" t="s">
        <v>137</v>
      </c>
      <c r="U142" s="161">
        <v>0</v>
      </c>
      <c r="V142" s="161">
        <f t="shared" si="6"/>
        <v>0</v>
      </c>
      <c r="W142" s="161"/>
      <c r="X142" s="161" t="s">
        <v>138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252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20.399999999999999" outlineLevel="1" x14ac:dyDescent="0.25">
      <c r="A143" s="178">
        <v>68</v>
      </c>
      <c r="B143" s="179" t="s">
        <v>332</v>
      </c>
      <c r="C143" s="189" t="s">
        <v>333</v>
      </c>
      <c r="D143" s="180" t="s">
        <v>144</v>
      </c>
      <c r="E143" s="181">
        <v>1</v>
      </c>
      <c r="F143" s="182"/>
      <c r="G143" s="183">
        <f t="shared" si="0"/>
        <v>0</v>
      </c>
      <c r="H143" s="182"/>
      <c r="I143" s="183">
        <f t="shared" si="1"/>
        <v>0</v>
      </c>
      <c r="J143" s="182"/>
      <c r="K143" s="183">
        <f t="shared" si="2"/>
        <v>0</v>
      </c>
      <c r="L143" s="183">
        <v>15</v>
      </c>
      <c r="M143" s="183">
        <f t="shared" si="3"/>
        <v>0</v>
      </c>
      <c r="N143" s="183">
        <v>0</v>
      </c>
      <c r="O143" s="183">
        <f t="shared" si="4"/>
        <v>0</v>
      </c>
      <c r="P143" s="183">
        <v>0</v>
      </c>
      <c r="Q143" s="183">
        <f t="shared" si="5"/>
        <v>0</v>
      </c>
      <c r="R143" s="183"/>
      <c r="S143" s="183" t="s">
        <v>148</v>
      </c>
      <c r="T143" s="184" t="s">
        <v>137</v>
      </c>
      <c r="U143" s="161">
        <v>0</v>
      </c>
      <c r="V143" s="161">
        <f t="shared" si="6"/>
        <v>0</v>
      </c>
      <c r="W143" s="161"/>
      <c r="X143" s="161" t="s">
        <v>138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252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0.399999999999999" outlineLevel="1" x14ac:dyDescent="0.25">
      <c r="A144" s="178">
        <v>69</v>
      </c>
      <c r="B144" s="179" t="s">
        <v>334</v>
      </c>
      <c r="C144" s="189" t="s">
        <v>335</v>
      </c>
      <c r="D144" s="180" t="s">
        <v>144</v>
      </c>
      <c r="E144" s="181">
        <v>1</v>
      </c>
      <c r="F144" s="182"/>
      <c r="G144" s="183">
        <f t="shared" si="0"/>
        <v>0</v>
      </c>
      <c r="H144" s="182"/>
      <c r="I144" s="183">
        <f t="shared" si="1"/>
        <v>0</v>
      </c>
      <c r="J144" s="182"/>
      <c r="K144" s="183">
        <f t="shared" si="2"/>
        <v>0</v>
      </c>
      <c r="L144" s="183">
        <v>15</v>
      </c>
      <c r="M144" s="183">
        <f t="shared" si="3"/>
        <v>0</v>
      </c>
      <c r="N144" s="183">
        <v>0</v>
      </c>
      <c r="O144" s="183">
        <f t="shared" si="4"/>
        <v>0</v>
      </c>
      <c r="P144" s="183">
        <v>0</v>
      </c>
      <c r="Q144" s="183">
        <f t="shared" si="5"/>
        <v>0</v>
      </c>
      <c r="R144" s="183"/>
      <c r="S144" s="183" t="s">
        <v>148</v>
      </c>
      <c r="T144" s="184" t="s">
        <v>137</v>
      </c>
      <c r="U144" s="161">
        <v>0</v>
      </c>
      <c r="V144" s="161">
        <f t="shared" si="6"/>
        <v>0</v>
      </c>
      <c r="W144" s="161"/>
      <c r="X144" s="161" t="s">
        <v>138</v>
      </c>
      <c r="Y144" s="152"/>
      <c r="Z144" s="152"/>
      <c r="AA144" s="152"/>
      <c r="AB144" s="152"/>
      <c r="AC144" s="152"/>
      <c r="AD144" s="152"/>
      <c r="AE144" s="152"/>
      <c r="AF144" s="152"/>
      <c r="AG144" s="152" t="s">
        <v>252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ht="30.6" outlineLevel="1" x14ac:dyDescent="0.25">
      <c r="A145" s="178">
        <v>70</v>
      </c>
      <c r="B145" s="179" t="s">
        <v>336</v>
      </c>
      <c r="C145" s="189" t="s">
        <v>337</v>
      </c>
      <c r="D145" s="180" t="s">
        <v>144</v>
      </c>
      <c r="E145" s="181">
        <v>1</v>
      </c>
      <c r="F145" s="182"/>
      <c r="G145" s="183">
        <f t="shared" si="0"/>
        <v>0</v>
      </c>
      <c r="H145" s="182"/>
      <c r="I145" s="183">
        <f t="shared" si="1"/>
        <v>0</v>
      </c>
      <c r="J145" s="182"/>
      <c r="K145" s="183">
        <f t="shared" si="2"/>
        <v>0</v>
      </c>
      <c r="L145" s="183">
        <v>15</v>
      </c>
      <c r="M145" s="183">
        <f t="shared" si="3"/>
        <v>0</v>
      </c>
      <c r="N145" s="183">
        <v>2.5999999999999998E-4</v>
      </c>
      <c r="O145" s="183">
        <f t="shared" si="4"/>
        <v>0</v>
      </c>
      <c r="P145" s="183">
        <v>0</v>
      </c>
      <c r="Q145" s="183">
        <f t="shared" si="5"/>
        <v>0</v>
      </c>
      <c r="R145" s="183"/>
      <c r="S145" s="183" t="s">
        <v>148</v>
      </c>
      <c r="T145" s="184" t="s">
        <v>137</v>
      </c>
      <c r="U145" s="161">
        <v>0</v>
      </c>
      <c r="V145" s="161">
        <f t="shared" si="6"/>
        <v>0</v>
      </c>
      <c r="W145" s="161"/>
      <c r="X145" s="161" t="s">
        <v>138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252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ht="20.399999999999999" outlineLevel="1" x14ac:dyDescent="0.25">
      <c r="A146" s="178">
        <v>71</v>
      </c>
      <c r="B146" s="179" t="s">
        <v>338</v>
      </c>
      <c r="C146" s="189" t="s">
        <v>339</v>
      </c>
      <c r="D146" s="180" t="s">
        <v>144</v>
      </c>
      <c r="E146" s="181">
        <v>3</v>
      </c>
      <c r="F146" s="182"/>
      <c r="G146" s="183">
        <f t="shared" si="0"/>
        <v>0</v>
      </c>
      <c r="H146" s="182"/>
      <c r="I146" s="183">
        <f t="shared" si="1"/>
        <v>0</v>
      </c>
      <c r="J146" s="182"/>
      <c r="K146" s="183">
        <f t="shared" si="2"/>
        <v>0</v>
      </c>
      <c r="L146" s="183">
        <v>15</v>
      </c>
      <c r="M146" s="183">
        <f t="shared" si="3"/>
        <v>0</v>
      </c>
      <c r="N146" s="183">
        <v>4.6999999999999999E-4</v>
      </c>
      <c r="O146" s="183">
        <f t="shared" si="4"/>
        <v>0</v>
      </c>
      <c r="P146" s="183">
        <v>0</v>
      </c>
      <c r="Q146" s="183">
        <f t="shared" si="5"/>
        <v>0</v>
      </c>
      <c r="R146" s="183"/>
      <c r="S146" s="183" t="s">
        <v>148</v>
      </c>
      <c r="T146" s="184" t="s">
        <v>137</v>
      </c>
      <c r="U146" s="161">
        <v>0</v>
      </c>
      <c r="V146" s="161">
        <f t="shared" si="6"/>
        <v>0</v>
      </c>
      <c r="W146" s="161"/>
      <c r="X146" s="161" t="s">
        <v>138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252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ht="20.399999999999999" outlineLevel="1" x14ac:dyDescent="0.25">
      <c r="A147" s="178">
        <v>72</v>
      </c>
      <c r="B147" s="179" t="s">
        <v>340</v>
      </c>
      <c r="C147" s="189" t="s">
        <v>341</v>
      </c>
      <c r="D147" s="180" t="s">
        <v>144</v>
      </c>
      <c r="E147" s="181">
        <v>1</v>
      </c>
      <c r="F147" s="182"/>
      <c r="G147" s="183">
        <f t="shared" si="0"/>
        <v>0</v>
      </c>
      <c r="H147" s="182"/>
      <c r="I147" s="183">
        <f t="shared" si="1"/>
        <v>0</v>
      </c>
      <c r="J147" s="182"/>
      <c r="K147" s="183">
        <f t="shared" si="2"/>
        <v>0</v>
      </c>
      <c r="L147" s="183">
        <v>15</v>
      </c>
      <c r="M147" s="183">
        <f t="shared" si="3"/>
        <v>0</v>
      </c>
      <c r="N147" s="183">
        <v>4.4999999999999998E-2</v>
      </c>
      <c r="O147" s="183">
        <f t="shared" si="4"/>
        <v>0.05</v>
      </c>
      <c r="P147" s="183">
        <v>0</v>
      </c>
      <c r="Q147" s="183">
        <f t="shared" si="5"/>
        <v>0</v>
      </c>
      <c r="R147" s="183"/>
      <c r="S147" s="183" t="s">
        <v>148</v>
      </c>
      <c r="T147" s="184" t="s">
        <v>137</v>
      </c>
      <c r="U147" s="161">
        <v>0</v>
      </c>
      <c r="V147" s="161">
        <f t="shared" si="6"/>
        <v>0</v>
      </c>
      <c r="W147" s="161"/>
      <c r="X147" s="161" t="s">
        <v>156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157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5">
      <c r="A148" s="178">
        <v>73</v>
      </c>
      <c r="B148" s="179" t="s">
        <v>342</v>
      </c>
      <c r="C148" s="189" t="s">
        <v>343</v>
      </c>
      <c r="D148" s="180" t="s">
        <v>144</v>
      </c>
      <c r="E148" s="181">
        <v>5</v>
      </c>
      <c r="F148" s="182"/>
      <c r="G148" s="183">
        <f t="shared" si="0"/>
        <v>0</v>
      </c>
      <c r="H148" s="182"/>
      <c r="I148" s="183">
        <f t="shared" si="1"/>
        <v>0</v>
      </c>
      <c r="J148" s="182"/>
      <c r="K148" s="183">
        <f t="shared" si="2"/>
        <v>0</v>
      </c>
      <c r="L148" s="183">
        <v>15</v>
      </c>
      <c r="M148" s="183">
        <f t="shared" si="3"/>
        <v>0</v>
      </c>
      <c r="N148" s="183">
        <v>5.0000000000000001E-4</v>
      </c>
      <c r="O148" s="183">
        <f t="shared" si="4"/>
        <v>0</v>
      </c>
      <c r="P148" s="183">
        <v>0</v>
      </c>
      <c r="Q148" s="183">
        <f t="shared" si="5"/>
        <v>0</v>
      </c>
      <c r="R148" s="183"/>
      <c r="S148" s="183" t="s">
        <v>148</v>
      </c>
      <c r="T148" s="184" t="s">
        <v>137</v>
      </c>
      <c r="U148" s="161">
        <v>0</v>
      </c>
      <c r="V148" s="161">
        <f t="shared" si="6"/>
        <v>0</v>
      </c>
      <c r="W148" s="161"/>
      <c r="X148" s="161" t="s">
        <v>156</v>
      </c>
      <c r="Y148" s="152"/>
      <c r="Z148" s="152"/>
      <c r="AA148" s="152"/>
      <c r="AB148" s="152"/>
      <c r="AC148" s="152"/>
      <c r="AD148" s="152"/>
      <c r="AE148" s="152"/>
      <c r="AF148" s="152"/>
      <c r="AG148" s="152" t="s">
        <v>157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5">
      <c r="A149" s="178">
        <v>74</v>
      </c>
      <c r="B149" s="179" t="s">
        <v>344</v>
      </c>
      <c r="C149" s="189" t="s">
        <v>345</v>
      </c>
      <c r="D149" s="180" t="s">
        <v>144</v>
      </c>
      <c r="E149" s="181">
        <v>1</v>
      </c>
      <c r="F149" s="182"/>
      <c r="G149" s="183">
        <f t="shared" si="0"/>
        <v>0</v>
      </c>
      <c r="H149" s="182"/>
      <c r="I149" s="183">
        <f t="shared" si="1"/>
        <v>0</v>
      </c>
      <c r="J149" s="182"/>
      <c r="K149" s="183">
        <f t="shared" si="2"/>
        <v>0</v>
      </c>
      <c r="L149" s="183">
        <v>15</v>
      </c>
      <c r="M149" s="183">
        <f t="shared" si="3"/>
        <v>0</v>
      </c>
      <c r="N149" s="183">
        <v>4.4999999999999998E-2</v>
      </c>
      <c r="O149" s="183">
        <f t="shared" si="4"/>
        <v>0.05</v>
      </c>
      <c r="P149" s="183">
        <v>0</v>
      </c>
      <c r="Q149" s="183">
        <f t="shared" si="5"/>
        <v>0</v>
      </c>
      <c r="R149" s="183"/>
      <c r="S149" s="183" t="s">
        <v>148</v>
      </c>
      <c r="T149" s="184" t="s">
        <v>137</v>
      </c>
      <c r="U149" s="161">
        <v>0</v>
      </c>
      <c r="V149" s="161">
        <f t="shared" si="6"/>
        <v>0</v>
      </c>
      <c r="W149" s="161"/>
      <c r="X149" s="161" t="s">
        <v>156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157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5">
      <c r="A150" s="178">
        <v>75</v>
      </c>
      <c r="B150" s="179" t="s">
        <v>346</v>
      </c>
      <c r="C150" s="189" t="s">
        <v>347</v>
      </c>
      <c r="D150" s="180" t="s">
        <v>144</v>
      </c>
      <c r="E150" s="181">
        <v>1</v>
      </c>
      <c r="F150" s="182"/>
      <c r="G150" s="183">
        <f t="shared" si="0"/>
        <v>0</v>
      </c>
      <c r="H150" s="182"/>
      <c r="I150" s="183">
        <f t="shared" si="1"/>
        <v>0</v>
      </c>
      <c r="J150" s="182"/>
      <c r="K150" s="183">
        <f t="shared" si="2"/>
        <v>0</v>
      </c>
      <c r="L150" s="183">
        <v>15</v>
      </c>
      <c r="M150" s="183">
        <f t="shared" si="3"/>
        <v>0</v>
      </c>
      <c r="N150" s="183">
        <v>1.4500000000000001E-2</v>
      </c>
      <c r="O150" s="183">
        <f t="shared" si="4"/>
        <v>0.01</v>
      </c>
      <c r="P150" s="183">
        <v>0</v>
      </c>
      <c r="Q150" s="183">
        <f t="shared" si="5"/>
        <v>0</v>
      </c>
      <c r="R150" s="183"/>
      <c r="S150" s="183" t="s">
        <v>148</v>
      </c>
      <c r="T150" s="184" t="s">
        <v>137</v>
      </c>
      <c r="U150" s="161">
        <v>0</v>
      </c>
      <c r="V150" s="161">
        <f t="shared" si="6"/>
        <v>0</v>
      </c>
      <c r="W150" s="161"/>
      <c r="X150" s="161" t="s">
        <v>156</v>
      </c>
      <c r="Y150" s="152"/>
      <c r="Z150" s="152"/>
      <c r="AA150" s="152"/>
      <c r="AB150" s="152"/>
      <c r="AC150" s="152"/>
      <c r="AD150" s="152"/>
      <c r="AE150" s="152"/>
      <c r="AF150" s="152"/>
      <c r="AG150" s="152" t="s">
        <v>157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5">
      <c r="A151" s="178">
        <v>76</v>
      </c>
      <c r="B151" s="179" t="s">
        <v>348</v>
      </c>
      <c r="C151" s="189" t="s">
        <v>349</v>
      </c>
      <c r="D151" s="180" t="s">
        <v>144</v>
      </c>
      <c r="E151" s="181">
        <v>1</v>
      </c>
      <c r="F151" s="182"/>
      <c r="G151" s="183">
        <f t="shared" si="0"/>
        <v>0</v>
      </c>
      <c r="H151" s="182"/>
      <c r="I151" s="183">
        <f t="shared" si="1"/>
        <v>0</v>
      </c>
      <c r="J151" s="182"/>
      <c r="K151" s="183">
        <f t="shared" si="2"/>
        <v>0</v>
      </c>
      <c r="L151" s="183">
        <v>15</v>
      </c>
      <c r="M151" s="183">
        <f t="shared" si="3"/>
        <v>0</v>
      </c>
      <c r="N151" s="183">
        <v>2.1999999999999999E-2</v>
      </c>
      <c r="O151" s="183">
        <f t="shared" si="4"/>
        <v>0.02</v>
      </c>
      <c r="P151" s="183">
        <v>0</v>
      </c>
      <c r="Q151" s="183">
        <f t="shared" si="5"/>
        <v>0</v>
      </c>
      <c r="R151" s="183"/>
      <c r="S151" s="183" t="s">
        <v>148</v>
      </c>
      <c r="T151" s="184" t="s">
        <v>137</v>
      </c>
      <c r="U151" s="161">
        <v>0</v>
      </c>
      <c r="V151" s="161">
        <f t="shared" si="6"/>
        <v>0</v>
      </c>
      <c r="W151" s="161"/>
      <c r="X151" s="161" t="s">
        <v>156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157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0.399999999999999" outlineLevel="1" x14ac:dyDescent="0.25">
      <c r="A152" s="178">
        <v>77</v>
      </c>
      <c r="B152" s="179" t="s">
        <v>350</v>
      </c>
      <c r="C152" s="189" t="s">
        <v>351</v>
      </c>
      <c r="D152" s="180" t="s">
        <v>144</v>
      </c>
      <c r="E152" s="181">
        <v>3</v>
      </c>
      <c r="F152" s="182"/>
      <c r="G152" s="183">
        <f t="shared" si="0"/>
        <v>0</v>
      </c>
      <c r="H152" s="182"/>
      <c r="I152" s="183">
        <f t="shared" si="1"/>
        <v>0</v>
      </c>
      <c r="J152" s="182"/>
      <c r="K152" s="183">
        <f t="shared" si="2"/>
        <v>0</v>
      </c>
      <c r="L152" s="183">
        <v>15</v>
      </c>
      <c r="M152" s="183">
        <f t="shared" si="3"/>
        <v>0</v>
      </c>
      <c r="N152" s="183">
        <v>1.6E-2</v>
      </c>
      <c r="O152" s="183">
        <f t="shared" si="4"/>
        <v>0.05</v>
      </c>
      <c r="P152" s="183">
        <v>0</v>
      </c>
      <c r="Q152" s="183">
        <f t="shared" si="5"/>
        <v>0</v>
      </c>
      <c r="R152" s="183"/>
      <c r="S152" s="183" t="s">
        <v>148</v>
      </c>
      <c r="T152" s="184" t="s">
        <v>137</v>
      </c>
      <c r="U152" s="161">
        <v>0</v>
      </c>
      <c r="V152" s="161">
        <f t="shared" si="6"/>
        <v>0</v>
      </c>
      <c r="W152" s="161"/>
      <c r="X152" s="161" t="s">
        <v>156</v>
      </c>
      <c r="Y152" s="152"/>
      <c r="Z152" s="152"/>
      <c r="AA152" s="152"/>
      <c r="AB152" s="152"/>
      <c r="AC152" s="152"/>
      <c r="AD152" s="152"/>
      <c r="AE152" s="152"/>
      <c r="AF152" s="152"/>
      <c r="AG152" s="152" t="s">
        <v>157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x14ac:dyDescent="0.25">
      <c r="A153" s="165" t="s">
        <v>130</v>
      </c>
      <c r="B153" s="166" t="s">
        <v>94</v>
      </c>
      <c r="C153" s="187" t="s">
        <v>95</v>
      </c>
      <c r="D153" s="167"/>
      <c r="E153" s="168"/>
      <c r="F153" s="169"/>
      <c r="G153" s="169">
        <f>SUMIF(AG154:AG161,"&lt;&gt;NOR",G154:G161)</f>
        <v>0</v>
      </c>
      <c r="H153" s="169"/>
      <c r="I153" s="169">
        <f>SUM(I154:I161)</f>
        <v>0</v>
      </c>
      <c r="J153" s="169"/>
      <c r="K153" s="169">
        <f>SUM(K154:K161)</f>
        <v>0</v>
      </c>
      <c r="L153" s="169"/>
      <c r="M153" s="169">
        <f>SUM(M154:M161)</f>
        <v>0</v>
      </c>
      <c r="N153" s="169"/>
      <c r="O153" s="169">
        <f>SUM(O154:O161)</f>
        <v>0.28000000000000003</v>
      </c>
      <c r="P153" s="169"/>
      <c r="Q153" s="169">
        <f>SUM(Q154:Q161)</f>
        <v>0</v>
      </c>
      <c r="R153" s="169"/>
      <c r="S153" s="169"/>
      <c r="T153" s="170"/>
      <c r="U153" s="164"/>
      <c r="V153" s="164">
        <f>SUM(V154:V161)</f>
        <v>0</v>
      </c>
      <c r="W153" s="164"/>
      <c r="X153" s="164"/>
      <c r="AG153" t="s">
        <v>131</v>
      </c>
    </row>
    <row r="154" spans="1:60" outlineLevel="1" x14ac:dyDescent="0.25">
      <c r="A154" s="171">
        <v>78</v>
      </c>
      <c r="B154" s="172" t="s">
        <v>352</v>
      </c>
      <c r="C154" s="188" t="s">
        <v>353</v>
      </c>
      <c r="D154" s="173" t="s">
        <v>0</v>
      </c>
      <c r="E154" s="174">
        <v>136.578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15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354</v>
      </c>
      <c r="S154" s="176" t="s">
        <v>136</v>
      </c>
      <c r="T154" s="177" t="s">
        <v>137</v>
      </c>
      <c r="U154" s="161">
        <v>0</v>
      </c>
      <c r="V154" s="161">
        <f>ROUND(E154*U154,2)</f>
        <v>0</v>
      </c>
      <c r="W154" s="161"/>
      <c r="X154" s="161" t="s">
        <v>138</v>
      </c>
      <c r="Y154" s="152"/>
      <c r="Z154" s="152"/>
      <c r="AA154" s="152"/>
      <c r="AB154" s="152"/>
      <c r="AC154" s="152"/>
      <c r="AD154" s="152"/>
      <c r="AE154" s="152"/>
      <c r="AF154" s="152"/>
      <c r="AG154" s="152" t="s">
        <v>252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5">
      <c r="A155" s="159"/>
      <c r="B155" s="160"/>
      <c r="C155" s="252" t="s">
        <v>253</v>
      </c>
      <c r="D155" s="253"/>
      <c r="E155" s="253"/>
      <c r="F155" s="253"/>
      <c r="G155" s="253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141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5">
      <c r="A156" s="178">
        <v>79</v>
      </c>
      <c r="B156" s="179" t="s">
        <v>355</v>
      </c>
      <c r="C156" s="189" t="s">
        <v>356</v>
      </c>
      <c r="D156" s="180" t="s">
        <v>147</v>
      </c>
      <c r="E156" s="181">
        <v>7.73</v>
      </c>
      <c r="F156" s="182"/>
      <c r="G156" s="183">
        <f t="shared" ref="G156:G161" si="7">ROUND(E156*F156,2)</f>
        <v>0</v>
      </c>
      <c r="H156" s="182"/>
      <c r="I156" s="183">
        <f t="shared" ref="I156:I161" si="8">ROUND(E156*H156,2)</f>
        <v>0</v>
      </c>
      <c r="J156" s="182"/>
      <c r="K156" s="183">
        <f t="shared" ref="K156:K161" si="9">ROUND(E156*J156,2)</f>
        <v>0</v>
      </c>
      <c r="L156" s="183">
        <v>15</v>
      </c>
      <c r="M156" s="183">
        <f t="shared" ref="M156:M161" si="10">G156*(1+L156/100)</f>
        <v>0</v>
      </c>
      <c r="N156" s="183">
        <v>0</v>
      </c>
      <c r="O156" s="183">
        <f t="shared" ref="O156:O161" si="11">ROUND(E156*N156,2)</f>
        <v>0</v>
      </c>
      <c r="P156" s="183">
        <v>0</v>
      </c>
      <c r="Q156" s="183">
        <f t="shared" ref="Q156:Q161" si="12">ROUND(E156*P156,2)</f>
        <v>0</v>
      </c>
      <c r="R156" s="183"/>
      <c r="S156" s="183" t="s">
        <v>148</v>
      </c>
      <c r="T156" s="184" t="s">
        <v>137</v>
      </c>
      <c r="U156" s="161">
        <v>0</v>
      </c>
      <c r="V156" s="161">
        <f t="shared" ref="V156:V161" si="13">ROUND(E156*U156,2)</f>
        <v>0</v>
      </c>
      <c r="W156" s="161"/>
      <c r="X156" s="161" t="s">
        <v>138</v>
      </c>
      <c r="Y156" s="152"/>
      <c r="Z156" s="152"/>
      <c r="AA156" s="152"/>
      <c r="AB156" s="152"/>
      <c r="AC156" s="152"/>
      <c r="AD156" s="152"/>
      <c r="AE156" s="152"/>
      <c r="AF156" s="152"/>
      <c r="AG156" s="152" t="s">
        <v>252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5">
      <c r="A157" s="178">
        <v>80</v>
      </c>
      <c r="B157" s="179" t="s">
        <v>357</v>
      </c>
      <c r="C157" s="189" t="s">
        <v>358</v>
      </c>
      <c r="D157" s="180" t="s">
        <v>147</v>
      </c>
      <c r="E157" s="181">
        <v>7.73</v>
      </c>
      <c r="F157" s="182"/>
      <c r="G157" s="183">
        <f t="shared" si="7"/>
        <v>0</v>
      </c>
      <c r="H157" s="182"/>
      <c r="I157" s="183">
        <f t="shared" si="8"/>
        <v>0</v>
      </c>
      <c r="J157" s="182"/>
      <c r="K157" s="183">
        <f t="shared" si="9"/>
        <v>0</v>
      </c>
      <c r="L157" s="183">
        <v>15</v>
      </c>
      <c r="M157" s="183">
        <f t="shared" si="10"/>
        <v>0</v>
      </c>
      <c r="N157" s="183">
        <v>2.9999999999999997E-4</v>
      </c>
      <c r="O157" s="183">
        <f t="shared" si="11"/>
        <v>0</v>
      </c>
      <c r="P157" s="183">
        <v>0</v>
      </c>
      <c r="Q157" s="183">
        <f t="shared" si="12"/>
        <v>0</v>
      </c>
      <c r="R157" s="183"/>
      <c r="S157" s="183" t="s">
        <v>148</v>
      </c>
      <c r="T157" s="184" t="s">
        <v>137</v>
      </c>
      <c r="U157" s="161">
        <v>0</v>
      </c>
      <c r="V157" s="161">
        <f t="shared" si="13"/>
        <v>0</v>
      </c>
      <c r="W157" s="161"/>
      <c r="X157" s="161" t="s">
        <v>138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252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0.399999999999999" outlineLevel="1" x14ac:dyDescent="0.25">
      <c r="A158" s="178">
        <v>81</v>
      </c>
      <c r="B158" s="179" t="s">
        <v>359</v>
      </c>
      <c r="C158" s="189" t="s">
        <v>360</v>
      </c>
      <c r="D158" s="180" t="s">
        <v>147</v>
      </c>
      <c r="E158" s="181">
        <v>7.73</v>
      </c>
      <c r="F158" s="182"/>
      <c r="G158" s="183">
        <f t="shared" si="7"/>
        <v>0</v>
      </c>
      <c r="H158" s="182"/>
      <c r="I158" s="183">
        <f t="shared" si="8"/>
        <v>0</v>
      </c>
      <c r="J158" s="182"/>
      <c r="K158" s="183">
        <f t="shared" si="9"/>
        <v>0</v>
      </c>
      <c r="L158" s="183">
        <v>15</v>
      </c>
      <c r="M158" s="183">
        <f t="shared" si="10"/>
        <v>0</v>
      </c>
      <c r="N158" s="183">
        <v>7.5799999999999999E-3</v>
      </c>
      <c r="O158" s="183">
        <f t="shared" si="11"/>
        <v>0.06</v>
      </c>
      <c r="P158" s="183">
        <v>0</v>
      </c>
      <c r="Q158" s="183">
        <f t="shared" si="12"/>
        <v>0</v>
      </c>
      <c r="R158" s="183"/>
      <c r="S158" s="183" t="s">
        <v>148</v>
      </c>
      <c r="T158" s="184" t="s">
        <v>137</v>
      </c>
      <c r="U158" s="161">
        <v>0</v>
      </c>
      <c r="V158" s="161">
        <f t="shared" si="13"/>
        <v>0</v>
      </c>
      <c r="W158" s="161"/>
      <c r="X158" s="161" t="s">
        <v>138</v>
      </c>
      <c r="Y158" s="152"/>
      <c r="Z158" s="152"/>
      <c r="AA158" s="152"/>
      <c r="AB158" s="152"/>
      <c r="AC158" s="152"/>
      <c r="AD158" s="152"/>
      <c r="AE158" s="152"/>
      <c r="AF158" s="152"/>
      <c r="AG158" s="152" t="s">
        <v>252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20.399999999999999" outlineLevel="1" x14ac:dyDescent="0.25">
      <c r="A159" s="178">
        <v>82</v>
      </c>
      <c r="B159" s="179" t="s">
        <v>361</v>
      </c>
      <c r="C159" s="189" t="s">
        <v>362</v>
      </c>
      <c r="D159" s="180" t="s">
        <v>147</v>
      </c>
      <c r="E159" s="181">
        <v>7.73</v>
      </c>
      <c r="F159" s="182"/>
      <c r="G159" s="183">
        <f t="shared" si="7"/>
        <v>0</v>
      </c>
      <c r="H159" s="182"/>
      <c r="I159" s="183">
        <f t="shared" si="8"/>
        <v>0</v>
      </c>
      <c r="J159" s="182"/>
      <c r="K159" s="183">
        <f t="shared" si="9"/>
        <v>0</v>
      </c>
      <c r="L159" s="183">
        <v>15</v>
      </c>
      <c r="M159" s="183">
        <f t="shared" si="10"/>
        <v>0</v>
      </c>
      <c r="N159" s="183">
        <v>7.4999999999999997E-3</v>
      </c>
      <c r="O159" s="183">
        <f t="shared" si="11"/>
        <v>0.06</v>
      </c>
      <c r="P159" s="183">
        <v>0</v>
      </c>
      <c r="Q159" s="183">
        <f t="shared" si="12"/>
        <v>0</v>
      </c>
      <c r="R159" s="183"/>
      <c r="S159" s="183" t="s">
        <v>148</v>
      </c>
      <c r="T159" s="184" t="s">
        <v>137</v>
      </c>
      <c r="U159" s="161">
        <v>0</v>
      </c>
      <c r="V159" s="161">
        <f t="shared" si="13"/>
        <v>0</v>
      </c>
      <c r="W159" s="161"/>
      <c r="X159" s="161" t="s">
        <v>138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252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5">
      <c r="A160" s="178">
        <v>83</v>
      </c>
      <c r="B160" s="179" t="s">
        <v>363</v>
      </c>
      <c r="C160" s="189" t="s">
        <v>364</v>
      </c>
      <c r="D160" s="180" t="s">
        <v>147</v>
      </c>
      <c r="E160" s="181">
        <v>7.73</v>
      </c>
      <c r="F160" s="182"/>
      <c r="G160" s="183">
        <f t="shared" si="7"/>
        <v>0</v>
      </c>
      <c r="H160" s="182"/>
      <c r="I160" s="183">
        <f t="shared" si="8"/>
        <v>0</v>
      </c>
      <c r="J160" s="182"/>
      <c r="K160" s="183">
        <f t="shared" si="9"/>
        <v>0</v>
      </c>
      <c r="L160" s="183">
        <v>15</v>
      </c>
      <c r="M160" s="183">
        <f t="shared" si="10"/>
        <v>0</v>
      </c>
      <c r="N160" s="183">
        <v>1.5E-3</v>
      </c>
      <c r="O160" s="183">
        <f t="shared" si="11"/>
        <v>0.01</v>
      </c>
      <c r="P160" s="183">
        <v>0</v>
      </c>
      <c r="Q160" s="183">
        <f t="shared" si="12"/>
        <v>0</v>
      </c>
      <c r="R160" s="183"/>
      <c r="S160" s="183" t="s">
        <v>148</v>
      </c>
      <c r="T160" s="184" t="s">
        <v>137</v>
      </c>
      <c r="U160" s="161">
        <v>0</v>
      </c>
      <c r="V160" s="161">
        <f t="shared" si="13"/>
        <v>0</v>
      </c>
      <c r="W160" s="161"/>
      <c r="X160" s="161" t="s">
        <v>138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252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0.399999999999999" outlineLevel="1" x14ac:dyDescent="0.25">
      <c r="A161" s="178">
        <v>84</v>
      </c>
      <c r="B161" s="179" t="s">
        <v>365</v>
      </c>
      <c r="C161" s="189" t="s">
        <v>366</v>
      </c>
      <c r="D161" s="180" t="s">
        <v>147</v>
      </c>
      <c r="E161" s="181">
        <v>8</v>
      </c>
      <c r="F161" s="182"/>
      <c r="G161" s="183">
        <f t="shared" si="7"/>
        <v>0</v>
      </c>
      <c r="H161" s="182"/>
      <c r="I161" s="183">
        <f t="shared" si="8"/>
        <v>0</v>
      </c>
      <c r="J161" s="182"/>
      <c r="K161" s="183">
        <f t="shared" si="9"/>
        <v>0</v>
      </c>
      <c r="L161" s="183">
        <v>15</v>
      </c>
      <c r="M161" s="183">
        <f t="shared" si="10"/>
        <v>0</v>
      </c>
      <c r="N161" s="183">
        <v>1.9199999999999998E-2</v>
      </c>
      <c r="O161" s="183">
        <f t="shared" si="11"/>
        <v>0.15</v>
      </c>
      <c r="P161" s="183">
        <v>0</v>
      </c>
      <c r="Q161" s="183">
        <f t="shared" si="12"/>
        <v>0</v>
      </c>
      <c r="R161" s="183"/>
      <c r="S161" s="183" t="s">
        <v>148</v>
      </c>
      <c r="T161" s="184" t="s">
        <v>137</v>
      </c>
      <c r="U161" s="161">
        <v>0</v>
      </c>
      <c r="V161" s="161">
        <f t="shared" si="13"/>
        <v>0</v>
      </c>
      <c r="W161" s="161"/>
      <c r="X161" s="161" t="s">
        <v>156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157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x14ac:dyDescent="0.25">
      <c r="A162" s="165" t="s">
        <v>130</v>
      </c>
      <c r="B162" s="166" t="s">
        <v>96</v>
      </c>
      <c r="C162" s="187" t="s">
        <v>97</v>
      </c>
      <c r="D162" s="167"/>
      <c r="E162" s="168"/>
      <c r="F162" s="169"/>
      <c r="G162" s="169">
        <f>SUMIF(AG163:AG187,"&lt;&gt;NOR",G163:G187)</f>
        <v>0</v>
      </c>
      <c r="H162" s="169"/>
      <c r="I162" s="169">
        <f>SUM(I163:I187)</f>
        <v>0</v>
      </c>
      <c r="J162" s="169"/>
      <c r="K162" s="169">
        <f>SUM(K163:K187)</f>
        <v>0</v>
      </c>
      <c r="L162" s="169"/>
      <c r="M162" s="169">
        <f>SUM(M163:M187)</f>
        <v>0</v>
      </c>
      <c r="N162" s="169"/>
      <c r="O162" s="169">
        <f>SUM(O163:O187)</f>
        <v>0.05</v>
      </c>
      <c r="P162" s="169"/>
      <c r="Q162" s="169">
        <f>SUM(Q163:Q187)</f>
        <v>0.15000000000000002</v>
      </c>
      <c r="R162" s="169"/>
      <c r="S162" s="169"/>
      <c r="T162" s="170"/>
      <c r="U162" s="164"/>
      <c r="V162" s="164">
        <f>SUM(V163:V187)</f>
        <v>0</v>
      </c>
      <c r="W162" s="164"/>
      <c r="X162" s="164"/>
      <c r="AG162" t="s">
        <v>131</v>
      </c>
    </row>
    <row r="163" spans="1:60" outlineLevel="1" x14ac:dyDescent="0.25">
      <c r="A163" s="171">
        <v>85</v>
      </c>
      <c r="B163" s="172" t="s">
        <v>367</v>
      </c>
      <c r="C163" s="188" t="s">
        <v>368</v>
      </c>
      <c r="D163" s="173" t="s">
        <v>0</v>
      </c>
      <c r="E163" s="174">
        <v>200.363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15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369</v>
      </c>
      <c r="S163" s="176" t="s">
        <v>136</v>
      </c>
      <c r="T163" s="177" t="s">
        <v>137</v>
      </c>
      <c r="U163" s="161">
        <v>0</v>
      </c>
      <c r="V163" s="161">
        <f>ROUND(E163*U163,2)</f>
        <v>0</v>
      </c>
      <c r="W163" s="161"/>
      <c r="X163" s="161" t="s">
        <v>138</v>
      </c>
      <c r="Y163" s="152"/>
      <c r="Z163" s="152"/>
      <c r="AA163" s="152"/>
      <c r="AB163" s="152"/>
      <c r="AC163" s="152"/>
      <c r="AD163" s="152"/>
      <c r="AE163" s="152"/>
      <c r="AF163" s="152"/>
      <c r="AG163" s="152" t="s">
        <v>252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5">
      <c r="A164" s="159"/>
      <c r="B164" s="160"/>
      <c r="C164" s="252" t="s">
        <v>370</v>
      </c>
      <c r="D164" s="253"/>
      <c r="E164" s="253"/>
      <c r="F164" s="253"/>
      <c r="G164" s="253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141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5">
      <c r="A165" s="171">
        <v>86</v>
      </c>
      <c r="B165" s="172" t="s">
        <v>371</v>
      </c>
      <c r="C165" s="188" t="s">
        <v>372</v>
      </c>
      <c r="D165" s="173" t="s">
        <v>147</v>
      </c>
      <c r="E165" s="174">
        <v>15.37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15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/>
      <c r="S165" s="176" t="s">
        <v>148</v>
      </c>
      <c r="T165" s="177" t="s">
        <v>137</v>
      </c>
      <c r="U165" s="161">
        <v>0</v>
      </c>
      <c r="V165" s="161">
        <f>ROUND(E165*U165,2)</f>
        <v>0</v>
      </c>
      <c r="W165" s="161"/>
      <c r="X165" s="161" t="s">
        <v>138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252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5">
      <c r="A166" s="159"/>
      <c r="B166" s="160"/>
      <c r="C166" s="190" t="s">
        <v>373</v>
      </c>
      <c r="D166" s="162"/>
      <c r="E166" s="163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152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5">
      <c r="A167" s="159"/>
      <c r="B167" s="160"/>
      <c r="C167" s="190" t="s">
        <v>374</v>
      </c>
      <c r="D167" s="162"/>
      <c r="E167" s="163">
        <v>15.37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152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0.399999999999999" outlineLevel="1" x14ac:dyDescent="0.25">
      <c r="A168" s="178">
        <v>87</v>
      </c>
      <c r="B168" s="179" t="s">
        <v>375</v>
      </c>
      <c r="C168" s="189" t="s">
        <v>376</v>
      </c>
      <c r="D168" s="180" t="s">
        <v>147</v>
      </c>
      <c r="E168" s="181">
        <v>3.9</v>
      </c>
      <c r="F168" s="182"/>
      <c r="G168" s="183">
        <f>ROUND(E168*F168,2)</f>
        <v>0</v>
      </c>
      <c r="H168" s="182"/>
      <c r="I168" s="183">
        <f>ROUND(E168*H168,2)</f>
        <v>0</v>
      </c>
      <c r="J168" s="182"/>
      <c r="K168" s="183">
        <f>ROUND(E168*J168,2)</f>
        <v>0</v>
      </c>
      <c r="L168" s="183">
        <v>15</v>
      </c>
      <c r="M168" s="183">
        <f>G168*(1+L168/100)</f>
        <v>0</v>
      </c>
      <c r="N168" s="183">
        <v>7.5799999999999999E-3</v>
      </c>
      <c r="O168" s="183">
        <f>ROUND(E168*N168,2)</f>
        <v>0.03</v>
      </c>
      <c r="P168" s="183">
        <v>0</v>
      </c>
      <c r="Q168" s="183">
        <f>ROUND(E168*P168,2)</f>
        <v>0</v>
      </c>
      <c r="R168" s="183"/>
      <c r="S168" s="183" t="s">
        <v>148</v>
      </c>
      <c r="T168" s="184" t="s">
        <v>137</v>
      </c>
      <c r="U168" s="161">
        <v>0</v>
      </c>
      <c r="V168" s="161">
        <f>ROUND(E168*U168,2)</f>
        <v>0</v>
      </c>
      <c r="W168" s="161"/>
      <c r="X168" s="161" t="s">
        <v>138</v>
      </c>
      <c r="Y168" s="152"/>
      <c r="Z168" s="152"/>
      <c r="AA168" s="152"/>
      <c r="AB168" s="152"/>
      <c r="AC168" s="152"/>
      <c r="AD168" s="152"/>
      <c r="AE168" s="152"/>
      <c r="AF168" s="152"/>
      <c r="AG168" s="152" t="s">
        <v>252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5">
      <c r="A169" s="171">
        <v>88</v>
      </c>
      <c r="B169" s="172" t="s">
        <v>377</v>
      </c>
      <c r="C169" s="188" t="s">
        <v>378</v>
      </c>
      <c r="D169" s="173" t="s">
        <v>147</v>
      </c>
      <c r="E169" s="174">
        <v>57.75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15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2.5000000000000001E-3</v>
      </c>
      <c r="Q169" s="176">
        <f>ROUND(E169*P169,2)</f>
        <v>0.14000000000000001</v>
      </c>
      <c r="R169" s="176"/>
      <c r="S169" s="176" t="s">
        <v>148</v>
      </c>
      <c r="T169" s="177" t="s">
        <v>137</v>
      </c>
      <c r="U169" s="161">
        <v>0</v>
      </c>
      <c r="V169" s="161">
        <f>ROUND(E169*U169,2)</f>
        <v>0</v>
      </c>
      <c r="W169" s="161"/>
      <c r="X169" s="161" t="s">
        <v>138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252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5">
      <c r="A170" s="159"/>
      <c r="B170" s="160"/>
      <c r="C170" s="190" t="s">
        <v>379</v>
      </c>
      <c r="D170" s="162"/>
      <c r="E170" s="163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152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5">
      <c r="A171" s="159"/>
      <c r="B171" s="160"/>
      <c r="C171" s="190" t="s">
        <v>380</v>
      </c>
      <c r="D171" s="162"/>
      <c r="E171" s="163">
        <v>57.75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152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5">
      <c r="A172" s="171">
        <v>89</v>
      </c>
      <c r="B172" s="172" t="s">
        <v>381</v>
      </c>
      <c r="C172" s="188" t="s">
        <v>382</v>
      </c>
      <c r="D172" s="173" t="s">
        <v>147</v>
      </c>
      <c r="E172" s="174">
        <v>44.64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15</v>
      </c>
      <c r="M172" s="176">
        <f>G172*(1+L172/100)</f>
        <v>0</v>
      </c>
      <c r="N172" s="176">
        <v>0</v>
      </c>
      <c r="O172" s="176">
        <f>ROUND(E172*N172,2)</f>
        <v>0</v>
      </c>
      <c r="P172" s="176">
        <v>0</v>
      </c>
      <c r="Q172" s="176">
        <f>ROUND(E172*P172,2)</f>
        <v>0</v>
      </c>
      <c r="R172" s="176"/>
      <c r="S172" s="176" t="s">
        <v>148</v>
      </c>
      <c r="T172" s="177" t="s">
        <v>137</v>
      </c>
      <c r="U172" s="161">
        <v>0</v>
      </c>
      <c r="V172" s="161">
        <f>ROUND(E172*U172,2)</f>
        <v>0</v>
      </c>
      <c r="W172" s="161"/>
      <c r="X172" s="161" t="s">
        <v>138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252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5">
      <c r="A173" s="159"/>
      <c r="B173" s="160"/>
      <c r="C173" s="190" t="s">
        <v>383</v>
      </c>
      <c r="D173" s="162"/>
      <c r="E173" s="163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152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5">
      <c r="A174" s="159"/>
      <c r="B174" s="160"/>
      <c r="C174" s="190" t="s">
        <v>384</v>
      </c>
      <c r="D174" s="162"/>
      <c r="E174" s="163">
        <v>44.64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152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5">
      <c r="A175" s="178">
        <v>90</v>
      </c>
      <c r="B175" s="179" t="s">
        <v>385</v>
      </c>
      <c r="C175" s="189" t="s">
        <v>386</v>
      </c>
      <c r="D175" s="180" t="s">
        <v>147</v>
      </c>
      <c r="E175" s="181">
        <v>3.9</v>
      </c>
      <c r="F175" s="182"/>
      <c r="G175" s="183">
        <f>ROUND(E175*F175,2)</f>
        <v>0</v>
      </c>
      <c r="H175" s="182"/>
      <c r="I175" s="183">
        <f>ROUND(E175*H175,2)</f>
        <v>0</v>
      </c>
      <c r="J175" s="182"/>
      <c r="K175" s="183">
        <f>ROUND(E175*J175,2)</f>
        <v>0</v>
      </c>
      <c r="L175" s="183">
        <v>15</v>
      </c>
      <c r="M175" s="183">
        <f>G175*(1+L175/100)</f>
        <v>0</v>
      </c>
      <c r="N175" s="183">
        <v>2.9999999999999997E-4</v>
      </c>
      <c r="O175" s="183">
        <f>ROUND(E175*N175,2)</f>
        <v>0</v>
      </c>
      <c r="P175" s="183">
        <v>0</v>
      </c>
      <c r="Q175" s="183">
        <f>ROUND(E175*P175,2)</f>
        <v>0</v>
      </c>
      <c r="R175" s="183"/>
      <c r="S175" s="183" t="s">
        <v>148</v>
      </c>
      <c r="T175" s="184" t="s">
        <v>137</v>
      </c>
      <c r="U175" s="161">
        <v>0</v>
      </c>
      <c r="V175" s="161">
        <f>ROUND(E175*U175,2)</f>
        <v>0</v>
      </c>
      <c r="W175" s="161"/>
      <c r="X175" s="161" t="s">
        <v>138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252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5">
      <c r="A176" s="171">
        <v>91</v>
      </c>
      <c r="B176" s="172" t="s">
        <v>387</v>
      </c>
      <c r="C176" s="188" t="s">
        <v>388</v>
      </c>
      <c r="D176" s="173" t="s">
        <v>217</v>
      </c>
      <c r="E176" s="174">
        <v>30.7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15</v>
      </c>
      <c r="M176" s="176">
        <f>G176*(1+L176/100)</f>
        <v>0</v>
      </c>
      <c r="N176" s="176">
        <v>0</v>
      </c>
      <c r="O176" s="176">
        <f>ROUND(E176*N176,2)</f>
        <v>0</v>
      </c>
      <c r="P176" s="176">
        <v>2.9999999999999997E-4</v>
      </c>
      <c r="Q176" s="176">
        <f>ROUND(E176*P176,2)</f>
        <v>0.01</v>
      </c>
      <c r="R176" s="176"/>
      <c r="S176" s="176" t="s">
        <v>148</v>
      </c>
      <c r="T176" s="177" t="s">
        <v>137</v>
      </c>
      <c r="U176" s="161">
        <v>0</v>
      </c>
      <c r="V176" s="161">
        <f>ROUND(E176*U176,2)</f>
        <v>0</v>
      </c>
      <c r="W176" s="161"/>
      <c r="X176" s="161" t="s">
        <v>138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252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5">
      <c r="A177" s="159"/>
      <c r="B177" s="160"/>
      <c r="C177" s="190" t="s">
        <v>389</v>
      </c>
      <c r="D177" s="162"/>
      <c r="E177" s="163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152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5">
      <c r="A178" s="159"/>
      <c r="B178" s="160"/>
      <c r="C178" s="190" t="s">
        <v>390</v>
      </c>
      <c r="D178" s="162"/>
      <c r="E178" s="163">
        <v>30.7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152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5">
      <c r="A179" s="171">
        <v>92</v>
      </c>
      <c r="B179" s="172" t="s">
        <v>391</v>
      </c>
      <c r="C179" s="188" t="s">
        <v>392</v>
      </c>
      <c r="D179" s="173" t="s">
        <v>217</v>
      </c>
      <c r="E179" s="174">
        <v>30.45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15</v>
      </c>
      <c r="M179" s="176">
        <f>G179*(1+L179/100)</f>
        <v>0</v>
      </c>
      <c r="N179" s="176">
        <v>3.0000000000000001E-5</v>
      </c>
      <c r="O179" s="176">
        <f>ROUND(E179*N179,2)</f>
        <v>0</v>
      </c>
      <c r="P179" s="176">
        <v>0</v>
      </c>
      <c r="Q179" s="176">
        <f>ROUND(E179*P179,2)</f>
        <v>0</v>
      </c>
      <c r="R179" s="176"/>
      <c r="S179" s="176" t="s">
        <v>148</v>
      </c>
      <c r="T179" s="177" t="s">
        <v>137</v>
      </c>
      <c r="U179" s="161">
        <v>0</v>
      </c>
      <c r="V179" s="161">
        <f>ROUND(E179*U179,2)</f>
        <v>0</v>
      </c>
      <c r="W179" s="161"/>
      <c r="X179" s="161" t="s">
        <v>138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252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5">
      <c r="A180" s="159"/>
      <c r="B180" s="160"/>
      <c r="C180" s="190" t="s">
        <v>393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152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5">
      <c r="A181" s="159"/>
      <c r="B181" s="160"/>
      <c r="C181" s="190" t="s">
        <v>394</v>
      </c>
      <c r="D181" s="162"/>
      <c r="E181" s="163">
        <v>30.45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152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5">
      <c r="A182" s="171">
        <v>93</v>
      </c>
      <c r="B182" s="172" t="s">
        <v>395</v>
      </c>
      <c r="C182" s="188" t="s">
        <v>396</v>
      </c>
      <c r="D182" s="173" t="s">
        <v>217</v>
      </c>
      <c r="E182" s="174">
        <v>31.059000000000001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15</v>
      </c>
      <c r="M182" s="176">
        <f>G182*(1+L182/100)</f>
        <v>0</v>
      </c>
      <c r="N182" s="176">
        <v>3.8000000000000002E-4</v>
      </c>
      <c r="O182" s="176">
        <f>ROUND(E182*N182,2)</f>
        <v>0.01</v>
      </c>
      <c r="P182" s="176">
        <v>0</v>
      </c>
      <c r="Q182" s="176">
        <f>ROUND(E182*P182,2)</f>
        <v>0</v>
      </c>
      <c r="R182" s="176"/>
      <c r="S182" s="176" t="s">
        <v>148</v>
      </c>
      <c r="T182" s="177" t="s">
        <v>137</v>
      </c>
      <c r="U182" s="161">
        <v>0</v>
      </c>
      <c r="V182" s="161">
        <f>ROUND(E182*U182,2)</f>
        <v>0</v>
      </c>
      <c r="W182" s="161"/>
      <c r="X182" s="161" t="s">
        <v>156</v>
      </c>
      <c r="Y182" s="152"/>
      <c r="Z182" s="152"/>
      <c r="AA182" s="152"/>
      <c r="AB182" s="152"/>
      <c r="AC182" s="152"/>
      <c r="AD182" s="152"/>
      <c r="AE182" s="152"/>
      <c r="AF182" s="152"/>
      <c r="AG182" s="152" t="s">
        <v>157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5">
      <c r="A183" s="159"/>
      <c r="B183" s="160"/>
      <c r="C183" s="190" t="s">
        <v>397</v>
      </c>
      <c r="D183" s="162"/>
      <c r="E183" s="163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152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5">
      <c r="A184" s="159"/>
      <c r="B184" s="160"/>
      <c r="C184" s="190" t="s">
        <v>398</v>
      </c>
      <c r="D184" s="162"/>
      <c r="E184" s="163">
        <v>31.06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152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ht="20.399999999999999" outlineLevel="1" x14ac:dyDescent="0.25">
      <c r="A185" s="171">
        <v>94</v>
      </c>
      <c r="B185" s="172" t="s">
        <v>399</v>
      </c>
      <c r="C185" s="188" t="s">
        <v>400</v>
      </c>
      <c r="D185" s="173" t="s">
        <v>147</v>
      </c>
      <c r="E185" s="174">
        <v>4.29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15</v>
      </c>
      <c r="M185" s="176">
        <f>G185*(1+L185/100)</f>
        <v>0</v>
      </c>
      <c r="N185" s="176">
        <v>2.64E-3</v>
      </c>
      <c r="O185" s="176">
        <f>ROUND(E185*N185,2)</f>
        <v>0.01</v>
      </c>
      <c r="P185" s="176">
        <v>0</v>
      </c>
      <c r="Q185" s="176">
        <f>ROUND(E185*P185,2)</f>
        <v>0</v>
      </c>
      <c r="R185" s="176" t="s">
        <v>185</v>
      </c>
      <c r="S185" s="176" t="s">
        <v>136</v>
      </c>
      <c r="T185" s="177" t="s">
        <v>137</v>
      </c>
      <c r="U185" s="161">
        <v>0</v>
      </c>
      <c r="V185" s="161">
        <f>ROUND(E185*U185,2)</f>
        <v>0</v>
      </c>
      <c r="W185" s="161"/>
      <c r="X185" s="161" t="s">
        <v>156</v>
      </c>
      <c r="Y185" s="152"/>
      <c r="Z185" s="152"/>
      <c r="AA185" s="152"/>
      <c r="AB185" s="152"/>
      <c r="AC185" s="152"/>
      <c r="AD185" s="152"/>
      <c r="AE185" s="152"/>
      <c r="AF185" s="152"/>
      <c r="AG185" s="152" t="s">
        <v>157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5">
      <c r="A186" s="159"/>
      <c r="B186" s="160"/>
      <c r="C186" s="190" t="s">
        <v>401</v>
      </c>
      <c r="D186" s="162"/>
      <c r="E186" s="163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152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5">
      <c r="A187" s="159"/>
      <c r="B187" s="160"/>
      <c r="C187" s="190" t="s">
        <v>402</v>
      </c>
      <c r="D187" s="162"/>
      <c r="E187" s="163">
        <v>4.29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152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x14ac:dyDescent="0.25">
      <c r="A188" s="165" t="s">
        <v>130</v>
      </c>
      <c r="B188" s="166" t="s">
        <v>98</v>
      </c>
      <c r="C188" s="187" t="s">
        <v>99</v>
      </c>
      <c r="D188" s="167"/>
      <c r="E188" s="168"/>
      <c r="F188" s="169"/>
      <c r="G188" s="169">
        <f>SUMIF(AG189:AG206,"&lt;&gt;NOR",G189:G206)</f>
        <v>0</v>
      </c>
      <c r="H188" s="169"/>
      <c r="I188" s="169">
        <f>SUM(I189:I206)</f>
        <v>0</v>
      </c>
      <c r="J188" s="169"/>
      <c r="K188" s="169">
        <f>SUM(K189:K206)</f>
        <v>0</v>
      </c>
      <c r="L188" s="169"/>
      <c r="M188" s="169">
        <f>SUM(M189:M206)</f>
        <v>0</v>
      </c>
      <c r="N188" s="169"/>
      <c r="O188" s="169">
        <f>SUM(O189:O206)</f>
        <v>1.25</v>
      </c>
      <c r="P188" s="169"/>
      <c r="Q188" s="169">
        <f>SUM(Q189:Q206)</f>
        <v>0</v>
      </c>
      <c r="R188" s="169"/>
      <c r="S188" s="169"/>
      <c r="T188" s="170"/>
      <c r="U188" s="164"/>
      <c r="V188" s="164">
        <f>SUM(V189:V206)</f>
        <v>0</v>
      </c>
      <c r="W188" s="164"/>
      <c r="X188" s="164"/>
      <c r="AG188" t="s">
        <v>131</v>
      </c>
    </row>
    <row r="189" spans="1:60" outlineLevel="1" x14ac:dyDescent="0.25">
      <c r="A189" s="178">
        <v>95</v>
      </c>
      <c r="B189" s="179" t="s">
        <v>403</v>
      </c>
      <c r="C189" s="189" t="s">
        <v>404</v>
      </c>
      <c r="D189" s="180" t="s">
        <v>0</v>
      </c>
      <c r="E189" s="181">
        <v>703.35400000000004</v>
      </c>
      <c r="F189" s="182"/>
      <c r="G189" s="183">
        <f>ROUND(E189*F189,2)</f>
        <v>0</v>
      </c>
      <c r="H189" s="182"/>
      <c r="I189" s="183">
        <f>ROUND(E189*H189,2)</f>
        <v>0</v>
      </c>
      <c r="J189" s="182"/>
      <c r="K189" s="183">
        <f>ROUND(E189*J189,2)</f>
        <v>0</v>
      </c>
      <c r="L189" s="183">
        <v>15</v>
      </c>
      <c r="M189" s="183">
        <f>G189*(1+L189/100)</f>
        <v>0</v>
      </c>
      <c r="N189" s="183">
        <v>0</v>
      </c>
      <c r="O189" s="183">
        <f>ROUND(E189*N189,2)</f>
        <v>0</v>
      </c>
      <c r="P189" s="183">
        <v>0</v>
      </c>
      <c r="Q189" s="183">
        <f>ROUND(E189*P189,2)</f>
        <v>0</v>
      </c>
      <c r="R189" s="183" t="s">
        <v>354</v>
      </c>
      <c r="S189" s="183" t="s">
        <v>136</v>
      </c>
      <c r="T189" s="184" t="s">
        <v>137</v>
      </c>
      <c r="U189" s="161">
        <v>0</v>
      </c>
      <c r="V189" s="161">
        <f>ROUND(E189*U189,2)</f>
        <v>0</v>
      </c>
      <c r="W189" s="161"/>
      <c r="X189" s="161" t="s">
        <v>138</v>
      </c>
      <c r="Y189" s="152"/>
      <c r="Z189" s="152"/>
      <c r="AA189" s="152"/>
      <c r="AB189" s="152"/>
      <c r="AC189" s="152"/>
      <c r="AD189" s="152"/>
      <c r="AE189" s="152"/>
      <c r="AF189" s="152"/>
      <c r="AG189" s="152" t="s">
        <v>252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5">
      <c r="A190" s="171">
        <v>96</v>
      </c>
      <c r="B190" s="172" t="s">
        <v>405</v>
      </c>
      <c r="C190" s="188" t="s">
        <v>406</v>
      </c>
      <c r="D190" s="173" t="s">
        <v>147</v>
      </c>
      <c r="E190" s="174">
        <v>7.4550000000000001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15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148</v>
      </c>
      <c r="T190" s="177" t="s">
        <v>137</v>
      </c>
      <c r="U190" s="161">
        <v>0</v>
      </c>
      <c r="V190" s="161">
        <f>ROUND(E190*U190,2)</f>
        <v>0</v>
      </c>
      <c r="W190" s="161"/>
      <c r="X190" s="161" t="s">
        <v>138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252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5">
      <c r="A191" s="159"/>
      <c r="B191" s="160"/>
      <c r="C191" s="190" t="s">
        <v>407</v>
      </c>
      <c r="D191" s="162"/>
      <c r="E191" s="163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152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5">
      <c r="A192" s="159"/>
      <c r="B192" s="160"/>
      <c r="C192" s="190" t="s">
        <v>408</v>
      </c>
      <c r="D192" s="162"/>
      <c r="E192" s="163">
        <v>7.46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152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5">
      <c r="A193" s="171">
        <v>97</v>
      </c>
      <c r="B193" s="172" t="s">
        <v>409</v>
      </c>
      <c r="C193" s="188" t="s">
        <v>410</v>
      </c>
      <c r="D193" s="173" t="s">
        <v>147</v>
      </c>
      <c r="E193" s="174">
        <v>28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15</v>
      </c>
      <c r="M193" s="176">
        <f>G193*(1+L193/100)</f>
        <v>0</v>
      </c>
      <c r="N193" s="176">
        <v>2.9999999999999997E-4</v>
      </c>
      <c r="O193" s="176">
        <f>ROUND(E193*N193,2)</f>
        <v>0.01</v>
      </c>
      <c r="P193" s="176">
        <v>0</v>
      </c>
      <c r="Q193" s="176">
        <f>ROUND(E193*P193,2)</f>
        <v>0</v>
      </c>
      <c r="R193" s="176"/>
      <c r="S193" s="176" t="s">
        <v>148</v>
      </c>
      <c r="T193" s="177" t="s">
        <v>137</v>
      </c>
      <c r="U193" s="161">
        <v>0</v>
      </c>
      <c r="V193" s="161">
        <f>ROUND(E193*U193,2)</f>
        <v>0</v>
      </c>
      <c r="W193" s="161"/>
      <c r="X193" s="161" t="s">
        <v>138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252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5">
      <c r="A194" s="159"/>
      <c r="B194" s="160"/>
      <c r="C194" s="190" t="s">
        <v>411</v>
      </c>
      <c r="D194" s="162"/>
      <c r="E194" s="163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152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5">
      <c r="A195" s="159"/>
      <c r="B195" s="160"/>
      <c r="C195" s="190" t="s">
        <v>412</v>
      </c>
      <c r="D195" s="162"/>
      <c r="E195" s="163">
        <v>28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152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5">
      <c r="A196" s="178">
        <v>98</v>
      </c>
      <c r="B196" s="179" t="s">
        <v>413</v>
      </c>
      <c r="C196" s="189" t="s">
        <v>414</v>
      </c>
      <c r="D196" s="180" t="s">
        <v>147</v>
      </c>
      <c r="E196" s="181">
        <v>8</v>
      </c>
      <c r="F196" s="182"/>
      <c r="G196" s="183">
        <f>ROUND(E196*F196,2)</f>
        <v>0</v>
      </c>
      <c r="H196" s="182"/>
      <c r="I196" s="183">
        <f>ROUND(E196*H196,2)</f>
        <v>0</v>
      </c>
      <c r="J196" s="182"/>
      <c r="K196" s="183">
        <f>ROUND(E196*J196,2)</f>
        <v>0</v>
      </c>
      <c r="L196" s="183">
        <v>15</v>
      </c>
      <c r="M196" s="183">
        <f>G196*(1+L196/100)</f>
        <v>0</v>
      </c>
      <c r="N196" s="183">
        <v>1.5E-3</v>
      </c>
      <c r="O196" s="183">
        <f>ROUND(E196*N196,2)</f>
        <v>0.01</v>
      </c>
      <c r="P196" s="183">
        <v>0</v>
      </c>
      <c r="Q196" s="183">
        <f>ROUND(E196*P196,2)</f>
        <v>0</v>
      </c>
      <c r="R196" s="183"/>
      <c r="S196" s="183" t="s">
        <v>148</v>
      </c>
      <c r="T196" s="184" t="s">
        <v>137</v>
      </c>
      <c r="U196" s="161">
        <v>0</v>
      </c>
      <c r="V196" s="161">
        <f>ROUND(E196*U196,2)</f>
        <v>0</v>
      </c>
      <c r="W196" s="161"/>
      <c r="X196" s="161" t="s">
        <v>138</v>
      </c>
      <c r="Y196" s="152"/>
      <c r="Z196" s="152"/>
      <c r="AA196" s="152"/>
      <c r="AB196" s="152"/>
      <c r="AC196" s="152"/>
      <c r="AD196" s="152"/>
      <c r="AE196" s="152"/>
      <c r="AF196" s="152"/>
      <c r="AG196" s="152" t="s">
        <v>252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ht="20.399999999999999" outlineLevel="1" x14ac:dyDescent="0.25">
      <c r="A197" s="178">
        <v>99</v>
      </c>
      <c r="B197" s="179" t="s">
        <v>415</v>
      </c>
      <c r="C197" s="189" t="s">
        <v>416</v>
      </c>
      <c r="D197" s="180" t="s">
        <v>147</v>
      </c>
      <c r="E197" s="181">
        <v>28</v>
      </c>
      <c r="F197" s="182"/>
      <c r="G197" s="183">
        <f>ROUND(E197*F197,2)</f>
        <v>0</v>
      </c>
      <c r="H197" s="182"/>
      <c r="I197" s="183">
        <f>ROUND(E197*H197,2)</f>
        <v>0</v>
      </c>
      <c r="J197" s="182"/>
      <c r="K197" s="183">
        <f>ROUND(E197*J197,2)</f>
        <v>0</v>
      </c>
      <c r="L197" s="183">
        <v>15</v>
      </c>
      <c r="M197" s="183">
        <f>G197*(1+L197/100)</f>
        <v>0</v>
      </c>
      <c r="N197" s="183">
        <v>6.0000000000000001E-3</v>
      </c>
      <c r="O197" s="183">
        <f>ROUND(E197*N197,2)</f>
        <v>0.17</v>
      </c>
      <c r="P197" s="183">
        <v>0</v>
      </c>
      <c r="Q197" s="183">
        <f>ROUND(E197*P197,2)</f>
        <v>0</v>
      </c>
      <c r="R197" s="183"/>
      <c r="S197" s="183" t="s">
        <v>148</v>
      </c>
      <c r="T197" s="184" t="s">
        <v>137</v>
      </c>
      <c r="U197" s="161">
        <v>0</v>
      </c>
      <c r="V197" s="161">
        <f>ROUND(E197*U197,2)</f>
        <v>0</v>
      </c>
      <c r="W197" s="161"/>
      <c r="X197" s="161" t="s">
        <v>138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252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ht="20.399999999999999" outlineLevel="1" x14ac:dyDescent="0.25">
      <c r="A198" s="171">
        <v>100</v>
      </c>
      <c r="B198" s="172" t="s">
        <v>417</v>
      </c>
      <c r="C198" s="188" t="s">
        <v>418</v>
      </c>
      <c r="D198" s="173" t="s">
        <v>147</v>
      </c>
      <c r="E198" s="174">
        <v>44.2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15</v>
      </c>
      <c r="M198" s="176">
        <f>G198*(1+L198/100)</f>
        <v>0</v>
      </c>
      <c r="N198" s="176">
        <v>4.9500000000000004E-3</v>
      </c>
      <c r="O198" s="176">
        <f>ROUND(E198*N198,2)</f>
        <v>0.22</v>
      </c>
      <c r="P198" s="176">
        <v>0</v>
      </c>
      <c r="Q198" s="176">
        <f>ROUND(E198*P198,2)</f>
        <v>0</v>
      </c>
      <c r="R198" s="176"/>
      <c r="S198" s="176" t="s">
        <v>148</v>
      </c>
      <c r="T198" s="177" t="s">
        <v>137</v>
      </c>
      <c r="U198" s="161">
        <v>0</v>
      </c>
      <c r="V198" s="161">
        <f>ROUND(E198*U198,2)</f>
        <v>0</v>
      </c>
      <c r="W198" s="161"/>
      <c r="X198" s="161" t="s">
        <v>138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252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5">
      <c r="A199" s="159"/>
      <c r="B199" s="160"/>
      <c r="C199" s="190" t="s">
        <v>419</v>
      </c>
      <c r="D199" s="162"/>
      <c r="E199" s="163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152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5">
      <c r="A200" s="159"/>
      <c r="B200" s="160"/>
      <c r="C200" s="190" t="s">
        <v>420</v>
      </c>
      <c r="D200" s="162"/>
      <c r="E200" s="163">
        <v>44.2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152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5">
      <c r="A201" s="171">
        <v>101</v>
      </c>
      <c r="B201" s="172" t="s">
        <v>421</v>
      </c>
      <c r="C201" s="188" t="s">
        <v>422</v>
      </c>
      <c r="D201" s="173" t="s">
        <v>147</v>
      </c>
      <c r="E201" s="174">
        <v>30.8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15</v>
      </c>
      <c r="M201" s="176">
        <f>G201*(1+L201/100)</f>
        <v>0</v>
      </c>
      <c r="N201" s="176">
        <v>1.18E-2</v>
      </c>
      <c r="O201" s="176">
        <f>ROUND(E201*N201,2)</f>
        <v>0.36</v>
      </c>
      <c r="P201" s="176">
        <v>0</v>
      </c>
      <c r="Q201" s="176">
        <f>ROUND(E201*P201,2)</f>
        <v>0</v>
      </c>
      <c r="R201" s="176"/>
      <c r="S201" s="176" t="s">
        <v>148</v>
      </c>
      <c r="T201" s="177" t="s">
        <v>137</v>
      </c>
      <c r="U201" s="161">
        <v>0</v>
      </c>
      <c r="V201" s="161">
        <f>ROUND(E201*U201,2)</f>
        <v>0</v>
      </c>
      <c r="W201" s="161"/>
      <c r="X201" s="161" t="s">
        <v>156</v>
      </c>
      <c r="Y201" s="152"/>
      <c r="Z201" s="152"/>
      <c r="AA201" s="152"/>
      <c r="AB201" s="152"/>
      <c r="AC201" s="152"/>
      <c r="AD201" s="152"/>
      <c r="AE201" s="152"/>
      <c r="AF201" s="152"/>
      <c r="AG201" s="152" t="s">
        <v>157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5">
      <c r="A202" s="159"/>
      <c r="B202" s="160"/>
      <c r="C202" s="190" t="s">
        <v>423</v>
      </c>
      <c r="D202" s="162"/>
      <c r="E202" s="163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152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5">
      <c r="A203" s="159"/>
      <c r="B203" s="160"/>
      <c r="C203" s="190" t="s">
        <v>424</v>
      </c>
      <c r="D203" s="162"/>
      <c r="E203" s="163">
        <v>30.8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152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5">
      <c r="A204" s="171">
        <v>102</v>
      </c>
      <c r="B204" s="172" t="s">
        <v>425</v>
      </c>
      <c r="C204" s="188" t="s">
        <v>426</v>
      </c>
      <c r="D204" s="173" t="s">
        <v>147</v>
      </c>
      <c r="E204" s="174">
        <v>49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15</v>
      </c>
      <c r="M204" s="176">
        <f>G204*(1+L204/100)</f>
        <v>0</v>
      </c>
      <c r="N204" s="176">
        <v>9.7999999999999997E-3</v>
      </c>
      <c r="O204" s="176">
        <f>ROUND(E204*N204,2)</f>
        <v>0.48</v>
      </c>
      <c r="P204" s="176">
        <v>0</v>
      </c>
      <c r="Q204" s="176">
        <f>ROUND(E204*P204,2)</f>
        <v>0</v>
      </c>
      <c r="R204" s="176"/>
      <c r="S204" s="176" t="s">
        <v>148</v>
      </c>
      <c r="T204" s="177" t="s">
        <v>137</v>
      </c>
      <c r="U204" s="161">
        <v>0</v>
      </c>
      <c r="V204" s="161">
        <f>ROUND(E204*U204,2)</f>
        <v>0</v>
      </c>
      <c r="W204" s="161"/>
      <c r="X204" s="161" t="s">
        <v>156</v>
      </c>
      <c r="Y204" s="152"/>
      <c r="Z204" s="152"/>
      <c r="AA204" s="152"/>
      <c r="AB204" s="152"/>
      <c r="AC204" s="152"/>
      <c r="AD204" s="152"/>
      <c r="AE204" s="152"/>
      <c r="AF204" s="152"/>
      <c r="AG204" s="152" t="s">
        <v>157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5">
      <c r="A205" s="159"/>
      <c r="B205" s="160"/>
      <c r="C205" s="190" t="s">
        <v>427</v>
      </c>
      <c r="D205" s="162"/>
      <c r="E205" s="163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152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5">
      <c r="A206" s="159"/>
      <c r="B206" s="160"/>
      <c r="C206" s="190" t="s">
        <v>428</v>
      </c>
      <c r="D206" s="162"/>
      <c r="E206" s="163">
        <v>49</v>
      </c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152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x14ac:dyDescent="0.25">
      <c r="A207" s="165" t="s">
        <v>130</v>
      </c>
      <c r="B207" s="166" t="s">
        <v>100</v>
      </c>
      <c r="C207" s="187" t="s">
        <v>101</v>
      </c>
      <c r="D207" s="167"/>
      <c r="E207" s="168"/>
      <c r="F207" s="169"/>
      <c r="G207" s="169">
        <f>SUMIF(AG208:AG225,"&lt;&gt;NOR",G208:G225)</f>
        <v>0</v>
      </c>
      <c r="H207" s="169"/>
      <c r="I207" s="169">
        <f>SUM(I208:I225)</f>
        <v>0</v>
      </c>
      <c r="J207" s="169"/>
      <c r="K207" s="169">
        <f>SUM(K208:K225)</f>
        <v>0</v>
      </c>
      <c r="L207" s="169"/>
      <c r="M207" s="169">
        <f>SUM(M208:M225)</f>
        <v>0</v>
      </c>
      <c r="N207" s="169"/>
      <c r="O207" s="169">
        <f>SUM(O208:O225)</f>
        <v>0.13</v>
      </c>
      <c r="P207" s="169"/>
      <c r="Q207" s="169">
        <f>SUM(Q208:Q225)</f>
        <v>0</v>
      </c>
      <c r="R207" s="169"/>
      <c r="S207" s="169"/>
      <c r="T207" s="170"/>
      <c r="U207" s="164"/>
      <c r="V207" s="164">
        <f>SUM(V208:V225)</f>
        <v>1.62</v>
      </c>
      <c r="W207" s="164"/>
      <c r="X207" s="164"/>
      <c r="AG207" t="s">
        <v>131</v>
      </c>
    </row>
    <row r="208" spans="1:60" outlineLevel="1" x14ac:dyDescent="0.25">
      <c r="A208" s="178">
        <v>103</v>
      </c>
      <c r="B208" s="179" t="s">
        <v>429</v>
      </c>
      <c r="C208" s="189" t="s">
        <v>430</v>
      </c>
      <c r="D208" s="180" t="s">
        <v>147</v>
      </c>
      <c r="E208" s="181">
        <v>50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15</v>
      </c>
      <c r="M208" s="183">
        <f>G208*(1+L208/100)</f>
        <v>0</v>
      </c>
      <c r="N208" s="183">
        <v>0</v>
      </c>
      <c r="O208" s="183">
        <f>ROUND(E208*N208,2)</f>
        <v>0</v>
      </c>
      <c r="P208" s="183">
        <v>0</v>
      </c>
      <c r="Q208" s="183">
        <f>ROUND(E208*P208,2)</f>
        <v>0</v>
      </c>
      <c r="R208" s="183" t="s">
        <v>431</v>
      </c>
      <c r="S208" s="183" t="s">
        <v>136</v>
      </c>
      <c r="T208" s="184" t="s">
        <v>137</v>
      </c>
      <c r="U208" s="161">
        <v>3.2480000000000002E-2</v>
      </c>
      <c r="V208" s="161">
        <f>ROUND(E208*U208,2)</f>
        <v>1.62</v>
      </c>
      <c r="W208" s="161"/>
      <c r="X208" s="161" t="s">
        <v>138</v>
      </c>
      <c r="Y208" s="152"/>
      <c r="Z208" s="152"/>
      <c r="AA208" s="152"/>
      <c r="AB208" s="152"/>
      <c r="AC208" s="152"/>
      <c r="AD208" s="152"/>
      <c r="AE208" s="152"/>
      <c r="AF208" s="152"/>
      <c r="AG208" s="152" t="s">
        <v>252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5">
      <c r="A209" s="178">
        <v>104</v>
      </c>
      <c r="B209" s="179" t="s">
        <v>432</v>
      </c>
      <c r="C209" s="189" t="s">
        <v>433</v>
      </c>
      <c r="D209" s="180" t="s">
        <v>147</v>
      </c>
      <c r="E209" s="181">
        <v>55</v>
      </c>
      <c r="F209" s="182"/>
      <c r="G209" s="183">
        <f>ROUND(E209*F209,2)</f>
        <v>0</v>
      </c>
      <c r="H209" s="182"/>
      <c r="I209" s="183">
        <f>ROUND(E209*H209,2)</f>
        <v>0</v>
      </c>
      <c r="J209" s="182"/>
      <c r="K209" s="183">
        <f>ROUND(E209*J209,2)</f>
        <v>0</v>
      </c>
      <c r="L209" s="183">
        <v>15</v>
      </c>
      <c r="M209" s="183">
        <f>G209*(1+L209/100)</f>
        <v>0</v>
      </c>
      <c r="N209" s="183">
        <v>0</v>
      </c>
      <c r="O209" s="183">
        <f>ROUND(E209*N209,2)</f>
        <v>0</v>
      </c>
      <c r="P209" s="183">
        <v>0</v>
      </c>
      <c r="Q209" s="183">
        <f>ROUND(E209*P209,2)</f>
        <v>0</v>
      </c>
      <c r="R209" s="183"/>
      <c r="S209" s="183" t="s">
        <v>148</v>
      </c>
      <c r="T209" s="184" t="s">
        <v>137</v>
      </c>
      <c r="U209" s="161">
        <v>0</v>
      </c>
      <c r="V209" s="161">
        <f>ROUND(E209*U209,2)</f>
        <v>0</v>
      </c>
      <c r="W209" s="161"/>
      <c r="X209" s="161" t="s">
        <v>138</v>
      </c>
      <c r="Y209" s="152"/>
      <c r="Z209" s="152"/>
      <c r="AA209" s="152"/>
      <c r="AB209" s="152"/>
      <c r="AC209" s="152"/>
      <c r="AD209" s="152"/>
      <c r="AE209" s="152"/>
      <c r="AF209" s="152"/>
      <c r="AG209" s="152" t="s">
        <v>252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5">
      <c r="A210" s="178">
        <v>105</v>
      </c>
      <c r="B210" s="179" t="s">
        <v>434</v>
      </c>
      <c r="C210" s="189" t="s">
        <v>435</v>
      </c>
      <c r="D210" s="180" t="s">
        <v>147</v>
      </c>
      <c r="E210" s="181">
        <v>7.5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15</v>
      </c>
      <c r="M210" s="183">
        <f>G210*(1+L210/100)</f>
        <v>0</v>
      </c>
      <c r="N210" s="183">
        <v>0</v>
      </c>
      <c r="O210" s="183">
        <f>ROUND(E210*N210,2)</f>
        <v>0</v>
      </c>
      <c r="P210" s="183">
        <v>1.4999999999999999E-4</v>
      </c>
      <c r="Q210" s="183">
        <f>ROUND(E210*P210,2)</f>
        <v>0</v>
      </c>
      <c r="R210" s="183"/>
      <c r="S210" s="183" t="s">
        <v>148</v>
      </c>
      <c r="T210" s="184" t="s">
        <v>137</v>
      </c>
      <c r="U210" s="161">
        <v>0</v>
      </c>
      <c r="V210" s="161">
        <f>ROUND(E210*U210,2)</f>
        <v>0</v>
      </c>
      <c r="W210" s="161"/>
      <c r="X210" s="161" t="s">
        <v>138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252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ht="20.399999999999999" outlineLevel="1" x14ac:dyDescent="0.25">
      <c r="A211" s="171">
        <v>106</v>
      </c>
      <c r="B211" s="172" t="s">
        <v>436</v>
      </c>
      <c r="C211" s="188" t="s">
        <v>437</v>
      </c>
      <c r="D211" s="173" t="s">
        <v>147</v>
      </c>
      <c r="E211" s="174">
        <v>24.93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15</v>
      </c>
      <c r="M211" s="176">
        <f>G211*(1+L211/100)</f>
        <v>0</v>
      </c>
      <c r="N211" s="176">
        <v>3.1800000000000001E-3</v>
      </c>
      <c r="O211" s="176">
        <f>ROUND(E211*N211,2)</f>
        <v>0.08</v>
      </c>
      <c r="P211" s="176">
        <v>0</v>
      </c>
      <c r="Q211" s="176">
        <f>ROUND(E211*P211,2)</f>
        <v>0</v>
      </c>
      <c r="R211" s="176"/>
      <c r="S211" s="176" t="s">
        <v>148</v>
      </c>
      <c r="T211" s="177" t="s">
        <v>137</v>
      </c>
      <c r="U211" s="161">
        <v>0</v>
      </c>
      <c r="V211" s="161">
        <f>ROUND(E211*U211,2)</f>
        <v>0</v>
      </c>
      <c r="W211" s="161"/>
      <c r="X211" s="161" t="s">
        <v>138</v>
      </c>
      <c r="Y211" s="152"/>
      <c r="Z211" s="152"/>
      <c r="AA211" s="152"/>
      <c r="AB211" s="152"/>
      <c r="AC211" s="152"/>
      <c r="AD211" s="152"/>
      <c r="AE211" s="152"/>
      <c r="AF211" s="152"/>
      <c r="AG211" s="152" t="s">
        <v>252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5">
      <c r="A212" s="159"/>
      <c r="B212" s="160"/>
      <c r="C212" s="190" t="s">
        <v>438</v>
      </c>
      <c r="D212" s="162"/>
      <c r="E212" s="163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152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5">
      <c r="A213" s="159"/>
      <c r="B213" s="160"/>
      <c r="C213" s="190" t="s">
        <v>439</v>
      </c>
      <c r="D213" s="162"/>
      <c r="E213" s="163">
        <v>24.93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152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0.399999999999999" outlineLevel="1" x14ac:dyDescent="0.25">
      <c r="A214" s="178">
        <v>107</v>
      </c>
      <c r="B214" s="179" t="s">
        <v>440</v>
      </c>
      <c r="C214" s="189" t="s">
        <v>441</v>
      </c>
      <c r="D214" s="180" t="s">
        <v>147</v>
      </c>
      <c r="E214" s="181">
        <v>20</v>
      </c>
      <c r="F214" s="182"/>
      <c r="G214" s="183">
        <f t="shared" ref="G214:G219" si="14">ROUND(E214*F214,2)</f>
        <v>0</v>
      </c>
      <c r="H214" s="182"/>
      <c r="I214" s="183">
        <f t="shared" ref="I214:I219" si="15">ROUND(E214*H214,2)</f>
        <v>0</v>
      </c>
      <c r="J214" s="182"/>
      <c r="K214" s="183">
        <f t="shared" ref="K214:K219" si="16">ROUND(E214*J214,2)</f>
        <v>0</v>
      </c>
      <c r="L214" s="183">
        <v>15</v>
      </c>
      <c r="M214" s="183">
        <f t="shared" ref="M214:M219" si="17">G214*(1+L214/100)</f>
        <v>0</v>
      </c>
      <c r="N214" s="183">
        <v>0</v>
      </c>
      <c r="O214" s="183">
        <f t="shared" ref="O214:O219" si="18">ROUND(E214*N214,2)</f>
        <v>0</v>
      </c>
      <c r="P214" s="183">
        <v>0</v>
      </c>
      <c r="Q214" s="183">
        <f t="shared" ref="Q214:Q219" si="19">ROUND(E214*P214,2)</f>
        <v>0</v>
      </c>
      <c r="R214" s="183"/>
      <c r="S214" s="183" t="s">
        <v>148</v>
      </c>
      <c r="T214" s="184" t="s">
        <v>137</v>
      </c>
      <c r="U214" s="161">
        <v>0</v>
      </c>
      <c r="V214" s="161">
        <f t="shared" ref="V214:V219" si="20">ROUND(E214*U214,2)</f>
        <v>0</v>
      </c>
      <c r="W214" s="161"/>
      <c r="X214" s="161" t="s">
        <v>138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252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5">
      <c r="A215" s="178">
        <v>108</v>
      </c>
      <c r="B215" s="179" t="s">
        <v>442</v>
      </c>
      <c r="C215" s="189" t="s">
        <v>443</v>
      </c>
      <c r="D215" s="180" t="s">
        <v>147</v>
      </c>
      <c r="E215" s="181">
        <v>52.5</v>
      </c>
      <c r="F215" s="182"/>
      <c r="G215" s="183">
        <f t="shared" si="14"/>
        <v>0</v>
      </c>
      <c r="H215" s="182"/>
      <c r="I215" s="183">
        <f t="shared" si="15"/>
        <v>0</v>
      </c>
      <c r="J215" s="182"/>
      <c r="K215" s="183">
        <f t="shared" si="16"/>
        <v>0</v>
      </c>
      <c r="L215" s="183">
        <v>15</v>
      </c>
      <c r="M215" s="183">
        <f t="shared" si="17"/>
        <v>0</v>
      </c>
      <c r="N215" s="183">
        <v>2.1000000000000001E-4</v>
      </c>
      <c r="O215" s="183">
        <f t="shared" si="18"/>
        <v>0.01</v>
      </c>
      <c r="P215" s="183">
        <v>0</v>
      </c>
      <c r="Q215" s="183">
        <f t="shared" si="19"/>
        <v>0</v>
      </c>
      <c r="R215" s="183"/>
      <c r="S215" s="183" t="s">
        <v>148</v>
      </c>
      <c r="T215" s="184" t="s">
        <v>137</v>
      </c>
      <c r="U215" s="161">
        <v>0</v>
      </c>
      <c r="V215" s="161">
        <f t="shared" si="20"/>
        <v>0</v>
      </c>
      <c r="W215" s="161"/>
      <c r="X215" s="161" t="s">
        <v>138</v>
      </c>
      <c r="Y215" s="152"/>
      <c r="Z215" s="152"/>
      <c r="AA215" s="152"/>
      <c r="AB215" s="152"/>
      <c r="AC215" s="152"/>
      <c r="AD215" s="152"/>
      <c r="AE215" s="152"/>
      <c r="AF215" s="152"/>
      <c r="AG215" s="152" t="s">
        <v>252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ht="20.399999999999999" outlineLevel="1" x14ac:dyDescent="0.25">
      <c r="A216" s="178">
        <v>109</v>
      </c>
      <c r="B216" s="179" t="s">
        <v>444</v>
      </c>
      <c r="C216" s="189" t="s">
        <v>445</v>
      </c>
      <c r="D216" s="180" t="s">
        <v>147</v>
      </c>
      <c r="E216" s="181">
        <v>10</v>
      </c>
      <c r="F216" s="182"/>
      <c r="G216" s="183">
        <f t="shared" si="14"/>
        <v>0</v>
      </c>
      <c r="H216" s="182"/>
      <c r="I216" s="183">
        <f t="shared" si="15"/>
        <v>0</v>
      </c>
      <c r="J216" s="182"/>
      <c r="K216" s="183">
        <f t="shared" si="16"/>
        <v>0</v>
      </c>
      <c r="L216" s="183">
        <v>15</v>
      </c>
      <c r="M216" s="183">
        <f t="shared" si="17"/>
        <v>0</v>
      </c>
      <c r="N216" s="183">
        <v>2.0000000000000002E-5</v>
      </c>
      <c r="O216" s="183">
        <f t="shared" si="18"/>
        <v>0</v>
      </c>
      <c r="P216" s="183">
        <v>0</v>
      </c>
      <c r="Q216" s="183">
        <f t="shared" si="19"/>
        <v>0</v>
      </c>
      <c r="R216" s="183"/>
      <c r="S216" s="183" t="s">
        <v>148</v>
      </c>
      <c r="T216" s="184" t="s">
        <v>137</v>
      </c>
      <c r="U216" s="161">
        <v>0</v>
      </c>
      <c r="V216" s="161">
        <f t="shared" si="20"/>
        <v>0</v>
      </c>
      <c r="W216" s="161"/>
      <c r="X216" s="161" t="s">
        <v>138</v>
      </c>
      <c r="Y216" s="152"/>
      <c r="Z216" s="152"/>
      <c r="AA216" s="152"/>
      <c r="AB216" s="152"/>
      <c r="AC216" s="152"/>
      <c r="AD216" s="152"/>
      <c r="AE216" s="152"/>
      <c r="AF216" s="152"/>
      <c r="AG216" s="152" t="s">
        <v>252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5">
      <c r="A217" s="178">
        <v>110</v>
      </c>
      <c r="B217" s="179" t="s">
        <v>446</v>
      </c>
      <c r="C217" s="189" t="s">
        <v>447</v>
      </c>
      <c r="D217" s="180" t="s">
        <v>147</v>
      </c>
      <c r="E217" s="181">
        <v>20</v>
      </c>
      <c r="F217" s="182"/>
      <c r="G217" s="183">
        <f t="shared" si="14"/>
        <v>0</v>
      </c>
      <c r="H217" s="182"/>
      <c r="I217" s="183">
        <f t="shared" si="15"/>
        <v>0</v>
      </c>
      <c r="J217" s="182"/>
      <c r="K217" s="183">
        <f t="shared" si="16"/>
        <v>0</v>
      </c>
      <c r="L217" s="183">
        <v>15</v>
      </c>
      <c r="M217" s="183">
        <f t="shared" si="17"/>
        <v>0</v>
      </c>
      <c r="N217" s="183">
        <v>1.0000000000000001E-5</v>
      </c>
      <c r="O217" s="183">
        <f t="shared" si="18"/>
        <v>0</v>
      </c>
      <c r="P217" s="183">
        <v>0</v>
      </c>
      <c r="Q217" s="183">
        <f t="shared" si="19"/>
        <v>0</v>
      </c>
      <c r="R217" s="183"/>
      <c r="S217" s="183" t="s">
        <v>148</v>
      </c>
      <c r="T217" s="184" t="s">
        <v>137</v>
      </c>
      <c r="U217" s="161">
        <v>0</v>
      </c>
      <c r="V217" s="161">
        <f t="shared" si="20"/>
        <v>0</v>
      </c>
      <c r="W217" s="161"/>
      <c r="X217" s="161" t="s">
        <v>138</v>
      </c>
      <c r="Y217" s="152"/>
      <c r="Z217" s="152"/>
      <c r="AA217" s="152"/>
      <c r="AB217" s="152"/>
      <c r="AC217" s="152"/>
      <c r="AD217" s="152"/>
      <c r="AE217" s="152"/>
      <c r="AF217" s="152"/>
      <c r="AG217" s="152" t="s">
        <v>252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5">
      <c r="A218" s="178">
        <v>111</v>
      </c>
      <c r="B218" s="179" t="s">
        <v>448</v>
      </c>
      <c r="C218" s="189" t="s">
        <v>449</v>
      </c>
      <c r="D218" s="180" t="s">
        <v>147</v>
      </c>
      <c r="E218" s="181">
        <v>50</v>
      </c>
      <c r="F218" s="182"/>
      <c r="G218" s="183">
        <f t="shared" si="14"/>
        <v>0</v>
      </c>
      <c r="H218" s="182"/>
      <c r="I218" s="183">
        <f t="shared" si="15"/>
        <v>0</v>
      </c>
      <c r="J218" s="182"/>
      <c r="K218" s="183">
        <f t="shared" si="16"/>
        <v>0</v>
      </c>
      <c r="L218" s="183">
        <v>15</v>
      </c>
      <c r="M218" s="183">
        <f t="shared" si="17"/>
        <v>0</v>
      </c>
      <c r="N218" s="183">
        <v>1.0000000000000001E-5</v>
      </c>
      <c r="O218" s="183">
        <f t="shared" si="18"/>
        <v>0</v>
      </c>
      <c r="P218" s="183">
        <v>0</v>
      </c>
      <c r="Q218" s="183">
        <f t="shared" si="19"/>
        <v>0</v>
      </c>
      <c r="R218" s="183"/>
      <c r="S218" s="183" t="s">
        <v>148</v>
      </c>
      <c r="T218" s="184" t="s">
        <v>137</v>
      </c>
      <c r="U218" s="161">
        <v>0</v>
      </c>
      <c r="V218" s="161">
        <f t="shared" si="20"/>
        <v>0</v>
      </c>
      <c r="W218" s="161"/>
      <c r="X218" s="161" t="s">
        <v>138</v>
      </c>
      <c r="Y218" s="152"/>
      <c r="Z218" s="152"/>
      <c r="AA218" s="152"/>
      <c r="AB218" s="152"/>
      <c r="AC218" s="152"/>
      <c r="AD218" s="152"/>
      <c r="AE218" s="152"/>
      <c r="AF218" s="152"/>
      <c r="AG218" s="152" t="s">
        <v>252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0.399999999999999" outlineLevel="1" x14ac:dyDescent="0.25">
      <c r="A219" s="171">
        <v>112</v>
      </c>
      <c r="B219" s="172" t="s">
        <v>450</v>
      </c>
      <c r="C219" s="188" t="s">
        <v>451</v>
      </c>
      <c r="D219" s="173" t="s">
        <v>147</v>
      </c>
      <c r="E219" s="174">
        <v>139</v>
      </c>
      <c r="F219" s="175"/>
      <c r="G219" s="176">
        <f t="shared" si="14"/>
        <v>0</v>
      </c>
      <c r="H219" s="175"/>
      <c r="I219" s="176">
        <f t="shared" si="15"/>
        <v>0</v>
      </c>
      <c r="J219" s="175"/>
      <c r="K219" s="176">
        <f t="shared" si="16"/>
        <v>0</v>
      </c>
      <c r="L219" s="176">
        <v>15</v>
      </c>
      <c r="M219" s="176">
        <f t="shared" si="17"/>
        <v>0</v>
      </c>
      <c r="N219" s="176">
        <v>2.5999999999999998E-4</v>
      </c>
      <c r="O219" s="176">
        <f t="shared" si="18"/>
        <v>0.04</v>
      </c>
      <c r="P219" s="176">
        <v>0</v>
      </c>
      <c r="Q219" s="176">
        <f t="shared" si="19"/>
        <v>0</v>
      </c>
      <c r="R219" s="176"/>
      <c r="S219" s="176" t="s">
        <v>148</v>
      </c>
      <c r="T219" s="177" t="s">
        <v>137</v>
      </c>
      <c r="U219" s="161">
        <v>0</v>
      </c>
      <c r="V219" s="161">
        <f t="shared" si="20"/>
        <v>0</v>
      </c>
      <c r="W219" s="161"/>
      <c r="X219" s="161" t="s">
        <v>138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252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5">
      <c r="A220" s="159"/>
      <c r="B220" s="160"/>
      <c r="C220" s="190" t="s">
        <v>452</v>
      </c>
      <c r="D220" s="162"/>
      <c r="E220" s="163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152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5">
      <c r="A221" s="159"/>
      <c r="B221" s="160"/>
      <c r="C221" s="190" t="s">
        <v>453</v>
      </c>
      <c r="D221" s="162"/>
      <c r="E221" s="163">
        <v>69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152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5">
      <c r="A222" s="159"/>
      <c r="B222" s="160"/>
      <c r="C222" s="190" t="s">
        <v>454</v>
      </c>
      <c r="D222" s="162"/>
      <c r="E222" s="163">
        <v>70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152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5">
      <c r="A223" s="171">
        <v>113</v>
      </c>
      <c r="B223" s="172" t="s">
        <v>455</v>
      </c>
      <c r="C223" s="188" t="s">
        <v>456</v>
      </c>
      <c r="D223" s="173" t="s">
        <v>147</v>
      </c>
      <c r="E223" s="174">
        <v>73.5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15</v>
      </c>
      <c r="M223" s="176">
        <f>G223*(1+L223/100)</f>
        <v>0</v>
      </c>
      <c r="N223" s="176">
        <v>0</v>
      </c>
      <c r="O223" s="176">
        <f>ROUND(E223*N223,2)</f>
        <v>0</v>
      </c>
      <c r="P223" s="176">
        <v>0</v>
      </c>
      <c r="Q223" s="176">
        <f>ROUND(E223*P223,2)</f>
        <v>0</v>
      </c>
      <c r="R223" s="176"/>
      <c r="S223" s="176" t="s">
        <v>148</v>
      </c>
      <c r="T223" s="177" t="s">
        <v>137</v>
      </c>
      <c r="U223" s="161">
        <v>0</v>
      </c>
      <c r="V223" s="161">
        <f>ROUND(E223*U223,2)</f>
        <v>0</v>
      </c>
      <c r="W223" s="161"/>
      <c r="X223" s="161" t="s">
        <v>156</v>
      </c>
      <c r="Y223" s="152"/>
      <c r="Z223" s="152"/>
      <c r="AA223" s="152"/>
      <c r="AB223" s="152"/>
      <c r="AC223" s="152"/>
      <c r="AD223" s="152"/>
      <c r="AE223" s="152"/>
      <c r="AF223" s="152"/>
      <c r="AG223" s="152" t="s">
        <v>157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5">
      <c r="A224" s="159"/>
      <c r="B224" s="160"/>
      <c r="C224" s="190" t="s">
        <v>457</v>
      </c>
      <c r="D224" s="162"/>
      <c r="E224" s="163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152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5">
      <c r="A225" s="159"/>
      <c r="B225" s="160"/>
      <c r="C225" s="190" t="s">
        <v>458</v>
      </c>
      <c r="D225" s="162"/>
      <c r="E225" s="163">
        <v>73.5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152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x14ac:dyDescent="0.25">
      <c r="A226" s="165" t="s">
        <v>130</v>
      </c>
      <c r="B226" s="166" t="s">
        <v>102</v>
      </c>
      <c r="C226" s="187" t="s">
        <v>28</v>
      </c>
      <c r="D226" s="167"/>
      <c r="E226" s="168"/>
      <c r="F226" s="169"/>
      <c r="G226" s="169">
        <f>SUMIF(AG227:AG228,"&lt;&gt;NOR",G227:G228)</f>
        <v>0</v>
      </c>
      <c r="H226" s="169"/>
      <c r="I226" s="169">
        <f>SUM(I227:I228)</f>
        <v>0</v>
      </c>
      <c r="J226" s="169"/>
      <c r="K226" s="169">
        <f>SUM(K227:K228)</f>
        <v>0</v>
      </c>
      <c r="L226" s="169"/>
      <c r="M226" s="169">
        <f>SUM(M227:M228)</f>
        <v>0</v>
      </c>
      <c r="N226" s="169"/>
      <c r="O226" s="169">
        <f>SUM(O227:O228)</f>
        <v>0</v>
      </c>
      <c r="P226" s="169"/>
      <c r="Q226" s="169">
        <f>SUM(Q227:Q228)</f>
        <v>0</v>
      </c>
      <c r="R226" s="169"/>
      <c r="S226" s="169"/>
      <c r="T226" s="170"/>
      <c r="U226" s="164"/>
      <c r="V226" s="164">
        <f>SUM(V227:V228)</f>
        <v>0</v>
      </c>
      <c r="W226" s="164"/>
      <c r="X226" s="164"/>
      <c r="AG226" t="s">
        <v>131</v>
      </c>
    </row>
    <row r="227" spans="1:60" outlineLevel="1" x14ac:dyDescent="0.25">
      <c r="A227" s="171">
        <v>114</v>
      </c>
      <c r="B227" s="172" t="s">
        <v>459</v>
      </c>
      <c r="C227" s="188" t="s">
        <v>460</v>
      </c>
      <c r="D227" s="173" t="s">
        <v>461</v>
      </c>
      <c r="E227" s="174">
        <v>1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15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/>
      <c r="S227" s="176" t="s">
        <v>136</v>
      </c>
      <c r="T227" s="177" t="s">
        <v>137</v>
      </c>
      <c r="U227" s="161">
        <v>0</v>
      </c>
      <c r="V227" s="161">
        <f>ROUND(E227*U227,2)</f>
        <v>0</v>
      </c>
      <c r="W227" s="161"/>
      <c r="X227" s="161" t="s">
        <v>462</v>
      </c>
      <c r="Y227" s="152"/>
      <c r="Z227" s="152"/>
      <c r="AA227" s="152"/>
      <c r="AB227" s="152"/>
      <c r="AC227" s="152"/>
      <c r="AD227" s="152"/>
      <c r="AE227" s="152"/>
      <c r="AF227" s="152"/>
      <c r="AG227" s="152" t="s">
        <v>463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5">
      <c r="A228" s="159"/>
      <c r="B228" s="160"/>
      <c r="C228" s="250" t="s">
        <v>464</v>
      </c>
      <c r="D228" s="251"/>
      <c r="E228" s="251"/>
      <c r="F228" s="251"/>
      <c r="G228" s="25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52"/>
      <c r="Z228" s="152"/>
      <c r="AA228" s="152"/>
      <c r="AB228" s="152"/>
      <c r="AC228" s="152"/>
      <c r="AD228" s="152"/>
      <c r="AE228" s="152"/>
      <c r="AF228" s="152"/>
      <c r="AG228" s="152" t="s">
        <v>241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85" t="str">
        <f>C228</f>
        <v>Náklady na vyhotovení dokumentace skutečného provedení stavby a její předání objednateli v požadované formě a požadovaném počtu.</v>
      </c>
      <c r="BB228" s="152"/>
      <c r="BC228" s="152"/>
      <c r="BD228" s="152"/>
      <c r="BE228" s="152"/>
      <c r="BF228" s="152"/>
      <c r="BG228" s="152"/>
      <c r="BH228" s="152"/>
    </row>
    <row r="229" spans="1:60" x14ac:dyDescent="0.25">
      <c r="A229" s="3"/>
      <c r="B229" s="4"/>
      <c r="C229" s="191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v>15</v>
      </c>
      <c r="AF229">
        <v>21</v>
      </c>
      <c r="AG229" t="s">
        <v>117</v>
      </c>
    </row>
    <row r="230" spans="1:60" x14ac:dyDescent="0.25">
      <c r="A230" s="155"/>
      <c r="B230" s="156" t="s">
        <v>29</v>
      </c>
      <c r="C230" s="192"/>
      <c r="D230" s="157"/>
      <c r="E230" s="158"/>
      <c r="F230" s="158"/>
      <c r="G230" s="186">
        <f>G8+G17+G38+G61+G73+G77+G79+G82+G90+G97+G101+G103+G105+G107+G112+G114+G116+G122+G135+G153+G162+G188+G207+G226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f>SUMIF(L7:L228,AE229,G7:G228)</f>
        <v>0</v>
      </c>
      <c r="AF230">
        <f>SUMIF(L7:L228,AF229,G7:G228)</f>
        <v>0</v>
      </c>
      <c r="AG230" t="s">
        <v>465</v>
      </c>
    </row>
    <row r="231" spans="1:60" x14ac:dyDescent="0.25">
      <c r="C231" s="193"/>
      <c r="D231" s="10"/>
      <c r="AG231" t="s">
        <v>466</v>
      </c>
    </row>
    <row r="232" spans="1:60" x14ac:dyDescent="0.25">
      <c r="D232" s="10"/>
    </row>
    <row r="233" spans="1:60" x14ac:dyDescent="0.25">
      <c r="D233" s="10"/>
    </row>
    <row r="234" spans="1:60" x14ac:dyDescent="0.25">
      <c r="D234" s="10"/>
    </row>
    <row r="235" spans="1:60" x14ac:dyDescent="0.25">
      <c r="D235" s="10"/>
    </row>
    <row r="236" spans="1:60" x14ac:dyDescent="0.25">
      <c r="D236" s="10"/>
    </row>
    <row r="237" spans="1:60" x14ac:dyDescent="0.25">
      <c r="D237" s="10"/>
    </row>
    <row r="238" spans="1:60" x14ac:dyDescent="0.25">
      <c r="D238" s="10"/>
    </row>
    <row r="239" spans="1:60" x14ac:dyDescent="0.25">
      <c r="D239" s="10"/>
    </row>
    <row r="240" spans="1:60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l4yKEjRCjDXdQM+XKfwl8E7xsDUi/irV4FQxXNM6xuntvJItABxjPVy7cEVRsgtrDaPSuNddRKygJcFxIPquQ==" saltValue="K6XHLlpahTDB5i3m8tK/yw==" spinCount="100000" sheet="1"/>
  <mergeCells count="29">
    <mergeCell ref="C55:G55"/>
    <mergeCell ref="A1:G1"/>
    <mergeCell ref="C2:G2"/>
    <mergeCell ref="C3:G3"/>
    <mergeCell ref="C4:G4"/>
    <mergeCell ref="C10:G10"/>
    <mergeCell ref="C19:G19"/>
    <mergeCell ref="C45:G45"/>
    <mergeCell ref="C47:G47"/>
    <mergeCell ref="C49:G49"/>
    <mergeCell ref="C51:G51"/>
    <mergeCell ref="C53:G53"/>
    <mergeCell ref="C130:G130"/>
    <mergeCell ref="C57:G57"/>
    <mergeCell ref="C59:G59"/>
    <mergeCell ref="C75:G75"/>
    <mergeCell ref="C76:G76"/>
    <mergeCell ref="C84:G84"/>
    <mergeCell ref="C86:G86"/>
    <mergeCell ref="C93:G93"/>
    <mergeCell ref="C100:G100"/>
    <mergeCell ref="C111:G111"/>
    <mergeCell ref="C120:G120"/>
    <mergeCell ref="C124:G124"/>
    <mergeCell ref="C138:G138"/>
    <mergeCell ref="C140:G140"/>
    <mergeCell ref="C155:G155"/>
    <mergeCell ref="C164:G164"/>
    <mergeCell ref="C228:G2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2019-03-19T12:27:02Z</cp:lastPrinted>
  <dcterms:created xsi:type="dcterms:W3CDTF">2009-04-08T07:15:50Z</dcterms:created>
  <dcterms:modified xsi:type="dcterms:W3CDTF">2021-07-15T12:14:33Z</dcterms:modified>
</cp:coreProperties>
</file>