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V:\2019\190804_RUE Albertinum Žamberk\08 Dodatečné informace\Dodatečná informace č.5 návrh\"/>
    </mc:Choice>
  </mc:AlternateContent>
  <xr:revisionPtr revIDLastSave="0" documentId="13_ncr:11_{A7B917A2-C54F-4055-8E49-4A2EE7D3F89D}" xr6:coauthVersionLast="46" xr6:coauthVersionMax="46" xr10:uidLastSave="{00000000-0000-0000-0000-000000000000}"/>
  <bookViews>
    <workbookView xWindow="0" yWindow="0" windowWidth="19780" windowHeight="18236" activeTab="1" xr2:uid="{00000000-000D-0000-FFFF-FFFF00000000}"/>
  </bookViews>
  <sheets>
    <sheet name="Pokyny pro vyplnění" sheetId="11" r:id="rId1"/>
    <sheet name="Stavba" sheetId="1" r:id="rId2"/>
    <sheet name="VzorPolozky" sheetId="10" state="hidden" r:id="rId3"/>
    <sheet name="00 1 Pol" sheetId="12" r:id="rId4"/>
    <sheet name="D 1.1 D 1.1.1 Pol" sheetId="13" r:id="rId5"/>
    <sheet name="D 1.1 D.1.1.4.4 Pol" sheetId="14" r:id="rId6"/>
    <sheet name="D 1.2 D 1.2.1 Pol" sheetId="15" r:id="rId7"/>
    <sheet name="D 1.2 D.1.2.4.4 Pol" sheetId="16" r:id="rId8"/>
    <sheet name="D 1.3 D 1.3.1 Pol" sheetId="17" r:id="rId9"/>
    <sheet name="D 1.3 D 1.3.4.4a Pol" sheetId="18" r:id="rId10"/>
    <sheet name="D 1.3 D.1.3.4.4b Pol" sheetId="19" r:id="rId11"/>
    <sheet name="D 1.4 D 1.4.1 Pol" sheetId="20" r:id="rId12"/>
    <sheet name="D 1.4 D 1.4.3 Pol" sheetId="21" r:id="rId13"/>
    <sheet name="D 1.4 D 1.4.4 Pol" sheetId="22" r:id="rId14"/>
    <sheet name="D 1.4 D 1.4.5 Pol" sheetId="23" r:id="rId15"/>
    <sheet name="D 1.4 D 1.4.6 Pol" sheetId="24" r:id="rId16"/>
    <sheet name="D 1.4 D 1.4.7 Pol" sheetId="25" r:id="rId17"/>
  </sheets>
  <externalReferences>
    <externalReference r:id="rId18"/>
  </externalReferences>
  <definedNames>
    <definedName name="CelkemDPHVypocet" localSheetId="1">Stavba!$H$60</definedName>
    <definedName name="CenaCelkem">Stavba!$G$29</definedName>
    <definedName name="CenaCelkemBezDPH">Stavba!$G$28</definedName>
    <definedName name="CenaCelkemVypocet" localSheetId="1">Stavba!$I$60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1 Pol'!$1:$7</definedName>
    <definedName name="_xlnm.Print_Titles" localSheetId="4">'D 1.1 D 1.1.1 Pol'!$1:$7</definedName>
    <definedName name="_xlnm.Print_Titles" localSheetId="5">'D 1.1 D.1.1.4.4 Pol'!$1:$7</definedName>
    <definedName name="_xlnm.Print_Titles" localSheetId="6">'D 1.2 D 1.2.1 Pol'!$1:$7</definedName>
    <definedName name="_xlnm.Print_Titles" localSheetId="7">'D 1.2 D.1.2.4.4 Pol'!$1:$7</definedName>
    <definedName name="_xlnm.Print_Titles" localSheetId="8">'D 1.3 D 1.3.1 Pol'!$1:$7</definedName>
    <definedName name="_xlnm.Print_Titles" localSheetId="9">'D 1.3 D 1.3.4.4a Pol'!$1:$7</definedName>
    <definedName name="_xlnm.Print_Titles" localSheetId="10">'D 1.3 D.1.3.4.4b Pol'!$1:$7</definedName>
    <definedName name="_xlnm.Print_Titles" localSheetId="11">'D 1.4 D 1.4.1 Pol'!$1:$7</definedName>
    <definedName name="_xlnm.Print_Titles" localSheetId="12">'D 1.4 D 1.4.3 Pol'!$1:$7</definedName>
    <definedName name="_xlnm.Print_Titles" localSheetId="13">'D 1.4 D 1.4.4 Pol'!$1:$7</definedName>
    <definedName name="_xlnm.Print_Titles" localSheetId="14">'D 1.4 D 1.4.5 Pol'!$1:$7</definedName>
    <definedName name="_xlnm.Print_Titles" localSheetId="15">'D 1.4 D 1.4.6 Pol'!$1:$7</definedName>
    <definedName name="_xlnm.Print_Titles" localSheetId="16">'D 1.4 D 1.4.7 Pol'!$1:$7</definedName>
    <definedName name="oadresa">Stavba!$D$6</definedName>
    <definedName name="Objednatel" localSheetId="1">Stavba!$D$5</definedName>
    <definedName name="Objekt" localSheetId="1">Stavba!$B$38</definedName>
    <definedName name="_xlnm.Print_Area" localSheetId="3">'00 1 Pol'!$A$1:$M$55</definedName>
    <definedName name="_xlnm.Print_Area" localSheetId="4">'D 1.1 D 1.1.1 Pol'!$A$1:$M$1259</definedName>
    <definedName name="_xlnm.Print_Area" localSheetId="5">'D 1.1 D.1.1.4.4 Pol'!$A$1:$M$48</definedName>
    <definedName name="_xlnm.Print_Area" localSheetId="6">'D 1.2 D 1.2.1 Pol'!$A$1:$M$977</definedName>
    <definedName name="_xlnm.Print_Area" localSheetId="7">'D 1.2 D.1.2.4.4 Pol'!$A$1:$M$46</definedName>
    <definedName name="_xlnm.Print_Area" localSheetId="8">'D 1.3 D 1.3.1 Pol'!$A$1:$M$1591</definedName>
    <definedName name="_xlnm.Print_Area" localSheetId="9">'D 1.3 D 1.3.4.4a Pol'!$A$1:$M$34</definedName>
    <definedName name="_xlnm.Print_Area" localSheetId="10">'D 1.3 D.1.3.4.4b Pol'!$A$1:$M$49</definedName>
    <definedName name="_xlnm.Print_Area" localSheetId="11">'D 1.4 D 1.4.1 Pol'!$A$1:$M$360</definedName>
    <definedName name="_xlnm.Print_Area" localSheetId="12">'D 1.4 D 1.4.3 Pol'!$A$1:$M$102</definedName>
    <definedName name="_xlnm.Print_Area" localSheetId="13">'D 1.4 D 1.4.4 Pol'!$A$1:$M$55</definedName>
    <definedName name="_xlnm.Print_Area" localSheetId="14">'D 1.4 D 1.4.5 Pol'!$A$1:$M$51</definedName>
    <definedName name="_xlnm.Print_Area" localSheetId="15">'D 1.4 D 1.4.6 Pol'!$A$1:$M$66</definedName>
    <definedName name="_xlnm.Print_Area" localSheetId="16">'D 1.4 D 1.4.7 Pol'!$A$1:$M$14</definedName>
    <definedName name="_xlnm.Print_Area" localSheetId="1">Stavba!$A$1:$J$113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Stavba!$F$60</definedName>
    <definedName name="ZakladDPHZakl">Stavba!$G$25</definedName>
    <definedName name="ZakladDPHZaklVypocet" localSheetId="1">Stavba!$G$60</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2" i="1" l="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3" i="25"/>
  <c r="G8" i="25"/>
  <c r="Q8" i="25"/>
  <c r="G9" i="25"/>
  <c r="M9" i="25" s="1"/>
  <c r="M8" i="25" s="1"/>
  <c r="I9" i="25"/>
  <c r="I8" i="25" s="1"/>
  <c r="K9" i="25"/>
  <c r="K8" i="25" s="1"/>
  <c r="O9" i="25"/>
  <c r="Q9" i="25"/>
  <c r="V9" i="25"/>
  <c r="V8" i="25" s="1"/>
  <c r="G10" i="25"/>
  <c r="I10" i="25"/>
  <c r="K10" i="25"/>
  <c r="M10" i="25"/>
  <c r="O10" i="25"/>
  <c r="Q10" i="25"/>
  <c r="V10" i="25"/>
  <c r="G11" i="25"/>
  <c r="I11" i="25"/>
  <c r="K11" i="25"/>
  <c r="M11" i="25"/>
  <c r="O11" i="25"/>
  <c r="O8" i="25" s="1"/>
  <c r="Q11" i="25"/>
  <c r="V11" i="25"/>
  <c r="AE13" i="25"/>
  <c r="AF13" i="25"/>
  <c r="G65" i="24"/>
  <c r="BA62" i="24"/>
  <c r="BA60" i="24"/>
  <c r="G9" i="24"/>
  <c r="G8" i="24" s="1"/>
  <c r="I9" i="24"/>
  <c r="I8" i="24" s="1"/>
  <c r="K9" i="24"/>
  <c r="K8" i="24" s="1"/>
  <c r="O9" i="24"/>
  <c r="O8" i="24" s="1"/>
  <c r="Q9" i="24"/>
  <c r="Q8" i="24" s="1"/>
  <c r="V9" i="24"/>
  <c r="V8" i="24" s="1"/>
  <c r="G10" i="24"/>
  <c r="M10" i="24" s="1"/>
  <c r="I10" i="24"/>
  <c r="K10" i="24"/>
  <c r="O10" i="24"/>
  <c r="Q10" i="24"/>
  <c r="V10" i="24"/>
  <c r="G11" i="24"/>
  <c r="I11" i="24"/>
  <c r="K11" i="24"/>
  <c r="M11" i="24"/>
  <c r="O11" i="24"/>
  <c r="Q11" i="24"/>
  <c r="V11" i="24"/>
  <c r="G12" i="24"/>
  <c r="I12" i="24"/>
  <c r="K12" i="24"/>
  <c r="M12" i="24"/>
  <c r="O12" i="24"/>
  <c r="Q12" i="24"/>
  <c r="V12" i="24"/>
  <c r="G13" i="24"/>
  <c r="M13" i="24" s="1"/>
  <c r="I13" i="24"/>
  <c r="K13" i="24"/>
  <c r="O13" i="24"/>
  <c r="Q13" i="24"/>
  <c r="V13" i="24"/>
  <c r="G14" i="24"/>
  <c r="M14" i="24" s="1"/>
  <c r="I14" i="24"/>
  <c r="K14" i="24"/>
  <c r="O14" i="24"/>
  <c r="Q14" i="24"/>
  <c r="V14" i="24"/>
  <c r="G15" i="24"/>
  <c r="I15" i="24"/>
  <c r="K15" i="24"/>
  <c r="M15" i="24"/>
  <c r="O15" i="24"/>
  <c r="Q15" i="24"/>
  <c r="V15" i="24"/>
  <c r="G16" i="24"/>
  <c r="M16" i="24" s="1"/>
  <c r="I16" i="24"/>
  <c r="K16" i="24"/>
  <c r="O16" i="24"/>
  <c r="Q16" i="24"/>
  <c r="V16" i="24"/>
  <c r="G17" i="24"/>
  <c r="M17" i="24" s="1"/>
  <c r="I17" i="24"/>
  <c r="K17" i="24"/>
  <c r="O17" i="24"/>
  <c r="Q17" i="24"/>
  <c r="V17" i="24"/>
  <c r="G18" i="24"/>
  <c r="M18" i="24" s="1"/>
  <c r="I18" i="24"/>
  <c r="K18" i="24"/>
  <c r="O18" i="24"/>
  <c r="Q18" i="24"/>
  <c r="V18" i="24"/>
  <c r="G19" i="24"/>
  <c r="I19" i="24"/>
  <c r="K19" i="24"/>
  <c r="M19" i="24"/>
  <c r="O19" i="24"/>
  <c r="Q19" i="24"/>
  <c r="V19" i="24"/>
  <c r="G20" i="24"/>
  <c r="I20" i="24"/>
  <c r="K20" i="24"/>
  <c r="M20" i="24"/>
  <c r="O20" i="24"/>
  <c r="Q20" i="24"/>
  <c r="V20" i="24"/>
  <c r="G21" i="24"/>
  <c r="M21" i="24" s="1"/>
  <c r="I21" i="24"/>
  <c r="K21" i="24"/>
  <c r="O21" i="24"/>
  <c r="Q21" i="24"/>
  <c r="V21" i="24"/>
  <c r="G22" i="24"/>
  <c r="I22" i="24"/>
  <c r="K22" i="24"/>
  <c r="M22" i="24"/>
  <c r="O22" i="24"/>
  <c r="Q22" i="24"/>
  <c r="V22" i="24"/>
  <c r="G23" i="24"/>
  <c r="M23" i="24" s="1"/>
  <c r="I23" i="24"/>
  <c r="K23" i="24"/>
  <c r="O23" i="24"/>
  <c r="Q23" i="24"/>
  <c r="V23" i="24"/>
  <c r="G24" i="24"/>
  <c r="M24" i="24" s="1"/>
  <c r="I24" i="24"/>
  <c r="K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I28" i="24"/>
  <c r="K28" i="24"/>
  <c r="M28" i="24"/>
  <c r="O28" i="24"/>
  <c r="Q28" i="24"/>
  <c r="V28" i="24"/>
  <c r="G29" i="24"/>
  <c r="M29" i="24" s="1"/>
  <c r="I29" i="24"/>
  <c r="K29" i="24"/>
  <c r="O29" i="24"/>
  <c r="Q29" i="24"/>
  <c r="V29" i="24"/>
  <c r="G30" i="24"/>
  <c r="I30" i="24"/>
  <c r="K30" i="24"/>
  <c r="M30" i="24"/>
  <c r="O30" i="24"/>
  <c r="Q30" i="24"/>
  <c r="V30" i="24"/>
  <c r="G31" i="24"/>
  <c r="M31" i="24" s="1"/>
  <c r="I31" i="24"/>
  <c r="K31" i="24"/>
  <c r="O31" i="24"/>
  <c r="Q31" i="24"/>
  <c r="V31" i="24"/>
  <c r="G32" i="24"/>
  <c r="M32" i="24" s="1"/>
  <c r="I32" i="24"/>
  <c r="K32" i="24"/>
  <c r="O32" i="24"/>
  <c r="Q32" i="24"/>
  <c r="V32" i="24"/>
  <c r="G33" i="24"/>
  <c r="M33" i="24" s="1"/>
  <c r="I33" i="24"/>
  <c r="K33" i="24"/>
  <c r="O33" i="24"/>
  <c r="Q33" i="24"/>
  <c r="V33" i="24"/>
  <c r="G34" i="24"/>
  <c r="I34" i="24"/>
  <c r="K34" i="24"/>
  <c r="M34" i="24"/>
  <c r="O34" i="24"/>
  <c r="Q34" i="24"/>
  <c r="V34" i="24"/>
  <c r="G35" i="24"/>
  <c r="I35" i="24"/>
  <c r="K35" i="24"/>
  <c r="M35" i="24"/>
  <c r="O35" i="24"/>
  <c r="Q35" i="24"/>
  <c r="V35" i="24"/>
  <c r="G36" i="24"/>
  <c r="I36" i="24"/>
  <c r="K36" i="24"/>
  <c r="M36" i="24"/>
  <c r="O36" i="24"/>
  <c r="Q36" i="24"/>
  <c r="V36" i="24"/>
  <c r="G37" i="24"/>
  <c r="M37" i="24" s="1"/>
  <c r="I37" i="24"/>
  <c r="K37" i="24"/>
  <c r="O37" i="24"/>
  <c r="Q37" i="24"/>
  <c r="V37" i="24"/>
  <c r="G38" i="24"/>
  <c r="I38" i="24"/>
  <c r="K38" i="24"/>
  <c r="M38" i="24"/>
  <c r="O38" i="24"/>
  <c r="Q38" i="24"/>
  <c r="V38" i="24"/>
  <c r="G39" i="24"/>
  <c r="M39" i="24" s="1"/>
  <c r="I39" i="24"/>
  <c r="K39" i="24"/>
  <c r="O39" i="24"/>
  <c r="Q39" i="24"/>
  <c r="V39" i="24"/>
  <c r="G40" i="24"/>
  <c r="M40" i="24" s="1"/>
  <c r="I40" i="24"/>
  <c r="K40" i="24"/>
  <c r="O40" i="24"/>
  <c r="Q40" i="24"/>
  <c r="V40" i="24"/>
  <c r="G41" i="24"/>
  <c r="M41" i="24" s="1"/>
  <c r="I41" i="24"/>
  <c r="K41" i="24"/>
  <c r="O41" i="24"/>
  <c r="Q41" i="24"/>
  <c r="V41" i="24"/>
  <c r="G42" i="24"/>
  <c r="I42" i="24"/>
  <c r="K42" i="24"/>
  <c r="M42" i="24"/>
  <c r="O42" i="24"/>
  <c r="Q42" i="24"/>
  <c r="V42" i="24"/>
  <c r="G43" i="24"/>
  <c r="I43" i="24"/>
  <c r="K43" i="24"/>
  <c r="M43" i="24"/>
  <c r="O43" i="24"/>
  <c r="Q43" i="24"/>
  <c r="V43" i="24"/>
  <c r="G44" i="24"/>
  <c r="I44" i="24"/>
  <c r="K44" i="24"/>
  <c r="M44" i="24"/>
  <c r="O44" i="24"/>
  <c r="Q44" i="24"/>
  <c r="V44" i="24"/>
  <c r="G45" i="24"/>
  <c r="M45" i="24" s="1"/>
  <c r="I45" i="24"/>
  <c r="K45" i="24"/>
  <c r="O45" i="24"/>
  <c r="Q45" i="24"/>
  <c r="V45" i="24"/>
  <c r="G46" i="24"/>
  <c r="I46" i="24"/>
  <c r="K46" i="24"/>
  <c r="M46" i="24"/>
  <c r="O46" i="24"/>
  <c r="Q46" i="24"/>
  <c r="V46" i="24"/>
  <c r="G47" i="24"/>
  <c r="M47" i="24" s="1"/>
  <c r="I47" i="24"/>
  <c r="K47" i="24"/>
  <c r="O47" i="24"/>
  <c r="Q47" i="24"/>
  <c r="V47" i="24"/>
  <c r="G48" i="24"/>
  <c r="M48" i="24" s="1"/>
  <c r="I48" i="24"/>
  <c r="K48" i="24"/>
  <c r="O48" i="24"/>
  <c r="Q48" i="24"/>
  <c r="V48" i="24"/>
  <c r="G49" i="24"/>
  <c r="M49" i="24" s="1"/>
  <c r="I49" i="24"/>
  <c r="K49" i="24"/>
  <c r="O49" i="24"/>
  <c r="Q49" i="24"/>
  <c r="V49" i="24"/>
  <c r="G50" i="24"/>
  <c r="I50" i="24"/>
  <c r="K50" i="24"/>
  <c r="M50" i="24"/>
  <c r="O50" i="24"/>
  <c r="Q50" i="24"/>
  <c r="V50" i="24"/>
  <c r="G51" i="24"/>
  <c r="I51" i="24"/>
  <c r="K51" i="24"/>
  <c r="M51" i="24"/>
  <c r="O51" i="24"/>
  <c r="Q51" i="24"/>
  <c r="V51" i="24"/>
  <c r="G52" i="24"/>
  <c r="I52" i="24"/>
  <c r="K52" i="24"/>
  <c r="M52" i="24"/>
  <c r="O52" i="24"/>
  <c r="Q52" i="24"/>
  <c r="V52" i="24"/>
  <c r="G53" i="24"/>
  <c r="M53" i="24" s="1"/>
  <c r="I53" i="24"/>
  <c r="K53" i="24"/>
  <c r="O53" i="24"/>
  <c r="Q53" i="24"/>
  <c r="V53" i="24"/>
  <c r="G54" i="24"/>
  <c r="I54" i="24"/>
  <c r="K54" i="24"/>
  <c r="M54" i="24"/>
  <c r="O54" i="24"/>
  <c r="Q54" i="24"/>
  <c r="V54" i="24"/>
  <c r="G55" i="24"/>
  <c r="M55" i="24" s="1"/>
  <c r="I55" i="24"/>
  <c r="K55" i="24"/>
  <c r="O55" i="24"/>
  <c r="Q55" i="24"/>
  <c r="V55" i="24"/>
  <c r="G56" i="24"/>
  <c r="M56" i="24" s="1"/>
  <c r="I56" i="24"/>
  <c r="K56" i="24"/>
  <c r="O56" i="24"/>
  <c r="Q56" i="24"/>
  <c r="V56" i="24"/>
  <c r="G57" i="24"/>
  <c r="M57" i="24" s="1"/>
  <c r="I57" i="24"/>
  <c r="K57" i="24"/>
  <c r="O57" i="24"/>
  <c r="Q57" i="24"/>
  <c r="V57" i="24"/>
  <c r="G58" i="24"/>
  <c r="I58" i="24"/>
  <c r="K58" i="24"/>
  <c r="M58" i="24"/>
  <c r="O58" i="24"/>
  <c r="Q58" i="24"/>
  <c r="V58" i="24"/>
  <c r="G59" i="24"/>
  <c r="I59" i="24"/>
  <c r="K59" i="24"/>
  <c r="M59" i="24"/>
  <c r="O59" i="24"/>
  <c r="Q59" i="24"/>
  <c r="V59" i="24"/>
  <c r="G61" i="24"/>
  <c r="I61" i="24"/>
  <c r="K61" i="24"/>
  <c r="M61" i="24"/>
  <c r="O61" i="24"/>
  <c r="Q61" i="24"/>
  <c r="V61" i="24"/>
  <c r="G63" i="24"/>
  <c r="M63" i="24" s="1"/>
  <c r="I63" i="24"/>
  <c r="K63" i="24"/>
  <c r="O63" i="24"/>
  <c r="Q63" i="24"/>
  <c r="V63" i="24"/>
  <c r="AE65" i="24"/>
  <c r="G50" i="23"/>
  <c r="G9" i="23"/>
  <c r="M9" i="23" s="1"/>
  <c r="I9" i="23"/>
  <c r="I8" i="23" s="1"/>
  <c r="K9" i="23"/>
  <c r="K8" i="23" s="1"/>
  <c r="O9" i="23"/>
  <c r="Q9" i="23"/>
  <c r="V9" i="23"/>
  <c r="V8" i="23" s="1"/>
  <c r="G10" i="23"/>
  <c r="I10" i="23"/>
  <c r="K10" i="23"/>
  <c r="M10" i="23"/>
  <c r="O10" i="23"/>
  <c r="Q10" i="23"/>
  <c r="V10" i="23"/>
  <c r="G11" i="23"/>
  <c r="I11" i="23"/>
  <c r="K11" i="23"/>
  <c r="M11" i="23"/>
  <c r="O11" i="23"/>
  <c r="O8" i="23" s="1"/>
  <c r="Q11" i="23"/>
  <c r="V11" i="23"/>
  <c r="G12" i="23"/>
  <c r="M12" i="23" s="1"/>
  <c r="I12" i="23"/>
  <c r="K12" i="23"/>
  <c r="O12" i="23"/>
  <c r="Q12" i="23"/>
  <c r="Q8" i="23" s="1"/>
  <c r="V12" i="23"/>
  <c r="G13" i="23"/>
  <c r="I13" i="23"/>
  <c r="K13" i="23"/>
  <c r="M13" i="23"/>
  <c r="O13" i="23"/>
  <c r="Q13" i="23"/>
  <c r="V13" i="23"/>
  <c r="G14" i="23"/>
  <c r="I14" i="23"/>
  <c r="K14" i="23"/>
  <c r="M14" i="23"/>
  <c r="O14" i="23"/>
  <c r="Q14" i="23"/>
  <c r="V14" i="23"/>
  <c r="G15" i="23"/>
  <c r="M15" i="23" s="1"/>
  <c r="I15" i="23"/>
  <c r="K15" i="23"/>
  <c r="O15" i="23"/>
  <c r="Q15" i="23"/>
  <c r="V15" i="23"/>
  <c r="G16" i="23"/>
  <c r="G8" i="23" s="1"/>
  <c r="I16" i="23"/>
  <c r="K16" i="23"/>
  <c r="O16" i="23"/>
  <c r="Q16" i="23"/>
  <c r="V16" i="23"/>
  <c r="G17" i="23"/>
  <c r="M17" i="23" s="1"/>
  <c r="I17" i="23"/>
  <c r="K17" i="23"/>
  <c r="O17" i="23"/>
  <c r="Q17" i="23"/>
  <c r="V17" i="23"/>
  <c r="G18" i="23"/>
  <c r="I18" i="23"/>
  <c r="K18" i="23"/>
  <c r="M18" i="23"/>
  <c r="O18" i="23"/>
  <c r="Q18" i="23"/>
  <c r="V18" i="23"/>
  <c r="G19" i="23"/>
  <c r="I19" i="23"/>
  <c r="K19" i="23"/>
  <c r="M19" i="23"/>
  <c r="O19" i="23"/>
  <c r="Q19" i="23"/>
  <c r="V19" i="23"/>
  <c r="G20" i="23"/>
  <c r="M20" i="23" s="1"/>
  <c r="I20" i="23"/>
  <c r="K20" i="23"/>
  <c r="O20" i="23"/>
  <c r="Q20" i="23"/>
  <c r="V20"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M25" i="23" s="1"/>
  <c r="I25" i="23"/>
  <c r="K25" i="23"/>
  <c r="O25" i="23"/>
  <c r="Q25" i="23"/>
  <c r="V25" i="23"/>
  <c r="G26" i="23"/>
  <c r="I26" i="23"/>
  <c r="K26" i="23"/>
  <c r="M26" i="23"/>
  <c r="O26" i="23"/>
  <c r="Q26" i="23"/>
  <c r="V26" i="23"/>
  <c r="G27" i="23"/>
  <c r="I27" i="23"/>
  <c r="K27" i="23"/>
  <c r="M27" i="23"/>
  <c r="O27" i="23"/>
  <c r="Q27" i="23"/>
  <c r="V27" i="23"/>
  <c r="G29" i="23"/>
  <c r="M29" i="23" s="1"/>
  <c r="I29" i="23"/>
  <c r="K29" i="23"/>
  <c r="O29" i="23"/>
  <c r="Q29" i="23"/>
  <c r="V29" i="23"/>
  <c r="G30" i="23"/>
  <c r="I30" i="23"/>
  <c r="K30" i="23"/>
  <c r="M30" i="23"/>
  <c r="O30" i="23"/>
  <c r="Q30" i="23"/>
  <c r="V30" i="23"/>
  <c r="G31" i="23"/>
  <c r="I31" i="23"/>
  <c r="K31" i="23"/>
  <c r="M31" i="23"/>
  <c r="O31" i="23"/>
  <c r="Q31" i="23"/>
  <c r="V31" i="23"/>
  <c r="G32" i="23"/>
  <c r="M32" i="23" s="1"/>
  <c r="I32" i="23"/>
  <c r="K32" i="23"/>
  <c r="O32" i="23"/>
  <c r="Q32" i="23"/>
  <c r="V32" i="23"/>
  <c r="G33" i="23"/>
  <c r="M33" i="23" s="1"/>
  <c r="I33" i="23"/>
  <c r="K33" i="23"/>
  <c r="O33" i="23"/>
  <c r="Q33" i="23"/>
  <c r="V33" i="23"/>
  <c r="G34" i="23"/>
  <c r="M34" i="23" s="1"/>
  <c r="I34" i="23"/>
  <c r="K34" i="23"/>
  <c r="O34" i="23"/>
  <c r="Q34" i="23"/>
  <c r="V34" i="23"/>
  <c r="G35" i="23"/>
  <c r="I35" i="23"/>
  <c r="K35" i="23"/>
  <c r="M35" i="23"/>
  <c r="O35" i="23"/>
  <c r="Q35" i="23"/>
  <c r="V35" i="23"/>
  <c r="G36" i="23"/>
  <c r="I36" i="23"/>
  <c r="K36" i="23"/>
  <c r="M36" i="23"/>
  <c r="O36" i="23"/>
  <c r="Q36" i="23"/>
  <c r="V36" i="23"/>
  <c r="G37" i="23"/>
  <c r="M37" i="23" s="1"/>
  <c r="I37" i="23"/>
  <c r="K37" i="23"/>
  <c r="O37" i="23"/>
  <c r="Q37" i="23"/>
  <c r="V37" i="23"/>
  <c r="G38" i="23"/>
  <c r="I38" i="23"/>
  <c r="K38" i="23"/>
  <c r="M38" i="23"/>
  <c r="O38" i="23"/>
  <c r="Q38" i="23"/>
  <c r="V38" i="23"/>
  <c r="G39" i="23"/>
  <c r="I39" i="23"/>
  <c r="K39" i="23"/>
  <c r="M39" i="23"/>
  <c r="O39" i="23"/>
  <c r="Q39" i="23"/>
  <c r="V39" i="23"/>
  <c r="G40" i="23"/>
  <c r="M40" i="23" s="1"/>
  <c r="I40" i="23"/>
  <c r="K40" i="23"/>
  <c r="O40" i="23"/>
  <c r="Q40" i="23"/>
  <c r="V40" i="23"/>
  <c r="G41" i="23"/>
  <c r="M41" i="23" s="1"/>
  <c r="I41" i="23"/>
  <c r="K41" i="23"/>
  <c r="O41" i="23"/>
  <c r="Q41" i="23"/>
  <c r="V41" i="23"/>
  <c r="G42" i="23"/>
  <c r="I42" i="23"/>
  <c r="K42" i="23"/>
  <c r="M42" i="23"/>
  <c r="O42" i="23"/>
  <c r="Q42" i="23"/>
  <c r="V42" i="23"/>
  <c r="G43" i="23"/>
  <c r="I43" i="23"/>
  <c r="K43" i="23"/>
  <c r="M43" i="23"/>
  <c r="O43" i="23"/>
  <c r="Q43" i="23"/>
  <c r="V43" i="23"/>
  <c r="G44" i="23"/>
  <c r="I44" i="23"/>
  <c r="K44" i="23"/>
  <c r="M44" i="23"/>
  <c r="O44" i="23"/>
  <c r="Q44" i="23"/>
  <c r="V44" i="23"/>
  <c r="G45" i="23"/>
  <c r="M45" i="23" s="1"/>
  <c r="I45" i="23"/>
  <c r="K45" i="23"/>
  <c r="O45" i="23"/>
  <c r="Q45" i="23"/>
  <c r="V45" i="23"/>
  <c r="G46" i="23"/>
  <c r="I46" i="23"/>
  <c r="K46" i="23"/>
  <c r="M46" i="23"/>
  <c r="O46" i="23"/>
  <c r="Q46" i="23"/>
  <c r="V46" i="23"/>
  <c r="G47" i="23"/>
  <c r="I47" i="23"/>
  <c r="K47" i="23"/>
  <c r="M47" i="23"/>
  <c r="O47" i="23"/>
  <c r="Q47" i="23"/>
  <c r="V47" i="23"/>
  <c r="G48" i="23"/>
  <c r="M48" i="23" s="1"/>
  <c r="I48" i="23"/>
  <c r="K48" i="23"/>
  <c r="O48" i="23"/>
  <c r="Q48" i="23"/>
  <c r="V48" i="23"/>
  <c r="AE50" i="23"/>
  <c r="AF50" i="23"/>
  <c r="G54" i="22"/>
  <c r="G9" i="22"/>
  <c r="I9" i="22"/>
  <c r="K9" i="22"/>
  <c r="K8" i="22" s="1"/>
  <c r="M9" i="22"/>
  <c r="O9" i="22"/>
  <c r="Q9" i="22"/>
  <c r="V9" i="22"/>
  <c r="V8" i="22" s="1"/>
  <c r="G10" i="22"/>
  <c r="G8" i="22" s="1"/>
  <c r="I10" i="22"/>
  <c r="K10" i="22"/>
  <c r="M10" i="22"/>
  <c r="O10" i="22"/>
  <c r="O8" i="22" s="1"/>
  <c r="Q10" i="22"/>
  <c r="V10" i="22"/>
  <c r="G11" i="22"/>
  <c r="M11" i="22" s="1"/>
  <c r="I11" i="22"/>
  <c r="I8" i="22" s="1"/>
  <c r="K11" i="22"/>
  <c r="O11" i="22"/>
  <c r="Q11" i="22"/>
  <c r="Q8" i="22" s="1"/>
  <c r="V11" i="22"/>
  <c r="G12" i="22"/>
  <c r="M12" i="22" s="1"/>
  <c r="I12" i="22"/>
  <c r="K12" i="22"/>
  <c r="O12" i="22"/>
  <c r="Q12" i="22"/>
  <c r="V12" i="22"/>
  <c r="G13" i="22"/>
  <c r="I13" i="22"/>
  <c r="K13" i="22"/>
  <c r="M13" i="22"/>
  <c r="O13" i="22"/>
  <c r="Q13" i="22"/>
  <c r="V13" i="22"/>
  <c r="G14" i="22"/>
  <c r="I14" i="22"/>
  <c r="K14" i="22"/>
  <c r="M14" i="22"/>
  <c r="O14" i="22"/>
  <c r="Q14" i="22"/>
  <c r="V14" i="22"/>
  <c r="G15" i="22"/>
  <c r="M15" i="22" s="1"/>
  <c r="I15" i="22"/>
  <c r="K15" i="22"/>
  <c r="O15" i="22"/>
  <c r="Q15" i="22"/>
  <c r="V15" i="22"/>
  <c r="G16" i="22"/>
  <c r="M16" i="22" s="1"/>
  <c r="I16" i="22"/>
  <c r="K16" i="22"/>
  <c r="O16" i="22"/>
  <c r="Q16" i="22"/>
  <c r="V16" i="22"/>
  <c r="G17" i="22"/>
  <c r="I17" i="22"/>
  <c r="K17" i="22"/>
  <c r="M17" i="22"/>
  <c r="O17" i="22"/>
  <c r="Q17" i="22"/>
  <c r="V17" i="22"/>
  <c r="G18" i="22"/>
  <c r="I18" i="22"/>
  <c r="K18" i="22"/>
  <c r="M18" i="22"/>
  <c r="O18" i="22"/>
  <c r="Q18" i="22"/>
  <c r="V18" i="22"/>
  <c r="G19" i="22"/>
  <c r="M19" i="22" s="1"/>
  <c r="I19" i="22"/>
  <c r="K19" i="22"/>
  <c r="O19" i="22"/>
  <c r="Q19" i="22"/>
  <c r="V19" i="22"/>
  <c r="G20" i="22"/>
  <c r="M20" i="22" s="1"/>
  <c r="I20" i="22"/>
  <c r="K20" i="22"/>
  <c r="O20" i="22"/>
  <c r="Q20" i="22"/>
  <c r="V20" i="22"/>
  <c r="G21" i="22"/>
  <c r="I21" i="22"/>
  <c r="K21" i="22"/>
  <c r="M21" i="22"/>
  <c r="O21" i="22"/>
  <c r="Q21" i="22"/>
  <c r="V21" i="22"/>
  <c r="G22" i="22"/>
  <c r="I22" i="22"/>
  <c r="K22" i="22"/>
  <c r="M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M27" i="22" s="1"/>
  <c r="I27" i="22"/>
  <c r="K27" i="22"/>
  <c r="O27" i="22"/>
  <c r="Q27" i="22"/>
  <c r="V27" i="22"/>
  <c r="G28" i="22"/>
  <c r="M28" i="22" s="1"/>
  <c r="I28" i="22"/>
  <c r="K28" i="22"/>
  <c r="O28" i="22"/>
  <c r="Q28" i="22"/>
  <c r="V28" i="22"/>
  <c r="G29" i="22"/>
  <c r="I29" i="22"/>
  <c r="K29" i="22"/>
  <c r="M29" i="22"/>
  <c r="O29" i="22"/>
  <c r="Q29" i="22"/>
  <c r="V29" i="22"/>
  <c r="G30" i="22"/>
  <c r="I30" i="22"/>
  <c r="K30" i="22"/>
  <c r="M30" i="22"/>
  <c r="O30" i="22"/>
  <c r="Q30" i="22"/>
  <c r="V30" i="22"/>
  <c r="G31" i="22"/>
  <c r="M31" i="22" s="1"/>
  <c r="I31" i="22"/>
  <c r="K31" i="22"/>
  <c r="O31" i="22"/>
  <c r="Q31" i="22"/>
  <c r="V31" i="22"/>
  <c r="G32" i="22"/>
  <c r="M32" i="22" s="1"/>
  <c r="I32" i="22"/>
  <c r="K32" i="22"/>
  <c r="O32" i="22"/>
  <c r="Q32" i="22"/>
  <c r="V32" i="22"/>
  <c r="G33" i="22"/>
  <c r="I33" i="22"/>
  <c r="K33" i="22"/>
  <c r="M33" i="22"/>
  <c r="O33" i="22"/>
  <c r="Q33" i="22"/>
  <c r="V33" i="22"/>
  <c r="G34" i="22"/>
  <c r="I34" i="22"/>
  <c r="K34" i="22"/>
  <c r="M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M39" i="22" s="1"/>
  <c r="I39" i="22"/>
  <c r="K39" i="22"/>
  <c r="O39" i="22"/>
  <c r="Q39" i="22"/>
  <c r="V39" i="22"/>
  <c r="G40" i="22"/>
  <c r="M40" i="22" s="1"/>
  <c r="I40" i="22"/>
  <c r="K40" i="22"/>
  <c r="O40" i="22"/>
  <c r="Q40" i="22"/>
  <c r="V40" i="22"/>
  <c r="G41" i="22"/>
  <c r="I41" i="22"/>
  <c r="K41" i="22"/>
  <c r="M41" i="22"/>
  <c r="O41" i="22"/>
  <c r="Q41" i="22"/>
  <c r="V41" i="22"/>
  <c r="G42" i="22"/>
  <c r="I42" i="22"/>
  <c r="K42" i="22"/>
  <c r="M42" i="22"/>
  <c r="O42" i="22"/>
  <c r="Q42" i="22"/>
  <c r="V42" i="22"/>
  <c r="G43" i="22"/>
  <c r="M43" i="22" s="1"/>
  <c r="I43" i="22"/>
  <c r="K43" i="22"/>
  <c r="O43" i="22"/>
  <c r="Q43" i="22"/>
  <c r="V43" i="22"/>
  <c r="G44" i="22"/>
  <c r="M44" i="22" s="1"/>
  <c r="I44" i="22"/>
  <c r="K44" i="22"/>
  <c r="O44" i="22"/>
  <c r="Q44" i="22"/>
  <c r="V44" i="22"/>
  <c r="G45" i="22"/>
  <c r="I45" i="22"/>
  <c r="K45" i="22"/>
  <c r="M45" i="22"/>
  <c r="O45" i="22"/>
  <c r="Q45" i="22"/>
  <c r="V45" i="22"/>
  <c r="G46" i="22"/>
  <c r="I46" i="22"/>
  <c r="K46" i="22"/>
  <c r="M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M51" i="22" s="1"/>
  <c r="I51" i="22"/>
  <c r="K51" i="22"/>
  <c r="O51" i="22"/>
  <c r="Q51" i="22"/>
  <c r="V51" i="22"/>
  <c r="G52" i="22"/>
  <c r="M52" i="22" s="1"/>
  <c r="I52" i="22"/>
  <c r="K52" i="22"/>
  <c r="O52" i="22"/>
  <c r="Q52" i="22"/>
  <c r="V52" i="22"/>
  <c r="AE54" i="22"/>
  <c r="G101" i="21"/>
  <c r="BA48" i="21"/>
  <c r="BA46" i="21"/>
  <c r="BA44" i="21"/>
  <c r="BA42" i="21"/>
  <c r="BA40" i="21"/>
  <c r="BA38" i="21"/>
  <c r="BA36" i="21"/>
  <c r="BA34" i="21"/>
  <c r="BA32" i="21"/>
  <c r="BA30" i="21"/>
  <c r="BA28" i="21"/>
  <c r="BA26" i="21"/>
  <c r="BA24" i="21"/>
  <c r="BA22" i="21"/>
  <c r="BA20" i="21"/>
  <c r="BA18" i="21"/>
  <c r="BA16" i="21"/>
  <c r="BA14" i="21"/>
  <c r="BA12" i="21"/>
  <c r="BA10" i="21"/>
  <c r="G9" i="21"/>
  <c r="I9" i="21"/>
  <c r="K9" i="21"/>
  <c r="M9" i="21"/>
  <c r="O9" i="21"/>
  <c r="O8" i="21" s="1"/>
  <c r="Q9" i="21"/>
  <c r="V9" i="21"/>
  <c r="G11" i="21"/>
  <c r="G8" i="21" s="1"/>
  <c r="I11" i="21"/>
  <c r="K11" i="21"/>
  <c r="O11" i="21"/>
  <c r="Q11" i="21"/>
  <c r="V11" i="21"/>
  <c r="G13" i="21"/>
  <c r="M13" i="21" s="1"/>
  <c r="I13" i="21"/>
  <c r="I8" i="21" s="1"/>
  <c r="K13" i="21"/>
  <c r="O13" i="21"/>
  <c r="Q13" i="21"/>
  <c r="Q8" i="21" s="1"/>
  <c r="V13" i="21"/>
  <c r="G15" i="21"/>
  <c r="I15" i="21"/>
  <c r="K15" i="21"/>
  <c r="K8" i="21" s="1"/>
  <c r="M15" i="21"/>
  <c r="O15" i="21"/>
  <c r="Q15" i="21"/>
  <c r="V15" i="21"/>
  <c r="V8" i="21" s="1"/>
  <c r="G17" i="21"/>
  <c r="I17" i="21"/>
  <c r="K17" i="21"/>
  <c r="M17" i="21"/>
  <c r="O17" i="21"/>
  <c r="Q17" i="21"/>
  <c r="V17" i="21"/>
  <c r="G19" i="21"/>
  <c r="M19" i="21" s="1"/>
  <c r="I19" i="21"/>
  <c r="K19" i="21"/>
  <c r="O19" i="21"/>
  <c r="Q19" i="21"/>
  <c r="V19" i="21"/>
  <c r="G21" i="21"/>
  <c r="M21" i="21" s="1"/>
  <c r="I21" i="21"/>
  <c r="K21" i="21"/>
  <c r="O21" i="21"/>
  <c r="Q21" i="21"/>
  <c r="V21" i="21"/>
  <c r="G23" i="21"/>
  <c r="M23" i="21" s="1"/>
  <c r="I23" i="21"/>
  <c r="K23" i="21"/>
  <c r="O23" i="21"/>
  <c r="Q23" i="21"/>
  <c r="V23" i="21"/>
  <c r="G25" i="21"/>
  <c r="I25" i="21"/>
  <c r="K25" i="21"/>
  <c r="M25" i="21"/>
  <c r="O25" i="21"/>
  <c r="Q25" i="21"/>
  <c r="V25" i="21"/>
  <c r="G27" i="21"/>
  <c r="M27" i="21" s="1"/>
  <c r="I27" i="21"/>
  <c r="K27" i="21"/>
  <c r="O27" i="21"/>
  <c r="Q27" i="21"/>
  <c r="V27" i="21"/>
  <c r="G29" i="21"/>
  <c r="M29" i="21" s="1"/>
  <c r="I29" i="21"/>
  <c r="K29" i="21"/>
  <c r="O29" i="21"/>
  <c r="Q29" i="21"/>
  <c r="V29" i="21"/>
  <c r="G31" i="21"/>
  <c r="I31" i="21"/>
  <c r="K31" i="21"/>
  <c r="M31" i="21"/>
  <c r="O31" i="21"/>
  <c r="Q31" i="21"/>
  <c r="V31" i="21"/>
  <c r="G33" i="21"/>
  <c r="I33" i="21"/>
  <c r="K33" i="21"/>
  <c r="M33" i="21"/>
  <c r="O33" i="21"/>
  <c r="Q33" i="21"/>
  <c r="V33" i="21"/>
  <c r="G35" i="21"/>
  <c r="M35" i="21" s="1"/>
  <c r="I35" i="21"/>
  <c r="K35" i="21"/>
  <c r="O35" i="21"/>
  <c r="Q35" i="21"/>
  <c r="V35" i="21"/>
  <c r="G37" i="21"/>
  <c r="M37" i="21" s="1"/>
  <c r="I37" i="21"/>
  <c r="K37" i="21"/>
  <c r="O37" i="21"/>
  <c r="Q37" i="21"/>
  <c r="V37" i="21"/>
  <c r="G39" i="21"/>
  <c r="M39" i="21" s="1"/>
  <c r="I39" i="21"/>
  <c r="K39" i="21"/>
  <c r="O39" i="21"/>
  <c r="Q39" i="21"/>
  <c r="V39" i="21"/>
  <c r="G41" i="21"/>
  <c r="I41" i="21"/>
  <c r="K41" i="21"/>
  <c r="M41" i="21"/>
  <c r="O41" i="21"/>
  <c r="Q41" i="21"/>
  <c r="V41" i="21"/>
  <c r="G43" i="21"/>
  <c r="M43" i="21" s="1"/>
  <c r="I43" i="21"/>
  <c r="K43" i="21"/>
  <c r="O43" i="21"/>
  <c r="Q43" i="21"/>
  <c r="V43" i="21"/>
  <c r="G45" i="21"/>
  <c r="M45" i="21" s="1"/>
  <c r="I45" i="21"/>
  <c r="K45" i="21"/>
  <c r="O45" i="21"/>
  <c r="Q45" i="21"/>
  <c r="V45" i="21"/>
  <c r="G47" i="21"/>
  <c r="M47" i="21" s="1"/>
  <c r="I47" i="21"/>
  <c r="K47" i="21"/>
  <c r="O47" i="21"/>
  <c r="Q47" i="21"/>
  <c r="V47" i="21"/>
  <c r="G49" i="21"/>
  <c r="I49" i="21"/>
  <c r="K49" i="21"/>
  <c r="M49" i="21"/>
  <c r="O49" i="21"/>
  <c r="Q49" i="21"/>
  <c r="V49" i="21"/>
  <c r="G50" i="21"/>
  <c r="M50" i="21" s="1"/>
  <c r="I50" i="21"/>
  <c r="K50" i="21"/>
  <c r="O50" i="21"/>
  <c r="Q50" i="21"/>
  <c r="V50" i="21"/>
  <c r="G51" i="21"/>
  <c r="M51" i="21" s="1"/>
  <c r="I51" i="21"/>
  <c r="K51" i="21"/>
  <c r="O51" i="21"/>
  <c r="Q51" i="21"/>
  <c r="V51" i="21"/>
  <c r="G52" i="21"/>
  <c r="M52" i="21" s="1"/>
  <c r="I52" i="21"/>
  <c r="K52" i="21"/>
  <c r="O52" i="21"/>
  <c r="Q52" i="21"/>
  <c r="V52" i="21"/>
  <c r="G53" i="21"/>
  <c r="I53" i="21"/>
  <c r="K53" i="21"/>
  <c r="M53" i="21"/>
  <c r="O53" i="21"/>
  <c r="Q53" i="21"/>
  <c r="V53" i="21"/>
  <c r="G54" i="21"/>
  <c r="M54" i="21" s="1"/>
  <c r="I54" i="21"/>
  <c r="K54" i="21"/>
  <c r="O54" i="21"/>
  <c r="Q54" i="21"/>
  <c r="V54" i="21"/>
  <c r="G55" i="21"/>
  <c r="M55" i="21" s="1"/>
  <c r="I55" i="21"/>
  <c r="K55" i="21"/>
  <c r="O55" i="21"/>
  <c r="Q55" i="21"/>
  <c r="V55" i="21"/>
  <c r="G56" i="21"/>
  <c r="I56" i="21"/>
  <c r="K56" i="21"/>
  <c r="M56" i="21"/>
  <c r="O56" i="21"/>
  <c r="Q56" i="21"/>
  <c r="V56" i="21"/>
  <c r="G57" i="21"/>
  <c r="I57" i="21"/>
  <c r="K57" i="21"/>
  <c r="M57" i="21"/>
  <c r="O57" i="21"/>
  <c r="Q57" i="21"/>
  <c r="V57" i="21"/>
  <c r="G58" i="21"/>
  <c r="M58" i="21" s="1"/>
  <c r="I58" i="21"/>
  <c r="K58" i="21"/>
  <c r="O58" i="21"/>
  <c r="Q58" i="21"/>
  <c r="V58" i="21"/>
  <c r="G59" i="21"/>
  <c r="M59" i="21" s="1"/>
  <c r="I59" i="21"/>
  <c r="K59" i="21"/>
  <c r="O59" i="21"/>
  <c r="Q59" i="21"/>
  <c r="V59" i="21"/>
  <c r="G60" i="21"/>
  <c r="M60" i="21" s="1"/>
  <c r="I60" i="21"/>
  <c r="K60" i="21"/>
  <c r="O60" i="21"/>
  <c r="Q60" i="21"/>
  <c r="V60" i="21"/>
  <c r="G61" i="21"/>
  <c r="I61" i="21"/>
  <c r="K61" i="21"/>
  <c r="M61" i="21"/>
  <c r="O61" i="21"/>
  <c r="Q61" i="21"/>
  <c r="V61" i="21"/>
  <c r="G62" i="21"/>
  <c r="M62" i="21" s="1"/>
  <c r="I62" i="21"/>
  <c r="K62" i="21"/>
  <c r="O62" i="21"/>
  <c r="Q62" i="21"/>
  <c r="V62" i="21"/>
  <c r="G63" i="21"/>
  <c r="M63" i="21" s="1"/>
  <c r="I63" i="21"/>
  <c r="K63" i="21"/>
  <c r="O63" i="21"/>
  <c r="Q63" i="21"/>
  <c r="V63" i="21"/>
  <c r="G64" i="21"/>
  <c r="M64" i="21" s="1"/>
  <c r="I64" i="21"/>
  <c r="K64" i="21"/>
  <c r="O64" i="21"/>
  <c r="Q64" i="21"/>
  <c r="V64" i="21"/>
  <c r="G65" i="21"/>
  <c r="I65" i="21"/>
  <c r="K65" i="21"/>
  <c r="M65" i="21"/>
  <c r="O65" i="21"/>
  <c r="Q65" i="21"/>
  <c r="V65" i="21"/>
  <c r="G66" i="21"/>
  <c r="M66" i="21" s="1"/>
  <c r="I66" i="21"/>
  <c r="K66" i="21"/>
  <c r="O66" i="21"/>
  <c r="Q66" i="21"/>
  <c r="V66" i="21"/>
  <c r="G67" i="21"/>
  <c r="M67" i="21" s="1"/>
  <c r="I67" i="21"/>
  <c r="K67" i="21"/>
  <c r="O67" i="21"/>
  <c r="Q67" i="21"/>
  <c r="V67" i="21"/>
  <c r="G68" i="21"/>
  <c r="M68" i="21" s="1"/>
  <c r="I68" i="21"/>
  <c r="K68" i="21"/>
  <c r="O68" i="21"/>
  <c r="Q68" i="21"/>
  <c r="V68" i="21"/>
  <c r="G69" i="21"/>
  <c r="I69" i="21"/>
  <c r="K69" i="21"/>
  <c r="M69" i="21"/>
  <c r="O69" i="21"/>
  <c r="Q69" i="21"/>
  <c r="V69" i="21"/>
  <c r="G70" i="21"/>
  <c r="M70" i="21" s="1"/>
  <c r="I70" i="21"/>
  <c r="K70" i="21"/>
  <c r="O70" i="21"/>
  <c r="Q70" i="21"/>
  <c r="V70" i="21"/>
  <c r="G71" i="21"/>
  <c r="M71" i="21" s="1"/>
  <c r="I71" i="21"/>
  <c r="K71" i="21"/>
  <c r="O71" i="21"/>
  <c r="Q71" i="21"/>
  <c r="V71" i="21"/>
  <c r="G72" i="21"/>
  <c r="M72" i="21" s="1"/>
  <c r="I72" i="21"/>
  <c r="K72" i="21"/>
  <c r="O72" i="21"/>
  <c r="Q72" i="21"/>
  <c r="V72" i="21"/>
  <c r="G73" i="21"/>
  <c r="I73" i="21"/>
  <c r="K73" i="21"/>
  <c r="M73" i="21"/>
  <c r="O73" i="21"/>
  <c r="Q73" i="21"/>
  <c r="V73" i="21"/>
  <c r="G74" i="21"/>
  <c r="M74" i="21" s="1"/>
  <c r="I74" i="21"/>
  <c r="K74" i="21"/>
  <c r="O74" i="21"/>
  <c r="Q74" i="21"/>
  <c r="V74" i="21"/>
  <c r="G75" i="21"/>
  <c r="M75" i="21" s="1"/>
  <c r="I75" i="21"/>
  <c r="K75" i="21"/>
  <c r="O75" i="21"/>
  <c r="Q75" i="21"/>
  <c r="V75" i="21"/>
  <c r="G76" i="21"/>
  <c r="M76" i="21" s="1"/>
  <c r="I76" i="21"/>
  <c r="K76" i="21"/>
  <c r="O76" i="21"/>
  <c r="Q76" i="21"/>
  <c r="V76" i="21"/>
  <c r="G77" i="21"/>
  <c r="I77" i="21"/>
  <c r="K77" i="21"/>
  <c r="M77" i="21"/>
  <c r="O77" i="21"/>
  <c r="Q77" i="21"/>
  <c r="V77" i="21"/>
  <c r="G78" i="21"/>
  <c r="M78" i="21" s="1"/>
  <c r="I78" i="21"/>
  <c r="K78" i="21"/>
  <c r="O78" i="21"/>
  <c r="Q78" i="21"/>
  <c r="V78" i="21"/>
  <c r="G79" i="21"/>
  <c r="M79" i="21" s="1"/>
  <c r="I79" i="21"/>
  <c r="K79" i="21"/>
  <c r="O79" i="21"/>
  <c r="Q79" i="21"/>
  <c r="V79" i="21"/>
  <c r="G80" i="21"/>
  <c r="M80" i="21" s="1"/>
  <c r="I80" i="21"/>
  <c r="K80" i="21"/>
  <c r="O80" i="21"/>
  <c r="Q80" i="21"/>
  <c r="V80" i="21"/>
  <c r="G81" i="21"/>
  <c r="I81" i="21"/>
  <c r="K81" i="21"/>
  <c r="M81" i="21"/>
  <c r="O81" i="21"/>
  <c r="Q81" i="21"/>
  <c r="V81" i="21"/>
  <c r="G82" i="21"/>
  <c r="M82" i="21" s="1"/>
  <c r="I82" i="21"/>
  <c r="K82" i="21"/>
  <c r="O82" i="21"/>
  <c r="Q82" i="21"/>
  <c r="V82" i="21"/>
  <c r="G83" i="21"/>
  <c r="M83" i="21" s="1"/>
  <c r="I83" i="21"/>
  <c r="K83" i="21"/>
  <c r="O83" i="21"/>
  <c r="Q83" i="21"/>
  <c r="V83" i="21"/>
  <c r="G84" i="21"/>
  <c r="M84" i="21" s="1"/>
  <c r="I84" i="21"/>
  <c r="K84" i="21"/>
  <c r="O84" i="21"/>
  <c r="Q84" i="21"/>
  <c r="V84" i="21"/>
  <c r="G85" i="21"/>
  <c r="I85" i="21"/>
  <c r="K85" i="21"/>
  <c r="M85" i="21"/>
  <c r="O85" i="21"/>
  <c r="Q85" i="21"/>
  <c r="V85" i="21"/>
  <c r="G86" i="21"/>
  <c r="M86" i="21" s="1"/>
  <c r="I86" i="21"/>
  <c r="K86" i="21"/>
  <c r="O86" i="21"/>
  <c r="Q86" i="21"/>
  <c r="V86" i="21"/>
  <c r="G87" i="21"/>
  <c r="M87" i="21" s="1"/>
  <c r="I87" i="21"/>
  <c r="K87" i="21"/>
  <c r="O87" i="21"/>
  <c r="Q87" i="21"/>
  <c r="V87" i="21"/>
  <c r="G88" i="21"/>
  <c r="M88" i="21" s="1"/>
  <c r="I88" i="21"/>
  <c r="K88" i="21"/>
  <c r="O88" i="21"/>
  <c r="Q88" i="21"/>
  <c r="V88" i="21"/>
  <c r="G89" i="21"/>
  <c r="I89" i="21"/>
  <c r="K89" i="21"/>
  <c r="M89" i="21"/>
  <c r="O89" i="21"/>
  <c r="Q89" i="21"/>
  <c r="V89" i="21"/>
  <c r="G90" i="21"/>
  <c r="M90" i="21" s="1"/>
  <c r="I90" i="21"/>
  <c r="K90" i="21"/>
  <c r="O90" i="21"/>
  <c r="Q90" i="21"/>
  <c r="V90" i="21"/>
  <c r="G91" i="21"/>
  <c r="M91" i="21" s="1"/>
  <c r="I91" i="21"/>
  <c r="K91" i="21"/>
  <c r="O91" i="21"/>
  <c r="Q91" i="21"/>
  <c r="V91" i="21"/>
  <c r="G92" i="21"/>
  <c r="M92" i="21" s="1"/>
  <c r="I92" i="21"/>
  <c r="K92" i="21"/>
  <c r="O92" i="21"/>
  <c r="Q92" i="21"/>
  <c r="V92" i="21"/>
  <c r="G93" i="21"/>
  <c r="I93" i="21"/>
  <c r="K93" i="21"/>
  <c r="M93" i="21"/>
  <c r="O93" i="21"/>
  <c r="Q93" i="21"/>
  <c r="V93" i="21"/>
  <c r="G94" i="21"/>
  <c r="M94" i="21" s="1"/>
  <c r="I94" i="21"/>
  <c r="K94" i="21"/>
  <c r="O94" i="21"/>
  <c r="Q94" i="21"/>
  <c r="V94" i="21"/>
  <c r="G95" i="21"/>
  <c r="M95" i="21" s="1"/>
  <c r="I95" i="21"/>
  <c r="K95" i="21"/>
  <c r="O95" i="21"/>
  <c r="Q95" i="21"/>
  <c r="V95" i="21"/>
  <c r="G96" i="21"/>
  <c r="M96" i="21" s="1"/>
  <c r="I96" i="21"/>
  <c r="K96" i="21"/>
  <c r="O96" i="21"/>
  <c r="Q96" i="21"/>
  <c r="V96" i="21"/>
  <c r="G97" i="21"/>
  <c r="I97" i="21"/>
  <c r="K97" i="21"/>
  <c r="M97" i="21"/>
  <c r="O97" i="21"/>
  <c r="Q97" i="21"/>
  <c r="V97" i="21"/>
  <c r="G98" i="21"/>
  <c r="M98" i="21" s="1"/>
  <c r="I98" i="21"/>
  <c r="K98" i="21"/>
  <c r="O98" i="21"/>
  <c r="Q98" i="21"/>
  <c r="V98" i="21"/>
  <c r="G99" i="21"/>
  <c r="M99" i="21" s="1"/>
  <c r="I99" i="21"/>
  <c r="K99" i="21"/>
  <c r="O99" i="21"/>
  <c r="Q99" i="21"/>
  <c r="V99" i="21"/>
  <c r="AE101" i="21"/>
  <c r="G359" i="20"/>
  <c r="BA195" i="20"/>
  <c r="BA98" i="20"/>
  <c r="BA95" i="20"/>
  <c r="BA92" i="20"/>
  <c r="BA89" i="20"/>
  <c r="BA68" i="20"/>
  <c r="BA61" i="20"/>
  <c r="BA53" i="20"/>
  <c r="BA51" i="20"/>
  <c r="BA47" i="20"/>
  <c r="BA46" i="20"/>
  <c r="BA31" i="20"/>
  <c r="BA28" i="20"/>
  <c r="BA25" i="20"/>
  <c r="G8" i="20"/>
  <c r="G9" i="20"/>
  <c r="M9" i="20" s="1"/>
  <c r="M8" i="20" s="1"/>
  <c r="I9" i="20"/>
  <c r="I8" i="20" s="1"/>
  <c r="K9" i="20"/>
  <c r="K8" i="20" s="1"/>
  <c r="O9" i="20"/>
  <c r="O8" i="20" s="1"/>
  <c r="Q9" i="20"/>
  <c r="Q8" i="20" s="1"/>
  <c r="V9" i="20"/>
  <c r="V8" i="20" s="1"/>
  <c r="G12" i="20"/>
  <c r="I12" i="20"/>
  <c r="K12" i="20"/>
  <c r="M12" i="20"/>
  <c r="O12" i="20"/>
  <c r="Q12" i="20"/>
  <c r="V12" i="20"/>
  <c r="G15" i="20"/>
  <c r="I15" i="20"/>
  <c r="K15" i="20"/>
  <c r="M15" i="20"/>
  <c r="O15" i="20"/>
  <c r="Q15" i="20"/>
  <c r="V15" i="20"/>
  <c r="G17" i="20"/>
  <c r="I17" i="20"/>
  <c r="K17" i="20"/>
  <c r="M17" i="20"/>
  <c r="O17" i="20"/>
  <c r="Q17" i="20"/>
  <c r="V17" i="20"/>
  <c r="G20" i="20"/>
  <c r="M20" i="20" s="1"/>
  <c r="I20" i="20"/>
  <c r="K20" i="20"/>
  <c r="O20" i="20"/>
  <c r="Q20" i="20"/>
  <c r="V20" i="20"/>
  <c r="G24" i="20"/>
  <c r="M24" i="20" s="1"/>
  <c r="I24" i="20"/>
  <c r="I23" i="20" s="1"/>
  <c r="K24" i="20"/>
  <c r="K23" i="20" s="1"/>
  <c r="O24" i="20"/>
  <c r="O23" i="20" s="1"/>
  <c r="Q24" i="20"/>
  <c r="V24" i="20"/>
  <c r="G27" i="20"/>
  <c r="G23" i="20" s="1"/>
  <c r="I27" i="20"/>
  <c r="K27" i="20"/>
  <c r="O27" i="20"/>
  <c r="Q27" i="20"/>
  <c r="V27" i="20"/>
  <c r="G30" i="20"/>
  <c r="I30" i="20"/>
  <c r="K30" i="20"/>
  <c r="M30" i="20"/>
  <c r="O30" i="20"/>
  <c r="Q30" i="20"/>
  <c r="V30" i="20"/>
  <c r="G35" i="20"/>
  <c r="I35" i="20"/>
  <c r="K35" i="20"/>
  <c r="M35" i="20"/>
  <c r="O35" i="20"/>
  <c r="Q35" i="20"/>
  <c r="Q23" i="20" s="1"/>
  <c r="V35" i="20"/>
  <c r="G37" i="20"/>
  <c r="I37" i="20"/>
  <c r="K37" i="20"/>
  <c r="M37" i="20"/>
  <c r="O37" i="20"/>
  <c r="Q37" i="20"/>
  <c r="V37" i="20"/>
  <c r="G39" i="20"/>
  <c r="I39" i="20"/>
  <c r="K39" i="20"/>
  <c r="M39" i="20"/>
  <c r="O39" i="20"/>
  <c r="Q39" i="20"/>
  <c r="V39" i="20"/>
  <c r="G42" i="20"/>
  <c r="M42" i="20" s="1"/>
  <c r="I42" i="20"/>
  <c r="K42" i="20"/>
  <c r="O42" i="20"/>
  <c r="Q42" i="20"/>
  <c r="V42" i="20"/>
  <c r="G45" i="20"/>
  <c r="M45" i="20" s="1"/>
  <c r="I45" i="20"/>
  <c r="K45" i="20"/>
  <c r="O45" i="20"/>
  <c r="Q45" i="20"/>
  <c r="V45" i="20"/>
  <c r="V23" i="20" s="1"/>
  <c r="G60" i="20"/>
  <c r="M60" i="20" s="1"/>
  <c r="I60" i="20"/>
  <c r="K60" i="20"/>
  <c r="O60" i="20"/>
  <c r="Q60" i="20"/>
  <c r="V60" i="20"/>
  <c r="G67" i="20"/>
  <c r="M67" i="20" s="1"/>
  <c r="I67" i="20"/>
  <c r="K67" i="20"/>
  <c r="O67" i="20"/>
  <c r="Q67" i="20"/>
  <c r="V67" i="20"/>
  <c r="G74" i="20"/>
  <c r="I74" i="20"/>
  <c r="G75" i="20"/>
  <c r="I75" i="20"/>
  <c r="K75" i="20"/>
  <c r="K74" i="20" s="1"/>
  <c r="M75" i="20"/>
  <c r="O75" i="20"/>
  <c r="O74" i="20" s="1"/>
  <c r="Q75" i="20"/>
  <c r="Q74" i="20" s="1"/>
  <c r="V75" i="20"/>
  <c r="V74" i="20" s="1"/>
  <c r="G77" i="20"/>
  <c r="I77" i="20"/>
  <c r="K77" i="20"/>
  <c r="M77" i="20"/>
  <c r="M74" i="20" s="1"/>
  <c r="O77" i="20"/>
  <c r="Q77" i="20"/>
  <c r="V77" i="20"/>
  <c r="G80" i="20"/>
  <c r="O80" i="20"/>
  <c r="V80" i="20"/>
  <c r="G81" i="20"/>
  <c r="M81" i="20" s="1"/>
  <c r="M80" i="20" s="1"/>
  <c r="I81" i="20"/>
  <c r="I80" i="20" s="1"/>
  <c r="K81" i="20"/>
  <c r="K80" i="20" s="1"/>
  <c r="O81" i="20"/>
  <c r="Q81" i="20"/>
  <c r="Q80" i="20" s="1"/>
  <c r="V81" i="20"/>
  <c r="G86" i="20"/>
  <c r="I86" i="20"/>
  <c r="I85" i="20" s="1"/>
  <c r="K86" i="20"/>
  <c r="M86" i="20"/>
  <c r="O86" i="20"/>
  <c r="O85" i="20" s="1"/>
  <c r="Q86" i="20"/>
  <c r="V86" i="20"/>
  <c r="G88" i="20"/>
  <c r="G85" i="20" s="1"/>
  <c r="I88" i="20"/>
  <c r="K88" i="20"/>
  <c r="K85" i="20" s="1"/>
  <c r="O88" i="20"/>
  <c r="Q88" i="20"/>
  <c r="V88" i="20"/>
  <c r="G91" i="20"/>
  <c r="I91" i="20"/>
  <c r="K91" i="20"/>
  <c r="M91" i="20"/>
  <c r="O91" i="20"/>
  <c r="Q91" i="20"/>
  <c r="V91" i="20"/>
  <c r="G94" i="20"/>
  <c r="I94" i="20"/>
  <c r="K94" i="20"/>
  <c r="M94" i="20"/>
  <c r="O94" i="20"/>
  <c r="Q94" i="20"/>
  <c r="V94" i="20"/>
  <c r="G97" i="20"/>
  <c r="I97" i="20"/>
  <c r="K97" i="20"/>
  <c r="M97" i="20"/>
  <c r="O97" i="20"/>
  <c r="Q97" i="20"/>
  <c r="Q85" i="20" s="1"/>
  <c r="V97" i="20"/>
  <c r="G100" i="20"/>
  <c r="I100" i="20"/>
  <c r="K100" i="20"/>
  <c r="M100" i="20"/>
  <c r="O100" i="20"/>
  <c r="Q100" i="20"/>
  <c r="V100" i="20"/>
  <c r="V85" i="20" s="1"/>
  <c r="O102" i="20"/>
  <c r="Q102" i="20"/>
  <c r="G103" i="20"/>
  <c r="G102" i="20" s="1"/>
  <c r="I103" i="20"/>
  <c r="I102" i="20" s="1"/>
  <c r="K103" i="20"/>
  <c r="K102" i="20" s="1"/>
  <c r="O103" i="20"/>
  <c r="Q103" i="20"/>
  <c r="V103" i="20"/>
  <c r="V102" i="20" s="1"/>
  <c r="V108" i="20"/>
  <c r="G109" i="20"/>
  <c r="M109" i="20" s="1"/>
  <c r="M108" i="20" s="1"/>
  <c r="I109" i="20"/>
  <c r="K109" i="20"/>
  <c r="K108" i="20" s="1"/>
  <c r="O109" i="20"/>
  <c r="O108" i="20" s="1"/>
  <c r="Q109" i="20"/>
  <c r="Q108" i="20" s="1"/>
  <c r="V109" i="20"/>
  <c r="G110" i="20"/>
  <c r="I110" i="20"/>
  <c r="I108" i="20" s="1"/>
  <c r="K110" i="20"/>
  <c r="M110" i="20"/>
  <c r="O110" i="20"/>
  <c r="Q110" i="20"/>
  <c r="V110" i="20"/>
  <c r="G113" i="20"/>
  <c r="I113" i="20"/>
  <c r="K113" i="20"/>
  <c r="M113" i="20"/>
  <c r="O113" i="20"/>
  <c r="Q113" i="20"/>
  <c r="V113" i="20"/>
  <c r="G115" i="20"/>
  <c r="I115" i="20"/>
  <c r="K115" i="20"/>
  <c r="M115" i="20"/>
  <c r="O115" i="20"/>
  <c r="Q115" i="20"/>
  <c r="V115" i="20"/>
  <c r="G120" i="20"/>
  <c r="M120" i="20" s="1"/>
  <c r="I120" i="20"/>
  <c r="I119" i="20" s="1"/>
  <c r="K120" i="20"/>
  <c r="K119" i="20" s="1"/>
  <c r="O120" i="20"/>
  <c r="Q120" i="20"/>
  <c r="Q119" i="20" s="1"/>
  <c r="V120" i="20"/>
  <c r="G124" i="20"/>
  <c r="G119" i="20" s="1"/>
  <c r="I124" i="20"/>
  <c r="K124" i="20"/>
  <c r="O124" i="20"/>
  <c r="Q124" i="20"/>
  <c r="V124" i="20"/>
  <c r="V119" i="20" s="1"/>
  <c r="G128" i="20"/>
  <c r="I128" i="20"/>
  <c r="K128" i="20"/>
  <c r="M128" i="20"/>
  <c r="O128" i="20"/>
  <c r="Q128" i="20"/>
  <c r="V128" i="20"/>
  <c r="G131" i="20"/>
  <c r="M131" i="20" s="1"/>
  <c r="I131" i="20"/>
  <c r="K131" i="20"/>
  <c r="O131" i="20"/>
  <c r="Q131" i="20"/>
  <c r="V131" i="20"/>
  <c r="G133" i="20"/>
  <c r="M133" i="20" s="1"/>
  <c r="I133" i="20"/>
  <c r="K133" i="20"/>
  <c r="O133" i="20"/>
  <c r="Q133" i="20"/>
  <c r="V133" i="20"/>
  <c r="G141" i="20"/>
  <c r="I141" i="20"/>
  <c r="K141" i="20"/>
  <c r="M141" i="20"/>
  <c r="O141" i="20"/>
  <c r="Q141" i="20"/>
  <c r="V141" i="20"/>
  <c r="G149" i="20"/>
  <c r="I149" i="20"/>
  <c r="K149" i="20"/>
  <c r="M149" i="20"/>
  <c r="O149" i="20"/>
  <c r="Q149" i="20"/>
  <c r="V149" i="20"/>
  <c r="G158" i="20"/>
  <c r="I158" i="20"/>
  <c r="K158" i="20"/>
  <c r="M158" i="20"/>
  <c r="O158" i="20"/>
  <c r="O119" i="20" s="1"/>
  <c r="Q158" i="20"/>
  <c r="V158" i="20"/>
  <c r="G161" i="20"/>
  <c r="M161" i="20" s="1"/>
  <c r="I161" i="20"/>
  <c r="K161" i="20"/>
  <c r="O161" i="20"/>
  <c r="Q161" i="20"/>
  <c r="V161" i="20"/>
  <c r="G164" i="20"/>
  <c r="M164" i="20" s="1"/>
  <c r="I164" i="20"/>
  <c r="K164" i="20"/>
  <c r="O164" i="20"/>
  <c r="Q164" i="20"/>
  <c r="V164" i="20"/>
  <c r="G167" i="20"/>
  <c r="I167" i="20"/>
  <c r="K167" i="20"/>
  <c r="M167" i="20"/>
  <c r="O167" i="20"/>
  <c r="Q167" i="20"/>
  <c r="V167" i="20"/>
  <c r="G170" i="20"/>
  <c r="M170" i="20" s="1"/>
  <c r="I170" i="20"/>
  <c r="K170" i="20"/>
  <c r="O170" i="20"/>
  <c r="Q170" i="20"/>
  <c r="V170" i="20"/>
  <c r="G174" i="20"/>
  <c r="M174" i="20" s="1"/>
  <c r="I174" i="20"/>
  <c r="K174" i="20"/>
  <c r="O174" i="20"/>
  <c r="Q174" i="20"/>
  <c r="V174" i="20"/>
  <c r="G178" i="20"/>
  <c r="I178" i="20"/>
  <c r="K178" i="20"/>
  <c r="M178" i="20"/>
  <c r="O178" i="20"/>
  <c r="Q178" i="20"/>
  <c r="V178" i="20"/>
  <c r="G181" i="20"/>
  <c r="I181" i="20"/>
  <c r="K181" i="20"/>
  <c r="M181" i="20"/>
  <c r="O181" i="20"/>
  <c r="Q181" i="20"/>
  <c r="V181" i="20"/>
  <c r="G186" i="20"/>
  <c r="I186" i="20"/>
  <c r="K186" i="20"/>
  <c r="M186" i="20"/>
  <c r="O186" i="20"/>
  <c r="Q186" i="20"/>
  <c r="V186" i="20"/>
  <c r="G188" i="20"/>
  <c r="M188" i="20" s="1"/>
  <c r="I188" i="20"/>
  <c r="K188" i="20"/>
  <c r="O188" i="20"/>
  <c r="Q188" i="20"/>
  <c r="V188" i="20"/>
  <c r="G191" i="20"/>
  <c r="M191" i="20" s="1"/>
  <c r="I191" i="20"/>
  <c r="K191" i="20"/>
  <c r="O191" i="20"/>
  <c r="Q191" i="20"/>
  <c r="V191" i="20"/>
  <c r="G194" i="20"/>
  <c r="I194" i="20"/>
  <c r="K194" i="20"/>
  <c r="M194" i="20"/>
  <c r="O194" i="20"/>
  <c r="Q194" i="20"/>
  <c r="V194" i="20"/>
  <c r="G198" i="20"/>
  <c r="M198" i="20" s="1"/>
  <c r="I198" i="20"/>
  <c r="K198" i="20"/>
  <c r="O198" i="20"/>
  <c r="Q198" i="20"/>
  <c r="V198" i="20"/>
  <c r="G199" i="20"/>
  <c r="M199" i="20" s="1"/>
  <c r="I199" i="20"/>
  <c r="K199" i="20"/>
  <c r="O199" i="20"/>
  <c r="Q199" i="20"/>
  <c r="V199" i="20"/>
  <c r="G200" i="20"/>
  <c r="I200" i="20"/>
  <c r="K200" i="20"/>
  <c r="M200" i="20"/>
  <c r="O200" i="20"/>
  <c r="Q200" i="20"/>
  <c r="V200" i="20"/>
  <c r="G202" i="20"/>
  <c r="I202" i="20"/>
  <c r="K202" i="20"/>
  <c r="M202" i="20"/>
  <c r="O202" i="20"/>
  <c r="Q202" i="20"/>
  <c r="V202" i="20"/>
  <c r="G203" i="20"/>
  <c r="I203" i="20"/>
  <c r="K203" i="20"/>
  <c r="M203" i="20"/>
  <c r="O203" i="20"/>
  <c r="Q203" i="20"/>
  <c r="V203" i="20"/>
  <c r="G204" i="20"/>
  <c r="M204" i="20" s="1"/>
  <c r="I204" i="20"/>
  <c r="K204" i="20"/>
  <c r="O204" i="20"/>
  <c r="Q204" i="20"/>
  <c r="V204" i="20"/>
  <c r="G205" i="20"/>
  <c r="M205" i="20" s="1"/>
  <c r="I205" i="20"/>
  <c r="K205" i="20"/>
  <c r="O205" i="20"/>
  <c r="Q205" i="20"/>
  <c r="V205" i="20"/>
  <c r="G206" i="20"/>
  <c r="I206" i="20"/>
  <c r="K206" i="20"/>
  <c r="M206" i="20"/>
  <c r="O206" i="20"/>
  <c r="Q206" i="20"/>
  <c r="V206" i="20"/>
  <c r="G208" i="20"/>
  <c r="K208" i="20"/>
  <c r="O208" i="20"/>
  <c r="G209" i="20"/>
  <c r="M209" i="20" s="1"/>
  <c r="M208" i="20" s="1"/>
  <c r="I209" i="20"/>
  <c r="I208" i="20" s="1"/>
  <c r="K209" i="20"/>
  <c r="O209" i="20"/>
  <c r="Q209" i="20"/>
  <c r="Q208" i="20" s="1"/>
  <c r="V209" i="20"/>
  <c r="V208" i="20" s="1"/>
  <c r="G212" i="20"/>
  <c r="I212" i="20"/>
  <c r="K212" i="20"/>
  <c r="M212" i="20"/>
  <c r="O212" i="20"/>
  <c r="Q212" i="20"/>
  <c r="Q211" i="20" s="1"/>
  <c r="V212" i="20"/>
  <c r="G214" i="20"/>
  <c r="G211" i="20" s="1"/>
  <c r="I214" i="20"/>
  <c r="K214" i="20"/>
  <c r="M214" i="20"/>
  <c r="O214" i="20"/>
  <c r="O211" i="20" s="1"/>
  <c r="Q214" i="20"/>
  <c r="V214" i="20"/>
  <c r="V211" i="20" s="1"/>
  <c r="G215" i="20"/>
  <c r="M215" i="20" s="1"/>
  <c r="I215" i="20"/>
  <c r="K215" i="20"/>
  <c r="O215" i="20"/>
  <c r="Q215" i="20"/>
  <c r="V215" i="20"/>
  <c r="G218" i="20"/>
  <c r="M218" i="20" s="1"/>
  <c r="I218" i="20"/>
  <c r="K218" i="20"/>
  <c r="O218" i="20"/>
  <c r="Q218" i="20"/>
  <c r="V218" i="20"/>
  <c r="G220" i="20"/>
  <c r="I220" i="20"/>
  <c r="K220" i="20"/>
  <c r="M220" i="20"/>
  <c r="O220" i="20"/>
  <c r="Q220" i="20"/>
  <c r="V220" i="20"/>
  <c r="G222" i="20"/>
  <c r="M222" i="20" s="1"/>
  <c r="I222" i="20"/>
  <c r="K222" i="20"/>
  <c r="O222" i="20"/>
  <c r="Q222" i="20"/>
  <c r="V222" i="20"/>
  <c r="G224" i="20"/>
  <c r="M224" i="20" s="1"/>
  <c r="I224" i="20"/>
  <c r="I211" i="20" s="1"/>
  <c r="K224" i="20"/>
  <c r="O224" i="20"/>
  <c r="Q224" i="20"/>
  <c r="V224" i="20"/>
  <c r="G225" i="20"/>
  <c r="M225" i="20" s="1"/>
  <c r="I225" i="20"/>
  <c r="K225" i="20"/>
  <c r="K211" i="20" s="1"/>
  <c r="O225" i="20"/>
  <c r="Q225" i="20"/>
  <c r="V225" i="20"/>
  <c r="G226" i="20"/>
  <c r="I226" i="20"/>
  <c r="K226" i="20"/>
  <c r="M226" i="20"/>
  <c r="O226" i="20"/>
  <c r="Q226" i="20"/>
  <c r="V226" i="20"/>
  <c r="G228" i="20"/>
  <c r="I228" i="20"/>
  <c r="K228" i="20"/>
  <c r="M228" i="20"/>
  <c r="O228" i="20"/>
  <c r="Q228" i="20"/>
  <c r="V228" i="20"/>
  <c r="G229" i="20"/>
  <c r="M229" i="20" s="1"/>
  <c r="I229" i="20"/>
  <c r="K229" i="20"/>
  <c r="O229" i="20"/>
  <c r="Q229" i="20"/>
  <c r="V229" i="20"/>
  <c r="G230" i="20"/>
  <c r="M230" i="20" s="1"/>
  <c r="I230" i="20"/>
  <c r="K230" i="20"/>
  <c r="O230" i="20"/>
  <c r="Q230" i="20"/>
  <c r="V230" i="20"/>
  <c r="G231" i="20"/>
  <c r="I231" i="20"/>
  <c r="K231" i="20"/>
  <c r="M231" i="20"/>
  <c r="O231" i="20"/>
  <c r="Q231" i="20"/>
  <c r="V231" i="20"/>
  <c r="G232" i="20"/>
  <c r="M232" i="20" s="1"/>
  <c r="I232" i="20"/>
  <c r="K232" i="20"/>
  <c r="O232" i="20"/>
  <c r="Q232" i="20"/>
  <c r="V232" i="20"/>
  <c r="G235" i="20"/>
  <c r="M235" i="20" s="1"/>
  <c r="I235" i="20"/>
  <c r="I234" i="20" s="1"/>
  <c r="K235" i="20"/>
  <c r="K234" i="20" s="1"/>
  <c r="O235" i="20"/>
  <c r="O234" i="20" s="1"/>
  <c r="Q235" i="20"/>
  <c r="Q234" i="20" s="1"/>
  <c r="V235" i="20"/>
  <c r="V234" i="20" s="1"/>
  <c r="G237" i="20"/>
  <c r="I237" i="20"/>
  <c r="K237" i="20"/>
  <c r="M237" i="20"/>
  <c r="O237" i="20"/>
  <c r="Q237" i="20"/>
  <c r="V237" i="20"/>
  <c r="G238" i="20"/>
  <c r="I238" i="20"/>
  <c r="K238" i="20"/>
  <c r="M238" i="20"/>
  <c r="O238" i="20"/>
  <c r="Q238" i="20"/>
  <c r="V238" i="20"/>
  <c r="G239" i="20"/>
  <c r="M239" i="20" s="1"/>
  <c r="I239" i="20"/>
  <c r="K239" i="20"/>
  <c r="O239" i="20"/>
  <c r="Q239" i="20"/>
  <c r="V239" i="20"/>
  <c r="G241" i="20"/>
  <c r="M241" i="20" s="1"/>
  <c r="I241" i="20"/>
  <c r="K241" i="20"/>
  <c r="O241" i="20"/>
  <c r="Q241" i="20"/>
  <c r="V241" i="20"/>
  <c r="G242" i="20"/>
  <c r="I242" i="20"/>
  <c r="K242" i="20"/>
  <c r="M242" i="20"/>
  <c r="O242" i="20"/>
  <c r="Q242" i="20"/>
  <c r="V242" i="20"/>
  <c r="G243" i="20"/>
  <c r="M243" i="20" s="1"/>
  <c r="I243" i="20"/>
  <c r="K243" i="20"/>
  <c r="O243" i="20"/>
  <c r="Q243" i="20"/>
  <c r="V243" i="20"/>
  <c r="G244" i="20"/>
  <c r="M244" i="20" s="1"/>
  <c r="I244" i="20"/>
  <c r="K244" i="20"/>
  <c r="O244" i="20"/>
  <c r="Q244" i="20"/>
  <c r="V244" i="20"/>
  <c r="G245" i="20"/>
  <c r="M245" i="20" s="1"/>
  <c r="I245" i="20"/>
  <c r="K245" i="20"/>
  <c r="O245" i="20"/>
  <c r="Q245" i="20"/>
  <c r="V245" i="20"/>
  <c r="G248" i="20"/>
  <c r="G247" i="20" s="1"/>
  <c r="I248" i="20"/>
  <c r="I247" i="20" s="1"/>
  <c r="K248" i="20"/>
  <c r="M248" i="20"/>
  <c r="O248" i="20"/>
  <c r="O247" i="20" s="1"/>
  <c r="Q248" i="20"/>
  <c r="V248" i="20"/>
  <c r="V247" i="20" s="1"/>
  <c r="G250" i="20"/>
  <c r="M250" i="20" s="1"/>
  <c r="I250" i="20"/>
  <c r="K250" i="20"/>
  <c r="O250" i="20"/>
  <c r="Q250" i="20"/>
  <c r="Q247" i="20" s="1"/>
  <c r="V250" i="20"/>
  <c r="G253" i="20"/>
  <c r="M253" i="20" s="1"/>
  <c r="I253" i="20"/>
  <c r="K253" i="20"/>
  <c r="O253" i="20"/>
  <c r="Q253" i="20"/>
  <c r="V253" i="20"/>
  <c r="G256" i="20"/>
  <c r="I256" i="20"/>
  <c r="K256" i="20"/>
  <c r="M256" i="20"/>
  <c r="O256" i="20"/>
  <c r="Q256" i="20"/>
  <c r="V256" i="20"/>
  <c r="G262" i="20"/>
  <c r="M262" i="20" s="1"/>
  <c r="I262" i="20"/>
  <c r="K262" i="20"/>
  <c r="O262" i="20"/>
  <c r="Q262" i="20"/>
  <c r="V262" i="20"/>
  <c r="G266" i="20"/>
  <c r="M266" i="20" s="1"/>
  <c r="I266" i="20"/>
  <c r="K266" i="20"/>
  <c r="O266" i="20"/>
  <c r="Q266" i="20"/>
  <c r="V266" i="20"/>
  <c r="G267" i="20"/>
  <c r="M267" i="20" s="1"/>
  <c r="I267" i="20"/>
  <c r="K267" i="20"/>
  <c r="O267" i="20"/>
  <c r="Q267" i="20"/>
  <c r="V267" i="20"/>
  <c r="G269" i="20"/>
  <c r="I269" i="20"/>
  <c r="K269" i="20"/>
  <c r="K247" i="20" s="1"/>
  <c r="M269" i="20"/>
  <c r="O269" i="20"/>
  <c r="Q269" i="20"/>
  <c r="V269" i="20"/>
  <c r="G272" i="20"/>
  <c r="I272" i="20"/>
  <c r="K272" i="20"/>
  <c r="M272" i="20"/>
  <c r="O272" i="20"/>
  <c r="Q272" i="20"/>
  <c r="V272" i="20"/>
  <c r="G275" i="20"/>
  <c r="M275" i="20" s="1"/>
  <c r="I275" i="20"/>
  <c r="K275" i="20"/>
  <c r="O275" i="20"/>
  <c r="Q275" i="20"/>
  <c r="V275" i="20"/>
  <c r="G278" i="20"/>
  <c r="M278" i="20" s="1"/>
  <c r="I278" i="20"/>
  <c r="K278" i="20"/>
  <c r="O278" i="20"/>
  <c r="Q278" i="20"/>
  <c r="V278" i="20"/>
  <c r="G281" i="20"/>
  <c r="I281" i="20"/>
  <c r="K281" i="20"/>
  <c r="M281" i="20"/>
  <c r="O281" i="20"/>
  <c r="Q281" i="20"/>
  <c r="V281" i="20"/>
  <c r="G284" i="20"/>
  <c r="M284" i="20" s="1"/>
  <c r="I284" i="20"/>
  <c r="I283" i="20" s="1"/>
  <c r="K284" i="20"/>
  <c r="O284" i="20"/>
  <c r="O283" i="20" s="1"/>
  <c r="Q284" i="20"/>
  <c r="Q283" i="20" s="1"/>
  <c r="V284" i="20"/>
  <c r="G286" i="20"/>
  <c r="M286" i="20" s="1"/>
  <c r="I286" i="20"/>
  <c r="K286" i="20"/>
  <c r="K283" i="20" s="1"/>
  <c r="O286" i="20"/>
  <c r="Q286" i="20"/>
  <c r="V286" i="20"/>
  <c r="V283" i="20" s="1"/>
  <c r="G288" i="20"/>
  <c r="I288" i="20"/>
  <c r="K288" i="20"/>
  <c r="M288" i="20"/>
  <c r="O288" i="20"/>
  <c r="Q288" i="20"/>
  <c r="V288" i="20"/>
  <c r="G298" i="20"/>
  <c r="I298" i="20"/>
  <c r="K298" i="20"/>
  <c r="M298" i="20"/>
  <c r="O298" i="20"/>
  <c r="Q298" i="20"/>
  <c r="V298" i="20"/>
  <c r="G308" i="20"/>
  <c r="M308" i="20" s="1"/>
  <c r="I308" i="20"/>
  <c r="K308" i="20"/>
  <c r="O308" i="20"/>
  <c r="Q308" i="20"/>
  <c r="V308" i="20"/>
  <c r="G318" i="20"/>
  <c r="M318" i="20" s="1"/>
  <c r="I318" i="20"/>
  <c r="K318" i="20"/>
  <c r="O318" i="20"/>
  <c r="Q318" i="20"/>
  <c r="V318" i="20"/>
  <c r="G320" i="20"/>
  <c r="I320" i="20"/>
  <c r="K320" i="20"/>
  <c r="M320" i="20"/>
  <c r="O320" i="20"/>
  <c r="Q320" i="20"/>
  <c r="V320" i="20"/>
  <c r="G322" i="20"/>
  <c r="M322" i="20" s="1"/>
  <c r="I322" i="20"/>
  <c r="K322" i="20"/>
  <c r="O322" i="20"/>
  <c r="Q322" i="20"/>
  <c r="V322" i="20"/>
  <c r="G324" i="20"/>
  <c r="M324" i="20" s="1"/>
  <c r="I324" i="20"/>
  <c r="K324" i="20"/>
  <c r="O324" i="20"/>
  <c r="Q324" i="20"/>
  <c r="V324" i="20"/>
  <c r="G326" i="20"/>
  <c r="M326" i="20" s="1"/>
  <c r="I326" i="20"/>
  <c r="K326" i="20"/>
  <c r="O326" i="20"/>
  <c r="Q326" i="20"/>
  <c r="V326" i="20"/>
  <c r="K328" i="20"/>
  <c r="V328" i="20"/>
  <c r="G329" i="20"/>
  <c r="G328" i="20" s="1"/>
  <c r="I329" i="20"/>
  <c r="I328" i="20" s="1"/>
  <c r="K329" i="20"/>
  <c r="M329" i="20"/>
  <c r="O329" i="20"/>
  <c r="O328" i="20" s="1"/>
  <c r="Q329" i="20"/>
  <c r="V329" i="20"/>
  <c r="G333" i="20"/>
  <c r="M333" i="20" s="1"/>
  <c r="I333" i="20"/>
  <c r="K333" i="20"/>
  <c r="O333" i="20"/>
  <c r="Q333" i="20"/>
  <c r="Q328" i="20" s="1"/>
  <c r="V333" i="20"/>
  <c r="Q335" i="20"/>
  <c r="G336" i="20"/>
  <c r="I336" i="20"/>
  <c r="I335" i="20" s="1"/>
  <c r="K336" i="20"/>
  <c r="K335" i="20" s="1"/>
  <c r="M336" i="20"/>
  <c r="O336" i="20"/>
  <c r="O335" i="20" s="1"/>
  <c r="Q336" i="20"/>
  <c r="V336" i="20"/>
  <c r="V335" i="20" s="1"/>
  <c r="G348" i="20"/>
  <c r="G335" i="20" s="1"/>
  <c r="I348" i="20"/>
  <c r="K348" i="20"/>
  <c r="O348" i="20"/>
  <c r="Q348" i="20"/>
  <c r="V348" i="20"/>
  <c r="G349" i="20"/>
  <c r="G350" i="20"/>
  <c r="M350" i="20" s="1"/>
  <c r="M349" i="20" s="1"/>
  <c r="I350" i="20"/>
  <c r="I349" i="20" s="1"/>
  <c r="K350" i="20"/>
  <c r="K349" i="20" s="1"/>
  <c r="O350" i="20"/>
  <c r="O349" i="20" s="1"/>
  <c r="Q350" i="20"/>
  <c r="Q349" i="20" s="1"/>
  <c r="V350" i="20"/>
  <c r="V349" i="20" s="1"/>
  <c r="G354" i="20"/>
  <c r="I354" i="20"/>
  <c r="K354" i="20"/>
  <c r="M354" i="20"/>
  <c r="O354" i="20"/>
  <c r="Q354" i="20"/>
  <c r="V354" i="20"/>
  <c r="G356" i="20"/>
  <c r="I356" i="20"/>
  <c r="K356" i="20"/>
  <c r="M356" i="20"/>
  <c r="O356" i="20"/>
  <c r="Q356" i="20"/>
  <c r="V356" i="20"/>
  <c r="AE359" i="20"/>
  <c r="AF359" i="20"/>
  <c r="G48" i="19"/>
  <c r="G9" i="19"/>
  <c r="M9" i="19" s="1"/>
  <c r="I9" i="19"/>
  <c r="I8" i="19" s="1"/>
  <c r="K9" i="19"/>
  <c r="K8" i="19" s="1"/>
  <c r="O9" i="19"/>
  <c r="O8" i="19" s="1"/>
  <c r="Q9" i="19"/>
  <c r="V9" i="19"/>
  <c r="V8" i="19" s="1"/>
  <c r="G10" i="19"/>
  <c r="M10" i="19" s="1"/>
  <c r="I10" i="19"/>
  <c r="K10" i="19"/>
  <c r="O10" i="19"/>
  <c r="Q10" i="19"/>
  <c r="V10" i="19"/>
  <c r="G11" i="19"/>
  <c r="I11" i="19"/>
  <c r="K11" i="19"/>
  <c r="M11" i="19"/>
  <c r="O11" i="19"/>
  <c r="Q11" i="19"/>
  <c r="V11" i="19"/>
  <c r="G12" i="19"/>
  <c r="I12" i="19"/>
  <c r="K12" i="19"/>
  <c r="M12" i="19"/>
  <c r="O12" i="19"/>
  <c r="Q12" i="19"/>
  <c r="V12" i="19"/>
  <c r="G13" i="19"/>
  <c r="I13" i="19"/>
  <c r="K13" i="19"/>
  <c r="M13" i="19"/>
  <c r="O13" i="19"/>
  <c r="Q13" i="19"/>
  <c r="Q8" i="19" s="1"/>
  <c r="V13" i="19"/>
  <c r="G14" i="19"/>
  <c r="I14" i="19"/>
  <c r="K14" i="19"/>
  <c r="M14" i="19"/>
  <c r="O14" i="19"/>
  <c r="Q14" i="19"/>
  <c r="V14" i="19"/>
  <c r="G15" i="19"/>
  <c r="I15" i="19"/>
  <c r="K15" i="19"/>
  <c r="M15" i="19"/>
  <c r="O15" i="19"/>
  <c r="Q15" i="19"/>
  <c r="V15" i="19"/>
  <c r="G16" i="19"/>
  <c r="G8" i="19" s="1"/>
  <c r="I16" i="19"/>
  <c r="K16" i="19"/>
  <c r="O16" i="19"/>
  <c r="Q16" i="19"/>
  <c r="V16" i="19"/>
  <c r="G17" i="19"/>
  <c r="M17" i="19" s="1"/>
  <c r="I17" i="19"/>
  <c r="K17" i="19"/>
  <c r="O17" i="19"/>
  <c r="Q17" i="19"/>
  <c r="V17" i="19"/>
  <c r="G19" i="19"/>
  <c r="M19" i="19" s="1"/>
  <c r="I19" i="19"/>
  <c r="K19" i="19"/>
  <c r="O19" i="19"/>
  <c r="Q19" i="19"/>
  <c r="V19" i="19"/>
  <c r="G21" i="19"/>
  <c r="I21" i="19"/>
  <c r="K21" i="19"/>
  <c r="M21" i="19"/>
  <c r="O21" i="19"/>
  <c r="Q21" i="19"/>
  <c r="V21" i="19"/>
  <c r="G23" i="19"/>
  <c r="M23" i="19" s="1"/>
  <c r="I23" i="19"/>
  <c r="K23" i="19"/>
  <c r="O23" i="19"/>
  <c r="Q23" i="19"/>
  <c r="V23" i="19"/>
  <c r="G24" i="19"/>
  <c r="I24" i="19"/>
  <c r="K24" i="19"/>
  <c r="M24" i="19"/>
  <c r="O24" i="19"/>
  <c r="Q24" i="19"/>
  <c r="V24" i="19"/>
  <c r="G25" i="19"/>
  <c r="I25" i="19"/>
  <c r="K25" i="19"/>
  <c r="M25" i="19"/>
  <c r="O25" i="19"/>
  <c r="Q25" i="19"/>
  <c r="V25" i="19"/>
  <c r="G26" i="19"/>
  <c r="I26" i="19"/>
  <c r="K26" i="19"/>
  <c r="M26" i="19"/>
  <c r="O26" i="19"/>
  <c r="Q26" i="19"/>
  <c r="V26" i="19"/>
  <c r="G27" i="19"/>
  <c r="M27" i="19" s="1"/>
  <c r="I27" i="19"/>
  <c r="K27" i="19"/>
  <c r="O27" i="19"/>
  <c r="Q27" i="19"/>
  <c r="V27" i="19"/>
  <c r="G28" i="19"/>
  <c r="M28" i="19" s="1"/>
  <c r="I28" i="19"/>
  <c r="K28" i="19"/>
  <c r="O28" i="19"/>
  <c r="Q28" i="19"/>
  <c r="V28" i="19"/>
  <c r="G29" i="19"/>
  <c r="M29" i="19" s="1"/>
  <c r="I29" i="19"/>
  <c r="K29" i="19"/>
  <c r="O29" i="19"/>
  <c r="Q29" i="19"/>
  <c r="V29" i="19"/>
  <c r="G30" i="19"/>
  <c r="I30" i="19"/>
  <c r="K30" i="19"/>
  <c r="M30" i="19"/>
  <c r="O30" i="19"/>
  <c r="Q30" i="19"/>
  <c r="V30" i="19"/>
  <c r="G31" i="19"/>
  <c r="M31" i="19" s="1"/>
  <c r="I31" i="19"/>
  <c r="K31" i="19"/>
  <c r="O31" i="19"/>
  <c r="Q31" i="19"/>
  <c r="V31" i="19"/>
  <c r="G32" i="19"/>
  <c r="I32" i="19"/>
  <c r="K32" i="19"/>
  <c r="M32" i="19"/>
  <c r="O32" i="19"/>
  <c r="Q32" i="19"/>
  <c r="V32" i="19"/>
  <c r="G33" i="19"/>
  <c r="I33" i="19"/>
  <c r="K33" i="19"/>
  <c r="M33" i="19"/>
  <c r="O33" i="19"/>
  <c r="Q33" i="19"/>
  <c r="V33" i="19"/>
  <c r="G34" i="19"/>
  <c r="I34" i="19"/>
  <c r="K34" i="19"/>
  <c r="M34" i="19"/>
  <c r="O34" i="19"/>
  <c r="Q34" i="19"/>
  <c r="V34" i="19"/>
  <c r="G35" i="19"/>
  <c r="M35" i="19" s="1"/>
  <c r="I35" i="19"/>
  <c r="K35" i="19"/>
  <c r="O35" i="19"/>
  <c r="Q35" i="19"/>
  <c r="V35" i="19"/>
  <c r="G36" i="19"/>
  <c r="I36" i="19"/>
  <c r="K36" i="19"/>
  <c r="M36" i="19"/>
  <c r="O36" i="19"/>
  <c r="Q36" i="19"/>
  <c r="V36" i="19"/>
  <c r="G37" i="19"/>
  <c r="M37" i="19" s="1"/>
  <c r="I37" i="19"/>
  <c r="K37" i="19"/>
  <c r="O37" i="19"/>
  <c r="Q37" i="19"/>
  <c r="V37" i="19"/>
  <c r="G39" i="19"/>
  <c r="I39" i="19"/>
  <c r="K39" i="19"/>
  <c r="M39" i="19"/>
  <c r="O39" i="19"/>
  <c r="Q39" i="19"/>
  <c r="V39" i="19"/>
  <c r="G40" i="19"/>
  <c r="M40" i="19" s="1"/>
  <c r="I40" i="19"/>
  <c r="K40" i="19"/>
  <c r="O40" i="19"/>
  <c r="Q40" i="19"/>
  <c r="V40" i="19"/>
  <c r="G41" i="19"/>
  <c r="I41" i="19"/>
  <c r="K41" i="19"/>
  <c r="M41" i="19"/>
  <c r="O41" i="19"/>
  <c r="Q41" i="19"/>
  <c r="V41" i="19"/>
  <c r="G42" i="19"/>
  <c r="I42" i="19"/>
  <c r="K42" i="19"/>
  <c r="M42" i="19"/>
  <c r="O42" i="19"/>
  <c r="Q42" i="19"/>
  <c r="V42" i="19"/>
  <c r="O43" i="19"/>
  <c r="G44" i="19"/>
  <c r="G43" i="19" s="1"/>
  <c r="I44" i="19"/>
  <c r="I43" i="19" s="1"/>
  <c r="K44" i="19"/>
  <c r="K43" i="19" s="1"/>
  <c r="O44" i="19"/>
  <c r="Q44" i="19"/>
  <c r="Q43" i="19" s="1"/>
  <c r="V44" i="19"/>
  <c r="V43" i="19" s="1"/>
  <c r="G45" i="19"/>
  <c r="I45" i="19"/>
  <c r="K45" i="19"/>
  <c r="M45" i="19"/>
  <c r="O45" i="19"/>
  <c r="Q45" i="19"/>
  <c r="V45" i="19"/>
  <c r="G46" i="19"/>
  <c r="I46" i="19"/>
  <c r="K46" i="19"/>
  <c r="M46" i="19"/>
  <c r="O46" i="19"/>
  <c r="Q46" i="19"/>
  <c r="V46" i="19"/>
  <c r="AE48" i="19"/>
  <c r="AF48" i="19"/>
  <c r="G33" i="18"/>
  <c r="G9" i="18"/>
  <c r="M9" i="18" s="1"/>
  <c r="I9" i="18"/>
  <c r="I8" i="18" s="1"/>
  <c r="K9" i="18"/>
  <c r="K8" i="18" s="1"/>
  <c r="O9" i="18"/>
  <c r="Q9" i="18"/>
  <c r="V9" i="18"/>
  <c r="V8" i="18" s="1"/>
  <c r="G10" i="18"/>
  <c r="I10" i="18"/>
  <c r="K10" i="18"/>
  <c r="M10" i="18"/>
  <c r="O10" i="18"/>
  <c r="Q10" i="18"/>
  <c r="V10" i="18"/>
  <c r="G11" i="18"/>
  <c r="G8" i="18" s="1"/>
  <c r="I11" i="18"/>
  <c r="K11" i="18"/>
  <c r="M11" i="18"/>
  <c r="O11" i="18"/>
  <c r="O8" i="18" s="1"/>
  <c r="Q11" i="18"/>
  <c r="V11" i="18"/>
  <c r="G12" i="18"/>
  <c r="M12" i="18" s="1"/>
  <c r="I12" i="18"/>
  <c r="K12" i="18"/>
  <c r="O12" i="18"/>
  <c r="Q12" i="18"/>
  <c r="Q8" i="18" s="1"/>
  <c r="V12" i="18"/>
  <c r="G13" i="18"/>
  <c r="I13" i="18"/>
  <c r="K13" i="18"/>
  <c r="M13" i="18"/>
  <c r="O13" i="18"/>
  <c r="Q13" i="18"/>
  <c r="V13" i="18"/>
  <c r="G14" i="18"/>
  <c r="I14" i="18"/>
  <c r="K14" i="18"/>
  <c r="M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8" i="18"/>
  <c r="I18" i="18"/>
  <c r="K18" i="18"/>
  <c r="M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I22" i="18"/>
  <c r="K22" i="18"/>
  <c r="M22" i="18"/>
  <c r="O22" i="18"/>
  <c r="Q22" i="18"/>
  <c r="V22" i="18"/>
  <c r="G23" i="18"/>
  <c r="M23" i="18" s="1"/>
  <c r="I23" i="18"/>
  <c r="K23" i="18"/>
  <c r="O23" i="18"/>
  <c r="Q23" i="18"/>
  <c r="V23" i="18"/>
  <c r="G24" i="18"/>
  <c r="M24" i="18" s="1"/>
  <c r="I24" i="18"/>
  <c r="K24" i="18"/>
  <c r="O24" i="18"/>
  <c r="Q24" i="18"/>
  <c r="V24" i="18"/>
  <c r="G25" i="18"/>
  <c r="I25" i="18"/>
  <c r="K25" i="18"/>
  <c r="M25" i="18"/>
  <c r="O25" i="18"/>
  <c r="Q25" i="18"/>
  <c r="V25" i="18"/>
  <c r="G26" i="18"/>
  <c r="I26" i="18"/>
  <c r="K26" i="18"/>
  <c r="M26" i="18"/>
  <c r="O26" i="18"/>
  <c r="Q26" i="18"/>
  <c r="V26" i="18"/>
  <c r="G27" i="18"/>
  <c r="I27" i="18"/>
  <c r="K27" i="18"/>
  <c r="M27" i="18"/>
  <c r="O27" i="18"/>
  <c r="Q27" i="18"/>
  <c r="V27" i="18"/>
  <c r="G28" i="18"/>
  <c r="M28" i="18" s="1"/>
  <c r="I28" i="18"/>
  <c r="K28" i="18"/>
  <c r="O28" i="18"/>
  <c r="Q28" i="18"/>
  <c r="V28" i="18"/>
  <c r="G29" i="18"/>
  <c r="I29" i="18"/>
  <c r="K29" i="18"/>
  <c r="M29" i="18"/>
  <c r="O29" i="18"/>
  <c r="Q29" i="18"/>
  <c r="V29" i="18"/>
  <c r="G30" i="18"/>
  <c r="I30" i="18"/>
  <c r="K30" i="18"/>
  <c r="M30" i="18"/>
  <c r="O30" i="18"/>
  <c r="Q30" i="18"/>
  <c r="V30" i="18"/>
  <c r="G31" i="18"/>
  <c r="M31" i="18" s="1"/>
  <c r="I31" i="18"/>
  <c r="K31" i="18"/>
  <c r="O31" i="18"/>
  <c r="Q31" i="18"/>
  <c r="V31" i="18"/>
  <c r="AE33" i="18"/>
  <c r="AF33" i="18"/>
  <c r="G1590" i="17"/>
  <c r="BA1587" i="17"/>
  <c r="BA1581" i="17"/>
  <c r="BA1573" i="17"/>
  <c r="BA1565" i="17"/>
  <c r="BA1558" i="17"/>
  <c r="BA1551" i="17"/>
  <c r="BA1465" i="17"/>
  <c r="BA1464" i="17"/>
  <c r="BA1462" i="17"/>
  <c r="BA1459" i="17"/>
  <c r="BA1458" i="17"/>
  <c r="BA1436" i="17"/>
  <c r="BA1415" i="17"/>
  <c r="BA1407" i="17"/>
  <c r="BA1399" i="17"/>
  <c r="BA1398" i="17"/>
  <c r="BA1396" i="17"/>
  <c r="BA1393" i="17"/>
  <c r="BA1392" i="17"/>
  <c r="BA1386" i="17"/>
  <c r="BA818" i="17"/>
  <c r="BA810" i="17"/>
  <c r="BA802" i="17"/>
  <c r="BA796" i="17"/>
  <c r="BA787" i="17"/>
  <c r="BA779" i="17"/>
  <c r="BA512" i="17"/>
  <c r="BA507" i="17"/>
  <c r="BA402" i="17"/>
  <c r="BA326" i="17"/>
  <c r="BA317" i="17"/>
  <c r="BA312" i="17"/>
  <c r="BA299" i="17"/>
  <c r="BA295" i="17"/>
  <c r="BA244" i="17"/>
  <c r="BA211" i="17"/>
  <c r="BA160" i="17"/>
  <c r="BA157" i="17"/>
  <c r="BA154" i="17"/>
  <c r="BA126" i="17"/>
  <c r="BA56" i="17"/>
  <c r="BA36" i="17"/>
  <c r="BA22" i="17"/>
  <c r="BA20" i="17"/>
  <c r="BA10" i="17"/>
  <c r="I8" i="17"/>
  <c r="G9" i="17"/>
  <c r="M9" i="17" s="1"/>
  <c r="I9" i="17"/>
  <c r="K9" i="17"/>
  <c r="K8" i="17" s="1"/>
  <c r="O9" i="17"/>
  <c r="Q9" i="17"/>
  <c r="Q8" i="17" s="1"/>
  <c r="V9" i="17"/>
  <c r="G15" i="17"/>
  <c r="I15" i="17"/>
  <c r="K15" i="17"/>
  <c r="M15" i="17"/>
  <c r="O15" i="17"/>
  <c r="Q15" i="17"/>
  <c r="V15" i="17"/>
  <c r="V8" i="17" s="1"/>
  <c r="G18" i="17"/>
  <c r="I18" i="17"/>
  <c r="K18" i="17"/>
  <c r="M18" i="17"/>
  <c r="O18" i="17"/>
  <c r="O8" i="17" s="1"/>
  <c r="Q18" i="17"/>
  <c r="V18" i="17"/>
  <c r="G19" i="17"/>
  <c r="M19" i="17" s="1"/>
  <c r="I19" i="17"/>
  <c r="K19" i="17"/>
  <c r="O19" i="17"/>
  <c r="Q19" i="17"/>
  <c r="V19" i="17"/>
  <c r="G21" i="17"/>
  <c r="M21" i="17" s="1"/>
  <c r="I21" i="17"/>
  <c r="K21" i="17"/>
  <c r="O21" i="17"/>
  <c r="Q21" i="17"/>
  <c r="V21" i="17"/>
  <c r="G23" i="17"/>
  <c r="I23" i="17"/>
  <c r="K23" i="17"/>
  <c r="M23" i="17"/>
  <c r="O23" i="17"/>
  <c r="Q23" i="17"/>
  <c r="V23" i="17"/>
  <c r="G32" i="17"/>
  <c r="M32" i="17" s="1"/>
  <c r="I32" i="17"/>
  <c r="K32" i="17"/>
  <c r="O32" i="17"/>
  <c r="Q32" i="17"/>
  <c r="V32" i="17"/>
  <c r="G35" i="17"/>
  <c r="M35" i="17" s="1"/>
  <c r="I35" i="17"/>
  <c r="K35" i="17"/>
  <c r="O35" i="17"/>
  <c r="Q35" i="17"/>
  <c r="V35" i="17"/>
  <c r="G38" i="17"/>
  <c r="M38" i="17" s="1"/>
  <c r="I38" i="17"/>
  <c r="K38" i="17"/>
  <c r="O38" i="17"/>
  <c r="Q38" i="17"/>
  <c r="V38" i="17"/>
  <c r="G40" i="17"/>
  <c r="I40" i="17"/>
  <c r="K40" i="17"/>
  <c r="M40" i="17"/>
  <c r="O40" i="17"/>
  <c r="Q40" i="17"/>
  <c r="V40" i="17"/>
  <c r="G46" i="17"/>
  <c r="I46" i="17"/>
  <c r="K46" i="17"/>
  <c r="M46" i="17"/>
  <c r="O46" i="17"/>
  <c r="Q46" i="17"/>
  <c r="V46" i="17"/>
  <c r="G50" i="17"/>
  <c r="M50" i="17" s="1"/>
  <c r="I50" i="17"/>
  <c r="K50" i="17"/>
  <c r="O50" i="17"/>
  <c r="Q50" i="17"/>
  <c r="V50" i="17"/>
  <c r="G53" i="17"/>
  <c r="M53" i="17" s="1"/>
  <c r="I53" i="17"/>
  <c r="K53" i="17"/>
  <c r="O53" i="17"/>
  <c r="Q53" i="17"/>
  <c r="V53" i="17"/>
  <c r="G55" i="17"/>
  <c r="I55" i="17"/>
  <c r="K55" i="17"/>
  <c r="M55" i="17"/>
  <c r="O55" i="17"/>
  <c r="Q55" i="17"/>
  <c r="V55" i="17"/>
  <c r="G58" i="17"/>
  <c r="M58" i="17" s="1"/>
  <c r="I58" i="17"/>
  <c r="K58" i="17"/>
  <c r="O58" i="17"/>
  <c r="Q58" i="17"/>
  <c r="V58" i="17"/>
  <c r="G60" i="17"/>
  <c r="M60" i="17" s="1"/>
  <c r="I60" i="17"/>
  <c r="K60" i="17"/>
  <c r="O60" i="17"/>
  <c r="Q60" i="17"/>
  <c r="V60" i="17"/>
  <c r="G72" i="17"/>
  <c r="M72" i="17" s="1"/>
  <c r="I72" i="17"/>
  <c r="K72" i="17"/>
  <c r="O72" i="17"/>
  <c r="Q72" i="17"/>
  <c r="V72" i="17"/>
  <c r="G75" i="17"/>
  <c r="I75" i="17"/>
  <c r="K75" i="17"/>
  <c r="M75" i="17"/>
  <c r="O75" i="17"/>
  <c r="Q75" i="17"/>
  <c r="V75" i="17"/>
  <c r="O77" i="17"/>
  <c r="G78" i="17"/>
  <c r="G77" i="17" s="1"/>
  <c r="I78" i="17"/>
  <c r="I77" i="17" s="1"/>
  <c r="K78" i="17"/>
  <c r="K77" i="17" s="1"/>
  <c r="O78" i="17"/>
  <c r="Q78" i="17"/>
  <c r="Q77" i="17" s="1"/>
  <c r="V78" i="17"/>
  <c r="G80" i="17"/>
  <c r="M80" i="17" s="1"/>
  <c r="I80" i="17"/>
  <c r="K80" i="17"/>
  <c r="O80" i="17"/>
  <c r="Q80" i="17"/>
  <c r="V80" i="17"/>
  <c r="V77" i="17" s="1"/>
  <c r="G83" i="17"/>
  <c r="I83" i="17"/>
  <c r="K83" i="17"/>
  <c r="M83" i="17"/>
  <c r="O83" i="17"/>
  <c r="Q83" i="17"/>
  <c r="V83" i="17"/>
  <c r="G86" i="17"/>
  <c r="M86" i="17" s="1"/>
  <c r="I86" i="17"/>
  <c r="K86" i="17"/>
  <c r="O86" i="17"/>
  <c r="Q86" i="17"/>
  <c r="V86" i="17"/>
  <c r="G90" i="17"/>
  <c r="M90" i="17" s="1"/>
  <c r="I90" i="17"/>
  <c r="K90" i="17"/>
  <c r="O90" i="17"/>
  <c r="Q90" i="17"/>
  <c r="V90" i="17"/>
  <c r="I93" i="17"/>
  <c r="K93" i="17"/>
  <c r="Q93" i="17"/>
  <c r="G94" i="17"/>
  <c r="G93" i="17" s="1"/>
  <c r="I94" i="17"/>
  <c r="K94" i="17"/>
  <c r="M94" i="17"/>
  <c r="M93" i="17" s="1"/>
  <c r="O94" i="17"/>
  <c r="Q94" i="17"/>
  <c r="V94" i="17"/>
  <c r="V93" i="17" s="1"/>
  <c r="G97" i="17"/>
  <c r="I97" i="17"/>
  <c r="K97" i="17"/>
  <c r="M97" i="17"/>
  <c r="O97" i="17"/>
  <c r="O93" i="17" s="1"/>
  <c r="Q97" i="17"/>
  <c r="V97" i="17"/>
  <c r="O100" i="17"/>
  <c r="Q100" i="17"/>
  <c r="G101" i="17"/>
  <c r="M101" i="17" s="1"/>
  <c r="I101" i="17"/>
  <c r="I100" i="17" s="1"/>
  <c r="K101" i="17"/>
  <c r="K100" i="17" s="1"/>
  <c r="O101" i="17"/>
  <c r="Q101" i="17"/>
  <c r="V101" i="17"/>
  <c r="V100" i="17" s="1"/>
  <c r="G104" i="17"/>
  <c r="I104" i="17"/>
  <c r="K104" i="17"/>
  <c r="M104" i="17"/>
  <c r="O104" i="17"/>
  <c r="Q104" i="17"/>
  <c r="V104" i="17"/>
  <c r="G107" i="17"/>
  <c r="G100" i="17" s="1"/>
  <c r="I107" i="17"/>
  <c r="K107" i="17"/>
  <c r="O107" i="17"/>
  <c r="Q107" i="17"/>
  <c r="V107" i="17"/>
  <c r="G109" i="17"/>
  <c r="M109" i="17" s="1"/>
  <c r="I109" i="17"/>
  <c r="K109" i="17"/>
  <c r="O109" i="17"/>
  <c r="Q109" i="17"/>
  <c r="V109" i="17"/>
  <c r="G111" i="17"/>
  <c r="M111" i="17" s="1"/>
  <c r="I111" i="17"/>
  <c r="K111" i="17"/>
  <c r="O111" i="17"/>
  <c r="Q111" i="17"/>
  <c r="V111" i="17"/>
  <c r="G114" i="17"/>
  <c r="I114" i="17"/>
  <c r="I113" i="17" s="1"/>
  <c r="K114" i="17"/>
  <c r="M114" i="17"/>
  <c r="O114" i="17"/>
  <c r="O113" i="17" s="1"/>
  <c r="Q114" i="17"/>
  <c r="V114" i="17"/>
  <c r="G116" i="17"/>
  <c r="G113" i="17" s="1"/>
  <c r="I116" i="17"/>
  <c r="K116" i="17"/>
  <c r="O116" i="17"/>
  <c r="Q116" i="17"/>
  <c r="Q113" i="17" s="1"/>
  <c r="V116" i="17"/>
  <c r="G118" i="17"/>
  <c r="I118" i="17"/>
  <c r="K118" i="17"/>
  <c r="M118" i="17"/>
  <c r="O118" i="17"/>
  <c r="Q118" i="17"/>
  <c r="V118" i="17"/>
  <c r="V113" i="17" s="1"/>
  <c r="G120" i="17"/>
  <c r="I120" i="17"/>
  <c r="K120" i="17"/>
  <c r="M120" i="17"/>
  <c r="O120" i="17"/>
  <c r="Q120" i="17"/>
  <c r="V120" i="17"/>
  <c r="G123" i="17"/>
  <c r="M123" i="17" s="1"/>
  <c r="I123" i="17"/>
  <c r="K123" i="17"/>
  <c r="O123" i="17"/>
  <c r="Q123" i="17"/>
  <c r="V123" i="17"/>
  <c r="G124" i="17"/>
  <c r="M124" i="17" s="1"/>
  <c r="I124" i="17"/>
  <c r="K124" i="17"/>
  <c r="O124" i="17"/>
  <c r="Q124" i="17"/>
  <c r="V124" i="17"/>
  <c r="G125" i="17"/>
  <c r="M125" i="17" s="1"/>
  <c r="I125" i="17"/>
  <c r="K125" i="17"/>
  <c r="K113" i="17" s="1"/>
  <c r="O125" i="17"/>
  <c r="Q125" i="17"/>
  <c r="V125" i="17"/>
  <c r="G128" i="17"/>
  <c r="I128" i="17"/>
  <c r="K128" i="17"/>
  <c r="M128" i="17"/>
  <c r="O128" i="17"/>
  <c r="Q128" i="17"/>
  <c r="V128" i="17"/>
  <c r="G131" i="17"/>
  <c r="I131" i="17"/>
  <c r="K131" i="17"/>
  <c r="M131" i="17"/>
  <c r="O131" i="17"/>
  <c r="Q131" i="17"/>
  <c r="V131" i="17"/>
  <c r="G135" i="17"/>
  <c r="M135" i="17" s="1"/>
  <c r="I135" i="17"/>
  <c r="K135" i="17"/>
  <c r="O135" i="17"/>
  <c r="Q135" i="17"/>
  <c r="V135" i="17"/>
  <c r="G137" i="17"/>
  <c r="I137" i="17"/>
  <c r="K137" i="17"/>
  <c r="M137" i="17"/>
  <c r="O137" i="17"/>
  <c r="Q137" i="17"/>
  <c r="V137" i="17"/>
  <c r="G140" i="17"/>
  <c r="I140" i="17"/>
  <c r="K140" i="17"/>
  <c r="M140" i="17"/>
  <c r="O140" i="17"/>
  <c r="Q140" i="17"/>
  <c r="V140" i="17"/>
  <c r="G143" i="17"/>
  <c r="M143" i="17" s="1"/>
  <c r="I143" i="17"/>
  <c r="K143" i="17"/>
  <c r="O143" i="17"/>
  <c r="Q143" i="17"/>
  <c r="V143" i="17"/>
  <c r="G144" i="17"/>
  <c r="M144" i="17" s="1"/>
  <c r="I144" i="17"/>
  <c r="K144" i="17"/>
  <c r="O144" i="17"/>
  <c r="Q144" i="17"/>
  <c r="V144" i="17"/>
  <c r="G146" i="17"/>
  <c r="M146" i="17" s="1"/>
  <c r="I146" i="17"/>
  <c r="K146" i="17"/>
  <c r="O146" i="17"/>
  <c r="Q146" i="17"/>
  <c r="V146" i="17"/>
  <c r="G149" i="17"/>
  <c r="I149" i="17"/>
  <c r="I148" i="17" s="1"/>
  <c r="K149" i="17"/>
  <c r="M149" i="17"/>
  <c r="O149" i="17"/>
  <c r="O148" i="17" s="1"/>
  <c r="Q149" i="17"/>
  <c r="V149" i="17"/>
  <c r="G153" i="17"/>
  <c r="G148" i="17" s="1"/>
  <c r="I153" i="17"/>
  <c r="K153" i="17"/>
  <c r="O153" i="17"/>
  <c r="Q153" i="17"/>
  <c r="Q148" i="17" s="1"/>
  <c r="V153" i="17"/>
  <c r="G156" i="17"/>
  <c r="I156" i="17"/>
  <c r="K156" i="17"/>
  <c r="M156" i="17"/>
  <c r="O156" i="17"/>
  <c r="Q156" i="17"/>
  <c r="V156" i="17"/>
  <c r="V148" i="17" s="1"/>
  <c r="G159" i="17"/>
  <c r="I159" i="17"/>
  <c r="K159" i="17"/>
  <c r="M159" i="17"/>
  <c r="O159" i="17"/>
  <c r="Q159" i="17"/>
  <c r="V159" i="17"/>
  <c r="G194" i="17"/>
  <c r="M194" i="17" s="1"/>
  <c r="I194" i="17"/>
  <c r="K194" i="17"/>
  <c r="O194" i="17"/>
  <c r="Q194" i="17"/>
  <c r="V194" i="17"/>
  <c r="G207" i="17"/>
  <c r="M207" i="17" s="1"/>
  <c r="I207" i="17"/>
  <c r="K207" i="17"/>
  <c r="O207" i="17"/>
  <c r="Q207" i="17"/>
  <c r="V207" i="17"/>
  <c r="G210" i="17"/>
  <c r="M210" i="17" s="1"/>
  <c r="I210" i="17"/>
  <c r="K210" i="17"/>
  <c r="K148" i="17" s="1"/>
  <c r="O210" i="17"/>
  <c r="Q210" i="17"/>
  <c r="V210" i="17"/>
  <c r="G220" i="17"/>
  <c r="I220" i="17"/>
  <c r="K220" i="17"/>
  <c r="M220" i="17"/>
  <c r="O220" i="17"/>
  <c r="Q220" i="17"/>
  <c r="V220" i="17"/>
  <c r="G223" i="17"/>
  <c r="I223" i="17"/>
  <c r="K223" i="17"/>
  <c r="M223" i="17"/>
  <c r="O223" i="17"/>
  <c r="Q223" i="17"/>
  <c r="V223" i="17"/>
  <c r="G225" i="17"/>
  <c r="M225" i="17" s="1"/>
  <c r="I225" i="17"/>
  <c r="K225" i="17"/>
  <c r="O225" i="17"/>
  <c r="Q225" i="17"/>
  <c r="V225" i="17"/>
  <c r="G227" i="17"/>
  <c r="I227" i="17"/>
  <c r="K227" i="17"/>
  <c r="M227" i="17"/>
  <c r="O227" i="17"/>
  <c r="Q227" i="17"/>
  <c r="V227" i="17"/>
  <c r="G236" i="17"/>
  <c r="I236" i="17"/>
  <c r="K236" i="17"/>
  <c r="M236" i="17"/>
  <c r="O236" i="17"/>
  <c r="Q236" i="17"/>
  <c r="V236" i="17"/>
  <c r="G237" i="17"/>
  <c r="G238" i="17"/>
  <c r="M238" i="17" s="1"/>
  <c r="I238" i="17"/>
  <c r="I237" i="17" s="1"/>
  <c r="K238" i="17"/>
  <c r="O238" i="17"/>
  <c r="O237" i="17" s="1"/>
  <c r="Q238" i="17"/>
  <c r="V238" i="17"/>
  <c r="V237" i="17" s="1"/>
  <c r="G241" i="17"/>
  <c r="M241" i="17" s="1"/>
  <c r="I241" i="17"/>
  <c r="K241" i="17"/>
  <c r="K237" i="17" s="1"/>
  <c r="O241" i="17"/>
  <c r="Q241" i="17"/>
  <c r="Q237" i="17" s="1"/>
  <c r="V241" i="17"/>
  <c r="G243" i="17"/>
  <c r="I243" i="17"/>
  <c r="K243" i="17"/>
  <c r="M243" i="17"/>
  <c r="O243" i="17"/>
  <c r="Q243" i="17"/>
  <c r="V243" i="17"/>
  <c r="G278" i="17"/>
  <c r="I278" i="17"/>
  <c r="K278" i="17"/>
  <c r="M278" i="17"/>
  <c r="O278" i="17"/>
  <c r="Q278" i="17"/>
  <c r="V278" i="17"/>
  <c r="G281" i="17"/>
  <c r="M281" i="17" s="1"/>
  <c r="I281" i="17"/>
  <c r="K281" i="17"/>
  <c r="O281" i="17"/>
  <c r="Q281" i="17"/>
  <c r="V281" i="17"/>
  <c r="G283" i="17"/>
  <c r="I283" i="17"/>
  <c r="K283" i="17"/>
  <c r="M283" i="17"/>
  <c r="O283" i="17"/>
  <c r="Q283" i="17"/>
  <c r="V283" i="17"/>
  <c r="G285" i="17"/>
  <c r="I285" i="17"/>
  <c r="K285" i="17"/>
  <c r="M285" i="17"/>
  <c r="O285" i="17"/>
  <c r="Q285" i="17"/>
  <c r="V285" i="17"/>
  <c r="G292" i="17"/>
  <c r="M292" i="17" s="1"/>
  <c r="I292" i="17"/>
  <c r="K292" i="17"/>
  <c r="O292" i="17"/>
  <c r="Q292" i="17"/>
  <c r="V292" i="17"/>
  <c r="G294" i="17"/>
  <c r="M294" i="17" s="1"/>
  <c r="I294" i="17"/>
  <c r="K294" i="17"/>
  <c r="O294" i="17"/>
  <c r="Q294" i="17"/>
  <c r="V294" i="17"/>
  <c r="G298" i="17"/>
  <c r="M298" i="17" s="1"/>
  <c r="I298" i="17"/>
  <c r="K298" i="17"/>
  <c r="O298" i="17"/>
  <c r="Q298" i="17"/>
  <c r="V298" i="17"/>
  <c r="G311" i="17"/>
  <c r="I311" i="17"/>
  <c r="K311" i="17"/>
  <c r="M311" i="17"/>
  <c r="O311" i="17"/>
  <c r="Q311" i="17"/>
  <c r="V311" i="17"/>
  <c r="G316" i="17"/>
  <c r="I316" i="17"/>
  <c r="K316" i="17"/>
  <c r="M316" i="17"/>
  <c r="O316" i="17"/>
  <c r="Q316" i="17"/>
  <c r="V316" i="17"/>
  <c r="G325" i="17"/>
  <c r="M325" i="17" s="1"/>
  <c r="I325" i="17"/>
  <c r="K325" i="17"/>
  <c r="O325" i="17"/>
  <c r="Q325" i="17"/>
  <c r="V325" i="17"/>
  <c r="G328" i="17"/>
  <c r="I328" i="17"/>
  <c r="K328" i="17"/>
  <c r="M328" i="17"/>
  <c r="O328" i="17"/>
  <c r="Q328" i="17"/>
  <c r="V328" i="17"/>
  <c r="G330" i="17"/>
  <c r="I330" i="17"/>
  <c r="K330" i="17"/>
  <c r="M330" i="17"/>
  <c r="O330" i="17"/>
  <c r="Q330" i="17"/>
  <c r="V330" i="17"/>
  <c r="G345" i="17"/>
  <c r="M345" i="17" s="1"/>
  <c r="I345" i="17"/>
  <c r="K345" i="17"/>
  <c r="O345" i="17"/>
  <c r="Q345" i="17"/>
  <c r="V345" i="17"/>
  <c r="G347" i="17"/>
  <c r="M347" i="17" s="1"/>
  <c r="I347" i="17"/>
  <c r="K347" i="17"/>
  <c r="O347" i="17"/>
  <c r="Q347" i="17"/>
  <c r="V347" i="17"/>
  <c r="G349" i="17"/>
  <c r="M349" i="17" s="1"/>
  <c r="I349" i="17"/>
  <c r="K349" i="17"/>
  <c r="O349" i="17"/>
  <c r="Q349" i="17"/>
  <c r="V349" i="17"/>
  <c r="G351" i="17"/>
  <c r="I351" i="17"/>
  <c r="K351" i="17"/>
  <c r="M351" i="17"/>
  <c r="O351" i="17"/>
  <c r="Q351" i="17"/>
  <c r="V351" i="17"/>
  <c r="G367" i="17"/>
  <c r="I367" i="17"/>
  <c r="K367" i="17"/>
  <c r="M367" i="17"/>
  <c r="O367" i="17"/>
  <c r="Q367" i="17"/>
  <c r="V367" i="17"/>
  <c r="G371" i="17"/>
  <c r="M371" i="17" s="1"/>
  <c r="I371" i="17"/>
  <c r="K371" i="17"/>
  <c r="O371" i="17"/>
  <c r="Q371" i="17"/>
  <c r="V371" i="17"/>
  <c r="G373" i="17"/>
  <c r="I373" i="17"/>
  <c r="K373" i="17"/>
  <c r="M373" i="17"/>
  <c r="O373" i="17"/>
  <c r="Q373" i="17"/>
  <c r="V373" i="17"/>
  <c r="G380" i="17"/>
  <c r="I380" i="17"/>
  <c r="K380" i="17"/>
  <c r="M380" i="17"/>
  <c r="O380" i="17"/>
  <c r="Q380" i="17"/>
  <c r="V380" i="17"/>
  <c r="G381" i="17"/>
  <c r="M381" i="17" s="1"/>
  <c r="I381" i="17"/>
  <c r="K381" i="17"/>
  <c r="O381" i="17"/>
  <c r="Q381" i="17"/>
  <c r="V381" i="17"/>
  <c r="G398" i="17"/>
  <c r="M398" i="17" s="1"/>
  <c r="I398" i="17"/>
  <c r="K398" i="17"/>
  <c r="O398" i="17"/>
  <c r="Q398" i="17"/>
  <c r="V398" i="17"/>
  <c r="I400" i="17"/>
  <c r="K400" i="17"/>
  <c r="G401" i="17"/>
  <c r="I401" i="17"/>
  <c r="K401" i="17"/>
  <c r="M401" i="17"/>
  <c r="O401" i="17"/>
  <c r="Q401" i="17"/>
  <c r="V401" i="17"/>
  <c r="V400" i="17" s="1"/>
  <c r="G415" i="17"/>
  <c r="I415" i="17"/>
  <c r="K415" i="17"/>
  <c r="M415" i="17"/>
  <c r="O415" i="17"/>
  <c r="O400" i="17" s="1"/>
  <c r="Q415" i="17"/>
  <c r="V415" i="17"/>
  <c r="G428" i="17"/>
  <c r="G400" i="17" s="1"/>
  <c r="I428" i="17"/>
  <c r="K428" i="17"/>
  <c r="O428" i="17"/>
  <c r="Q428" i="17"/>
  <c r="Q400" i="17" s="1"/>
  <c r="V428" i="17"/>
  <c r="Q447" i="17"/>
  <c r="V447" i="17"/>
  <c r="G448" i="17"/>
  <c r="I448" i="17"/>
  <c r="K448" i="17"/>
  <c r="K447" i="17" s="1"/>
  <c r="M448" i="17"/>
  <c r="O448" i="17"/>
  <c r="Q448" i="17"/>
  <c r="V448" i="17"/>
  <c r="G451" i="17"/>
  <c r="G447" i="17" s="1"/>
  <c r="I451" i="17"/>
  <c r="K451" i="17"/>
  <c r="O451" i="17"/>
  <c r="Q451" i="17"/>
  <c r="V451" i="17"/>
  <c r="G453" i="17"/>
  <c r="M453" i="17" s="1"/>
  <c r="I453" i="17"/>
  <c r="I447" i="17" s="1"/>
  <c r="K453" i="17"/>
  <c r="O453" i="17"/>
  <c r="O447" i="17" s="1"/>
  <c r="Q453" i="17"/>
  <c r="V453" i="17"/>
  <c r="G455" i="17"/>
  <c r="M455" i="17" s="1"/>
  <c r="I455" i="17"/>
  <c r="K455" i="17"/>
  <c r="O455" i="17"/>
  <c r="Q455" i="17"/>
  <c r="V455" i="17"/>
  <c r="G456" i="17"/>
  <c r="I456" i="17"/>
  <c r="K456" i="17"/>
  <c r="M456" i="17"/>
  <c r="O456" i="17"/>
  <c r="Q456" i="17"/>
  <c r="V456" i="17"/>
  <c r="O458" i="17"/>
  <c r="G459" i="17"/>
  <c r="G458" i="17" s="1"/>
  <c r="I459" i="17"/>
  <c r="K459" i="17"/>
  <c r="O459" i="17"/>
  <c r="Q459" i="17"/>
  <c r="Q458" i="17" s="1"/>
  <c r="V459" i="17"/>
  <c r="G463" i="17"/>
  <c r="I463" i="17"/>
  <c r="I458" i="17" s="1"/>
  <c r="K463" i="17"/>
  <c r="M463" i="17"/>
  <c r="O463" i="17"/>
  <c r="Q463" i="17"/>
  <c r="V463" i="17"/>
  <c r="V458" i="17" s="1"/>
  <c r="G471" i="17"/>
  <c r="I471" i="17"/>
  <c r="K471" i="17"/>
  <c r="K458" i="17" s="1"/>
  <c r="M471" i="17"/>
  <c r="O471" i="17"/>
  <c r="Q471" i="17"/>
  <c r="V471" i="17"/>
  <c r="G472" i="17"/>
  <c r="M472" i="17" s="1"/>
  <c r="I472" i="17"/>
  <c r="K472" i="17"/>
  <c r="O472" i="17"/>
  <c r="Q472" i="17"/>
  <c r="V472" i="17"/>
  <c r="I489" i="17"/>
  <c r="G490" i="17"/>
  <c r="M490" i="17" s="1"/>
  <c r="I490" i="17"/>
  <c r="K490" i="17"/>
  <c r="K489" i="17" s="1"/>
  <c r="O490" i="17"/>
  <c r="Q490" i="17"/>
  <c r="Q489" i="17" s="1"/>
  <c r="V490" i="17"/>
  <c r="G491" i="17"/>
  <c r="I491" i="17"/>
  <c r="K491" i="17"/>
  <c r="M491" i="17"/>
  <c r="O491" i="17"/>
  <c r="Q491" i="17"/>
  <c r="V491" i="17"/>
  <c r="V489" i="17" s="1"/>
  <c r="G495" i="17"/>
  <c r="I495" i="17"/>
  <c r="K495" i="17"/>
  <c r="M495" i="17"/>
  <c r="O495" i="17"/>
  <c r="O489" i="17" s="1"/>
  <c r="Q495" i="17"/>
  <c r="V495" i="17"/>
  <c r="G499" i="17"/>
  <c r="M499" i="17" s="1"/>
  <c r="I499" i="17"/>
  <c r="K499" i="17"/>
  <c r="O499" i="17"/>
  <c r="Q499" i="17"/>
  <c r="V499" i="17"/>
  <c r="G503" i="17"/>
  <c r="I503" i="17"/>
  <c r="K503" i="17"/>
  <c r="M503" i="17"/>
  <c r="O503" i="17"/>
  <c r="Q503" i="17"/>
  <c r="V503" i="17"/>
  <c r="G506" i="17"/>
  <c r="I506" i="17"/>
  <c r="K506" i="17"/>
  <c r="M506" i="17"/>
  <c r="O506" i="17"/>
  <c r="Q506" i="17"/>
  <c r="V506" i="17"/>
  <c r="G511" i="17"/>
  <c r="M511" i="17" s="1"/>
  <c r="I511" i="17"/>
  <c r="K511" i="17"/>
  <c r="O511" i="17"/>
  <c r="Q511" i="17"/>
  <c r="V511" i="17"/>
  <c r="G517" i="17"/>
  <c r="M517" i="17" s="1"/>
  <c r="I517" i="17"/>
  <c r="K517" i="17"/>
  <c r="K516" i="17" s="1"/>
  <c r="O517" i="17"/>
  <c r="Q517" i="17"/>
  <c r="Q516" i="17" s="1"/>
  <c r="V517" i="17"/>
  <c r="G519" i="17"/>
  <c r="I519" i="17"/>
  <c r="K519" i="17"/>
  <c r="M519" i="17"/>
  <c r="O519" i="17"/>
  <c r="Q519" i="17"/>
  <c r="V519" i="17"/>
  <c r="V516" i="17" s="1"/>
  <c r="G522" i="17"/>
  <c r="I522" i="17"/>
  <c r="K522" i="17"/>
  <c r="M522" i="17"/>
  <c r="O522" i="17"/>
  <c r="O516" i="17" s="1"/>
  <c r="Q522" i="17"/>
  <c r="V522" i="17"/>
  <c r="G525" i="17"/>
  <c r="M525" i="17" s="1"/>
  <c r="I525" i="17"/>
  <c r="K525" i="17"/>
  <c r="O525" i="17"/>
  <c r="Q525" i="17"/>
  <c r="V525" i="17"/>
  <c r="G533" i="17"/>
  <c r="I533" i="17"/>
  <c r="K533" i="17"/>
  <c r="M533" i="17"/>
  <c r="O533" i="17"/>
  <c r="Q533" i="17"/>
  <c r="V533" i="17"/>
  <c r="G549" i="17"/>
  <c r="I549" i="17"/>
  <c r="K549" i="17"/>
  <c r="M549" i="17"/>
  <c r="O549" i="17"/>
  <c r="Q549" i="17"/>
  <c r="V549" i="17"/>
  <c r="G560" i="17"/>
  <c r="M560" i="17" s="1"/>
  <c r="I560" i="17"/>
  <c r="K560" i="17"/>
  <c r="O560" i="17"/>
  <c r="Q560" i="17"/>
  <c r="V560" i="17"/>
  <c r="G568" i="17"/>
  <c r="M568" i="17" s="1"/>
  <c r="I568" i="17"/>
  <c r="I516" i="17" s="1"/>
  <c r="K568" i="17"/>
  <c r="O568" i="17"/>
  <c r="Q568" i="17"/>
  <c r="V568" i="17"/>
  <c r="G581" i="17"/>
  <c r="M581" i="17" s="1"/>
  <c r="I581" i="17"/>
  <c r="K581" i="17"/>
  <c r="O581" i="17"/>
  <c r="Q581" i="17"/>
  <c r="V581" i="17"/>
  <c r="G585" i="17"/>
  <c r="I585" i="17"/>
  <c r="K585" i="17"/>
  <c r="M585" i="17"/>
  <c r="O585" i="17"/>
  <c r="Q585" i="17"/>
  <c r="V585" i="17"/>
  <c r="G600" i="17"/>
  <c r="I600" i="17"/>
  <c r="K600" i="17"/>
  <c r="M600" i="17"/>
  <c r="O600" i="17"/>
  <c r="Q600" i="17"/>
  <c r="V600" i="17"/>
  <c r="G602" i="17"/>
  <c r="M602" i="17" s="1"/>
  <c r="I602" i="17"/>
  <c r="K602" i="17"/>
  <c r="O602" i="17"/>
  <c r="Q602" i="17"/>
  <c r="V602" i="17"/>
  <c r="G605" i="17"/>
  <c r="I605" i="17"/>
  <c r="K605" i="17"/>
  <c r="M605" i="17"/>
  <c r="O605" i="17"/>
  <c r="Q605" i="17"/>
  <c r="V605" i="17"/>
  <c r="G606" i="17"/>
  <c r="I606" i="17"/>
  <c r="K606" i="17"/>
  <c r="M606" i="17"/>
  <c r="O606" i="17"/>
  <c r="Q606" i="17"/>
  <c r="V606" i="17"/>
  <c r="G607" i="17"/>
  <c r="M607" i="17" s="1"/>
  <c r="I607" i="17"/>
  <c r="K607" i="17"/>
  <c r="O607" i="17"/>
  <c r="Q607" i="17"/>
  <c r="V607" i="17"/>
  <c r="G608" i="17"/>
  <c r="M608" i="17" s="1"/>
  <c r="I608" i="17"/>
  <c r="K608" i="17"/>
  <c r="O608" i="17"/>
  <c r="Q608" i="17"/>
  <c r="V608" i="17"/>
  <c r="G610" i="17"/>
  <c r="M610" i="17" s="1"/>
  <c r="I610" i="17"/>
  <c r="K610" i="17"/>
  <c r="O610" i="17"/>
  <c r="Q610" i="17"/>
  <c r="V610" i="17"/>
  <c r="G611" i="17"/>
  <c r="I611" i="17"/>
  <c r="K611" i="17"/>
  <c r="M611" i="17"/>
  <c r="O611" i="17"/>
  <c r="Q611" i="17"/>
  <c r="V611" i="17"/>
  <c r="G612" i="17"/>
  <c r="I612" i="17"/>
  <c r="K612" i="17"/>
  <c r="M612" i="17"/>
  <c r="O612" i="17"/>
  <c r="Q612" i="17"/>
  <c r="V612" i="17"/>
  <c r="G613" i="17"/>
  <c r="M613" i="17" s="1"/>
  <c r="I613" i="17"/>
  <c r="K613" i="17"/>
  <c r="O613" i="17"/>
  <c r="Q613" i="17"/>
  <c r="V613" i="17"/>
  <c r="G614" i="17"/>
  <c r="I614" i="17"/>
  <c r="K614" i="17"/>
  <c r="M614" i="17"/>
  <c r="O614" i="17"/>
  <c r="Q614" i="17"/>
  <c r="V614" i="17"/>
  <c r="I616" i="17"/>
  <c r="K616" i="17"/>
  <c r="O616" i="17"/>
  <c r="Q616" i="17"/>
  <c r="V616" i="17"/>
  <c r="G617" i="17"/>
  <c r="M617" i="17" s="1"/>
  <c r="M616" i="17" s="1"/>
  <c r="I617" i="17"/>
  <c r="K617" i="17"/>
  <c r="O617" i="17"/>
  <c r="Q617" i="17"/>
  <c r="V617" i="17"/>
  <c r="G619" i="17"/>
  <c r="I619" i="17"/>
  <c r="G620" i="17"/>
  <c r="M620" i="17" s="1"/>
  <c r="I620" i="17"/>
  <c r="K620" i="17"/>
  <c r="K619" i="17" s="1"/>
  <c r="O620" i="17"/>
  <c r="Q620" i="17"/>
  <c r="Q619" i="17" s="1"/>
  <c r="V620" i="17"/>
  <c r="G622" i="17"/>
  <c r="I622" i="17"/>
  <c r="K622" i="17"/>
  <c r="M622" i="17"/>
  <c r="O622" i="17"/>
  <c r="Q622" i="17"/>
  <c r="V622" i="17"/>
  <c r="V619" i="17" s="1"/>
  <c r="G624" i="17"/>
  <c r="I624" i="17"/>
  <c r="K624" i="17"/>
  <c r="M624" i="17"/>
  <c r="O624" i="17"/>
  <c r="O619" i="17" s="1"/>
  <c r="Q624" i="17"/>
  <c r="V624" i="17"/>
  <c r="G628" i="17"/>
  <c r="M628" i="17" s="1"/>
  <c r="I628" i="17"/>
  <c r="K628" i="17"/>
  <c r="O628" i="17"/>
  <c r="Q628" i="17"/>
  <c r="V628" i="17"/>
  <c r="G629" i="17"/>
  <c r="M629" i="17" s="1"/>
  <c r="I629" i="17"/>
  <c r="K629" i="17"/>
  <c r="O629" i="17"/>
  <c r="Q629" i="17"/>
  <c r="V629" i="17"/>
  <c r="G633" i="17"/>
  <c r="I633" i="17"/>
  <c r="K633" i="17"/>
  <c r="M633" i="17"/>
  <c r="O633" i="17"/>
  <c r="Q633" i="17"/>
  <c r="V633" i="17"/>
  <c r="G635" i="17"/>
  <c r="G636" i="17"/>
  <c r="M636" i="17" s="1"/>
  <c r="I636" i="17"/>
  <c r="I635" i="17" s="1"/>
  <c r="K636" i="17"/>
  <c r="O636" i="17"/>
  <c r="O635" i="17" s="1"/>
  <c r="Q636" i="17"/>
  <c r="V636" i="17"/>
  <c r="G640" i="17"/>
  <c r="M640" i="17" s="1"/>
  <c r="I640" i="17"/>
  <c r="K640" i="17"/>
  <c r="K635" i="17" s="1"/>
  <c r="O640" i="17"/>
  <c r="Q640" i="17"/>
  <c r="Q635" i="17" s="1"/>
  <c r="V640" i="17"/>
  <c r="G642" i="17"/>
  <c r="I642" i="17"/>
  <c r="K642" i="17"/>
  <c r="M642" i="17"/>
  <c r="O642" i="17"/>
  <c r="Q642" i="17"/>
  <c r="V642" i="17"/>
  <c r="V635" i="17" s="1"/>
  <c r="G644" i="17"/>
  <c r="I644" i="17"/>
  <c r="K644" i="17"/>
  <c r="M644" i="17"/>
  <c r="O644" i="17"/>
  <c r="Q644" i="17"/>
  <c r="V644" i="17"/>
  <c r="G647" i="17"/>
  <c r="M647" i="17" s="1"/>
  <c r="I647" i="17"/>
  <c r="K647" i="17"/>
  <c r="O647" i="17"/>
  <c r="Q647" i="17"/>
  <c r="V647" i="17"/>
  <c r="G651" i="17"/>
  <c r="M651" i="17" s="1"/>
  <c r="I651" i="17"/>
  <c r="K651" i="17"/>
  <c r="O651" i="17"/>
  <c r="Q651" i="17"/>
  <c r="V651" i="17"/>
  <c r="G655" i="17"/>
  <c r="M655" i="17" s="1"/>
  <c r="I655" i="17"/>
  <c r="K655" i="17"/>
  <c r="O655" i="17"/>
  <c r="Q655" i="17"/>
  <c r="V655" i="17"/>
  <c r="G658" i="17"/>
  <c r="M658" i="17" s="1"/>
  <c r="I658" i="17"/>
  <c r="K658" i="17"/>
  <c r="O658" i="17"/>
  <c r="Q658" i="17"/>
  <c r="V658" i="17"/>
  <c r="G662" i="17"/>
  <c r="M662" i="17" s="1"/>
  <c r="I662" i="17"/>
  <c r="K662" i="17"/>
  <c r="O662" i="17"/>
  <c r="Q662" i="17"/>
  <c r="V662" i="17"/>
  <c r="G665" i="17"/>
  <c r="M665" i="17" s="1"/>
  <c r="I665" i="17"/>
  <c r="K665" i="17"/>
  <c r="O665" i="17"/>
  <c r="Q665" i="17"/>
  <c r="V665" i="17"/>
  <c r="G668" i="17"/>
  <c r="I668" i="17"/>
  <c r="K668" i="17"/>
  <c r="M668" i="17"/>
  <c r="O668" i="17"/>
  <c r="Q668" i="17"/>
  <c r="V668" i="17"/>
  <c r="G671" i="17"/>
  <c r="I671" i="17"/>
  <c r="K671" i="17"/>
  <c r="M671" i="17"/>
  <c r="O671" i="17"/>
  <c r="Q671" i="17"/>
  <c r="V671" i="17"/>
  <c r="G676" i="17"/>
  <c r="M676" i="17" s="1"/>
  <c r="I676" i="17"/>
  <c r="K676" i="17"/>
  <c r="O676" i="17"/>
  <c r="Q676" i="17"/>
  <c r="V676" i="17"/>
  <c r="G678" i="17"/>
  <c r="M678" i="17" s="1"/>
  <c r="I678" i="17"/>
  <c r="K678" i="17"/>
  <c r="O678" i="17"/>
  <c r="Q678" i="17"/>
  <c r="V678" i="17"/>
  <c r="G680" i="17"/>
  <c r="I680" i="17"/>
  <c r="K680" i="17"/>
  <c r="M680" i="17"/>
  <c r="O680" i="17"/>
  <c r="Q680" i="17"/>
  <c r="V680" i="17"/>
  <c r="G683" i="17"/>
  <c r="M683" i="17" s="1"/>
  <c r="I683" i="17"/>
  <c r="K683" i="17"/>
  <c r="O683" i="17"/>
  <c r="Q683" i="17"/>
  <c r="V683" i="17"/>
  <c r="G686" i="17"/>
  <c r="M686" i="17" s="1"/>
  <c r="I686" i="17"/>
  <c r="K686" i="17"/>
  <c r="O686" i="17"/>
  <c r="Q686" i="17"/>
  <c r="V686" i="17"/>
  <c r="G692" i="17"/>
  <c r="M692" i="17" s="1"/>
  <c r="I692" i="17"/>
  <c r="K692" i="17"/>
  <c r="O692" i="17"/>
  <c r="Q692" i="17"/>
  <c r="V692" i="17"/>
  <c r="G698" i="17"/>
  <c r="I698" i="17"/>
  <c r="K698" i="17"/>
  <c r="M698" i="17"/>
  <c r="O698" i="17"/>
  <c r="Q698" i="17"/>
  <c r="V698" i="17"/>
  <c r="G700" i="17"/>
  <c r="I700" i="17"/>
  <c r="K700" i="17"/>
  <c r="M700" i="17"/>
  <c r="O700" i="17"/>
  <c r="Q700" i="17"/>
  <c r="V700" i="17"/>
  <c r="G701" i="17"/>
  <c r="M701" i="17" s="1"/>
  <c r="I701" i="17"/>
  <c r="K701" i="17"/>
  <c r="O701" i="17"/>
  <c r="Q701" i="17"/>
  <c r="V701" i="17"/>
  <c r="G702" i="17"/>
  <c r="M702" i="17" s="1"/>
  <c r="I702" i="17"/>
  <c r="K702" i="17"/>
  <c r="O702" i="17"/>
  <c r="Q702" i="17"/>
  <c r="V702" i="17"/>
  <c r="G704" i="17"/>
  <c r="I704" i="17"/>
  <c r="K704" i="17"/>
  <c r="M704" i="17"/>
  <c r="O704" i="17"/>
  <c r="Q704" i="17"/>
  <c r="V704" i="17"/>
  <c r="G705" i="17"/>
  <c r="M705" i="17" s="1"/>
  <c r="I705" i="17"/>
  <c r="K705" i="17"/>
  <c r="O705" i="17"/>
  <c r="Q705" i="17"/>
  <c r="V705" i="17"/>
  <c r="G706" i="17"/>
  <c r="M706" i="17" s="1"/>
  <c r="I706" i="17"/>
  <c r="K706" i="17"/>
  <c r="O706" i="17"/>
  <c r="Q706" i="17"/>
  <c r="V706" i="17"/>
  <c r="G707" i="17"/>
  <c r="M707" i="17" s="1"/>
  <c r="I707" i="17"/>
  <c r="K707" i="17"/>
  <c r="O707" i="17"/>
  <c r="Q707" i="17"/>
  <c r="V707" i="17"/>
  <c r="G709" i="17"/>
  <c r="I709" i="17"/>
  <c r="K709" i="17"/>
  <c r="M709" i="17"/>
  <c r="O709" i="17"/>
  <c r="O708" i="17" s="1"/>
  <c r="Q709" i="17"/>
  <c r="V709" i="17"/>
  <c r="G712" i="17"/>
  <c r="G708" i="17" s="1"/>
  <c r="I712" i="17"/>
  <c r="K712" i="17"/>
  <c r="O712" i="17"/>
  <c r="Q712" i="17"/>
  <c r="Q708" i="17" s="1"/>
  <c r="V712" i="17"/>
  <c r="G714" i="17"/>
  <c r="I714" i="17"/>
  <c r="I708" i="17" s="1"/>
  <c r="K714" i="17"/>
  <c r="M714" i="17"/>
  <c r="O714" i="17"/>
  <c r="Q714" i="17"/>
  <c r="V714" i="17"/>
  <c r="V708" i="17" s="1"/>
  <c r="G716" i="17"/>
  <c r="M716" i="17" s="1"/>
  <c r="I716" i="17"/>
  <c r="K716" i="17"/>
  <c r="O716" i="17"/>
  <c r="Q716" i="17"/>
  <c r="V716" i="17"/>
  <c r="G718" i="17"/>
  <c r="M718" i="17" s="1"/>
  <c r="I718" i="17"/>
  <c r="K718" i="17"/>
  <c r="O718" i="17"/>
  <c r="Q718" i="17"/>
  <c r="V718" i="17"/>
  <c r="G720" i="17"/>
  <c r="M720" i="17" s="1"/>
  <c r="I720" i="17"/>
  <c r="K720" i="17"/>
  <c r="O720" i="17"/>
  <c r="Q720" i="17"/>
  <c r="V720" i="17"/>
  <c r="G722" i="17"/>
  <c r="M722" i="17" s="1"/>
  <c r="I722" i="17"/>
  <c r="K722" i="17"/>
  <c r="K708" i="17" s="1"/>
  <c r="O722" i="17"/>
  <c r="Q722" i="17"/>
  <c r="V722" i="17"/>
  <c r="G724" i="17"/>
  <c r="I724" i="17"/>
  <c r="K724" i="17"/>
  <c r="M724" i="17"/>
  <c r="O724" i="17"/>
  <c r="Q724" i="17"/>
  <c r="V724" i="17"/>
  <c r="G726" i="17"/>
  <c r="I726" i="17"/>
  <c r="K726" i="17"/>
  <c r="M726" i="17"/>
  <c r="O726" i="17"/>
  <c r="Q726" i="17"/>
  <c r="V726" i="17"/>
  <c r="G729" i="17"/>
  <c r="M729" i="17" s="1"/>
  <c r="I729" i="17"/>
  <c r="K729" i="17"/>
  <c r="O729" i="17"/>
  <c r="Q729" i="17"/>
  <c r="V729" i="17"/>
  <c r="G733" i="17"/>
  <c r="I733" i="17"/>
  <c r="K733" i="17"/>
  <c r="M733" i="17"/>
  <c r="O733" i="17"/>
  <c r="Q733" i="17"/>
  <c r="V733" i="17"/>
  <c r="G736" i="17"/>
  <c r="M736" i="17" s="1"/>
  <c r="I736" i="17"/>
  <c r="K736" i="17"/>
  <c r="O736" i="17"/>
  <c r="Q736" i="17"/>
  <c r="V736" i="17"/>
  <c r="G738" i="17"/>
  <c r="M738" i="17" s="1"/>
  <c r="I738" i="17"/>
  <c r="K738" i="17"/>
  <c r="O738" i="17"/>
  <c r="Q738" i="17"/>
  <c r="V738" i="17"/>
  <c r="G740" i="17"/>
  <c r="M740" i="17" s="1"/>
  <c r="I740" i="17"/>
  <c r="K740" i="17"/>
  <c r="O740" i="17"/>
  <c r="Q740" i="17"/>
  <c r="V740" i="17"/>
  <c r="G743" i="17"/>
  <c r="M743" i="17" s="1"/>
  <c r="I743" i="17"/>
  <c r="K743" i="17"/>
  <c r="O743" i="17"/>
  <c r="Q743" i="17"/>
  <c r="V743" i="17"/>
  <c r="G745" i="17"/>
  <c r="I745" i="17"/>
  <c r="K745" i="17"/>
  <c r="M745" i="17"/>
  <c r="O745" i="17"/>
  <c r="Q745" i="17"/>
  <c r="V745" i="17"/>
  <c r="G752" i="17"/>
  <c r="I752" i="17"/>
  <c r="K752" i="17"/>
  <c r="M752" i="17"/>
  <c r="O752" i="17"/>
  <c r="Q752" i="17"/>
  <c r="V752" i="17"/>
  <c r="G754" i="17"/>
  <c r="M754" i="17" s="1"/>
  <c r="I754" i="17"/>
  <c r="K754" i="17"/>
  <c r="O754" i="17"/>
  <c r="Q754" i="17"/>
  <c r="V754" i="17"/>
  <c r="G756" i="17"/>
  <c r="I756" i="17"/>
  <c r="K756" i="17"/>
  <c r="M756" i="17"/>
  <c r="O756" i="17"/>
  <c r="Q756" i="17"/>
  <c r="V756" i="17"/>
  <c r="G759" i="17"/>
  <c r="I759" i="17"/>
  <c r="K759" i="17"/>
  <c r="M759" i="17"/>
  <c r="O759" i="17"/>
  <c r="Q759" i="17"/>
  <c r="V759" i="17"/>
  <c r="G762" i="17"/>
  <c r="M762" i="17" s="1"/>
  <c r="I762" i="17"/>
  <c r="K762" i="17"/>
  <c r="O762" i="17"/>
  <c r="Q762" i="17"/>
  <c r="V762" i="17"/>
  <c r="G764" i="17"/>
  <c r="M764" i="17" s="1"/>
  <c r="I764" i="17"/>
  <c r="K764" i="17"/>
  <c r="O764" i="17"/>
  <c r="Q764" i="17"/>
  <c r="V764" i="17"/>
  <c r="G766" i="17"/>
  <c r="M766" i="17" s="1"/>
  <c r="I766" i="17"/>
  <c r="K766" i="17"/>
  <c r="O766" i="17"/>
  <c r="Q766" i="17"/>
  <c r="V766" i="17"/>
  <c r="G767" i="17"/>
  <c r="I767" i="17"/>
  <c r="K767" i="17"/>
  <c r="M767" i="17"/>
  <c r="O767" i="17"/>
  <c r="Q767" i="17"/>
  <c r="V767" i="17"/>
  <c r="G768" i="17"/>
  <c r="I768" i="17"/>
  <c r="K768" i="17"/>
  <c r="M768" i="17"/>
  <c r="O768" i="17"/>
  <c r="Q768" i="17"/>
  <c r="V768" i="17"/>
  <c r="G770" i="17"/>
  <c r="M770" i="17" s="1"/>
  <c r="I770" i="17"/>
  <c r="K770" i="17"/>
  <c r="O770" i="17"/>
  <c r="Q770" i="17"/>
  <c r="V770" i="17"/>
  <c r="G771" i="17"/>
  <c r="I771" i="17"/>
  <c r="K771" i="17"/>
  <c r="M771" i="17"/>
  <c r="O771" i="17"/>
  <c r="Q771" i="17"/>
  <c r="V771" i="17"/>
  <c r="G772" i="17"/>
  <c r="I772" i="17"/>
  <c r="K772" i="17"/>
  <c r="M772" i="17"/>
  <c r="O772" i="17"/>
  <c r="Q772" i="17"/>
  <c r="V772" i="17"/>
  <c r="G773" i="17"/>
  <c r="M773" i="17" s="1"/>
  <c r="I773" i="17"/>
  <c r="K773" i="17"/>
  <c r="O773" i="17"/>
  <c r="Q773" i="17"/>
  <c r="V773" i="17"/>
  <c r="G774" i="17"/>
  <c r="M774" i="17" s="1"/>
  <c r="I774" i="17"/>
  <c r="K774" i="17"/>
  <c r="O774" i="17"/>
  <c r="Q774" i="17"/>
  <c r="V774" i="17"/>
  <c r="I776" i="17"/>
  <c r="K776" i="17"/>
  <c r="G777" i="17"/>
  <c r="I777" i="17"/>
  <c r="K777" i="17"/>
  <c r="M777" i="17"/>
  <c r="O777" i="17"/>
  <c r="Q777" i="17"/>
  <c r="V777" i="17"/>
  <c r="V776" i="17" s="1"/>
  <c r="G785" i="17"/>
  <c r="I785" i="17"/>
  <c r="K785" i="17"/>
  <c r="M785" i="17"/>
  <c r="O785" i="17"/>
  <c r="O776" i="17" s="1"/>
  <c r="Q785" i="17"/>
  <c r="V785" i="17"/>
  <c r="G793" i="17"/>
  <c r="I793" i="17"/>
  <c r="K793" i="17"/>
  <c r="M793" i="17"/>
  <c r="O793" i="17"/>
  <c r="Q793" i="17"/>
  <c r="Q776" i="17" s="1"/>
  <c r="V793" i="17"/>
  <c r="G800" i="17"/>
  <c r="I800" i="17"/>
  <c r="K800" i="17"/>
  <c r="M800" i="17"/>
  <c r="O800" i="17"/>
  <c r="Q800" i="17"/>
  <c r="V800" i="17"/>
  <c r="G808" i="17"/>
  <c r="I808" i="17"/>
  <c r="K808" i="17"/>
  <c r="M808" i="17"/>
  <c r="O808" i="17"/>
  <c r="Q808" i="17"/>
  <c r="V808" i="17"/>
  <c r="G816" i="17"/>
  <c r="M816" i="17" s="1"/>
  <c r="I816" i="17"/>
  <c r="K816" i="17"/>
  <c r="O816" i="17"/>
  <c r="Q816" i="17"/>
  <c r="V816" i="17"/>
  <c r="G825" i="17"/>
  <c r="M825" i="17" s="1"/>
  <c r="I825" i="17"/>
  <c r="K825" i="17"/>
  <c r="K824" i="17" s="1"/>
  <c r="O825" i="17"/>
  <c r="Q825" i="17"/>
  <c r="Q824" i="17" s="1"/>
  <c r="V825" i="17"/>
  <c r="G828" i="17"/>
  <c r="I828" i="17"/>
  <c r="K828" i="17"/>
  <c r="M828" i="17"/>
  <c r="O828" i="17"/>
  <c r="Q828" i="17"/>
  <c r="V828" i="17"/>
  <c r="V824" i="17" s="1"/>
  <c r="G834" i="17"/>
  <c r="I834" i="17"/>
  <c r="K834" i="17"/>
  <c r="M834" i="17"/>
  <c r="O834" i="17"/>
  <c r="O824" i="17" s="1"/>
  <c r="Q834" i="17"/>
  <c r="V834" i="17"/>
  <c r="G837" i="17"/>
  <c r="I837" i="17"/>
  <c r="K837" i="17"/>
  <c r="M837" i="17"/>
  <c r="O837" i="17"/>
  <c r="Q837" i="17"/>
  <c r="V837" i="17"/>
  <c r="G840" i="17"/>
  <c r="I840" i="17"/>
  <c r="K840" i="17"/>
  <c r="M840" i="17"/>
  <c r="O840" i="17"/>
  <c r="Q840" i="17"/>
  <c r="V840" i="17"/>
  <c r="G848" i="17"/>
  <c r="M848" i="17" s="1"/>
  <c r="I848" i="17"/>
  <c r="K848" i="17"/>
  <c r="O848" i="17"/>
  <c r="Q848" i="17"/>
  <c r="V848" i="17"/>
  <c r="G852" i="17"/>
  <c r="M852" i="17" s="1"/>
  <c r="I852" i="17"/>
  <c r="K852" i="17"/>
  <c r="O852" i="17"/>
  <c r="Q852" i="17"/>
  <c r="V852" i="17"/>
  <c r="G857" i="17"/>
  <c r="M857" i="17" s="1"/>
  <c r="I857" i="17"/>
  <c r="I824" i="17" s="1"/>
  <c r="K857" i="17"/>
  <c r="O857" i="17"/>
  <c r="Q857" i="17"/>
  <c r="V857" i="17"/>
  <c r="G860" i="17"/>
  <c r="M860" i="17" s="1"/>
  <c r="I860" i="17"/>
  <c r="K860" i="17"/>
  <c r="O860" i="17"/>
  <c r="Q860" i="17"/>
  <c r="V860" i="17"/>
  <c r="G863" i="17"/>
  <c r="I863" i="17"/>
  <c r="K863" i="17"/>
  <c r="M863" i="17"/>
  <c r="O863" i="17"/>
  <c r="Q863" i="17"/>
  <c r="V863" i="17"/>
  <c r="G865" i="17"/>
  <c r="I865" i="17"/>
  <c r="K865" i="17"/>
  <c r="M865" i="17"/>
  <c r="O865" i="17"/>
  <c r="Q865" i="17"/>
  <c r="V865" i="17"/>
  <c r="G868" i="17"/>
  <c r="I868" i="17"/>
  <c r="K868" i="17"/>
  <c r="M868" i="17"/>
  <c r="O868" i="17"/>
  <c r="Q868" i="17"/>
  <c r="V868" i="17"/>
  <c r="G870" i="17"/>
  <c r="I870" i="17"/>
  <c r="K870" i="17"/>
  <c r="M870" i="17"/>
  <c r="O870" i="17"/>
  <c r="Q870" i="17"/>
  <c r="V870" i="17"/>
  <c r="G897" i="17"/>
  <c r="M897" i="17" s="1"/>
  <c r="I897" i="17"/>
  <c r="K897" i="17"/>
  <c r="O897" i="17"/>
  <c r="Q897" i="17"/>
  <c r="V897" i="17"/>
  <c r="G899" i="17"/>
  <c r="M899" i="17" s="1"/>
  <c r="I899" i="17"/>
  <c r="K899" i="17"/>
  <c r="O899" i="17"/>
  <c r="Q899" i="17"/>
  <c r="V899" i="17"/>
  <c r="G902" i="17"/>
  <c r="M902" i="17" s="1"/>
  <c r="I902" i="17"/>
  <c r="K902" i="17"/>
  <c r="O902" i="17"/>
  <c r="Q902" i="17"/>
  <c r="V902" i="17"/>
  <c r="G912" i="17"/>
  <c r="M912" i="17" s="1"/>
  <c r="I912" i="17"/>
  <c r="K912" i="17"/>
  <c r="O912" i="17"/>
  <c r="Q912" i="17"/>
  <c r="V912" i="17"/>
  <c r="G922" i="17"/>
  <c r="I922" i="17"/>
  <c r="K922" i="17"/>
  <c r="M922" i="17"/>
  <c r="O922" i="17"/>
  <c r="Q922" i="17"/>
  <c r="V922" i="17"/>
  <c r="G924" i="17"/>
  <c r="I924" i="17"/>
  <c r="K924" i="17"/>
  <c r="M924" i="17"/>
  <c r="O924" i="17"/>
  <c r="Q924" i="17"/>
  <c r="V924" i="17"/>
  <c r="G931" i="17"/>
  <c r="I931" i="17"/>
  <c r="K931" i="17"/>
  <c r="M931" i="17"/>
  <c r="O931" i="17"/>
  <c r="Q931" i="17"/>
  <c r="V931" i="17"/>
  <c r="G938" i="17"/>
  <c r="I938" i="17"/>
  <c r="K938" i="17"/>
  <c r="M938" i="17"/>
  <c r="O938" i="17"/>
  <c r="Q938" i="17"/>
  <c r="V938" i="17"/>
  <c r="G946" i="17"/>
  <c r="M946" i="17" s="1"/>
  <c r="I946" i="17"/>
  <c r="K946" i="17"/>
  <c r="O946" i="17"/>
  <c r="Q946" i="17"/>
  <c r="V946" i="17"/>
  <c r="G953" i="17"/>
  <c r="M953" i="17" s="1"/>
  <c r="I953" i="17"/>
  <c r="K953" i="17"/>
  <c r="O953" i="17"/>
  <c r="Q953" i="17"/>
  <c r="V953" i="17"/>
  <c r="G962" i="17"/>
  <c r="M962" i="17" s="1"/>
  <c r="I962" i="17"/>
  <c r="K962" i="17"/>
  <c r="O962" i="17"/>
  <c r="Q962" i="17"/>
  <c r="V962" i="17"/>
  <c r="G969" i="17"/>
  <c r="M969" i="17" s="1"/>
  <c r="I969" i="17"/>
  <c r="K969" i="17"/>
  <c r="O969" i="17"/>
  <c r="Q969" i="17"/>
  <c r="V969" i="17"/>
  <c r="G971" i="17"/>
  <c r="I971" i="17"/>
  <c r="K971" i="17"/>
  <c r="M971" i="17"/>
  <c r="O971" i="17"/>
  <c r="Q971" i="17"/>
  <c r="V971" i="17"/>
  <c r="G973" i="17"/>
  <c r="I973" i="17"/>
  <c r="K973" i="17"/>
  <c r="M973" i="17"/>
  <c r="O973" i="17"/>
  <c r="Q973" i="17"/>
  <c r="V973" i="17"/>
  <c r="G974" i="17"/>
  <c r="I974" i="17"/>
  <c r="K974" i="17"/>
  <c r="M974" i="17"/>
  <c r="O974" i="17"/>
  <c r="Q974" i="17"/>
  <c r="V974" i="17"/>
  <c r="G975" i="17"/>
  <c r="I975" i="17"/>
  <c r="K975" i="17"/>
  <c r="M975" i="17"/>
  <c r="O975" i="17"/>
  <c r="Q975" i="17"/>
  <c r="V975" i="17"/>
  <c r="G977" i="17"/>
  <c r="M977" i="17" s="1"/>
  <c r="I977" i="17"/>
  <c r="K977" i="17"/>
  <c r="O977" i="17"/>
  <c r="Q977" i="17"/>
  <c r="V977" i="17"/>
  <c r="G978" i="17"/>
  <c r="M978" i="17" s="1"/>
  <c r="I978" i="17"/>
  <c r="K978" i="17"/>
  <c r="O978" i="17"/>
  <c r="Q978" i="17"/>
  <c r="V978" i="17"/>
  <c r="G979" i="17"/>
  <c r="M979" i="17" s="1"/>
  <c r="I979" i="17"/>
  <c r="K979" i="17"/>
  <c r="O979" i="17"/>
  <c r="Q979" i="17"/>
  <c r="V979" i="17"/>
  <c r="G980" i="17"/>
  <c r="M980" i="17" s="1"/>
  <c r="I980" i="17"/>
  <c r="K980" i="17"/>
  <c r="O980" i="17"/>
  <c r="Q980" i="17"/>
  <c r="V980" i="17"/>
  <c r="G981" i="17"/>
  <c r="I981" i="17"/>
  <c r="K981" i="17"/>
  <c r="M981" i="17"/>
  <c r="O981" i="17"/>
  <c r="Q981" i="17"/>
  <c r="V981" i="17"/>
  <c r="G984" i="17"/>
  <c r="G983" i="17" s="1"/>
  <c r="I984" i="17"/>
  <c r="K984" i="17"/>
  <c r="M984" i="17"/>
  <c r="O984" i="17"/>
  <c r="Q984" i="17"/>
  <c r="Q983" i="17" s="1"/>
  <c r="V984" i="17"/>
  <c r="G987" i="17"/>
  <c r="I987" i="17"/>
  <c r="I983" i="17" s="1"/>
  <c r="K987" i="17"/>
  <c r="M987" i="17"/>
  <c r="O987" i="17"/>
  <c r="Q987" i="17"/>
  <c r="V987" i="17"/>
  <c r="V983" i="17" s="1"/>
  <c r="G990" i="17"/>
  <c r="I990" i="17"/>
  <c r="K990" i="17"/>
  <c r="M990" i="17"/>
  <c r="O990" i="17"/>
  <c r="Q990" i="17"/>
  <c r="V990" i="17"/>
  <c r="G992" i="17"/>
  <c r="M992" i="17" s="1"/>
  <c r="I992" i="17"/>
  <c r="K992" i="17"/>
  <c r="O992" i="17"/>
  <c r="Q992" i="17"/>
  <c r="V992" i="17"/>
  <c r="G994" i="17"/>
  <c r="M994" i="17" s="1"/>
  <c r="I994" i="17"/>
  <c r="K994" i="17"/>
  <c r="O994" i="17"/>
  <c r="Q994" i="17"/>
  <c r="V994" i="17"/>
  <c r="G996" i="17"/>
  <c r="M996" i="17" s="1"/>
  <c r="I996" i="17"/>
  <c r="K996" i="17"/>
  <c r="K983" i="17" s="1"/>
  <c r="O996" i="17"/>
  <c r="Q996" i="17"/>
  <c r="V996" i="17"/>
  <c r="G998" i="17"/>
  <c r="I998" i="17"/>
  <c r="K998" i="17"/>
  <c r="M998" i="17"/>
  <c r="O998" i="17"/>
  <c r="Q998" i="17"/>
  <c r="V998" i="17"/>
  <c r="G1000" i="17"/>
  <c r="I1000" i="17"/>
  <c r="K1000" i="17"/>
  <c r="M1000" i="17"/>
  <c r="O1000" i="17"/>
  <c r="O983" i="17" s="1"/>
  <c r="Q1000" i="17"/>
  <c r="V1000" i="17"/>
  <c r="G1002" i="17"/>
  <c r="I1002" i="17"/>
  <c r="K1002" i="17"/>
  <c r="M1002" i="17"/>
  <c r="O1002" i="17"/>
  <c r="Q1002" i="17"/>
  <c r="V1002" i="17"/>
  <c r="G1004" i="17"/>
  <c r="I1004" i="17"/>
  <c r="K1004" i="17"/>
  <c r="M1004" i="17"/>
  <c r="O1004" i="17"/>
  <c r="Q1004" i="17"/>
  <c r="V1004" i="17"/>
  <c r="G1006" i="17"/>
  <c r="I1006" i="17"/>
  <c r="K1006" i="17"/>
  <c r="M1006" i="17"/>
  <c r="O1006" i="17"/>
  <c r="Q1006" i="17"/>
  <c r="V1006" i="17"/>
  <c r="G1020" i="17"/>
  <c r="M1020" i="17" s="1"/>
  <c r="I1020" i="17"/>
  <c r="K1020" i="17"/>
  <c r="O1020" i="17"/>
  <c r="Q1020" i="17"/>
  <c r="V1020" i="17"/>
  <c r="G1023" i="17"/>
  <c r="M1023" i="17" s="1"/>
  <c r="I1023" i="17"/>
  <c r="K1023" i="17"/>
  <c r="O1023" i="17"/>
  <c r="Q1023" i="17"/>
  <c r="V1023" i="17"/>
  <c r="G1025" i="17"/>
  <c r="M1025" i="17" s="1"/>
  <c r="I1025" i="17"/>
  <c r="K1025" i="17"/>
  <c r="O1025" i="17"/>
  <c r="Q1025" i="17"/>
  <c r="V1025" i="17"/>
  <c r="G1027" i="17"/>
  <c r="I1027" i="17"/>
  <c r="K1027" i="17"/>
  <c r="M1027" i="17"/>
  <c r="O1027" i="17"/>
  <c r="Q1027" i="17"/>
  <c r="V1027" i="17"/>
  <c r="G1029" i="17"/>
  <c r="I1029" i="17"/>
  <c r="K1029" i="17"/>
  <c r="M1029" i="17"/>
  <c r="O1029" i="17"/>
  <c r="Q1029" i="17"/>
  <c r="V1029" i="17"/>
  <c r="G1030" i="17"/>
  <c r="I1030" i="17"/>
  <c r="K1030" i="17"/>
  <c r="M1030" i="17"/>
  <c r="O1030" i="17"/>
  <c r="Q1030" i="17"/>
  <c r="V1030" i="17"/>
  <c r="G1033" i="17"/>
  <c r="I1033" i="17"/>
  <c r="K1033" i="17"/>
  <c r="M1033" i="17"/>
  <c r="O1033" i="17"/>
  <c r="Q1033" i="17"/>
  <c r="V1033" i="17"/>
  <c r="G1035" i="17"/>
  <c r="I1035" i="17"/>
  <c r="K1035" i="17"/>
  <c r="M1035" i="17"/>
  <c r="O1035" i="17"/>
  <c r="Q1035" i="17"/>
  <c r="V1035" i="17"/>
  <c r="G1038" i="17"/>
  <c r="M1038" i="17" s="1"/>
  <c r="I1038" i="17"/>
  <c r="K1038" i="17"/>
  <c r="O1038" i="17"/>
  <c r="Q1038" i="17"/>
  <c r="V1038" i="17"/>
  <c r="G1040" i="17"/>
  <c r="M1040" i="17" s="1"/>
  <c r="I1040" i="17"/>
  <c r="K1040" i="17"/>
  <c r="O1040" i="17"/>
  <c r="Q1040" i="17"/>
  <c r="V1040" i="17"/>
  <c r="G1043" i="17"/>
  <c r="M1043" i="17" s="1"/>
  <c r="I1043" i="17"/>
  <c r="K1043" i="17"/>
  <c r="O1043" i="17"/>
  <c r="Q1043" i="17"/>
  <c r="V1043" i="17"/>
  <c r="G1046" i="17"/>
  <c r="I1046" i="17"/>
  <c r="K1046" i="17"/>
  <c r="M1046" i="17"/>
  <c r="O1046" i="17"/>
  <c r="Q1046" i="17"/>
  <c r="V1046" i="17"/>
  <c r="G1049" i="17"/>
  <c r="I1049" i="17"/>
  <c r="K1049" i="17"/>
  <c r="M1049" i="17"/>
  <c r="O1049" i="17"/>
  <c r="Q1049" i="17"/>
  <c r="V1049" i="17"/>
  <c r="G1052" i="17"/>
  <c r="I1052" i="17"/>
  <c r="K1052" i="17"/>
  <c r="M1052" i="17"/>
  <c r="O1052" i="17"/>
  <c r="Q1052" i="17"/>
  <c r="V1052" i="17"/>
  <c r="G1054" i="17"/>
  <c r="I1054" i="17"/>
  <c r="K1054" i="17"/>
  <c r="M1054" i="17"/>
  <c r="O1054" i="17"/>
  <c r="Q1054" i="17"/>
  <c r="V1054" i="17"/>
  <c r="G1056" i="17"/>
  <c r="I1056" i="17"/>
  <c r="K1056" i="17"/>
  <c r="M1056" i="17"/>
  <c r="O1056" i="17"/>
  <c r="Q1056" i="17"/>
  <c r="V1056" i="17"/>
  <c r="G1071" i="17"/>
  <c r="M1071" i="17" s="1"/>
  <c r="I1071" i="17"/>
  <c r="K1071" i="17"/>
  <c r="O1071" i="17"/>
  <c r="Q1071" i="17"/>
  <c r="V1071" i="17"/>
  <c r="G1077" i="17"/>
  <c r="M1077" i="17" s="1"/>
  <c r="I1077" i="17"/>
  <c r="K1077" i="17"/>
  <c r="O1077" i="17"/>
  <c r="Q1077" i="17"/>
  <c r="V1077" i="17"/>
  <c r="G1082" i="17"/>
  <c r="M1082" i="17" s="1"/>
  <c r="I1082" i="17"/>
  <c r="K1082" i="17"/>
  <c r="O1082" i="17"/>
  <c r="Q1082" i="17"/>
  <c r="V1082" i="17"/>
  <c r="G1086" i="17"/>
  <c r="I1086" i="17"/>
  <c r="K1086" i="17"/>
  <c r="M1086" i="17"/>
  <c r="O1086" i="17"/>
  <c r="Q1086" i="17"/>
  <c r="V1086" i="17"/>
  <c r="G1088" i="17"/>
  <c r="I1088" i="17"/>
  <c r="K1088" i="17"/>
  <c r="M1088" i="17"/>
  <c r="O1088" i="17"/>
  <c r="Q1088" i="17"/>
  <c r="V1088" i="17"/>
  <c r="G1091" i="17"/>
  <c r="I1091" i="17"/>
  <c r="K1091" i="17"/>
  <c r="M1091" i="17"/>
  <c r="O1091" i="17"/>
  <c r="Q1091" i="17"/>
  <c r="V1091" i="17"/>
  <c r="G1119" i="17"/>
  <c r="M1119" i="17" s="1"/>
  <c r="I1119" i="17"/>
  <c r="K1119" i="17"/>
  <c r="O1119" i="17"/>
  <c r="Q1119" i="17"/>
  <c r="V1119" i="17"/>
  <c r="G1121" i="17"/>
  <c r="I1121" i="17"/>
  <c r="K1121" i="17"/>
  <c r="M1121" i="17"/>
  <c r="O1121" i="17"/>
  <c r="Q1121" i="17"/>
  <c r="V1121" i="17"/>
  <c r="G1132" i="17"/>
  <c r="M1132" i="17" s="1"/>
  <c r="I1132" i="17"/>
  <c r="K1132" i="17"/>
  <c r="O1132" i="17"/>
  <c r="Q1132" i="17"/>
  <c r="V1132" i="17"/>
  <c r="G1134" i="17"/>
  <c r="M1134" i="17" s="1"/>
  <c r="I1134" i="17"/>
  <c r="K1134" i="17"/>
  <c r="O1134" i="17"/>
  <c r="Q1134" i="17"/>
  <c r="V1134" i="17"/>
  <c r="G1135" i="17"/>
  <c r="M1135" i="17" s="1"/>
  <c r="I1135" i="17"/>
  <c r="K1135" i="17"/>
  <c r="O1135" i="17"/>
  <c r="Q1135" i="17"/>
  <c r="V1135" i="17"/>
  <c r="G1136" i="17"/>
  <c r="I1136" i="17"/>
  <c r="K1136" i="17"/>
  <c r="M1136" i="17"/>
  <c r="O1136" i="17"/>
  <c r="Q1136" i="17"/>
  <c r="V1136" i="17"/>
  <c r="G1137" i="17"/>
  <c r="I1137" i="17"/>
  <c r="K1137" i="17"/>
  <c r="M1137" i="17"/>
  <c r="O1137" i="17"/>
  <c r="Q1137" i="17"/>
  <c r="V1137" i="17"/>
  <c r="G1138" i="17"/>
  <c r="I1138" i="17"/>
  <c r="K1138" i="17"/>
  <c r="M1138" i="17"/>
  <c r="O1138" i="17"/>
  <c r="Q1138" i="17"/>
  <c r="V1138" i="17"/>
  <c r="G1139" i="17"/>
  <c r="M1139" i="17" s="1"/>
  <c r="I1139" i="17"/>
  <c r="K1139" i="17"/>
  <c r="O1139" i="17"/>
  <c r="Q1139" i="17"/>
  <c r="V1139" i="17"/>
  <c r="G1141" i="17"/>
  <c r="I1141" i="17"/>
  <c r="K1141" i="17"/>
  <c r="M1141" i="17"/>
  <c r="O1141" i="17"/>
  <c r="Q1141" i="17"/>
  <c r="V1141" i="17"/>
  <c r="G1143" i="17"/>
  <c r="M1143" i="17" s="1"/>
  <c r="I1143" i="17"/>
  <c r="K1143" i="17"/>
  <c r="O1143" i="17"/>
  <c r="Q1143" i="17"/>
  <c r="V1143" i="17"/>
  <c r="G1145" i="17"/>
  <c r="M1145" i="17" s="1"/>
  <c r="I1145" i="17"/>
  <c r="K1145" i="17"/>
  <c r="O1145" i="17"/>
  <c r="Q1145" i="17"/>
  <c r="V1145" i="17"/>
  <c r="G1146" i="17"/>
  <c r="M1146" i="17" s="1"/>
  <c r="I1146" i="17"/>
  <c r="K1146" i="17"/>
  <c r="O1146" i="17"/>
  <c r="Q1146" i="17"/>
  <c r="V1146" i="17"/>
  <c r="G1147" i="17"/>
  <c r="I1147" i="17"/>
  <c r="K1147" i="17"/>
  <c r="M1147" i="17"/>
  <c r="O1147" i="17"/>
  <c r="Q1147" i="17"/>
  <c r="V1147" i="17"/>
  <c r="G1148" i="17"/>
  <c r="I1148" i="17"/>
  <c r="K1148" i="17"/>
  <c r="M1148" i="17"/>
  <c r="O1148" i="17"/>
  <c r="Q1148" i="17"/>
  <c r="V1148" i="17"/>
  <c r="G1149" i="17"/>
  <c r="I1149" i="17"/>
  <c r="K1149" i="17"/>
  <c r="M1149" i="17"/>
  <c r="O1149" i="17"/>
  <c r="Q1149" i="17"/>
  <c r="V1149" i="17"/>
  <c r="G1150" i="17"/>
  <c r="M1150" i="17" s="1"/>
  <c r="I1150" i="17"/>
  <c r="K1150" i="17"/>
  <c r="O1150" i="17"/>
  <c r="Q1150" i="17"/>
  <c r="V1150" i="17"/>
  <c r="G1152" i="17"/>
  <c r="I1152" i="17"/>
  <c r="K1152" i="17"/>
  <c r="M1152" i="17"/>
  <c r="O1152" i="17"/>
  <c r="Q1152" i="17"/>
  <c r="V1152" i="17"/>
  <c r="G1154" i="17"/>
  <c r="M1154" i="17" s="1"/>
  <c r="I1154" i="17"/>
  <c r="K1154" i="17"/>
  <c r="O1154" i="17"/>
  <c r="Q1154" i="17"/>
  <c r="V1154" i="17"/>
  <c r="G1155" i="17"/>
  <c r="M1155" i="17" s="1"/>
  <c r="I1155" i="17"/>
  <c r="K1155" i="17"/>
  <c r="O1155" i="17"/>
  <c r="Q1155" i="17"/>
  <c r="V1155" i="17"/>
  <c r="G1156" i="17"/>
  <c r="M1156" i="17" s="1"/>
  <c r="I1156" i="17"/>
  <c r="K1156" i="17"/>
  <c r="O1156" i="17"/>
  <c r="Q1156" i="17"/>
  <c r="V1156" i="17"/>
  <c r="G1157" i="17"/>
  <c r="I1157" i="17"/>
  <c r="K1157" i="17"/>
  <c r="M1157" i="17"/>
  <c r="O1157" i="17"/>
  <c r="Q1157" i="17"/>
  <c r="V1157" i="17"/>
  <c r="G1158" i="17"/>
  <c r="I1158" i="17"/>
  <c r="K1158" i="17"/>
  <c r="M1158" i="17"/>
  <c r="O1158" i="17"/>
  <c r="Q1158" i="17"/>
  <c r="V1158" i="17"/>
  <c r="G1159" i="17"/>
  <c r="I1159" i="17"/>
  <c r="K1159" i="17"/>
  <c r="M1159" i="17"/>
  <c r="O1159" i="17"/>
  <c r="Q1159" i="17"/>
  <c r="V1159" i="17"/>
  <c r="G1161" i="17"/>
  <c r="I1161" i="17"/>
  <c r="K1161" i="17"/>
  <c r="M1161" i="17"/>
  <c r="O1161" i="17"/>
  <c r="Q1161" i="17"/>
  <c r="V1161" i="17"/>
  <c r="G1162" i="17"/>
  <c r="M1162" i="17" s="1"/>
  <c r="I1162" i="17"/>
  <c r="K1162" i="17"/>
  <c r="O1162" i="17"/>
  <c r="Q1162" i="17"/>
  <c r="V1162" i="17"/>
  <c r="G1163" i="17"/>
  <c r="M1163" i="17" s="1"/>
  <c r="I1163" i="17"/>
  <c r="K1163" i="17"/>
  <c r="O1163" i="17"/>
  <c r="Q1163" i="17"/>
  <c r="V1163" i="17"/>
  <c r="G1165" i="17"/>
  <c r="M1165" i="17" s="1"/>
  <c r="I1165" i="17"/>
  <c r="K1165" i="17"/>
  <c r="O1165" i="17"/>
  <c r="Q1165" i="17"/>
  <c r="V1165" i="17"/>
  <c r="G1166" i="17"/>
  <c r="M1166" i="17" s="1"/>
  <c r="I1166" i="17"/>
  <c r="K1166" i="17"/>
  <c r="O1166" i="17"/>
  <c r="Q1166" i="17"/>
  <c r="V1166" i="17"/>
  <c r="G1167" i="17"/>
  <c r="I1167" i="17"/>
  <c r="K1167" i="17"/>
  <c r="M1167" i="17"/>
  <c r="O1167" i="17"/>
  <c r="Q1167" i="17"/>
  <c r="V1167" i="17"/>
  <c r="G1170" i="17"/>
  <c r="G1169" i="17" s="1"/>
  <c r="I1170" i="17"/>
  <c r="I1169" i="17" s="1"/>
  <c r="K1170" i="17"/>
  <c r="M1170" i="17"/>
  <c r="O1170" i="17"/>
  <c r="Q1170" i="17"/>
  <c r="Q1169" i="17" s="1"/>
  <c r="V1170" i="17"/>
  <c r="V1169" i="17" s="1"/>
  <c r="G1172" i="17"/>
  <c r="I1172" i="17"/>
  <c r="K1172" i="17"/>
  <c r="M1172" i="17"/>
  <c r="O1172" i="17"/>
  <c r="Q1172" i="17"/>
  <c r="V1172" i="17"/>
  <c r="G1173" i="17"/>
  <c r="I1173" i="17"/>
  <c r="K1173" i="17"/>
  <c r="M1173" i="17"/>
  <c r="O1173" i="17"/>
  <c r="Q1173" i="17"/>
  <c r="V1173" i="17"/>
  <c r="G1174" i="17"/>
  <c r="M1174" i="17" s="1"/>
  <c r="I1174" i="17"/>
  <c r="K1174" i="17"/>
  <c r="O1174" i="17"/>
  <c r="Q1174" i="17"/>
  <c r="V1174" i="17"/>
  <c r="G1175" i="17"/>
  <c r="M1175" i="17" s="1"/>
  <c r="I1175" i="17"/>
  <c r="K1175" i="17"/>
  <c r="O1175" i="17"/>
  <c r="Q1175" i="17"/>
  <c r="V1175" i="17"/>
  <c r="G1177" i="17"/>
  <c r="M1177" i="17" s="1"/>
  <c r="I1177" i="17"/>
  <c r="K1177" i="17"/>
  <c r="K1169" i="17" s="1"/>
  <c r="O1177" i="17"/>
  <c r="Q1177" i="17"/>
  <c r="V1177" i="17"/>
  <c r="G1178" i="17"/>
  <c r="I1178" i="17"/>
  <c r="K1178" i="17"/>
  <c r="M1178" i="17"/>
  <c r="O1178" i="17"/>
  <c r="Q1178" i="17"/>
  <c r="V1178" i="17"/>
  <c r="G1179" i="17"/>
  <c r="I1179" i="17"/>
  <c r="K1179" i="17"/>
  <c r="M1179" i="17"/>
  <c r="O1179" i="17"/>
  <c r="O1169" i="17" s="1"/>
  <c r="Q1179" i="17"/>
  <c r="V1179" i="17"/>
  <c r="G1180" i="17"/>
  <c r="I1180" i="17"/>
  <c r="K1180" i="17"/>
  <c r="M1180" i="17"/>
  <c r="O1180" i="17"/>
  <c r="Q1180" i="17"/>
  <c r="V1180" i="17"/>
  <c r="G1183" i="17"/>
  <c r="I1183" i="17"/>
  <c r="K1183" i="17"/>
  <c r="K1182" i="17" s="1"/>
  <c r="M1183" i="17"/>
  <c r="O1183" i="17"/>
  <c r="Q1183" i="17"/>
  <c r="V1183" i="17"/>
  <c r="G1185" i="17"/>
  <c r="G1182" i="17" s="1"/>
  <c r="I1185" i="17"/>
  <c r="K1185" i="17"/>
  <c r="O1185" i="17"/>
  <c r="Q1185" i="17"/>
  <c r="V1185" i="17"/>
  <c r="G1187" i="17"/>
  <c r="M1187" i="17" s="1"/>
  <c r="I1187" i="17"/>
  <c r="I1182" i="17" s="1"/>
  <c r="K1187" i="17"/>
  <c r="O1187" i="17"/>
  <c r="Q1187" i="17"/>
  <c r="V1187" i="17"/>
  <c r="G1189" i="17"/>
  <c r="M1189" i="17" s="1"/>
  <c r="I1189" i="17"/>
  <c r="K1189" i="17"/>
  <c r="O1189" i="17"/>
  <c r="Q1189" i="17"/>
  <c r="V1189" i="17"/>
  <c r="G1223" i="17"/>
  <c r="I1223" i="17"/>
  <c r="K1223" i="17"/>
  <c r="M1223" i="17"/>
  <c r="O1223" i="17"/>
  <c r="Q1223" i="17"/>
  <c r="V1223" i="17"/>
  <c r="G1251" i="17"/>
  <c r="I1251" i="17"/>
  <c r="K1251" i="17"/>
  <c r="M1251" i="17"/>
  <c r="O1251" i="17"/>
  <c r="O1182" i="17" s="1"/>
  <c r="Q1251" i="17"/>
  <c r="V1251" i="17"/>
  <c r="G1264" i="17"/>
  <c r="I1264" i="17"/>
  <c r="K1264" i="17"/>
  <c r="M1264" i="17"/>
  <c r="O1264" i="17"/>
  <c r="Q1264" i="17"/>
  <c r="Q1182" i="17" s="1"/>
  <c r="V1264" i="17"/>
  <c r="G1266" i="17"/>
  <c r="M1266" i="17" s="1"/>
  <c r="I1266" i="17"/>
  <c r="K1266" i="17"/>
  <c r="O1266" i="17"/>
  <c r="Q1266" i="17"/>
  <c r="V1266" i="17"/>
  <c r="G1294" i="17"/>
  <c r="I1294" i="17"/>
  <c r="K1294" i="17"/>
  <c r="M1294" i="17"/>
  <c r="O1294" i="17"/>
  <c r="Q1294" i="17"/>
  <c r="V1294" i="17"/>
  <c r="G1301" i="17"/>
  <c r="M1301" i="17" s="1"/>
  <c r="I1301" i="17"/>
  <c r="K1301" i="17"/>
  <c r="O1301" i="17"/>
  <c r="Q1301" i="17"/>
  <c r="V1301" i="17"/>
  <c r="G1304" i="17"/>
  <c r="M1304" i="17" s="1"/>
  <c r="I1304" i="17"/>
  <c r="K1304" i="17"/>
  <c r="O1304" i="17"/>
  <c r="Q1304" i="17"/>
  <c r="V1304" i="17"/>
  <c r="G1305" i="17"/>
  <c r="M1305" i="17" s="1"/>
  <c r="I1305" i="17"/>
  <c r="K1305" i="17"/>
  <c r="O1305" i="17"/>
  <c r="Q1305" i="17"/>
  <c r="V1305" i="17"/>
  <c r="G1306" i="17"/>
  <c r="I1306" i="17"/>
  <c r="K1306" i="17"/>
  <c r="M1306" i="17"/>
  <c r="O1306" i="17"/>
  <c r="Q1306" i="17"/>
  <c r="V1306" i="17"/>
  <c r="G1307" i="17"/>
  <c r="I1307" i="17"/>
  <c r="K1307" i="17"/>
  <c r="M1307" i="17"/>
  <c r="O1307" i="17"/>
  <c r="Q1307" i="17"/>
  <c r="V1307" i="17"/>
  <c r="G1309" i="17"/>
  <c r="I1309" i="17"/>
  <c r="K1309" i="17"/>
  <c r="M1309" i="17"/>
  <c r="O1309" i="17"/>
  <c r="Q1309" i="17"/>
  <c r="V1309" i="17"/>
  <c r="G1311" i="17"/>
  <c r="I1311" i="17"/>
  <c r="K1311" i="17"/>
  <c r="M1311" i="17"/>
  <c r="O1311" i="17"/>
  <c r="Q1311" i="17"/>
  <c r="V1311" i="17"/>
  <c r="G1313" i="17"/>
  <c r="I1313" i="17"/>
  <c r="K1313" i="17"/>
  <c r="M1313" i="17"/>
  <c r="O1313" i="17"/>
  <c r="Q1313" i="17"/>
  <c r="V1313" i="17"/>
  <c r="G1315" i="17"/>
  <c r="M1315" i="17" s="1"/>
  <c r="I1315" i="17"/>
  <c r="K1315" i="17"/>
  <c r="O1315" i="17"/>
  <c r="Q1315" i="17"/>
  <c r="V1315" i="17"/>
  <c r="G1317" i="17"/>
  <c r="M1317" i="17" s="1"/>
  <c r="I1317" i="17"/>
  <c r="K1317" i="17"/>
  <c r="O1317" i="17"/>
  <c r="Q1317" i="17"/>
  <c r="V1317" i="17"/>
  <c r="G1319" i="17"/>
  <c r="M1319" i="17" s="1"/>
  <c r="I1319" i="17"/>
  <c r="K1319" i="17"/>
  <c r="O1319" i="17"/>
  <c r="Q1319" i="17"/>
  <c r="V1319" i="17"/>
  <c r="G1321" i="17"/>
  <c r="I1321" i="17"/>
  <c r="K1321" i="17"/>
  <c r="M1321" i="17"/>
  <c r="O1321" i="17"/>
  <c r="Q1321" i="17"/>
  <c r="V1321" i="17"/>
  <c r="G1323" i="17"/>
  <c r="I1323" i="17"/>
  <c r="K1323" i="17"/>
  <c r="M1323" i="17"/>
  <c r="O1323" i="17"/>
  <c r="Q1323" i="17"/>
  <c r="V1323" i="17"/>
  <c r="G1325" i="17"/>
  <c r="I1325" i="17"/>
  <c r="K1325" i="17"/>
  <c r="M1325" i="17"/>
  <c r="O1325" i="17"/>
  <c r="Q1325" i="17"/>
  <c r="V1325" i="17"/>
  <c r="G1327" i="17"/>
  <c r="I1327" i="17"/>
  <c r="K1327" i="17"/>
  <c r="M1327" i="17"/>
  <c r="O1327" i="17"/>
  <c r="Q1327" i="17"/>
  <c r="V1327" i="17"/>
  <c r="V1182" i="17" s="1"/>
  <c r="G1329" i="17"/>
  <c r="I1329" i="17"/>
  <c r="K1329" i="17"/>
  <c r="M1329" i="17"/>
  <c r="O1329" i="17"/>
  <c r="Q1329" i="17"/>
  <c r="V1329" i="17"/>
  <c r="G1331" i="17"/>
  <c r="M1331" i="17" s="1"/>
  <c r="I1331" i="17"/>
  <c r="K1331" i="17"/>
  <c r="O1331" i="17"/>
  <c r="Q1331" i="17"/>
  <c r="V1331" i="17"/>
  <c r="G1333" i="17"/>
  <c r="M1333" i="17" s="1"/>
  <c r="I1333" i="17"/>
  <c r="K1333" i="17"/>
  <c r="O1333" i="17"/>
  <c r="Q1333" i="17"/>
  <c r="V1333" i="17"/>
  <c r="G1335" i="17"/>
  <c r="M1335" i="17" s="1"/>
  <c r="I1335" i="17"/>
  <c r="K1335" i="17"/>
  <c r="O1335" i="17"/>
  <c r="Q1335" i="17"/>
  <c r="V1335" i="17"/>
  <c r="G1337" i="17"/>
  <c r="I1337" i="17"/>
  <c r="K1337" i="17"/>
  <c r="M1337" i="17"/>
  <c r="O1337" i="17"/>
  <c r="Q1337" i="17"/>
  <c r="V1337" i="17"/>
  <c r="G1339" i="17"/>
  <c r="I1339" i="17"/>
  <c r="K1339" i="17"/>
  <c r="M1339" i="17"/>
  <c r="O1339" i="17"/>
  <c r="Q1339" i="17"/>
  <c r="V1339" i="17"/>
  <c r="G1341" i="17"/>
  <c r="I1341" i="17"/>
  <c r="K1341" i="17"/>
  <c r="M1341" i="17"/>
  <c r="O1341" i="17"/>
  <c r="Q1341" i="17"/>
  <c r="V1341" i="17"/>
  <c r="G1343" i="17"/>
  <c r="I1343" i="17"/>
  <c r="K1343" i="17"/>
  <c r="M1343" i="17"/>
  <c r="O1343" i="17"/>
  <c r="Q1343" i="17"/>
  <c r="V1343" i="17"/>
  <c r="G1345" i="17"/>
  <c r="I1345" i="17"/>
  <c r="K1345" i="17"/>
  <c r="M1345" i="17"/>
  <c r="O1345" i="17"/>
  <c r="Q1345" i="17"/>
  <c r="V1345" i="17"/>
  <c r="G1347" i="17"/>
  <c r="M1347" i="17" s="1"/>
  <c r="I1347" i="17"/>
  <c r="K1347" i="17"/>
  <c r="O1347" i="17"/>
  <c r="Q1347" i="17"/>
  <c r="V1347" i="17"/>
  <c r="G1349" i="17"/>
  <c r="M1349" i="17" s="1"/>
  <c r="I1349" i="17"/>
  <c r="K1349" i="17"/>
  <c r="O1349" i="17"/>
  <c r="Q1349" i="17"/>
  <c r="V1349" i="17"/>
  <c r="G1351" i="17"/>
  <c r="M1351" i="17" s="1"/>
  <c r="I1351" i="17"/>
  <c r="K1351" i="17"/>
  <c r="O1351" i="17"/>
  <c r="Q1351" i="17"/>
  <c r="V1351" i="17"/>
  <c r="G1353" i="17"/>
  <c r="I1353" i="17"/>
  <c r="K1353" i="17"/>
  <c r="M1353" i="17"/>
  <c r="O1353" i="17"/>
  <c r="Q1353" i="17"/>
  <c r="V1353" i="17"/>
  <c r="G1355" i="17"/>
  <c r="I1355" i="17"/>
  <c r="K1355" i="17"/>
  <c r="M1355" i="17"/>
  <c r="O1355" i="17"/>
  <c r="Q1355" i="17"/>
  <c r="V1355" i="17"/>
  <c r="G1357" i="17"/>
  <c r="I1357" i="17"/>
  <c r="K1357" i="17"/>
  <c r="M1357" i="17"/>
  <c r="O1357" i="17"/>
  <c r="Q1357" i="17"/>
  <c r="V1357" i="17"/>
  <c r="G1359" i="17"/>
  <c r="I1359" i="17"/>
  <c r="K1359" i="17"/>
  <c r="M1359" i="17"/>
  <c r="O1359" i="17"/>
  <c r="Q1359" i="17"/>
  <c r="V1359" i="17"/>
  <c r="G1361" i="17"/>
  <c r="M1361" i="17" s="1"/>
  <c r="I1361" i="17"/>
  <c r="K1361" i="17"/>
  <c r="O1361" i="17"/>
  <c r="Q1361" i="17"/>
  <c r="V1361" i="17"/>
  <c r="G1363" i="17"/>
  <c r="M1363" i="17" s="1"/>
  <c r="I1363" i="17"/>
  <c r="K1363" i="17"/>
  <c r="O1363" i="17"/>
  <c r="Q1363" i="17"/>
  <c r="V1363" i="17"/>
  <c r="G1365" i="17"/>
  <c r="M1365" i="17" s="1"/>
  <c r="I1365" i="17"/>
  <c r="K1365" i="17"/>
  <c r="O1365" i="17"/>
  <c r="Q1365" i="17"/>
  <c r="V1365" i="17"/>
  <c r="G1367" i="17"/>
  <c r="M1367" i="17" s="1"/>
  <c r="I1367" i="17"/>
  <c r="K1367" i="17"/>
  <c r="O1367" i="17"/>
  <c r="Q1367" i="17"/>
  <c r="V1367" i="17"/>
  <c r="G1369" i="17"/>
  <c r="I1369" i="17"/>
  <c r="K1369" i="17"/>
  <c r="M1369" i="17"/>
  <c r="O1369" i="17"/>
  <c r="Q1369" i="17"/>
  <c r="V1369" i="17"/>
  <c r="G1371" i="17"/>
  <c r="I1371" i="17"/>
  <c r="K1371" i="17"/>
  <c r="M1371" i="17"/>
  <c r="O1371" i="17"/>
  <c r="Q1371" i="17"/>
  <c r="V1371" i="17"/>
  <c r="G1373" i="17"/>
  <c r="I1373" i="17"/>
  <c r="K1373" i="17"/>
  <c r="M1373" i="17"/>
  <c r="O1373" i="17"/>
  <c r="Q1373" i="17"/>
  <c r="V1373" i="17"/>
  <c r="G1375" i="17"/>
  <c r="M1375" i="17" s="1"/>
  <c r="I1375" i="17"/>
  <c r="K1375" i="17"/>
  <c r="O1375" i="17"/>
  <c r="Q1375" i="17"/>
  <c r="V1375" i="17"/>
  <c r="G1377" i="17"/>
  <c r="I1377" i="17"/>
  <c r="K1377" i="17"/>
  <c r="M1377" i="17"/>
  <c r="O1377" i="17"/>
  <c r="Q1377" i="17"/>
  <c r="V1377" i="17"/>
  <c r="G1379" i="17"/>
  <c r="M1379" i="17" s="1"/>
  <c r="I1379" i="17"/>
  <c r="K1379" i="17"/>
  <c r="O1379" i="17"/>
  <c r="Q1379" i="17"/>
  <c r="V1379" i="17"/>
  <c r="G1381" i="17"/>
  <c r="M1381" i="17" s="1"/>
  <c r="I1381" i="17"/>
  <c r="K1381" i="17"/>
  <c r="O1381" i="17"/>
  <c r="Q1381" i="17"/>
  <c r="V1381" i="17"/>
  <c r="G1383" i="17"/>
  <c r="M1383" i="17" s="1"/>
  <c r="I1383" i="17"/>
  <c r="K1383" i="17"/>
  <c r="O1383" i="17"/>
  <c r="Q1383" i="17"/>
  <c r="V1383" i="17"/>
  <c r="G1385" i="17"/>
  <c r="I1385" i="17"/>
  <c r="K1385" i="17"/>
  <c r="M1385" i="17"/>
  <c r="O1385" i="17"/>
  <c r="Q1385" i="17"/>
  <c r="V1385" i="17"/>
  <c r="G1388" i="17"/>
  <c r="I1388" i="17"/>
  <c r="K1388" i="17"/>
  <c r="M1388" i="17"/>
  <c r="O1388" i="17"/>
  <c r="Q1388" i="17"/>
  <c r="V1388" i="17"/>
  <c r="G1391" i="17"/>
  <c r="M1391" i="17" s="1"/>
  <c r="I1391" i="17"/>
  <c r="I1390" i="17" s="1"/>
  <c r="K1391" i="17"/>
  <c r="K1390" i="17" s="1"/>
  <c r="O1391" i="17"/>
  <c r="Q1391" i="17"/>
  <c r="V1391" i="17"/>
  <c r="V1390" i="17" s="1"/>
  <c r="G1401" i="17"/>
  <c r="I1401" i="17"/>
  <c r="K1401" i="17"/>
  <c r="M1401" i="17"/>
  <c r="O1401" i="17"/>
  <c r="Q1401" i="17"/>
  <c r="V1401" i="17"/>
  <c r="G1403" i="17"/>
  <c r="G1390" i="17" s="1"/>
  <c r="I1403" i="17"/>
  <c r="K1403" i="17"/>
  <c r="O1403" i="17"/>
  <c r="Q1403" i="17"/>
  <c r="V1403" i="17"/>
  <c r="G1405" i="17"/>
  <c r="M1405" i="17" s="1"/>
  <c r="I1405" i="17"/>
  <c r="K1405" i="17"/>
  <c r="O1405" i="17"/>
  <c r="Q1405" i="17"/>
  <c r="V1405" i="17"/>
  <c r="G1413" i="17"/>
  <c r="M1413" i="17" s="1"/>
  <c r="I1413" i="17"/>
  <c r="K1413" i="17"/>
  <c r="O1413" i="17"/>
  <c r="Q1413" i="17"/>
  <c r="V1413" i="17"/>
  <c r="G1421" i="17"/>
  <c r="I1421" i="17"/>
  <c r="K1421" i="17"/>
  <c r="M1421" i="17"/>
  <c r="O1421" i="17"/>
  <c r="Q1421" i="17"/>
  <c r="V1421" i="17"/>
  <c r="G1424" i="17"/>
  <c r="I1424" i="17"/>
  <c r="K1424" i="17"/>
  <c r="M1424" i="17"/>
  <c r="O1424" i="17"/>
  <c r="O1390" i="17" s="1"/>
  <c r="Q1424" i="17"/>
  <c r="V1424" i="17"/>
  <c r="G1427" i="17"/>
  <c r="I1427" i="17"/>
  <c r="K1427" i="17"/>
  <c r="M1427" i="17"/>
  <c r="O1427" i="17"/>
  <c r="Q1427" i="17"/>
  <c r="Q1390" i="17" s="1"/>
  <c r="V1427" i="17"/>
  <c r="G1434" i="17"/>
  <c r="I1434" i="17"/>
  <c r="K1434" i="17"/>
  <c r="M1434" i="17"/>
  <c r="O1434" i="17"/>
  <c r="Q1434" i="17"/>
  <c r="V1434" i="17"/>
  <c r="G1442" i="17"/>
  <c r="I1442" i="17"/>
  <c r="K1442" i="17"/>
  <c r="M1442" i="17"/>
  <c r="O1442" i="17"/>
  <c r="Q1442" i="17"/>
  <c r="V1442" i="17"/>
  <c r="G1444" i="17"/>
  <c r="M1444" i="17" s="1"/>
  <c r="I1444" i="17"/>
  <c r="K1444" i="17"/>
  <c r="O1444" i="17"/>
  <c r="Q1444" i="17"/>
  <c r="V1444" i="17"/>
  <c r="G1454" i="17"/>
  <c r="M1454" i="17" s="1"/>
  <c r="I1454" i="17"/>
  <c r="K1454" i="17"/>
  <c r="O1454" i="17"/>
  <c r="Q1454" i="17"/>
  <c r="V1454" i="17"/>
  <c r="G1457" i="17"/>
  <c r="M1457" i="17" s="1"/>
  <c r="I1457" i="17"/>
  <c r="K1457" i="17"/>
  <c r="O1457" i="17"/>
  <c r="Q1457" i="17"/>
  <c r="V1457" i="17"/>
  <c r="G1467" i="17"/>
  <c r="I1467" i="17"/>
  <c r="K1467" i="17"/>
  <c r="M1467" i="17"/>
  <c r="O1467" i="17"/>
  <c r="O1466" i="17" s="1"/>
  <c r="Q1467" i="17"/>
  <c r="Q1466" i="17" s="1"/>
  <c r="V1467" i="17"/>
  <c r="G1469" i="17"/>
  <c r="G1466" i="17" s="1"/>
  <c r="I1469" i="17"/>
  <c r="K1469" i="17"/>
  <c r="M1469" i="17"/>
  <c r="O1469" i="17"/>
  <c r="Q1469" i="17"/>
  <c r="V1469" i="17"/>
  <c r="G1470" i="17"/>
  <c r="I1470" i="17"/>
  <c r="K1470" i="17"/>
  <c r="M1470" i="17"/>
  <c r="O1470" i="17"/>
  <c r="Q1470" i="17"/>
  <c r="V1470" i="17"/>
  <c r="V1466" i="17" s="1"/>
  <c r="G1473" i="17"/>
  <c r="M1473" i="17" s="1"/>
  <c r="I1473" i="17"/>
  <c r="K1473" i="17"/>
  <c r="O1473" i="17"/>
  <c r="Q1473" i="17"/>
  <c r="V1473" i="17"/>
  <c r="G1474" i="17"/>
  <c r="M1474" i="17" s="1"/>
  <c r="I1474" i="17"/>
  <c r="K1474" i="17"/>
  <c r="O1474" i="17"/>
  <c r="Q1474" i="17"/>
  <c r="V1474" i="17"/>
  <c r="G1475" i="17"/>
  <c r="M1475" i="17" s="1"/>
  <c r="I1475" i="17"/>
  <c r="I1466" i="17" s="1"/>
  <c r="K1475" i="17"/>
  <c r="O1475" i="17"/>
  <c r="Q1475" i="17"/>
  <c r="V1475" i="17"/>
  <c r="G1477" i="17"/>
  <c r="M1477" i="17" s="1"/>
  <c r="I1477" i="17"/>
  <c r="K1477" i="17"/>
  <c r="K1466" i="17" s="1"/>
  <c r="O1477" i="17"/>
  <c r="Q1477" i="17"/>
  <c r="V1477" i="17"/>
  <c r="G1479" i="17"/>
  <c r="I1479" i="17"/>
  <c r="K1479" i="17"/>
  <c r="M1479" i="17"/>
  <c r="O1479" i="17"/>
  <c r="Q1479" i="17"/>
  <c r="V1479" i="17"/>
  <c r="G1480" i="17"/>
  <c r="I1480" i="17"/>
  <c r="K1480" i="17"/>
  <c r="M1480" i="17"/>
  <c r="O1480" i="17"/>
  <c r="Q1480" i="17"/>
  <c r="V1480" i="17"/>
  <c r="G1483" i="17"/>
  <c r="I1483" i="17"/>
  <c r="K1483" i="17"/>
  <c r="M1483" i="17"/>
  <c r="O1483" i="17"/>
  <c r="Q1483" i="17"/>
  <c r="V1483" i="17"/>
  <c r="G1486" i="17"/>
  <c r="I1486" i="17"/>
  <c r="K1486" i="17"/>
  <c r="M1486" i="17"/>
  <c r="O1486" i="17"/>
  <c r="Q1486" i="17"/>
  <c r="V1486" i="17"/>
  <c r="G1492" i="17"/>
  <c r="M1492" i="17" s="1"/>
  <c r="I1492" i="17"/>
  <c r="K1492" i="17"/>
  <c r="O1492" i="17"/>
  <c r="Q1492" i="17"/>
  <c r="V1492" i="17"/>
  <c r="G1493" i="17"/>
  <c r="V1493" i="17"/>
  <c r="G1494" i="17"/>
  <c r="M1494" i="17" s="1"/>
  <c r="M1493" i="17" s="1"/>
  <c r="I1494" i="17"/>
  <c r="I1493" i="17" s="1"/>
  <c r="K1494" i="17"/>
  <c r="O1494" i="17"/>
  <c r="O1493" i="17" s="1"/>
  <c r="Q1494" i="17"/>
  <c r="V1494" i="17"/>
  <c r="G1525" i="17"/>
  <c r="M1525" i="17" s="1"/>
  <c r="I1525" i="17"/>
  <c r="K1525" i="17"/>
  <c r="K1493" i="17" s="1"/>
  <c r="O1525" i="17"/>
  <c r="Q1525" i="17"/>
  <c r="Q1493" i="17" s="1"/>
  <c r="V1525" i="17"/>
  <c r="I1531" i="17"/>
  <c r="K1531" i="17"/>
  <c r="M1531" i="17"/>
  <c r="V1531" i="17"/>
  <c r="G1532" i="17"/>
  <c r="I1532" i="17"/>
  <c r="K1532" i="17"/>
  <c r="M1532" i="17"/>
  <c r="O1532" i="17"/>
  <c r="O1531" i="17" s="1"/>
  <c r="Q1532" i="17"/>
  <c r="V1532" i="17"/>
  <c r="G1545" i="17"/>
  <c r="G1531" i="17" s="1"/>
  <c r="I1545" i="17"/>
  <c r="K1545" i="17"/>
  <c r="M1545" i="17"/>
  <c r="O1545" i="17"/>
  <c r="Q1545" i="17"/>
  <c r="Q1531" i="17" s="1"/>
  <c r="V1545" i="17"/>
  <c r="V1546" i="17"/>
  <c r="G1547" i="17"/>
  <c r="M1547" i="17" s="1"/>
  <c r="I1547" i="17"/>
  <c r="K1547" i="17"/>
  <c r="K1546" i="17" s="1"/>
  <c r="O1547" i="17"/>
  <c r="Q1547" i="17"/>
  <c r="V1547" i="17"/>
  <c r="G1554" i="17"/>
  <c r="G1546" i="17" s="1"/>
  <c r="I1554" i="17"/>
  <c r="K1554" i="17"/>
  <c r="O1554" i="17"/>
  <c r="Q1554" i="17"/>
  <c r="V1554" i="17"/>
  <c r="G1561" i="17"/>
  <c r="M1561" i="17" s="1"/>
  <c r="I1561" i="17"/>
  <c r="I1546" i="17" s="1"/>
  <c r="K1561" i="17"/>
  <c r="O1561" i="17"/>
  <c r="Q1561" i="17"/>
  <c r="V1561" i="17"/>
  <c r="G1568" i="17"/>
  <c r="M1568" i="17" s="1"/>
  <c r="I1568" i="17"/>
  <c r="K1568" i="17"/>
  <c r="O1568" i="17"/>
  <c r="Q1568" i="17"/>
  <c r="V1568" i="17"/>
  <c r="G1576" i="17"/>
  <c r="I1576" i="17"/>
  <c r="K1576" i="17"/>
  <c r="M1576" i="17"/>
  <c r="O1576" i="17"/>
  <c r="Q1576" i="17"/>
  <c r="V1576" i="17"/>
  <c r="G1584" i="17"/>
  <c r="I1584" i="17"/>
  <c r="K1584" i="17"/>
  <c r="M1584" i="17"/>
  <c r="O1584" i="17"/>
  <c r="O1546" i="17" s="1"/>
  <c r="Q1584" i="17"/>
  <c r="V1584" i="17"/>
  <c r="G1586" i="17"/>
  <c r="I1586" i="17"/>
  <c r="K1586" i="17"/>
  <c r="M1586" i="17"/>
  <c r="O1586" i="17"/>
  <c r="Q1586" i="17"/>
  <c r="Q1546" i="17" s="1"/>
  <c r="V1586" i="17"/>
  <c r="AE1590" i="17"/>
  <c r="G45" i="16"/>
  <c r="G9" i="16"/>
  <c r="M9" i="16" s="1"/>
  <c r="I9" i="16"/>
  <c r="I8" i="16" s="1"/>
  <c r="K9" i="16"/>
  <c r="K8" i="16" s="1"/>
  <c r="O9" i="16"/>
  <c r="Q9" i="16"/>
  <c r="V9" i="16"/>
  <c r="V8" i="16" s="1"/>
  <c r="G10" i="16"/>
  <c r="I10" i="16"/>
  <c r="K10" i="16"/>
  <c r="M10" i="16"/>
  <c r="O10" i="16"/>
  <c r="Q10" i="16"/>
  <c r="V10" i="16"/>
  <c r="G11" i="16"/>
  <c r="G8" i="16" s="1"/>
  <c r="I11" i="16"/>
  <c r="K11" i="16"/>
  <c r="M11" i="16"/>
  <c r="O11" i="16"/>
  <c r="O8" i="16" s="1"/>
  <c r="Q11" i="16"/>
  <c r="V11" i="16"/>
  <c r="G12" i="16"/>
  <c r="M12" i="16" s="1"/>
  <c r="I12" i="16"/>
  <c r="K12" i="16"/>
  <c r="O12" i="16"/>
  <c r="Q12" i="16"/>
  <c r="Q8" i="16" s="1"/>
  <c r="V12" i="16"/>
  <c r="G13" i="16"/>
  <c r="I13" i="16"/>
  <c r="K13" i="16"/>
  <c r="M13" i="16"/>
  <c r="O13" i="16"/>
  <c r="Q13" i="16"/>
  <c r="V13" i="16"/>
  <c r="G14" i="16"/>
  <c r="I14" i="16"/>
  <c r="K14" i="16"/>
  <c r="M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9" i="16"/>
  <c r="I19" i="16"/>
  <c r="K19" i="16"/>
  <c r="M19" i="16"/>
  <c r="O19" i="16"/>
  <c r="Q19" i="16"/>
  <c r="V19" i="16"/>
  <c r="G21" i="16"/>
  <c r="I21" i="16"/>
  <c r="K21" i="16"/>
  <c r="M21" i="16"/>
  <c r="O21" i="16"/>
  <c r="Q21" i="16"/>
  <c r="V21" i="16"/>
  <c r="G23" i="16"/>
  <c r="M23" i="16" s="1"/>
  <c r="I23" i="16"/>
  <c r="K23" i="16"/>
  <c r="O23" i="16"/>
  <c r="Q23" i="16"/>
  <c r="V23" i="16"/>
  <c r="G24" i="16"/>
  <c r="I24" i="16"/>
  <c r="K24" i="16"/>
  <c r="M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I32" i="16"/>
  <c r="K32" i="16"/>
  <c r="M32" i="16"/>
  <c r="O32" i="16"/>
  <c r="Q32" i="16"/>
  <c r="V32" i="16"/>
  <c r="G33" i="16"/>
  <c r="I33" i="16"/>
  <c r="K33" i="16"/>
  <c r="M33" i="16"/>
  <c r="O33" i="16"/>
  <c r="Q33" i="16"/>
  <c r="V33" i="16"/>
  <c r="G34" i="16"/>
  <c r="M34" i="16" s="1"/>
  <c r="I34" i="16"/>
  <c r="K34" i="16"/>
  <c r="O34" i="16"/>
  <c r="Q34" i="16"/>
  <c r="V34" i="16"/>
  <c r="G36" i="16"/>
  <c r="M36" i="16" s="1"/>
  <c r="I36" i="16"/>
  <c r="K36" i="16"/>
  <c r="O36" i="16"/>
  <c r="Q36" i="16"/>
  <c r="V36" i="16"/>
  <c r="G37" i="16"/>
  <c r="I37" i="16"/>
  <c r="K37" i="16"/>
  <c r="M37" i="16"/>
  <c r="O37" i="16"/>
  <c r="Q37" i="16"/>
  <c r="V37" i="16"/>
  <c r="G38" i="16"/>
  <c r="I38" i="16"/>
  <c r="K38" i="16"/>
  <c r="M38" i="16"/>
  <c r="O38" i="16"/>
  <c r="Q38" i="16"/>
  <c r="V38" i="16"/>
  <c r="G39" i="16"/>
  <c r="I39" i="16"/>
  <c r="K39" i="16"/>
  <c r="M39" i="16"/>
  <c r="O39" i="16"/>
  <c r="Q39" i="16"/>
  <c r="V39" i="16"/>
  <c r="I40" i="16"/>
  <c r="G41" i="16"/>
  <c r="I41" i="16"/>
  <c r="K41" i="16"/>
  <c r="K40" i="16" s="1"/>
  <c r="M41" i="16"/>
  <c r="O41" i="16"/>
  <c r="Q41" i="16"/>
  <c r="Q40" i="16" s="1"/>
  <c r="V41" i="16"/>
  <c r="V40" i="16" s="1"/>
  <c r="G42" i="16"/>
  <c r="I42" i="16"/>
  <c r="K42" i="16"/>
  <c r="M42" i="16"/>
  <c r="O42" i="16"/>
  <c r="Q42" i="16"/>
  <c r="V42" i="16"/>
  <c r="G43" i="16"/>
  <c r="G40" i="16" s="1"/>
  <c r="I43" i="16"/>
  <c r="K43" i="16"/>
  <c r="O43" i="16"/>
  <c r="O40" i="16" s="1"/>
  <c r="Q43" i="16"/>
  <c r="V43" i="16"/>
  <c r="AE45" i="16"/>
  <c r="AF45" i="16"/>
  <c r="G976" i="15"/>
  <c r="BA791" i="15"/>
  <c r="BA755" i="15"/>
  <c r="BA664" i="15"/>
  <c r="BA294" i="15"/>
  <c r="BA225" i="15"/>
  <c r="BA216" i="15"/>
  <c r="BA213" i="15"/>
  <c r="BA202" i="15"/>
  <c r="BA198" i="15"/>
  <c r="BA194" i="15"/>
  <c r="BA149" i="15"/>
  <c r="BA122" i="15"/>
  <c r="BA119" i="15"/>
  <c r="BA115" i="15"/>
  <c r="BA87" i="15"/>
  <c r="BA83" i="15"/>
  <c r="BA45" i="15"/>
  <c r="BA15" i="15"/>
  <c r="BA13" i="15"/>
  <c r="BA10" i="15"/>
  <c r="G9" i="15"/>
  <c r="M9" i="15" s="1"/>
  <c r="I9" i="15"/>
  <c r="I8" i="15" s="1"/>
  <c r="K9" i="15"/>
  <c r="K8" i="15" s="1"/>
  <c r="O9" i="15"/>
  <c r="Q9" i="15"/>
  <c r="V9" i="15"/>
  <c r="V8" i="15" s="1"/>
  <c r="G12" i="15"/>
  <c r="I12" i="15"/>
  <c r="K12" i="15"/>
  <c r="M12" i="15"/>
  <c r="O12" i="15"/>
  <c r="Q12" i="15"/>
  <c r="V12" i="15"/>
  <c r="G14" i="15"/>
  <c r="G8" i="15" s="1"/>
  <c r="I14" i="15"/>
  <c r="K14" i="15"/>
  <c r="O14" i="15"/>
  <c r="Q14" i="15"/>
  <c r="V14" i="15"/>
  <c r="G16" i="15"/>
  <c r="M16" i="15" s="1"/>
  <c r="I16" i="15"/>
  <c r="K16" i="15"/>
  <c r="O16" i="15"/>
  <c r="O8" i="15" s="1"/>
  <c r="Q16" i="15"/>
  <c r="V16" i="15"/>
  <c r="G19" i="15"/>
  <c r="M19" i="15" s="1"/>
  <c r="I19" i="15"/>
  <c r="K19" i="15"/>
  <c r="O19" i="15"/>
  <c r="Q19" i="15"/>
  <c r="V19" i="15"/>
  <c r="G23" i="15"/>
  <c r="I23" i="15"/>
  <c r="K23" i="15"/>
  <c r="M23" i="15"/>
  <c r="O23" i="15"/>
  <c r="Q23" i="15"/>
  <c r="V23" i="15"/>
  <c r="G31" i="15"/>
  <c r="I31" i="15"/>
  <c r="K31" i="15"/>
  <c r="M31" i="15"/>
  <c r="O31" i="15"/>
  <c r="Q31" i="15"/>
  <c r="V31" i="15"/>
  <c r="G33" i="15"/>
  <c r="M33" i="15" s="1"/>
  <c r="I33" i="15"/>
  <c r="K33" i="15"/>
  <c r="O33" i="15"/>
  <c r="Q33" i="15"/>
  <c r="Q8" i="15" s="1"/>
  <c r="V33" i="15"/>
  <c r="G34" i="15"/>
  <c r="M34" i="15" s="1"/>
  <c r="I34" i="15"/>
  <c r="K34" i="15"/>
  <c r="O34" i="15"/>
  <c r="Q34" i="15"/>
  <c r="V34" i="15"/>
  <c r="G37" i="15"/>
  <c r="I37" i="15"/>
  <c r="K37" i="15"/>
  <c r="M37" i="15"/>
  <c r="O37" i="15"/>
  <c r="Q37" i="15"/>
  <c r="V37" i="15"/>
  <c r="G40" i="15"/>
  <c r="M40" i="15" s="1"/>
  <c r="I40" i="15"/>
  <c r="K40" i="15"/>
  <c r="O40" i="15"/>
  <c r="Q40" i="15"/>
  <c r="V40" i="15"/>
  <c r="G44" i="15"/>
  <c r="M44" i="15" s="1"/>
  <c r="I44" i="15"/>
  <c r="K44" i="15"/>
  <c r="O44" i="15"/>
  <c r="Q44" i="15"/>
  <c r="V44" i="15"/>
  <c r="G47" i="15"/>
  <c r="M47" i="15" s="1"/>
  <c r="I47" i="15"/>
  <c r="K47" i="15"/>
  <c r="O47" i="15"/>
  <c r="Q47" i="15"/>
  <c r="V47" i="15"/>
  <c r="G54" i="15"/>
  <c r="I54" i="15"/>
  <c r="K54" i="15"/>
  <c r="M54" i="15"/>
  <c r="O54" i="15"/>
  <c r="Q54" i="15"/>
  <c r="V54" i="15"/>
  <c r="G56" i="15"/>
  <c r="I56" i="15"/>
  <c r="K56" i="15"/>
  <c r="M56" i="15"/>
  <c r="O56" i="15"/>
  <c r="Q56" i="15"/>
  <c r="V56" i="15"/>
  <c r="Q58" i="15"/>
  <c r="G59" i="15"/>
  <c r="M59" i="15" s="1"/>
  <c r="I59" i="15"/>
  <c r="I58" i="15" s="1"/>
  <c r="K59" i="15"/>
  <c r="K58" i="15" s="1"/>
  <c r="O59" i="15"/>
  <c r="Q59" i="15"/>
  <c r="V59" i="15"/>
  <c r="V58" i="15" s="1"/>
  <c r="G61" i="15"/>
  <c r="I61" i="15"/>
  <c r="K61" i="15"/>
  <c r="M61" i="15"/>
  <c r="O61" i="15"/>
  <c r="Q61" i="15"/>
  <c r="V61" i="15"/>
  <c r="G64" i="15"/>
  <c r="G58" i="15" s="1"/>
  <c r="I64" i="15"/>
  <c r="K64" i="15"/>
  <c r="O64" i="15"/>
  <c r="Q64" i="15"/>
  <c r="V64" i="15"/>
  <c r="G65" i="15"/>
  <c r="M65" i="15" s="1"/>
  <c r="I65" i="15"/>
  <c r="K65" i="15"/>
  <c r="O65" i="15"/>
  <c r="O58" i="15" s="1"/>
  <c r="Q65" i="15"/>
  <c r="V65" i="15"/>
  <c r="G67" i="15"/>
  <c r="M67" i="15" s="1"/>
  <c r="I67" i="15"/>
  <c r="K67" i="15"/>
  <c r="O67" i="15"/>
  <c r="Q67" i="15"/>
  <c r="V67" i="15"/>
  <c r="G70" i="15"/>
  <c r="I70" i="15"/>
  <c r="K70" i="15"/>
  <c r="M70" i="15"/>
  <c r="O70" i="15"/>
  <c r="Q70" i="15"/>
  <c r="V70" i="15"/>
  <c r="G73" i="15"/>
  <c r="G72" i="15" s="1"/>
  <c r="I73" i="15"/>
  <c r="I72" i="15" s="1"/>
  <c r="K73" i="15"/>
  <c r="O73" i="15"/>
  <c r="Q73" i="15"/>
  <c r="Q72" i="15" s="1"/>
  <c r="V73" i="15"/>
  <c r="V72" i="15" s="1"/>
  <c r="G75" i="15"/>
  <c r="M75" i="15" s="1"/>
  <c r="I75" i="15"/>
  <c r="K75" i="15"/>
  <c r="K72" i="15" s="1"/>
  <c r="O75" i="15"/>
  <c r="Q75" i="15"/>
  <c r="V75" i="15"/>
  <c r="G77" i="15"/>
  <c r="I77" i="15"/>
  <c r="K77" i="15"/>
  <c r="M77" i="15"/>
  <c r="O77" i="15"/>
  <c r="Q77" i="15"/>
  <c r="V77" i="15"/>
  <c r="G79" i="15"/>
  <c r="M79" i="15" s="1"/>
  <c r="I79" i="15"/>
  <c r="K79" i="15"/>
  <c r="O79" i="15"/>
  <c r="Q79" i="15"/>
  <c r="V79" i="15"/>
  <c r="G82" i="15"/>
  <c r="M82" i="15" s="1"/>
  <c r="I82" i="15"/>
  <c r="K82" i="15"/>
  <c r="O82" i="15"/>
  <c r="Q82" i="15"/>
  <c r="V82" i="15"/>
  <c r="G86" i="15"/>
  <c r="M86" i="15" s="1"/>
  <c r="I86" i="15"/>
  <c r="K86" i="15"/>
  <c r="O86" i="15"/>
  <c r="Q86" i="15"/>
  <c r="V86" i="15"/>
  <c r="G89" i="15"/>
  <c r="I89" i="15"/>
  <c r="K89" i="15"/>
  <c r="M89" i="15"/>
  <c r="O89" i="15"/>
  <c r="Q89" i="15"/>
  <c r="V89" i="15"/>
  <c r="G92" i="15"/>
  <c r="I92" i="15"/>
  <c r="K92" i="15"/>
  <c r="M92" i="15"/>
  <c r="O92" i="15"/>
  <c r="O72" i="15" s="1"/>
  <c r="Q92" i="15"/>
  <c r="V92" i="15"/>
  <c r="G95" i="15"/>
  <c r="M95" i="15" s="1"/>
  <c r="I95" i="15"/>
  <c r="K95" i="15"/>
  <c r="O95" i="15"/>
  <c r="Q95" i="15"/>
  <c r="V95" i="15"/>
  <c r="G98" i="15"/>
  <c r="M98" i="15" s="1"/>
  <c r="I98" i="15"/>
  <c r="K98" i="15"/>
  <c r="O98" i="15"/>
  <c r="Q98" i="15"/>
  <c r="V98" i="15"/>
  <c r="G100" i="15"/>
  <c r="I100" i="15"/>
  <c r="K100" i="15"/>
  <c r="M100" i="15"/>
  <c r="O100" i="15"/>
  <c r="Q100" i="15"/>
  <c r="V100" i="15"/>
  <c r="G102" i="15"/>
  <c r="M102" i="15" s="1"/>
  <c r="I102" i="15"/>
  <c r="K102" i="15"/>
  <c r="O102" i="15"/>
  <c r="Q102" i="15"/>
  <c r="V102" i="15"/>
  <c r="G105" i="15"/>
  <c r="I105" i="15"/>
  <c r="O105" i="15"/>
  <c r="G106" i="15"/>
  <c r="M106" i="15" s="1"/>
  <c r="M105" i="15" s="1"/>
  <c r="I106" i="15"/>
  <c r="K106" i="15"/>
  <c r="K105" i="15" s="1"/>
  <c r="O106" i="15"/>
  <c r="Q106" i="15"/>
  <c r="Q105" i="15" s="1"/>
  <c r="V106" i="15"/>
  <c r="V105" i="15" s="1"/>
  <c r="G110" i="15"/>
  <c r="G109" i="15" s="1"/>
  <c r="I110" i="15"/>
  <c r="I109" i="15" s="1"/>
  <c r="K110" i="15"/>
  <c r="M110" i="15"/>
  <c r="O110" i="15"/>
  <c r="O109" i="15" s="1"/>
  <c r="Q110" i="15"/>
  <c r="Q109" i="15" s="1"/>
  <c r="V110" i="15"/>
  <c r="G114" i="15"/>
  <c r="M114" i="15" s="1"/>
  <c r="I114" i="15"/>
  <c r="K114" i="15"/>
  <c r="O114" i="15"/>
  <c r="Q114" i="15"/>
  <c r="V114" i="15"/>
  <c r="G118" i="15"/>
  <c r="I118" i="15"/>
  <c r="K118" i="15"/>
  <c r="M118" i="15"/>
  <c r="O118" i="15"/>
  <c r="Q118" i="15"/>
  <c r="V118" i="15"/>
  <c r="V109" i="15" s="1"/>
  <c r="G121" i="15"/>
  <c r="I121" i="15"/>
  <c r="K121" i="15"/>
  <c r="K109" i="15" s="1"/>
  <c r="M121" i="15"/>
  <c r="O121" i="15"/>
  <c r="Q121" i="15"/>
  <c r="V121" i="15"/>
  <c r="G137" i="15"/>
  <c r="M137" i="15" s="1"/>
  <c r="I137" i="15"/>
  <c r="K137" i="15"/>
  <c r="O137" i="15"/>
  <c r="Q137" i="15"/>
  <c r="V137" i="15"/>
  <c r="G148" i="15"/>
  <c r="M148" i="15" s="1"/>
  <c r="I148" i="15"/>
  <c r="K148" i="15"/>
  <c r="O148" i="15"/>
  <c r="Q148" i="15"/>
  <c r="V148" i="15"/>
  <c r="G168" i="15"/>
  <c r="I168" i="15"/>
  <c r="K168" i="15"/>
  <c r="M168" i="15"/>
  <c r="O168" i="15"/>
  <c r="Q168" i="15"/>
  <c r="V168" i="15"/>
  <c r="G183" i="15"/>
  <c r="I183" i="15"/>
  <c r="K183" i="15"/>
  <c r="M183" i="15"/>
  <c r="O183" i="15"/>
  <c r="Q183" i="15"/>
  <c r="V183" i="15"/>
  <c r="G185" i="15"/>
  <c r="G184" i="15" s="1"/>
  <c r="I185" i="15"/>
  <c r="I184" i="15" s="1"/>
  <c r="K185" i="15"/>
  <c r="K184" i="15" s="1"/>
  <c r="O185" i="15"/>
  <c r="Q185" i="15"/>
  <c r="Q184" i="15" s="1"/>
  <c r="V185" i="15"/>
  <c r="V184" i="15" s="1"/>
  <c r="G187" i="15"/>
  <c r="I187" i="15"/>
  <c r="K187" i="15"/>
  <c r="M187" i="15"/>
  <c r="O187" i="15"/>
  <c r="Q187" i="15"/>
  <c r="V187" i="15"/>
  <c r="G189" i="15"/>
  <c r="I189" i="15"/>
  <c r="K189" i="15"/>
  <c r="M189" i="15"/>
  <c r="O189" i="15"/>
  <c r="Q189" i="15"/>
  <c r="V189" i="15"/>
  <c r="G191" i="15"/>
  <c r="M191" i="15" s="1"/>
  <c r="I191" i="15"/>
  <c r="K191" i="15"/>
  <c r="O191" i="15"/>
  <c r="Q191" i="15"/>
  <c r="V191" i="15"/>
  <c r="G193" i="15"/>
  <c r="M193" i="15" s="1"/>
  <c r="I193" i="15"/>
  <c r="K193" i="15"/>
  <c r="O193" i="15"/>
  <c r="Q193" i="15"/>
  <c r="V193" i="15"/>
  <c r="G197" i="15"/>
  <c r="I197" i="15"/>
  <c r="K197" i="15"/>
  <c r="M197" i="15"/>
  <c r="O197" i="15"/>
  <c r="Q197" i="15"/>
  <c r="V197" i="15"/>
  <c r="G201" i="15"/>
  <c r="I201" i="15"/>
  <c r="K201" i="15"/>
  <c r="M201" i="15"/>
  <c r="O201" i="15"/>
  <c r="Q201" i="15"/>
  <c r="V201" i="15"/>
  <c r="G212" i="15"/>
  <c r="I212" i="15"/>
  <c r="K212" i="15"/>
  <c r="M212" i="15"/>
  <c r="O212" i="15"/>
  <c r="O184" i="15" s="1"/>
  <c r="Q212" i="15"/>
  <c r="V212" i="15"/>
  <c r="G215" i="15"/>
  <c r="M215" i="15" s="1"/>
  <c r="I215" i="15"/>
  <c r="K215" i="15"/>
  <c r="O215" i="15"/>
  <c r="Q215" i="15"/>
  <c r="V215" i="15"/>
  <c r="G224" i="15"/>
  <c r="I224" i="15"/>
  <c r="K224" i="15"/>
  <c r="M224" i="15"/>
  <c r="O224" i="15"/>
  <c r="Q224" i="15"/>
  <c r="V224" i="15"/>
  <c r="G227" i="15"/>
  <c r="I227" i="15"/>
  <c r="K227" i="15"/>
  <c r="M227" i="15"/>
  <c r="O227" i="15"/>
  <c r="Q227" i="15"/>
  <c r="V227" i="15"/>
  <c r="G230" i="15"/>
  <c r="M230" i="15" s="1"/>
  <c r="I230" i="15"/>
  <c r="K230" i="15"/>
  <c r="O230" i="15"/>
  <c r="Q230" i="15"/>
  <c r="V230" i="15"/>
  <c r="G233" i="15"/>
  <c r="M233" i="15" s="1"/>
  <c r="I233" i="15"/>
  <c r="K233" i="15"/>
  <c r="O233" i="15"/>
  <c r="Q233" i="15"/>
  <c r="V233" i="15"/>
  <c r="G245" i="15"/>
  <c r="I245" i="15"/>
  <c r="K245" i="15"/>
  <c r="M245" i="15"/>
  <c r="O245" i="15"/>
  <c r="Q245" i="15"/>
  <c r="V245" i="15"/>
  <c r="G248" i="15"/>
  <c r="I248" i="15"/>
  <c r="K248" i="15"/>
  <c r="M248" i="15"/>
  <c r="O248" i="15"/>
  <c r="Q248" i="15"/>
  <c r="V248" i="15"/>
  <c r="G254" i="15"/>
  <c r="M254" i="15" s="1"/>
  <c r="I254" i="15"/>
  <c r="K254" i="15"/>
  <c r="O254" i="15"/>
  <c r="Q254" i="15"/>
  <c r="V254" i="15"/>
  <c r="G257" i="15"/>
  <c r="M257" i="15" s="1"/>
  <c r="I257" i="15"/>
  <c r="K257" i="15"/>
  <c r="O257" i="15"/>
  <c r="Q257" i="15"/>
  <c r="V257" i="15"/>
  <c r="G259" i="15"/>
  <c r="I259" i="15"/>
  <c r="K259" i="15"/>
  <c r="M259" i="15"/>
  <c r="O259" i="15"/>
  <c r="Q259" i="15"/>
  <c r="V259" i="15"/>
  <c r="G274" i="15"/>
  <c r="I274" i="15"/>
  <c r="K274" i="15"/>
  <c r="M274" i="15"/>
  <c r="O274" i="15"/>
  <c r="Q274" i="15"/>
  <c r="V274" i="15"/>
  <c r="G281" i="15"/>
  <c r="M281" i="15" s="1"/>
  <c r="I281" i="15"/>
  <c r="K281" i="15"/>
  <c r="O281" i="15"/>
  <c r="Q281" i="15"/>
  <c r="V281" i="15"/>
  <c r="G288" i="15"/>
  <c r="I288" i="15"/>
  <c r="O288" i="15"/>
  <c r="Q288" i="15"/>
  <c r="G289" i="15"/>
  <c r="I289" i="15"/>
  <c r="K289" i="15"/>
  <c r="K288" i="15" s="1"/>
  <c r="M289" i="15"/>
  <c r="M288" i="15" s="1"/>
  <c r="O289" i="15"/>
  <c r="Q289" i="15"/>
  <c r="V289" i="15"/>
  <c r="V288" i="15" s="1"/>
  <c r="G293" i="15"/>
  <c r="M293" i="15" s="1"/>
  <c r="I293" i="15"/>
  <c r="I292" i="15" s="1"/>
  <c r="K293" i="15"/>
  <c r="O293" i="15"/>
  <c r="O292" i="15" s="1"/>
  <c r="Q293" i="15"/>
  <c r="Q292" i="15" s="1"/>
  <c r="V293" i="15"/>
  <c r="G305" i="15"/>
  <c r="M305" i="15" s="1"/>
  <c r="I305" i="15"/>
  <c r="K305" i="15"/>
  <c r="O305" i="15"/>
  <c r="Q305" i="15"/>
  <c r="V305" i="15"/>
  <c r="G320" i="15"/>
  <c r="I320" i="15"/>
  <c r="K320" i="15"/>
  <c r="K292" i="15" s="1"/>
  <c r="M320" i="15"/>
  <c r="O320" i="15"/>
  <c r="Q320" i="15"/>
  <c r="V320" i="15"/>
  <c r="V292" i="15" s="1"/>
  <c r="G332" i="15"/>
  <c r="G331" i="15" s="1"/>
  <c r="I332" i="15"/>
  <c r="I331" i="15" s="1"/>
  <c r="K332" i="15"/>
  <c r="O332" i="15"/>
  <c r="O331" i="15" s="1"/>
  <c r="Q332" i="15"/>
  <c r="Q331" i="15" s="1"/>
  <c r="V332" i="15"/>
  <c r="G335" i="15"/>
  <c r="M335" i="15" s="1"/>
  <c r="I335" i="15"/>
  <c r="K335" i="15"/>
  <c r="K331" i="15" s="1"/>
  <c r="O335" i="15"/>
  <c r="Q335" i="15"/>
  <c r="V335" i="15"/>
  <c r="G338" i="15"/>
  <c r="I338" i="15"/>
  <c r="K338" i="15"/>
  <c r="M338" i="15"/>
  <c r="O338" i="15"/>
  <c r="Q338" i="15"/>
  <c r="V338" i="15"/>
  <c r="V331" i="15" s="1"/>
  <c r="G339" i="15"/>
  <c r="I339" i="15"/>
  <c r="K339" i="15"/>
  <c r="M339" i="15"/>
  <c r="O339" i="15"/>
  <c r="Q339" i="15"/>
  <c r="V339" i="15"/>
  <c r="G358" i="15"/>
  <c r="O358" i="15"/>
  <c r="Q358" i="15"/>
  <c r="G359" i="15"/>
  <c r="M359" i="15" s="1"/>
  <c r="M358" i="15" s="1"/>
  <c r="I359" i="15"/>
  <c r="I358" i="15" s="1"/>
  <c r="K359" i="15"/>
  <c r="K358" i="15" s="1"/>
  <c r="O359" i="15"/>
  <c r="Q359" i="15"/>
  <c r="V359" i="15"/>
  <c r="V358" i="15" s="1"/>
  <c r="G361" i="15"/>
  <c r="G360" i="15" s="1"/>
  <c r="I361" i="15"/>
  <c r="K361" i="15"/>
  <c r="O361" i="15"/>
  <c r="O360" i="15" s="1"/>
  <c r="Q361" i="15"/>
  <c r="V361" i="15"/>
  <c r="G363" i="15"/>
  <c r="M363" i="15" s="1"/>
  <c r="I363" i="15"/>
  <c r="I360" i="15" s="1"/>
  <c r="K363" i="15"/>
  <c r="O363" i="15"/>
  <c r="Q363" i="15"/>
  <c r="V363" i="15"/>
  <c r="G365" i="15"/>
  <c r="M365" i="15" s="1"/>
  <c r="I365" i="15"/>
  <c r="K365" i="15"/>
  <c r="K360" i="15" s="1"/>
  <c r="O365" i="15"/>
  <c r="Q365" i="15"/>
  <c r="Q360" i="15" s="1"/>
  <c r="V365" i="15"/>
  <c r="G368" i="15"/>
  <c r="I368" i="15"/>
  <c r="K368" i="15"/>
  <c r="M368" i="15"/>
  <c r="O368" i="15"/>
  <c r="Q368" i="15"/>
  <c r="V368" i="15"/>
  <c r="G373" i="15"/>
  <c r="I373" i="15"/>
  <c r="K373" i="15"/>
  <c r="M373" i="15"/>
  <c r="O373" i="15"/>
  <c r="Q373" i="15"/>
  <c r="V373" i="15"/>
  <c r="G378" i="15"/>
  <c r="M378" i="15" s="1"/>
  <c r="I378" i="15"/>
  <c r="K378" i="15"/>
  <c r="O378" i="15"/>
  <c r="Q378" i="15"/>
  <c r="V378" i="15"/>
  <c r="G382" i="15"/>
  <c r="M382" i="15" s="1"/>
  <c r="I382" i="15"/>
  <c r="K382" i="15"/>
  <c r="O382" i="15"/>
  <c r="Q382" i="15"/>
  <c r="V382" i="15"/>
  <c r="V360" i="15" s="1"/>
  <c r="G390" i="15"/>
  <c r="I390" i="15"/>
  <c r="K390" i="15"/>
  <c r="M390" i="15"/>
  <c r="O390" i="15"/>
  <c r="Q390" i="15"/>
  <c r="V390" i="15"/>
  <c r="G395" i="15"/>
  <c r="M395" i="15" s="1"/>
  <c r="I395" i="15"/>
  <c r="K395" i="15"/>
  <c r="O395" i="15"/>
  <c r="Q395" i="15"/>
  <c r="V395" i="15"/>
  <c r="G398" i="15"/>
  <c r="M398" i="15" s="1"/>
  <c r="I398" i="15"/>
  <c r="K398" i="15"/>
  <c r="O398" i="15"/>
  <c r="Q398" i="15"/>
  <c r="V398" i="15"/>
  <c r="G400" i="15"/>
  <c r="M400" i="15" s="1"/>
  <c r="I400" i="15"/>
  <c r="K400" i="15"/>
  <c r="O400" i="15"/>
  <c r="Q400" i="15"/>
  <c r="V400" i="15"/>
  <c r="G411" i="15"/>
  <c r="I411" i="15"/>
  <c r="K411" i="15"/>
  <c r="M411" i="15"/>
  <c r="O411" i="15"/>
  <c r="Q411" i="15"/>
  <c r="V411" i="15"/>
  <c r="G414" i="15"/>
  <c r="I414" i="15"/>
  <c r="K414" i="15"/>
  <c r="M414" i="15"/>
  <c r="O414" i="15"/>
  <c r="Q414" i="15"/>
  <c r="V414" i="15"/>
  <c r="G422" i="15"/>
  <c r="M422" i="15" s="1"/>
  <c r="I422" i="15"/>
  <c r="K422" i="15"/>
  <c r="O422" i="15"/>
  <c r="Q422" i="15"/>
  <c r="V422" i="15"/>
  <c r="G423" i="15"/>
  <c r="M423" i="15" s="1"/>
  <c r="I423" i="15"/>
  <c r="K423" i="15"/>
  <c r="O423" i="15"/>
  <c r="Q423" i="15"/>
  <c r="V423" i="15"/>
  <c r="G428" i="15"/>
  <c r="I428" i="15"/>
  <c r="K428" i="15"/>
  <c r="M428" i="15"/>
  <c r="O428" i="15"/>
  <c r="Q428" i="15"/>
  <c r="V428" i="15"/>
  <c r="G431" i="15"/>
  <c r="M431" i="15" s="1"/>
  <c r="I431" i="15"/>
  <c r="K431" i="15"/>
  <c r="O431" i="15"/>
  <c r="Q431" i="15"/>
  <c r="V431" i="15"/>
  <c r="G434" i="15"/>
  <c r="M434" i="15" s="1"/>
  <c r="I434" i="15"/>
  <c r="K434" i="15"/>
  <c r="O434" i="15"/>
  <c r="Q434" i="15"/>
  <c r="V434" i="15"/>
  <c r="G435" i="15"/>
  <c r="M435" i="15" s="1"/>
  <c r="I435" i="15"/>
  <c r="K435" i="15"/>
  <c r="O435" i="15"/>
  <c r="Q435" i="15"/>
  <c r="V435" i="15"/>
  <c r="G436" i="15"/>
  <c r="I436" i="15"/>
  <c r="K436" i="15"/>
  <c r="M436" i="15"/>
  <c r="O436" i="15"/>
  <c r="Q436" i="15"/>
  <c r="V436" i="15"/>
  <c r="G438" i="15"/>
  <c r="I438" i="15"/>
  <c r="K438" i="15"/>
  <c r="M438" i="15"/>
  <c r="O438" i="15"/>
  <c r="Q438" i="15"/>
  <c r="V438" i="15"/>
  <c r="G439" i="15"/>
  <c r="M439" i="15" s="1"/>
  <c r="I439" i="15"/>
  <c r="K439" i="15"/>
  <c r="O439" i="15"/>
  <c r="Q439" i="15"/>
  <c r="V439" i="15"/>
  <c r="G440" i="15"/>
  <c r="M440" i="15" s="1"/>
  <c r="I440" i="15"/>
  <c r="K440" i="15"/>
  <c r="O440" i="15"/>
  <c r="Q440" i="15"/>
  <c r="V440" i="15"/>
  <c r="G441" i="15"/>
  <c r="I441" i="15"/>
  <c r="K441" i="15"/>
  <c r="M441" i="15"/>
  <c r="O441" i="15"/>
  <c r="Q441" i="15"/>
  <c r="V441" i="15"/>
  <c r="G442" i="15"/>
  <c r="M442" i="15" s="1"/>
  <c r="I442" i="15"/>
  <c r="K442" i="15"/>
  <c r="O442" i="15"/>
  <c r="Q442" i="15"/>
  <c r="V442" i="15"/>
  <c r="G444" i="15"/>
  <c r="I444" i="15"/>
  <c r="O444" i="15"/>
  <c r="G445" i="15"/>
  <c r="M445" i="15" s="1"/>
  <c r="M444" i="15" s="1"/>
  <c r="I445" i="15"/>
  <c r="K445" i="15"/>
  <c r="K444" i="15" s="1"/>
  <c r="O445" i="15"/>
  <c r="Q445" i="15"/>
  <c r="Q444" i="15" s="1"/>
  <c r="V445" i="15"/>
  <c r="V444" i="15" s="1"/>
  <c r="K447" i="15"/>
  <c r="G448" i="15"/>
  <c r="G447" i="15" s="1"/>
  <c r="I448" i="15"/>
  <c r="K448" i="15"/>
  <c r="M448" i="15"/>
  <c r="O448" i="15"/>
  <c r="O447" i="15" s="1"/>
  <c r="Q448" i="15"/>
  <c r="V448" i="15"/>
  <c r="G450" i="15"/>
  <c r="M450" i="15" s="1"/>
  <c r="M447" i="15" s="1"/>
  <c r="I450" i="15"/>
  <c r="K450" i="15"/>
  <c r="O450" i="15"/>
  <c r="Q450" i="15"/>
  <c r="Q447" i="15" s="1"/>
  <c r="V450" i="15"/>
  <c r="G452" i="15"/>
  <c r="M452" i="15" s="1"/>
  <c r="I452" i="15"/>
  <c r="I447" i="15" s="1"/>
  <c r="K452" i="15"/>
  <c r="O452" i="15"/>
  <c r="Q452" i="15"/>
  <c r="V452" i="15"/>
  <c r="V447" i="15" s="1"/>
  <c r="G454" i="15"/>
  <c r="I454" i="15"/>
  <c r="K454" i="15"/>
  <c r="M454" i="15"/>
  <c r="O454" i="15"/>
  <c r="Q454" i="15"/>
  <c r="V454" i="15"/>
  <c r="G456" i="15"/>
  <c r="M456" i="15" s="1"/>
  <c r="I456" i="15"/>
  <c r="K456" i="15"/>
  <c r="O456" i="15"/>
  <c r="Q456" i="15"/>
  <c r="V456" i="15"/>
  <c r="G458" i="15"/>
  <c r="M458" i="15" s="1"/>
  <c r="I458" i="15"/>
  <c r="K458" i="15"/>
  <c r="O458" i="15"/>
  <c r="Q458" i="15"/>
  <c r="V458" i="15"/>
  <c r="G461" i="15"/>
  <c r="I461" i="15"/>
  <c r="K461" i="15"/>
  <c r="M461" i="15"/>
  <c r="O461" i="15"/>
  <c r="Q461" i="15"/>
  <c r="V461" i="15"/>
  <c r="V460" i="15" s="1"/>
  <c r="G463" i="15"/>
  <c r="I463" i="15"/>
  <c r="K463" i="15"/>
  <c r="M463" i="15"/>
  <c r="O463" i="15"/>
  <c r="O460" i="15" s="1"/>
  <c r="Q463" i="15"/>
  <c r="V463" i="15"/>
  <c r="G464" i="15"/>
  <c r="G460" i="15" s="1"/>
  <c r="I464" i="15"/>
  <c r="K464" i="15"/>
  <c r="O464" i="15"/>
  <c r="Q464" i="15"/>
  <c r="Q460" i="15" s="1"/>
  <c r="V464" i="15"/>
  <c r="G469" i="15"/>
  <c r="M469" i="15" s="1"/>
  <c r="I469" i="15"/>
  <c r="K469" i="15"/>
  <c r="O469" i="15"/>
  <c r="Q469" i="15"/>
  <c r="V469" i="15"/>
  <c r="G474" i="15"/>
  <c r="I474" i="15"/>
  <c r="K474" i="15"/>
  <c r="M474" i="15"/>
  <c r="O474" i="15"/>
  <c r="Q474" i="15"/>
  <c r="V474" i="15"/>
  <c r="G477" i="15"/>
  <c r="M477" i="15" s="1"/>
  <c r="I477" i="15"/>
  <c r="K477" i="15"/>
  <c r="O477" i="15"/>
  <c r="Q477" i="15"/>
  <c r="V477" i="15"/>
  <c r="G479" i="15"/>
  <c r="M479" i="15" s="1"/>
  <c r="I479" i="15"/>
  <c r="I460" i="15" s="1"/>
  <c r="K479" i="15"/>
  <c r="O479" i="15"/>
  <c r="Q479" i="15"/>
  <c r="V479" i="15"/>
  <c r="G483" i="15"/>
  <c r="M483" i="15" s="1"/>
  <c r="I483" i="15"/>
  <c r="K483" i="15"/>
  <c r="K460" i="15" s="1"/>
  <c r="O483" i="15"/>
  <c r="Q483" i="15"/>
  <c r="V483" i="15"/>
  <c r="G487" i="15"/>
  <c r="I487" i="15"/>
  <c r="K487" i="15"/>
  <c r="M487" i="15"/>
  <c r="O487" i="15"/>
  <c r="Q487" i="15"/>
  <c r="V487" i="15"/>
  <c r="G490" i="15"/>
  <c r="I490" i="15"/>
  <c r="K490" i="15"/>
  <c r="M490" i="15"/>
  <c r="O490" i="15"/>
  <c r="Q490" i="15"/>
  <c r="V490" i="15"/>
  <c r="G493" i="15"/>
  <c r="M493" i="15" s="1"/>
  <c r="I493" i="15"/>
  <c r="K493" i="15"/>
  <c r="O493" i="15"/>
  <c r="Q493" i="15"/>
  <c r="V493" i="15"/>
  <c r="G496" i="15"/>
  <c r="M496" i="15" s="1"/>
  <c r="I496" i="15"/>
  <c r="K496" i="15"/>
  <c r="O496" i="15"/>
  <c r="Q496" i="15"/>
  <c r="V496" i="15"/>
  <c r="G499" i="15"/>
  <c r="I499" i="15"/>
  <c r="K499" i="15"/>
  <c r="M499" i="15"/>
  <c r="O499" i="15"/>
  <c r="Q499" i="15"/>
  <c r="V499" i="15"/>
  <c r="G502" i="15"/>
  <c r="M502" i="15" s="1"/>
  <c r="I502" i="15"/>
  <c r="K502" i="15"/>
  <c r="O502" i="15"/>
  <c r="Q502" i="15"/>
  <c r="V502" i="15"/>
  <c r="G506" i="15"/>
  <c r="M506" i="15" s="1"/>
  <c r="I506" i="15"/>
  <c r="K506" i="15"/>
  <c r="O506" i="15"/>
  <c r="Q506" i="15"/>
  <c r="V506" i="15"/>
  <c r="G508" i="15"/>
  <c r="M508" i="15" s="1"/>
  <c r="I508" i="15"/>
  <c r="K508" i="15"/>
  <c r="O508" i="15"/>
  <c r="Q508" i="15"/>
  <c r="V508" i="15"/>
  <c r="G510" i="15"/>
  <c r="I510" i="15"/>
  <c r="K510" i="15"/>
  <c r="M510" i="15"/>
  <c r="O510" i="15"/>
  <c r="Q510" i="15"/>
  <c r="V510" i="15"/>
  <c r="G512" i="15"/>
  <c r="I512" i="15"/>
  <c r="K512" i="15"/>
  <c r="M512" i="15"/>
  <c r="O512" i="15"/>
  <c r="Q512" i="15"/>
  <c r="V512" i="15"/>
  <c r="G514" i="15"/>
  <c r="M514" i="15" s="1"/>
  <c r="I514" i="15"/>
  <c r="K514" i="15"/>
  <c r="O514" i="15"/>
  <c r="Q514" i="15"/>
  <c r="V514" i="15"/>
  <c r="G515" i="15"/>
  <c r="M515" i="15" s="1"/>
  <c r="I515" i="15"/>
  <c r="K515" i="15"/>
  <c r="O515" i="15"/>
  <c r="Q515" i="15"/>
  <c r="V515" i="15"/>
  <c r="G517" i="15"/>
  <c r="I517" i="15"/>
  <c r="K517" i="15"/>
  <c r="M517" i="15"/>
  <c r="O517" i="15"/>
  <c r="Q517" i="15"/>
  <c r="V517" i="15"/>
  <c r="G520" i="15"/>
  <c r="M520" i="15" s="1"/>
  <c r="I520" i="15"/>
  <c r="K520" i="15"/>
  <c r="O520" i="15"/>
  <c r="Q520" i="15"/>
  <c r="V520" i="15"/>
  <c r="G523" i="15"/>
  <c r="M523" i="15" s="1"/>
  <c r="I523" i="15"/>
  <c r="K523" i="15"/>
  <c r="O523" i="15"/>
  <c r="Q523" i="15"/>
  <c r="V523" i="15"/>
  <c r="G527" i="15"/>
  <c r="M527" i="15" s="1"/>
  <c r="I527" i="15"/>
  <c r="K527" i="15"/>
  <c r="O527" i="15"/>
  <c r="Q527" i="15"/>
  <c r="V527" i="15"/>
  <c r="G533" i="15"/>
  <c r="I533" i="15"/>
  <c r="K533" i="15"/>
  <c r="M533" i="15"/>
  <c r="O533" i="15"/>
  <c r="Q533" i="15"/>
  <c r="V533" i="15"/>
  <c r="G537" i="15"/>
  <c r="I537" i="15"/>
  <c r="K537" i="15"/>
  <c r="M537" i="15"/>
  <c r="O537" i="15"/>
  <c r="Q537" i="15"/>
  <c r="V537" i="15"/>
  <c r="G542" i="15"/>
  <c r="M542" i="15" s="1"/>
  <c r="I542" i="15"/>
  <c r="K542" i="15"/>
  <c r="O542" i="15"/>
  <c r="Q542" i="15"/>
  <c r="V542" i="15"/>
  <c r="G544" i="15"/>
  <c r="M544" i="15" s="1"/>
  <c r="I544" i="15"/>
  <c r="K544" i="15"/>
  <c r="O544" i="15"/>
  <c r="Q544" i="15"/>
  <c r="V544" i="15"/>
  <c r="G545" i="15"/>
  <c r="I545" i="15"/>
  <c r="K545" i="15"/>
  <c r="M545" i="15"/>
  <c r="O545" i="15"/>
  <c r="Q545" i="15"/>
  <c r="V545" i="15"/>
  <c r="G546" i="15"/>
  <c r="M546" i="15" s="1"/>
  <c r="I546" i="15"/>
  <c r="K546" i="15"/>
  <c r="O546" i="15"/>
  <c r="Q546" i="15"/>
  <c r="V546" i="15"/>
  <c r="G548" i="15"/>
  <c r="M548" i="15" s="1"/>
  <c r="I548" i="15"/>
  <c r="K548" i="15"/>
  <c r="O548" i="15"/>
  <c r="Q548" i="15"/>
  <c r="V548" i="15"/>
  <c r="G549" i="15"/>
  <c r="M549" i="15" s="1"/>
  <c r="I549" i="15"/>
  <c r="K549" i="15"/>
  <c r="O549" i="15"/>
  <c r="Q549" i="15"/>
  <c r="V549" i="15"/>
  <c r="G550" i="15"/>
  <c r="I550" i="15"/>
  <c r="K550" i="15"/>
  <c r="M550" i="15"/>
  <c r="O550" i="15"/>
  <c r="Q550" i="15"/>
  <c r="V550" i="15"/>
  <c r="G551" i="15"/>
  <c r="I551" i="15"/>
  <c r="K551" i="15"/>
  <c r="M551" i="15"/>
  <c r="O551" i="15"/>
  <c r="Q551" i="15"/>
  <c r="V551" i="15"/>
  <c r="G553" i="15"/>
  <c r="M553" i="15" s="1"/>
  <c r="I553" i="15"/>
  <c r="I552" i="15" s="1"/>
  <c r="K553" i="15"/>
  <c r="K552" i="15" s="1"/>
  <c r="O553" i="15"/>
  <c r="Q553" i="15"/>
  <c r="V553" i="15"/>
  <c r="V552" i="15" s="1"/>
  <c r="G555" i="15"/>
  <c r="I555" i="15"/>
  <c r="K555" i="15"/>
  <c r="M555" i="15"/>
  <c r="O555" i="15"/>
  <c r="Q555" i="15"/>
  <c r="V555" i="15"/>
  <c r="G558" i="15"/>
  <c r="G552" i="15" s="1"/>
  <c r="I558" i="15"/>
  <c r="K558" i="15"/>
  <c r="O558" i="15"/>
  <c r="Q558" i="15"/>
  <c r="V558" i="15"/>
  <c r="G562" i="15"/>
  <c r="M562" i="15" s="1"/>
  <c r="I562" i="15"/>
  <c r="K562" i="15"/>
  <c r="O562" i="15"/>
  <c r="Q562" i="15"/>
  <c r="V562" i="15"/>
  <c r="G565" i="15"/>
  <c r="M565" i="15" s="1"/>
  <c r="I565" i="15"/>
  <c r="K565" i="15"/>
  <c r="O565" i="15"/>
  <c r="Q565" i="15"/>
  <c r="V565" i="15"/>
  <c r="G567" i="15"/>
  <c r="I567" i="15"/>
  <c r="K567" i="15"/>
  <c r="M567" i="15"/>
  <c r="O567" i="15"/>
  <c r="Q567" i="15"/>
  <c r="V567" i="15"/>
  <c r="G570" i="15"/>
  <c r="I570" i="15"/>
  <c r="K570" i="15"/>
  <c r="M570" i="15"/>
  <c r="O570" i="15"/>
  <c r="O552" i="15" s="1"/>
  <c r="Q570" i="15"/>
  <c r="V570" i="15"/>
  <c r="G572" i="15"/>
  <c r="M572" i="15" s="1"/>
  <c r="I572" i="15"/>
  <c r="K572" i="15"/>
  <c r="O572" i="15"/>
  <c r="Q572" i="15"/>
  <c r="Q552" i="15" s="1"/>
  <c r="V572" i="15"/>
  <c r="G574" i="15"/>
  <c r="M574" i="15" s="1"/>
  <c r="I574" i="15"/>
  <c r="K574" i="15"/>
  <c r="O574" i="15"/>
  <c r="Q574" i="15"/>
  <c r="V574" i="15"/>
  <c r="G576" i="15"/>
  <c r="I576" i="15"/>
  <c r="K576" i="15"/>
  <c r="M576" i="15"/>
  <c r="O576" i="15"/>
  <c r="Q576" i="15"/>
  <c r="V576" i="15"/>
  <c r="G578" i="15"/>
  <c r="K578" i="15"/>
  <c r="V578" i="15"/>
  <c r="G579" i="15"/>
  <c r="M579" i="15" s="1"/>
  <c r="M578" i="15" s="1"/>
  <c r="I579" i="15"/>
  <c r="I578" i="15" s="1"/>
  <c r="K579" i="15"/>
  <c r="O579" i="15"/>
  <c r="O578" i="15" s="1"/>
  <c r="Q579" i="15"/>
  <c r="Q578" i="15" s="1"/>
  <c r="V579" i="15"/>
  <c r="G588" i="15"/>
  <c r="I588" i="15"/>
  <c r="K588" i="15"/>
  <c r="M588" i="15"/>
  <c r="O588" i="15"/>
  <c r="Q588" i="15"/>
  <c r="V588" i="15"/>
  <c r="V587" i="15" s="1"/>
  <c r="G590" i="15"/>
  <c r="I590" i="15"/>
  <c r="K590" i="15"/>
  <c r="M590" i="15"/>
  <c r="O590" i="15"/>
  <c r="O587" i="15" s="1"/>
  <c r="Q590" i="15"/>
  <c r="V590" i="15"/>
  <c r="G592" i="15"/>
  <c r="G587" i="15" s="1"/>
  <c r="I592" i="15"/>
  <c r="K592" i="15"/>
  <c r="O592" i="15"/>
  <c r="Q592" i="15"/>
  <c r="Q587" i="15" s="1"/>
  <c r="V592" i="15"/>
  <c r="G594" i="15"/>
  <c r="M594" i="15" s="1"/>
  <c r="I594" i="15"/>
  <c r="K594" i="15"/>
  <c r="O594" i="15"/>
  <c r="Q594" i="15"/>
  <c r="V594" i="15"/>
  <c r="G596" i="15"/>
  <c r="I596" i="15"/>
  <c r="K596" i="15"/>
  <c r="M596" i="15"/>
  <c r="O596" i="15"/>
  <c r="Q596" i="15"/>
  <c r="V596" i="15"/>
  <c r="G598" i="15"/>
  <c r="M598" i="15" s="1"/>
  <c r="I598" i="15"/>
  <c r="K598" i="15"/>
  <c r="O598" i="15"/>
  <c r="Q598" i="15"/>
  <c r="V598" i="15"/>
  <c r="G600" i="15"/>
  <c r="M600" i="15" s="1"/>
  <c r="I600" i="15"/>
  <c r="I587" i="15" s="1"/>
  <c r="K600" i="15"/>
  <c r="O600" i="15"/>
  <c r="Q600" i="15"/>
  <c r="V600" i="15"/>
  <c r="G602" i="15"/>
  <c r="M602" i="15" s="1"/>
  <c r="I602" i="15"/>
  <c r="K602" i="15"/>
  <c r="K587" i="15" s="1"/>
  <c r="O602" i="15"/>
  <c r="Q602" i="15"/>
  <c r="V602" i="15"/>
  <c r="G606" i="15"/>
  <c r="I606" i="15"/>
  <c r="K606" i="15"/>
  <c r="M606" i="15"/>
  <c r="O606" i="15"/>
  <c r="Q606" i="15"/>
  <c r="V606" i="15"/>
  <c r="G608" i="15"/>
  <c r="I608" i="15"/>
  <c r="K608" i="15"/>
  <c r="M608" i="15"/>
  <c r="O608" i="15"/>
  <c r="Q608" i="15"/>
  <c r="V608" i="15"/>
  <c r="G610" i="15"/>
  <c r="M610" i="15" s="1"/>
  <c r="I610" i="15"/>
  <c r="K610" i="15"/>
  <c r="O610" i="15"/>
  <c r="Q610" i="15"/>
  <c r="V610" i="15"/>
  <c r="G612" i="15"/>
  <c r="M612" i="15" s="1"/>
  <c r="I612" i="15"/>
  <c r="K612" i="15"/>
  <c r="O612" i="15"/>
  <c r="Q612" i="15"/>
  <c r="V612" i="15"/>
  <c r="G614" i="15"/>
  <c r="I614" i="15"/>
  <c r="K614" i="15"/>
  <c r="M614" i="15"/>
  <c r="O614" i="15"/>
  <c r="Q614" i="15"/>
  <c r="V614" i="15"/>
  <c r="G615" i="15"/>
  <c r="M615" i="15" s="1"/>
  <c r="I615" i="15"/>
  <c r="K615" i="15"/>
  <c r="O615" i="15"/>
  <c r="Q615" i="15"/>
  <c r="V615" i="15"/>
  <c r="G616" i="15"/>
  <c r="M616" i="15" s="1"/>
  <c r="I616" i="15"/>
  <c r="K616" i="15"/>
  <c r="O616" i="15"/>
  <c r="Q616" i="15"/>
  <c r="V616" i="15"/>
  <c r="G618" i="15"/>
  <c r="M618" i="15" s="1"/>
  <c r="I618" i="15"/>
  <c r="K618" i="15"/>
  <c r="O618" i="15"/>
  <c r="Q618" i="15"/>
  <c r="V618" i="15"/>
  <c r="G619" i="15"/>
  <c r="I619" i="15"/>
  <c r="K619" i="15"/>
  <c r="M619" i="15"/>
  <c r="O619" i="15"/>
  <c r="Q619" i="15"/>
  <c r="V619" i="15"/>
  <c r="G620" i="15"/>
  <c r="I620" i="15"/>
  <c r="K620" i="15"/>
  <c r="M620" i="15"/>
  <c r="O620" i="15"/>
  <c r="Q620" i="15"/>
  <c r="V620" i="15"/>
  <c r="G623" i="15"/>
  <c r="M623" i="15" s="1"/>
  <c r="I623" i="15"/>
  <c r="I622" i="15" s="1"/>
  <c r="K623" i="15"/>
  <c r="K622" i="15" s="1"/>
  <c r="O623" i="15"/>
  <c r="Q623" i="15"/>
  <c r="V623" i="15"/>
  <c r="V622" i="15" s="1"/>
  <c r="G626" i="15"/>
  <c r="I626" i="15"/>
  <c r="K626" i="15"/>
  <c r="M626" i="15"/>
  <c r="O626" i="15"/>
  <c r="Q626" i="15"/>
  <c r="V626" i="15"/>
  <c r="G628" i="15"/>
  <c r="G622" i="15" s="1"/>
  <c r="I628" i="15"/>
  <c r="K628" i="15"/>
  <c r="O628" i="15"/>
  <c r="Q628" i="15"/>
  <c r="V628" i="15"/>
  <c r="G630" i="15"/>
  <c r="M630" i="15" s="1"/>
  <c r="I630" i="15"/>
  <c r="K630" i="15"/>
  <c r="O630" i="15"/>
  <c r="Q630" i="15"/>
  <c r="V630" i="15"/>
  <c r="G642" i="15"/>
  <c r="M642" i="15" s="1"/>
  <c r="I642" i="15"/>
  <c r="K642" i="15"/>
  <c r="O642" i="15"/>
  <c r="Q642" i="15"/>
  <c r="V642" i="15"/>
  <c r="G644" i="15"/>
  <c r="I644" i="15"/>
  <c r="K644" i="15"/>
  <c r="M644" i="15"/>
  <c r="O644" i="15"/>
  <c r="Q644" i="15"/>
  <c r="V644" i="15"/>
  <c r="G646" i="15"/>
  <c r="I646" i="15"/>
  <c r="K646" i="15"/>
  <c r="M646" i="15"/>
  <c r="O646" i="15"/>
  <c r="O622" i="15" s="1"/>
  <c r="Q646" i="15"/>
  <c r="V646" i="15"/>
  <c r="G657" i="15"/>
  <c r="M657" i="15" s="1"/>
  <c r="I657" i="15"/>
  <c r="K657" i="15"/>
  <c r="O657" i="15"/>
  <c r="Q657" i="15"/>
  <c r="Q622" i="15" s="1"/>
  <c r="V657" i="15"/>
  <c r="G659" i="15"/>
  <c r="M659" i="15" s="1"/>
  <c r="I659" i="15"/>
  <c r="K659" i="15"/>
  <c r="O659" i="15"/>
  <c r="Q659" i="15"/>
  <c r="V659" i="15"/>
  <c r="G661" i="15"/>
  <c r="I661" i="15"/>
  <c r="K661" i="15"/>
  <c r="M661" i="15"/>
  <c r="O661" i="15"/>
  <c r="Q661" i="15"/>
  <c r="V661" i="15"/>
  <c r="G663" i="15"/>
  <c r="M663" i="15" s="1"/>
  <c r="I663" i="15"/>
  <c r="K663" i="15"/>
  <c r="O663" i="15"/>
  <c r="Q663" i="15"/>
  <c r="V663" i="15"/>
  <c r="G666" i="15"/>
  <c r="M666" i="15" s="1"/>
  <c r="I666" i="15"/>
  <c r="K666" i="15"/>
  <c r="O666" i="15"/>
  <c r="Q666" i="15"/>
  <c r="V666" i="15"/>
  <c r="G682" i="15"/>
  <c r="M682" i="15" s="1"/>
  <c r="I682" i="15"/>
  <c r="K682" i="15"/>
  <c r="O682" i="15"/>
  <c r="Q682" i="15"/>
  <c r="V682" i="15"/>
  <c r="G684" i="15"/>
  <c r="I684" i="15"/>
  <c r="K684" i="15"/>
  <c r="M684" i="15"/>
  <c r="O684" i="15"/>
  <c r="Q684" i="15"/>
  <c r="V684" i="15"/>
  <c r="G685" i="15"/>
  <c r="I685" i="15"/>
  <c r="K685" i="15"/>
  <c r="M685" i="15"/>
  <c r="O685" i="15"/>
  <c r="Q685" i="15"/>
  <c r="V685" i="15"/>
  <c r="G686" i="15"/>
  <c r="M686" i="15" s="1"/>
  <c r="I686" i="15"/>
  <c r="K686" i="15"/>
  <c r="O686" i="15"/>
  <c r="Q686" i="15"/>
  <c r="V686" i="15"/>
  <c r="G688" i="15"/>
  <c r="M688" i="15" s="1"/>
  <c r="I688" i="15"/>
  <c r="K688" i="15"/>
  <c r="O688" i="15"/>
  <c r="Q688" i="15"/>
  <c r="V688" i="15"/>
  <c r="G689" i="15"/>
  <c r="I689" i="15"/>
  <c r="K689" i="15"/>
  <c r="M689" i="15"/>
  <c r="O689" i="15"/>
  <c r="Q689" i="15"/>
  <c r="V689" i="15"/>
  <c r="G690" i="15"/>
  <c r="M690" i="15" s="1"/>
  <c r="I690" i="15"/>
  <c r="K690" i="15"/>
  <c r="O690" i="15"/>
  <c r="Q690" i="15"/>
  <c r="V690" i="15"/>
  <c r="G693" i="15"/>
  <c r="M693" i="15" s="1"/>
  <c r="I693" i="15"/>
  <c r="K693" i="15"/>
  <c r="K692" i="15" s="1"/>
  <c r="O693" i="15"/>
  <c r="Q693" i="15"/>
  <c r="Q692" i="15" s="1"/>
  <c r="V693" i="15"/>
  <c r="V692" i="15" s="1"/>
  <c r="G695" i="15"/>
  <c r="I695" i="15"/>
  <c r="K695" i="15"/>
  <c r="M695" i="15"/>
  <c r="O695" i="15"/>
  <c r="Q695" i="15"/>
  <c r="V695" i="15"/>
  <c r="G697" i="15"/>
  <c r="I697" i="15"/>
  <c r="K697" i="15"/>
  <c r="M697" i="15"/>
  <c r="O697" i="15"/>
  <c r="O692" i="15" s="1"/>
  <c r="Q697" i="15"/>
  <c r="V697" i="15"/>
  <c r="G699" i="15"/>
  <c r="M699" i="15" s="1"/>
  <c r="I699" i="15"/>
  <c r="K699" i="15"/>
  <c r="O699" i="15"/>
  <c r="Q699" i="15"/>
  <c r="V699" i="15"/>
  <c r="G701" i="15"/>
  <c r="M701" i="15" s="1"/>
  <c r="I701" i="15"/>
  <c r="K701" i="15"/>
  <c r="O701" i="15"/>
  <c r="Q701" i="15"/>
  <c r="V701" i="15"/>
  <c r="G702" i="15"/>
  <c r="I702" i="15"/>
  <c r="K702" i="15"/>
  <c r="M702" i="15"/>
  <c r="O702" i="15"/>
  <c r="Q702" i="15"/>
  <c r="V702" i="15"/>
  <c r="G703" i="15"/>
  <c r="G692" i="15" s="1"/>
  <c r="I703" i="15"/>
  <c r="K703" i="15"/>
  <c r="O703" i="15"/>
  <c r="Q703" i="15"/>
  <c r="V703" i="15"/>
  <c r="G705" i="15"/>
  <c r="M705" i="15" s="1"/>
  <c r="I705" i="15"/>
  <c r="I692" i="15" s="1"/>
  <c r="K705" i="15"/>
  <c r="O705" i="15"/>
  <c r="Q705" i="15"/>
  <c r="V705" i="15"/>
  <c r="G707" i="15"/>
  <c r="M707" i="15" s="1"/>
  <c r="I707" i="15"/>
  <c r="K707" i="15"/>
  <c r="O707" i="15"/>
  <c r="Q707" i="15"/>
  <c r="V707" i="15"/>
  <c r="G709" i="15"/>
  <c r="I709" i="15"/>
  <c r="K709" i="15"/>
  <c r="M709" i="15"/>
  <c r="O709" i="15"/>
  <c r="Q709" i="15"/>
  <c r="V709" i="15"/>
  <c r="G711" i="15"/>
  <c r="I711" i="15"/>
  <c r="K711" i="15"/>
  <c r="M711" i="15"/>
  <c r="O711" i="15"/>
  <c r="Q711" i="15"/>
  <c r="V711" i="15"/>
  <c r="G714" i="15"/>
  <c r="M714" i="15" s="1"/>
  <c r="I714" i="15"/>
  <c r="K714" i="15"/>
  <c r="O714" i="15"/>
  <c r="Q714" i="15"/>
  <c r="V714" i="15"/>
  <c r="G716" i="15"/>
  <c r="M716" i="15" s="1"/>
  <c r="I716" i="15"/>
  <c r="K716" i="15"/>
  <c r="O716" i="15"/>
  <c r="Q716" i="15"/>
  <c r="V716" i="15"/>
  <c r="G719" i="15"/>
  <c r="G718" i="15" s="1"/>
  <c r="I719" i="15"/>
  <c r="K719" i="15"/>
  <c r="O719" i="15"/>
  <c r="O718" i="15" s="1"/>
  <c r="Q719" i="15"/>
  <c r="V719" i="15"/>
  <c r="G722" i="15"/>
  <c r="M722" i="15" s="1"/>
  <c r="I722" i="15"/>
  <c r="I718" i="15" s="1"/>
  <c r="K722" i="15"/>
  <c r="O722" i="15"/>
  <c r="Q722" i="15"/>
  <c r="Q718" i="15" s="1"/>
  <c r="V722" i="15"/>
  <c r="G727" i="15"/>
  <c r="M727" i="15" s="1"/>
  <c r="I727" i="15"/>
  <c r="K727" i="15"/>
  <c r="K718" i="15" s="1"/>
  <c r="O727" i="15"/>
  <c r="Q727" i="15"/>
  <c r="V727" i="15"/>
  <c r="G734" i="15"/>
  <c r="I734" i="15"/>
  <c r="K734" i="15"/>
  <c r="M734" i="15"/>
  <c r="O734" i="15"/>
  <c r="Q734" i="15"/>
  <c r="V734" i="15"/>
  <c r="G737" i="15"/>
  <c r="I737" i="15"/>
  <c r="K737" i="15"/>
  <c r="M737" i="15"/>
  <c r="O737" i="15"/>
  <c r="Q737" i="15"/>
  <c r="V737" i="15"/>
  <c r="G740" i="15"/>
  <c r="M740" i="15" s="1"/>
  <c r="I740" i="15"/>
  <c r="K740" i="15"/>
  <c r="O740" i="15"/>
  <c r="Q740" i="15"/>
  <c r="V740" i="15"/>
  <c r="G743" i="15"/>
  <c r="M743" i="15" s="1"/>
  <c r="I743" i="15"/>
  <c r="K743" i="15"/>
  <c r="O743" i="15"/>
  <c r="Q743" i="15"/>
  <c r="V743" i="15"/>
  <c r="V718" i="15" s="1"/>
  <c r="G746" i="15"/>
  <c r="I746" i="15"/>
  <c r="K746" i="15"/>
  <c r="M746" i="15"/>
  <c r="O746" i="15"/>
  <c r="Q746" i="15"/>
  <c r="V746" i="15"/>
  <c r="G754" i="15"/>
  <c r="M754" i="15" s="1"/>
  <c r="I754" i="15"/>
  <c r="K754" i="15"/>
  <c r="O754" i="15"/>
  <c r="Q754" i="15"/>
  <c r="V754" i="15"/>
  <c r="G762" i="15"/>
  <c r="M762" i="15" s="1"/>
  <c r="I762" i="15"/>
  <c r="K762" i="15"/>
  <c r="O762" i="15"/>
  <c r="Q762" i="15"/>
  <c r="V762" i="15"/>
  <c r="G767" i="15"/>
  <c r="M767" i="15" s="1"/>
  <c r="I767" i="15"/>
  <c r="K767" i="15"/>
  <c r="O767" i="15"/>
  <c r="Q767" i="15"/>
  <c r="V767" i="15"/>
  <c r="G774" i="15"/>
  <c r="I774" i="15"/>
  <c r="K774" i="15"/>
  <c r="M774" i="15"/>
  <c r="O774" i="15"/>
  <c r="Q774" i="15"/>
  <c r="V774" i="15"/>
  <c r="G781" i="15"/>
  <c r="I781" i="15"/>
  <c r="K781" i="15"/>
  <c r="M781" i="15"/>
  <c r="O781" i="15"/>
  <c r="Q781" i="15"/>
  <c r="V781" i="15"/>
  <c r="G787" i="15"/>
  <c r="M787" i="15" s="1"/>
  <c r="I787" i="15"/>
  <c r="K787" i="15"/>
  <c r="O787" i="15"/>
  <c r="Q787" i="15"/>
  <c r="V787" i="15"/>
  <c r="G790" i="15"/>
  <c r="M790" i="15" s="1"/>
  <c r="I790" i="15"/>
  <c r="K790" i="15"/>
  <c r="O790" i="15"/>
  <c r="Q790" i="15"/>
  <c r="V790" i="15"/>
  <c r="G798" i="15"/>
  <c r="I798" i="15"/>
  <c r="K798" i="15"/>
  <c r="M798" i="15"/>
  <c r="O798" i="15"/>
  <c r="Q798" i="15"/>
  <c r="V798" i="15"/>
  <c r="G801" i="15"/>
  <c r="M801" i="15" s="1"/>
  <c r="I801" i="15"/>
  <c r="K801" i="15"/>
  <c r="O801" i="15"/>
  <c r="Q801" i="15"/>
  <c r="V801" i="15"/>
  <c r="G805" i="15"/>
  <c r="M805" i="15" s="1"/>
  <c r="I805" i="15"/>
  <c r="K805" i="15"/>
  <c r="O805" i="15"/>
  <c r="Q805" i="15"/>
  <c r="V805" i="15"/>
  <c r="G807" i="15"/>
  <c r="M807" i="15" s="1"/>
  <c r="I807" i="15"/>
  <c r="K807" i="15"/>
  <c r="O807" i="15"/>
  <c r="Q807" i="15"/>
  <c r="V807" i="15"/>
  <c r="G817" i="15"/>
  <c r="I817" i="15"/>
  <c r="K817" i="15"/>
  <c r="M817" i="15"/>
  <c r="O817" i="15"/>
  <c r="Q817" i="15"/>
  <c r="V817" i="15"/>
  <c r="G824" i="15"/>
  <c r="I824" i="15"/>
  <c r="K824" i="15"/>
  <c r="M824" i="15"/>
  <c r="O824" i="15"/>
  <c r="Q824" i="15"/>
  <c r="V824" i="15"/>
  <c r="G835" i="15"/>
  <c r="M835" i="15" s="1"/>
  <c r="I835" i="15"/>
  <c r="K835" i="15"/>
  <c r="O835" i="15"/>
  <c r="Q835" i="15"/>
  <c r="V835" i="15"/>
  <c r="G838" i="15"/>
  <c r="I838" i="15"/>
  <c r="K838" i="15"/>
  <c r="K837" i="15" s="1"/>
  <c r="M838" i="15"/>
  <c r="O838" i="15"/>
  <c r="Q838" i="15"/>
  <c r="V838" i="15"/>
  <c r="G849" i="15"/>
  <c r="G837" i="15" s="1"/>
  <c r="I849" i="15"/>
  <c r="K849" i="15"/>
  <c r="O849" i="15"/>
  <c r="O837" i="15" s="1"/>
  <c r="Q849" i="15"/>
  <c r="V849" i="15"/>
  <c r="G864" i="15"/>
  <c r="M864" i="15" s="1"/>
  <c r="I864" i="15"/>
  <c r="I837" i="15" s="1"/>
  <c r="K864" i="15"/>
  <c r="O864" i="15"/>
  <c r="Q864" i="15"/>
  <c r="V864" i="15"/>
  <c r="G875" i="15"/>
  <c r="M875" i="15" s="1"/>
  <c r="I875" i="15"/>
  <c r="K875" i="15"/>
  <c r="O875" i="15"/>
  <c r="Q875" i="15"/>
  <c r="V875" i="15"/>
  <c r="G880" i="15"/>
  <c r="I880" i="15"/>
  <c r="K880" i="15"/>
  <c r="M880" i="15"/>
  <c r="O880" i="15"/>
  <c r="Q880" i="15"/>
  <c r="V880" i="15"/>
  <c r="G882" i="15"/>
  <c r="I882" i="15"/>
  <c r="K882" i="15"/>
  <c r="M882" i="15"/>
  <c r="O882" i="15"/>
  <c r="Q882" i="15"/>
  <c r="V882" i="15"/>
  <c r="G885" i="15"/>
  <c r="M885" i="15" s="1"/>
  <c r="I885" i="15"/>
  <c r="K885" i="15"/>
  <c r="O885" i="15"/>
  <c r="Q885" i="15"/>
  <c r="Q837" i="15" s="1"/>
  <c r="V885" i="15"/>
  <c r="G887" i="15"/>
  <c r="M887" i="15" s="1"/>
  <c r="I887" i="15"/>
  <c r="K887" i="15"/>
  <c r="O887" i="15"/>
  <c r="Q887" i="15"/>
  <c r="V887" i="15"/>
  <c r="G889" i="15"/>
  <c r="I889" i="15"/>
  <c r="K889" i="15"/>
  <c r="M889" i="15"/>
  <c r="O889" i="15"/>
  <c r="Q889" i="15"/>
  <c r="V889" i="15"/>
  <c r="G891" i="15"/>
  <c r="M891" i="15" s="1"/>
  <c r="I891" i="15"/>
  <c r="K891" i="15"/>
  <c r="O891" i="15"/>
  <c r="Q891" i="15"/>
  <c r="V891" i="15"/>
  <c r="G893" i="15"/>
  <c r="M893" i="15" s="1"/>
  <c r="I893" i="15"/>
  <c r="K893" i="15"/>
  <c r="O893" i="15"/>
  <c r="Q893" i="15"/>
  <c r="V893" i="15"/>
  <c r="G895" i="15"/>
  <c r="M895" i="15" s="1"/>
  <c r="I895" i="15"/>
  <c r="K895" i="15"/>
  <c r="O895" i="15"/>
  <c r="Q895" i="15"/>
  <c r="V895" i="15"/>
  <c r="G897" i="15"/>
  <c r="I897" i="15"/>
  <c r="K897" i="15"/>
  <c r="M897" i="15"/>
  <c r="O897" i="15"/>
  <c r="Q897" i="15"/>
  <c r="V897" i="15"/>
  <c r="G899" i="15"/>
  <c r="I899" i="15"/>
  <c r="K899" i="15"/>
  <c r="M899" i="15"/>
  <c r="O899" i="15"/>
  <c r="Q899" i="15"/>
  <c r="V899" i="15"/>
  <c r="G901" i="15"/>
  <c r="M901" i="15" s="1"/>
  <c r="I901" i="15"/>
  <c r="K901" i="15"/>
  <c r="O901" i="15"/>
  <c r="Q901" i="15"/>
  <c r="V901" i="15"/>
  <c r="G903" i="15"/>
  <c r="M903" i="15" s="1"/>
  <c r="I903" i="15"/>
  <c r="K903" i="15"/>
  <c r="O903" i="15"/>
  <c r="Q903" i="15"/>
  <c r="V903" i="15"/>
  <c r="V837" i="15" s="1"/>
  <c r="G905" i="15"/>
  <c r="I905" i="15"/>
  <c r="K905" i="15"/>
  <c r="M905" i="15"/>
  <c r="O905" i="15"/>
  <c r="Q905" i="15"/>
  <c r="V905" i="15"/>
  <c r="G907" i="15"/>
  <c r="M907" i="15" s="1"/>
  <c r="I907" i="15"/>
  <c r="K907" i="15"/>
  <c r="O907" i="15"/>
  <c r="Q907" i="15"/>
  <c r="V907" i="15"/>
  <c r="G909" i="15"/>
  <c r="M909" i="15" s="1"/>
  <c r="I909" i="15"/>
  <c r="K909" i="15"/>
  <c r="O909" i="15"/>
  <c r="Q909" i="15"/>
  <c r="V909" i="15"/>
  <c r="K911" i="15"/>
  <c r="G912" i="15"/>
  <c r="I912" i="15"/>
  <c r="K912" i="15"/>
  <c r="M912" i="15"/>
  <c r="O912" i="15"/>
  <c r="Q912" i="15"/>
  <c r="V912" i="15"/>
  <c r="V911" i="15" s="1"/>
  <c r="G914" i="15"/>
  <c r="G911" i="15" s="1"/>
  <c r="I914" i="15"/>
  <c r="K914" i="15"/>
  <c r="M914" i="15"/>
  <c r="O914" i="15"/>
  <c r="O911" i="15" s="1"/>
  <c r="Q914" i="15"/>
  <c r="V914" i="15"/>
  <c r="G915" i="15"/>
  <c r="M915" i="15" s="1"/>
  <c r="I915" i="15"/>
  <c r="K915" i="15"/>
  <c r="O915" i="15"/>
  <c r="Q915" i="15"/>
  <c r="Q911" i="15" s="1"/>
  <c r="V915" i="15"/>
  <c r="G916" i="15"/>
  <c r="M916" i="15" s="1"/>
  <c r="I916" i="15"/>
  <c r="K916" i="15"/>
  <c r="O916" i="15"/>
  <c r="Q916" i="15"/>
  <c r="V916" i="15"/>
  <c r="G918" i="15"/>
  <c r="I918" i="15"/>
  <c r="K918" i="15"/>
  <c r="M918" i="15"/>
  <c r="O918" i="15"/>
  <c r="Q918" i="15"/>
  <c r="V918" i="15"/>
  <c r="G919" i="15"/>
  <c r="M919" i="15" s="1"/>
  <c r="I919" i="15"/>
  <c r="K919" i="15"/>
  <c r="O919" i="15"/>
  <c r="Q919" i="15"/>
  <c r="V919" i="15"/>
  <c r="G920" i="15"/>
  <c r="M920" i="15" s="1"/>
  <c r="I920" i="15"/>
  <c r="I911" i="15" s="1"/>
  <c r="K920" i="15"/>
  <c r="O920" i="15"/>
  <c r="Q920" i="15"/>
  <c r="V920" i="15"/>
  <c r="I922" i="15"/>
  <c r="K922" i="15"/>
  <c r="Q922" i="15"/>
  <c r="G923" i="15"/>
  <c r="I923" i="15"/>
  <c r="K923" i="15"/>
  <c r="M923" i="15"/>
  <c r="M922" i="15" s="1"/>
  <c r="O923" i="15"/>
  <c r="Q923" i="15"/>
  <c r="V923" i="15"/>
  <c r="V922" i="15" s="1"/>
  <c r="G926" i="15"/>
  <c r="G922" i="15" s="1"/>
  <c r="I926" i="15"/>
  <c r="K926" i="15"/>
  <c r="M926" i="15"/>
  <c r="O926" i="15"/>
  <c r="O922" i="15" s="1"/>
  <c r="Q926" i="15"/>
  <c r="V926" i="15"/>
  <c r="O928" i="15"/>
  <c r="Q928" i="15"/>
  <c r="G929" i="15"/>
  <c r="M929" i="15" s="1"/>
  <c r="I929" i="15"/>
  <c r="I928" i="15" s="1"/>
  <c r="K929" i="15"/>
  <c r="K928" i="15" s="1"/>
  <c r="O929" i="15"/>
  <c r="Q929" i="15"/>
  <c r="V929" i="15"/>
  <c r="V928" i="15" s="1"/>
  <c r="G931" i="15"/>
  <c r="I931" i="15"/>
  <c r="K931" i="15"/>
  <c r="M931" i="15"/>
  <c r="O931" i="15"/>
  <c r="Q931" i="15"/>
  <c r="V931" i="15"/>
  <c r="G936" i="15"/>
  <c r="M936" i="15" s="1"/>
  <c r="I936" i="15"/>
  <c r="K936" i="15"/>
  <c r="O936" i="15"/>
  <c r="Q936" i="15"/>
  <c r="V936" i="15"/>
  <c r="G938" i="15"/>
  <c r="I938" i="15"/>
  <c r="O938" i="15"/>
  <c r="G939" i="15"/>
  <c r="M939" i="15" s="1"/>
  <c r="M938" i="15" s="1"/>
  <c r="I939" i="15"/>
  <c r="K939" i="15"/>
  <c r="K938" i="15" s="1"/>
  <c r="O939" i="15"/>
  <c r="Q939" i="15"/>
  <c r="Q938" i="15" s="1"/>
  <c r="V939" i="15"/>
  <c r="V938" i="15" s="1"/>
  <c r="G973" i="15"/>
  <c r="I973" i="15"/>
  <c r="K973" i="15"/>
  <c r="M973" i="15"/>
  <c r="O973" i="15"/>
  <c r="Q973" i="15"/>
  <c r="V973" i="15"/>
  <c r="AE976" i="15"/>
  <c r="G47" i="14"/>
  <c r="G9" i="14"/>
  <c r="I9" i="14"/>
  <c r="K9" i="14"/>
  <c r="M9" i="14"/>
  <c r="O9" i="14"/>
  <c r="O8" i="14" s="1"/>
  <c r="Q9" i="14"/>
  <c r="V9" i="14"/>
  <c r="G10" i="14"/>
  <c r="G8" i="14" s="1"/>
  <c r="I10" i="14"/>
  <c r="K10" i="14"/>
  <c r="O10" i="14"/>
  <c r="Q10" i="14"/>
  <c r="V10" i="14"/>
  <c r="G11" i="14"/>
  <c r="M11" i="14" s="1"/>
  <c r="I11" i="14"/>
  <c r="I8" i="14" s="1"/>
  <c r="K11" i="14"/>
  <c r="O11" i="14"/>
  <c r="Q11" i="14"/>
  <c r="Q8" i="14" s="1"/>
  <c r="V11" i="14"/>
  <c r="G12" i="14"/>
  <c r="I12" i="14"/>
  <c r="K12" i="14"/>
  <c r="K8" i="14" s="1"/>
  <c r="M12" i="14"/>
  <c r="O12" i="14"/>
  <c r="Q12" i="14"/>
  <c r="V12" i="14"/>
  <c r="V8" i="14" s="1"/>
  <c r="G13" i="14"/>
  <c r="I13" i="14"/>
  <c r="K13" i="14"/>
  <c r="M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I17" i="14"/>
  <c r="K17" i="14"/>
  <c r="M17" i="14"/>
  <c r="O17" i="14"/>
  <c r="Q17" i="14"/>
  <c r="V17" i="14"/>
  <c r="G19" i="14"/>
  <c r="M19" i="14" s="1"/>
  <c r="I19" i="14"/>
  <c r="K19" i="14"/>
  <c r="O19" i="14"/>
  <c r="Q19" i="14"/>
  <c r="V19" i="14"/>
  <c r="G21" i="14"/>
  <c r="M21" i="14" s="1"/>
  <c r="I21" i="14"/>
  <c r="K21" i="14"/>
  <c r="O21" i="14"/>
  <c r="Q21" i="14"/>
  <c r="V21" i="14"/>
  <c r="G23" i="14"/>
  <c r="I23" i="14"/>
  <c r="K23" i="14"/>
  <c r="M23" i="14"/>
  <c r="O23" i="14"/>
  <c r="Q23" i="14"/>
  <c r="V23" i="14"/>
  <c r="G24" i="14"/>
  <c r="I24" i="14"/>
  <c r="K24" i="14"/>
  <c r="M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I28" i="14"/>
  <c r="K28" i="14"/>
  <c r="M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8" i="14"/>
  <c r="M38" i="14" s="1"/>
  <c r="I38" i="14"/>
  <c r="K38" i="14"/>
  <c r="O38" i="14"/>
  <c r="Q38" i="14"/>
  <c r="V38" i="14"/>
  <c r="G39" i="14"/>
  <c r="M39" i="14" s="1"/>
  <c r="I39" i="14"/>
  <c r="K39" i="14"/>
  <c r="O39" i="14"/>
  <c r="Q39" i="14"/>
  <c r="V39" i="14"/>
  <c r="G40" i="14"/>
  <c r="M40" i="14" s="1"/>
  <c r="I40" i="14"/>
  <c r="K40" i="14"/>
  <c r="O40" i="14"/>
  <c r="Q40" i="14"/>
  <c r="V40" i="14"/>
  <c r="G41" i="14"/>
  <c r="I41" i="14"/>
  <c r="K41" i="14"/>
  <c r="M41" i="14"/>
  <c r="O41" i="14"/>
  <c r="Q41" i="14"/>
  <c r="V41" i="14"/>
  <c r="G42" i="14"/>
  <c r="O42" i="14"/>
  <c r="G43" i="14"/>
  <c r="M43" i="14" s="1"/>
  <c r="M42" i="14" s="1"/>
  <c r="I43" i="14"/>
  <c r="I42" i="14" s="1"/>
  <c r="K43" i="14"/>
  <c r="K42" i="14" s="1"/>
  <c r="O43" i="14"/>
  <c r="Q43" i="14"/>
  <c r="Q42" i="14" s="1"/>
  <c r="V43" i="14"/>
  <c r="G44" i="14"/>
  <c r="M44" i="14" s="1"/>
  <c r="I44" i="14"/>
  <c r="K44" i="14"/>
  <c r="O44" i="14"/>
  <c r="Q44" i="14"/>
  <c r="V44" i="14"/>
  <c r="V42" i="14" s="1"/>
  <c r="G45" i="14"/>
  <c r="I45" i="14"/>
  <c r="K45" i="14"/>
  <c r="M45" i="14"/>
  <c r="O45" i="14"/>
  <c r="Q45" i="14"/>
  <c r="V45" i="14"/>
  <c r="AE47" i="14"/>
  <c r="G1258" i="13"/>
  <c r="BA1122" i="13"/>
  <c r="BA763" i="13"/>
  <c r="BA715" i="13"/>
  <c r="BA533" i="13"/>
  <c r="BA529" i="13"/>
  <c r="BA305" i="13"/>
  <c r="BA246" i="13"/>
  <c r="BA243" i="13"/>
  <c r="BA223" i="13"/>
  <c r="BA192" i="13"/>
  <c r="BA127" i="13"/>
  <c r="BA124" i="13"/>
  <c r="BA121" i="13"/>
  <c r="BA117" i="13"/>
  <c r="BA100" i="13"/>
  <c r="BA68" i="13"/>
  <c r="BA51" i="13"/>
  <c r="BA21" i="13"/>
  <c r="BA14" i="13"/>
  <c r="BA10" i="13"/>
  <c r="G9" i="13"/>
  <c r="I9" i="13"/>
  <c r="K9" i="13"/>
  <c r="M9" i="13"/>
  <c r="O9" i="13"/>
  <c r="O8" i="13" s="1"/>
  <c r="Q9" i="13"/>
  <c r="V9" i="13"/>
  <c r="G13" i="13"/>
  <c r="G8" i="13" s="1"/>
  <c r="I13" i="13"/>
  <c r="K13" i="13"/>
  <c r="O13" i="13"/>
  <c r="Q13" i="13"/>
  <c r="V13" i="13"/>
  <c r="G15" i="13"/>
  <c r="M15" i="13" s="1"/>
  <c r="I15" i="13"/>
  <c r="I8" i="13" s="1"/>
  <c r="K15" i="13"/>
  <c r="O15" i="13"/>
  <c r="Q15" i="13"/>
  <c r="Q8" i="13" s="1"/>
  <c r="V15" i="13"/>
  <c r="G18" i="13"/>
  <c r="M18" i="13" s="1"/>
  <c r="I18" i="13"/>
  <c r="K18" i="13"/>
  <c r="K8" i="13" s="1"/>
  <c r="O18" i="13"/>
  <c r="Q18" i="13"/>
  <c r="V18" i="13"/>
  <c r="V8" i="13" s="1"/>
  <c r="G20" i="13"/>
  <c r="I20" i="13"/>
  <c r="K20" i="13"/>
  <c r="M20" i="13"/>
  <c r="O20" i="13"/>
  <c r="Q20" i="13"/>
  <c r="V20" i="13"/>
  <c r="G22" i="13"/>
  <c r="M22" i="13" s="1"/>
  <c r="I22" i="13"/>
  <c r="K22" i="13"/>
  <c r="O22" i="13"/>
  <c r="Q22" i="13"/>
  <c r="V22" i="13"/>
  <c r="G28" i="13"/>
  <c r="M28" i="13" s="1"/>
  <c r="I28" i="13"/>
  <c r="K28" i="13"/>
  <c r="O28" i="13"/>
  <c r="Q28" i="13"/>
  <c r="V28" i="13"/>
  <c r="G38" i="13"/>
  <c r="M38" i="13" s="1"/>
  <c r="I38" i="13"/>
  <c r="K38" i="13"/>
  <c r="O38" i="13"/>
  <c r="Q38" i="13"/>
  <c r="V38" i="13"/>
  <c r="G41" i="13"/>
  <c r="I41" i="13"/>
  <c r="K41" i="13"/>
  <c r="M41" i="13"/>
  <c r="O41" i="13"/>
  <c r="Q41" i="13"/>
  <c r="V41" i="13"/>
  <c r="G45" i="13"/>
  <c r="M45" i="13" s="1"/>
  <c r="I45" i="13"/>
  <c r="K45" i="13"/>
  <c r="O45" i="13"/>
  <c r="Q45" i="13"/>
  <c r="V45" i="13"/>
  <c r="G48" i="13"/>
  <c r="M48" i="13" s="1"/>
  <c r="I48" i="13"/>
  <c r="K48" i="13"/>
  <c r="O48" i="13"/>
  <c r="Q48" i="13"/>
  <c r="V48" i="13"/>
  <c r="G50" i="13"/>
  <c r="M50" i="13" s="1"/>
  <c r="I50" i="13"/>
  <c r="K50" i="13"/>
  <c r="O50" i="13"/>
  <c r="Q50" i="13"/>
  <c r="V50" i="13"/>
  <c r="G53" i="13"/>
  <c r="I53" i="13"/>
  <c r="K53" i="13"/>
  <c r="M53" i="13"/>
  <c r="O53" i="13"/>
  <c r="Q53" i="13"/>
  <c r="V53" i="13"/>
  <c r="G62" i="13"/>
  <c r="M62" i="13" s="1"/>
  <c r="I62" i="13"/>
  <c r="K62" i="13"/>
  <c r="O62" i="13"/>
  <c r="Q62" i="13"/>
  <c r="V62" i="13"/>
  <c r="G64" i="13"/>
  <c r="O64" i="13"/>
  <c r="Q64" i="13"/>
  <c r="G65" i="13"/>
  <c r="M65" i="13" s="1"/>
  <c r="M64" i="13" s="1"/>
  <c r="I65" i="13"/>
  <c r="I64" i="13" s="1"/>
  <c r="K65" i="13"/>
  <c r="K64" i="13" s="1"/>
  <c r="O65" i="13"/>
  <c r="Q65" i="13"/>
  <c r="V65" i="13"/>
  <c r="V64" i="13" s="1"/>
  <c r="G67" i="13"/>
  <c r="I67" i="13"/>
  <c r="K67" i="13"/>
  <c r="M67" i="13"/>
  <c r="O67" i="13"/>
  <c r="Q67" i="13"/>
  <c r="V67" i="13"/>
  <c r="G70" i="13"/>
  <c r="K70" i="13"/>
  <c r="V70" i="13"/>
  <c r="G71" i="13"/>
  <c r="M71" i="13" s="1"/>
  <c r="M70" i="13" s="1"/>
  <c r="I71" i="13"/>
  <c r="I70" i="13" s="1"/>
  <c r="K71" i="13"/>
  <c r="O71" i="13"/>
  <c r="O70" i="13" s="1"/>
  <c r="Q71" i="13"/>
  <c r="Q70" i="13" s="1"/>
  <c r="V71" i="13"/>
  <c r="K73" i="13"/>
  <c r="G74" i="13"/>
  <c r="I74" i="13"/>
  <c r="K74" i="13"/>
  <c r="M74" i="13"/>
  <c r="O74" i="13"/>
  <c r="Q74" i="13"/>
  <c r="V74" i="13"/>
  <c r="V73" i="13" s="1"/>
  <c r="G78" i="13"/>
  <c r="G73" i="13" s="1"/>
  <c r="I78" i="13"/>
  <c r="K78" i="13"/>
  <c r="O78" i="13"/>
  <c r="O73" i="13" s="1"/>
  <c r="Q78" i="13"/>
  <c r="V78" i="13"/>
  <c r="G82" i="13"/>
  <c r="M82" i="13" s="1"/>
  <c r="I82" i="13"/>
  <c r="I73" i="13" s="1"/>
  <c r="K82" i="13"/>
  <c r="O82" i="13"/>
  <c r="Q82" i="13"/>
  <c r="Q73" i="13" s="1"/>
  <c r="V82" i="13"/>
  <c r="G84" i="13"/>
  <c r="M84" i="13" s="1"/>
  <c r="I84" i="13"/>
  <c r="K84" i="13"/>
  <c r="O84" i="13"/>
  <c r="Q84" i="13"/>
  <c r="V84" i="13"/>
  <c r="G85" i="13"/>
  <c r="I85" i="13"/>
  <c r="K85" i="13"/>
  <c r="M85" i="13"/>
  <c r="O85" i="13"/>
  <c r="Q85" i="13"/>
  <c r="V85" i="13"/>
  <c r="G87" i="13"/>
  <c r="M87" i="13" s="1"/>
  <c r="I87" i="13"/>
  <c r="K87" i="13"/>
  <c r="O87" i="13"/>
  <c r="Q87" i="13"/>
  <c r="V87" i="13"/>
  <c r="I94" i="13"/>
  <c r="G95" i="13"/>
  <c r="M95" i="13" s="1"/>
  <c r="I95" i="13"/>
  <c r="K95" i="13"/>
  <c r="K94" i="13" s="1"/>
  <c r="O95" i="13"/>
  <c r="Q95" i="13"/>
  <c r="Q94" i="13" s="1"/>
  <c r="V95" i="13"/>
  <c r="V94" i="13" s="1"/>
  <c r="G97" i="13"/>
  <c r="I97" i="13"/>
  <c r="K97" i="13"/>
  <c r="M97" i="13"/>
  <c r="O97" i="13"/>
  <c r="Q97" i="13"/>
  <c r="V97" i="13"/>
  <c r="G99" i="13"/>
  <c r="G94" i="13" s="1"/>
  <c r="I99" i="13"/>
  <c r="K99" i="13"/>
  <c r="O99" i="13"/>
  <c r="O94" i="13" s="1"/>
  <c r="Q99" i="13"/>
  <c r="V99" i="13"/>
  <c r="G102" i="13"/>
  <c r="M102" i="13" s="1"/>
  <c r="I102" i="13"/>
  <c r="K102" i="13"/>
  <c r="O102" i="13"/>
  <c r="Q102" i="13"/>
  <c r="V102" i="13"/>
  <c r="G104" i="13"/>
  <c r="M104" i="13" s="1"/>
  <c r="I104" i="13"/>
  <c r="K104" i="13"/>
  <c r="O104" i="13"/>
  <c r="Q104" i="13"/>
  <c r="V104" i="13"/>
  <c r="G107" i="13"/>
  <c r="I107" i="13"/>
  <c r="K107" i="13"/>
  <c r="M107" i="13"/>
  <c r="O107" i="13"/>
  <c r="Q107" i="13"/>
  <c r="V107" i="13"/>
  <c r="G109" i="13"/>
  <c r="M109" i="13" s="1"/>
  <c r="I109" i="13"/>
  <c r="K109" i="13"/>
  <c r="O109" i="13"/>
  <c r="Q109" i="13"/>
  <c r="V109" i="13"/>
  <c r="G112" i="13"/>
  <c r="M112" i="13" s="1"/>
  <c r="I112" i="13"/>
  <c r="I111" i="13" s="1"/>
  <c r="K112" i="13"/>
  <c r="K111" i="13" s="1"/>
  <c r="O112" i="13"/>
  <c r="Q112" i="13"/>
  <c r="Q111" i="13" s="1"/>
  <c r="V112" i="13"/>
  <c r="V111" i="13" s="1"/>
  <c r="G116" i="13"/>
  <c r="I116" i="13"/>
  <c r="K116" i="13"/>
  <c r="M116" i="13"/>
  <c r="O116" i="13"/>
  <c r="Q116" i="13"/>
  <c r="V116" i="13"/>
  <c r="G120" i="13"/>
  <c r="I120" i="13"/>
  <c r="K120" i="13"/>
  <c r="M120" i="13"/>
  <c r="O120" i="13"/>
  <c r="O111" i="13" s="1"/>
  <c r="Q120" i="13"/>
  <c r="V120" i="13"/>
  <c r="G123" i="13"/>
  <c r="M123" i="13" s="1"/>
  <c r="I123" i="13"/>
  <c r="K123" i="13"/>
  <c r="O123" i="13"/>
  <c r="Q123" i="13"/>
  <c r="V123" i="13"/>
  <c r="G126" i="13"/>
  <c r="M126" i="13" s="1"/>
  <c r="I126" i="13"/>
  <c r="K126" i="13"/>
  <c r="O126" i="13"/>
  <c r="Q126" i="13"/>
  <c r="V126" i="13"/>
  <c r="G174" i="13"/>
  <c r="I174" i="13"/>
  <c r="K174" i="13"/>
  <c r="M174" i="13"/>
  <c r="O174" i="13"/>
  <c r="Q174" i="13"/>
  <c r="V174" i="13"/>
  <c r="G191" i="13"/>
  <c r="M191" i="13" s="1"/>
  <c r="I191" i="13"/>
  <c r="K191" i="13"/>
  <c r="O191" i="13"/>
  <c r="Q191" i="13"/>
  <c r="V191" i="13"/>
  <c r="G206" i="13"/>
  <c r="G111" i="13" s="1"/>
  <c r="I206" i="13"/>
  <c r="K206" i="13"/>
  <c r="O206" i="13"/>
  <c r="Q206" i="13"/>
  <c r="V206" i="13"/>
  <c r="G216" i="13"/>
  <c r="M216" i="13" s="1"/>
  <c r="I216" i="13"/>
  <c r="K216" i="13"/>
  <c r="O216" i="13"/>
  <c r="Q216" i="13"/>
  <c r="V216" i="13"/>
  <c r="K217" i="13"/>
  <c r="G218" i="13"/>
  <c r="G217" i="13" s="1"/>
  <c r="I218" i="13"/>
  <c r="K218" i="13"/>
  <c r="M218" i="13"/>
  <c r="O218" i="13"/>
  <c r="O217" i="13" s="1"/>
  <c r="Q218" i="13"/>
  <c r="V218" i="13"/>
  <c r="G222" i="13"/>
  <c r="M222" i="13" s="1"/>
  <c r="I222" i="13"/>
  <c r="I217" i="13" s="1"/>
  <c r="K222" i="13"/>
  <c r="O222" i="13"/>
  <c r="Q222" i="13"/>
  <c r="Q217" i="13" s="1"/>
  <c r="V222" i="13"/>
  <c r="G225" i="13"/>
  <c r="M225" i="13" s="1"/>
  <c r="I225" i="13"/>
  <c r="K225" i="13"/>
  <c r="O225" i="13"/>
  <c r="Q225" i="13"/>
  <c r="V225" i="13"/>
  <c r="V217" i="13" s="1"/>
  <c r="G226" i="13"/>
  <c r="I226" i="13"/>
  <c r="K226" i="13"/>
  <c r="M226" i="13"/>
  <c r="O226" i="13"/>
  <c r="Q226" i="13"/>
  <c r="V226" i="13"/>
  <c r="G236" i="13"/>
  <c r="M236" i="13" s="1"/>
  <c r="I236" i="13"/>
  <c r="K236" i="13"/>
  <c r="O236" i="13"/>
  <c r="Q236" i="13"/>
  <c r="V236" i="13"/>
  <c r="G240" i="13"/>
  <c r="M240" i="13" s="1"/>
  <c r="I240" i="13"/>
  <c r="K240" i="13"/>
  <c r="O240" i="13"/>
  <c r="Q240" i="13"/>
  <c r="V240" i="13"/>
  <c r="G242" i="13"/>
  <c r="M242" i="13" s="1"/>
  <c r="I242" i="13"/>
  <c r="K242" i="13"/>
  <c r="O242" i="13"/>
  <c r="Q242" i="13"/>
  <c r="V242" i="13"/>
  <c r="K244" i="13"/>
  <c r="G245" i="13"/>
  <c r="G244" i="13" s="1"/>
  <c r="I245" i="13"/>
  <c r="I244" i="13" s="1"/>
  <c r="K245" i="13"/>
  <c r="M245" i="13"/>
  <c r="O245" i="13"/>
  <c r="O244" i="13" s="1"/>
  <c r="Q245" i="13"/>
  <c r="V245" i="13"/>
  <c r="G263" i="13"/>
  <c r="M263" i="13" s="1"/>
  <c r="I263" i="13"/>
  <c r="K263" i="13"/>
  <c r="O263" i="13"/>
  <c r="Q263" i="13"/>
  <c r="Q244" i="13" s="1"/>
  <c r="V263" i="13"/>
  <c r="G280" i="13"/>
  <c r="M280" i="13" s="1"/>
  <c r="I280" i="13"/>
  <c r="K280" i="13"/>
  <c r="O280" i="13"/>
  <c r="Q280" i="13"/>
  <c r="V280" i="13"/>
  <c r="V244" i="13" s="1"/>
  <c r="V303" i="13"/>
  <c r="G304" i="13"/>
  <c r="G303" i="13" s="1"/>
  <c r="I304" i="13"/>
  <c r="K304" i="13"/>
  <c r="O304" i="13"/>
  <c r="O303" i="13" s="1"/>
  <c r="Q304" i="13"/>
  <c r="Q303" i="13" s="1"/>
  <c r="V304" i="13"/>
  <c r="G307" i="13"/>
  <c r="M307" i="13" s="1"/>
  <c r="I307" i="13"/>
  <c r="I303" i="13" s="1"/>
  <c r="K307" i="13"/>
  <c r="O307" i="13"/>
  <c r="Q307" i="13"/>
  <c r="V307" i="13"/>
  <c r="G310" i="13"/>
  <c r="M310" i="13" s="1"/>
  <c r="I310" i="13"/>
  <c r="K310" i="13"/>
  <c r="K303" i="13" s="1"/>
  <c r="O310" i="13"/>
  <c r="Q310" i="13"/>
  <c r="V310" i="13"/>
  <c r="G313" i="13"/>
  <c r="I313" i="13"/>
  <c r="K313" i="13"/>
  <c r="M313" i="13"/>
  <c r="O313" i="13"/>
  <c r="Q313" i="13"/>
  <c r="V313" i="13"/>
  <c r="G316" i="13"/>
  <c r="M316" i="13" s="1"/>
  <c r="I316" i="13"/>
  <c r="I315" i="13" s="1"/>
  <c r="K316" i="13"/>
  <c r="K315" i="13" s="1"/>
  <c r="O316" i="13"/>
  <c r="O315" i="13" s="1"/>
  <c r="Q316" i="13"/>
  <c r="Q315" i="13" s="1"/>
  <c r="V316" i="13"/>
  <c r="G320" i="13"/>
  <c r="M320" i="13" s="1"/>
  <c r="I320" i="13"/>
  <c r="K320" i="13"/>
  <c r="O320" i="13"/>
  <c r="Q320" i="13"/>
  <c r="V320" i="13"/>
  <c r="V315" i="13" s="1"/>
  <c r="G323" i="13"/>
  <c r="I323" i="13"/>
  <c r="K323" i="13"/>
  <c r="M323" i="13"/>
  <c r="O323" i="13"/>
  <c r="Q323" i="13"/>
  <c r="V323" i="13"/>
  <c r="G325" i="13"/>
  <c r="M325" i="13" s="1"/>
  <c r="I325" i="13"/>
  <c r="K325" i="13"/>
  <c r="O325" i="13"/>
  <c r="Q325" i="13"/>
  <c r="V325" i="13"/>
  <c r="G327" i="13"/>
  <c r="M327" i="13" s="1"/>
  <c r="I327" i="13"/>
  <c r="K327" i="13"/>
  <c r="O327" i="13"/>
  <c r="Q327" i="13"/>
  <c r="V327" i="13"/>
  <c r="G328" i="13"/>
  <c r="M328" i="13" s="1"/>
  <c r="I328" i="13"/>
  <c r="K328" i="13"/>
  <c r="O328" i="13"/>
  <c r="Q328" i="13"/>
  <c r="V328" i="13"/>
  <c r="G329" i="13"/>
  <c r="I329" i="13"/>
  <c r="K329" i="13"/>
  <c r="M329" i="13"/>
  <c r="O329" i="13"/>
  <c r="Q329" i="13"/>
  <c r="V329" i="13"/>
  <c r="G332" i="13"/>
  <c r="I332" i="13"/>
  <c r="K332" i="13"/>
  <c r="M332" i="13"/>
  <c r="O332" i="13"/>
  <c r="Q332" i="13"/>
  <c r="V332" i="13"/>
  <c r="G334" i="13"/>
  <c r="M334" i="13" s="1"/>
  <c r="I334" i="13"/>
  <c r="K334" i="13"/>
  <c r="O334" i="13"/>
  <c r="Q334" i="13"/>
  <c r="V334" i="13"/>
  <c r="G335" i="13"/>
  <c r="M335" i="13" s="1"/>
  <c r="I335" i="13"/>
  <c r="K335" i="13"/>
  <c r="O335" i="13"/>
  <c r="Q335" i="13"/>
  <c r="V335" i="13"/>
  <c r="K386" i="13"/>
  <c r="V386" i="13"/>
  <c r="G387" i="13"/>
  <c r="G386" i="13" s="1"/>
  <c r="I387" i="13"/>
  <c r="K387" i="13"/>
  <c r="O387" i="13"/>
  <c r="O386" i="13" s="1"/>
  <c r="Q387" i="13"/>
  <c r="Q386" i="13" s="1"/>
  <c r="V387" i="13"/>
  <c r="G388" i="13"/>
  <c r="M388" i="13" s="1"/>
  <c r="I388" i="13"/>
  <c r="I386" i="13" s="1"/>
  <c r="K388" i="13"/>
  <c r="O388" i="13"/>
  <c r="Q388" i="13"/>
  <c r="V388" i="13"/>
  <c r="G392" i="13"/>
  <c r="I392" i="13"/>
  <c r="K392" i="13"/>
  <c r="K391" i="13" s="1"/>
  <c r="M392" i="13"/>
  <c r="O392" i="13"/>
  <c r="Q392" i="13"/>
  <c r="V392" i="13"/>
  <c r="V391" i="13" s="1"/>
  <c r="G394" i="13"/>
  <c r="G391" i="13" s="1"/>
  <c r="I394" i="13"/>
  <c r="K394" i="13"/>
  <c r="M394" i="13"/>
  <c r="O394" i="13"/>
  <c r="O391" i="13" s="1"/>
  <c r="Q394" i="13"/>
  <c r="V394" i="13"/>
  <c r="G397" i="13"/>
  <c r="M397" i="13" s="1"/>
  <c r="I397" i="13"/>
  <c r="K397" i="13"/>
  <c r="O397" i="13"/>
  <c r="Q397" i="13"/>
  <c r="Q391" i="13" s="1"/>
  <c r="V397" i="13"/>
  <c r="G399" i="13"/>
  <c r="M399" i="13" s="1"/>
  <c r="I399" i="13"/>
  <c r="K399" i="13"/>
  <c r="O399" i="13"/>
  <c r="Q399" i="13"/>
  <c r="V399" i="13"/>
  <c r="G416" i="13"/>
  <c r="I416" i="13"/>
  <c r="K416" i="13"/>
  <c r="M416" i="13"/>
  <c r="O416" i="13"/>
  <c r="Q416" i="13"/>
  <c r="V416" i="13"/>
  <c r="G435" i="13"/>
  <c r="M435" i="13" s="1"/>
  <c r="I435" i="13"/>
  <c r="K435" i="13"/>
  <c r="O435" i="13"/>
  <c r="Q435" i="13"/>
  <c r="V435" i="13"/>
  <c r="G449" i="13"/>
  <c r="M449" i="13" s="1"/>
  <c r="I449" i="13"/>
  <c r="K449" i="13"/>
  <c r="O449" i="13"/>
  <c r="Q449" i="13"/>
  <c r="V449" i="13"/>
  <c r="G452" i="13"/>
  <c r="M452" i="13" s="1"/>
  <c r="I452" i="13"/>
  <c r="I391" i="13" s="1"/>
  <c r="K452" i="13"/>
  <c r="O452" i="13"/>
  <c r="Q452" i="13"/>
  <c r="V452" i="13"/>
  <c r="G464" i="13"/>
  <c r="I464" i="13"/>
  <c r="K464" i="13"/>
  <c r="M464" i="13"/>
  <c r="O464" i="13"/>
  <c r="Q464" i="13"/>
  <c r="V464" i="13"/>
  <c r="G471" i="13"/>
  <c r="I471" i="13"/>
  <c r="K471" i="13"/>
  <c r="M471" i="13"/>
  <c r="O471" i="13"/>
  <c r="Q471" i="13"/>
  <c r="V471" i="13"/>
  <c r="G488" i="13"/>
  <c r="M488" i="13" s="1"/>
  <c r="I488" i="13"/>
  <c r="K488" i="13"/>
  <c r="O488" i="13"/>
  <c r="Q488" i="13"/>
  <c r="V488" i="13"/>
  <c r="G490" i="13"/>
  <c r="M490" i="13" s="1"/>
  <c r="I490" i="13"/>
  <c r="K490" i="13"/>
  <c r="O490" i="13"/>
  <c r="Q490" i="13"/>
  <c r="V490" i="13"/>
  <c r="G491" i="13"/>
  <c r="I491" i="13"/>
  <c r="K491" i="13"/>
  <c r="M491" i="13"/>
  <c r="O491" i="13"/>
  <c r="Q491" i="13"/>
  <c r="V491" i="13"/>
  <c r="G493" i="13"/>
  <c r="I493" i="13"/>
  <c r="K493" i="13"/>
  <c r="M493" i="13"/>
  <c r="O493" i="13"/>
  <c r="Q493" i="13"/>
  <c r="V493" i="13"/>
  <c r="G494" i="13"/>
  <c r="M494" i="13" s="1"/>
  <c r="I494" i="13"/>
  <c r="K494" i="13"/>
  <c r="O494" i="13"/>
  <c r="Q494" i="13"/>
  <c r="V494" i="13"/>
  <c r="G495" i="13"/>
  <c r="M495" i="13" s="1"/>
  <c r="I495" i="13"/>
  <c r="K495" i="13"/>
  <c r="O495" i="13"/>
  <c r="Q495" i="13"/>
  <c r="V495" i="13"/>
  <c r="G497" i="13"/>
  <c r="I497" i="13"/>
  <c r="K497" i="13"/>
  <c r="M497" i="13"/>
  <c r="O497" i="13"/>
  <c r="Q497" i="13"/>
  <c r="V497" i="13"/>
  <c r="G498" i="13"/>
  <c r="I498" i="13"/>
  <c r="K498" i="13"/>
  <c r="M498" i="13"/>
  <c r="O498" i="13"/>
  <c r="Q498" i="13"/>
  <c r="V498" i="13"/>
  <c r="G499" i="13"/>
  <c r="M499" i="13" s="1"/>
  <c r="I499" i="13"/>
  <c r="K499" i="13"/>
  <c r="O499" i="13"/>
  <c r="Q499" i="13"/>
  <c r="V499" i="13"/>
  <c r="G500" i="13"/>
  <c r="M500" i="13" s="1"/>
  <c r="I500" i="13"/>
  <c r="K500" i="13"/>
  <c r="O500" i="13"/>
  <c r="Q500" i="13"/>
  <c r="V500" i="13"/>
  <c r="G501" i="13"/>
  <c r="I501" i="13"/>
  <c r="K501" i="13"/>
  <c r="M501" i="13"/>
  <c r="O501" i="13"/>
  <c r="Q501" i="13"/>
  <c r="V501" i="13"/>
  <c r="K503" i="13"/>
  <c r="V503" i="13"/>
  <c r="G504" i="13"/>
  <c r="G503" i="13" s="1"/>
  <c r="I504" i="13"/>
  <c r="I503" i="13" s="1"/>
  <c r="K504" i="13"/>
  <c r="O504" i="13"/>
  <c r="O503" i="13" s="1"/>
  <c r="Q504" i="13"/>
  <c r="Q503" i="13" s="1"/>
  <c r="V504" i="13"/>
  <c r="G507" i="13"/>
  <c r="I507" i="13"/>
  <c r="K507" i="13"/>
  <c r="K506" i="13" s="1"/>
  <c r="M507" i="13"/>
  <c r="O507" i="13"/>
  <c r="Q507" i="13"/>
  <c r="V507" i="13"/>
  <c r="V506" i="13" s="1"/>
  <c r="G509" i="13"/>
  <c r="G506" i="13" s="1"/>
  <c r="I509" i="13"/>
  <c r="K509" i="13"/>
  <c r="M509" i="13"/>
  <c r="O509" i="13"/>
  <c r="O506" i="13" s="1"/>
  <c r="Q509" i="13"/>
  <c r="V509" i="13"/>
  <c r="G511" i="13"/>
  <c r="M511" i="13" s="1"/>
  <c r="I511" i="13"/>
  <c r="K511" i="13"/>
  <c r="O511" i="13"/>
  <c r="Q511" i="13"/>
  <c r="Q506" i="13" s="1"/>
  <c r="V511" i="13"/>
  <c r="G512" i="13"/>
  <c r="M512" i="13" s="1"/>
  <c r="I512" i="13"/>
  <c r="K512" i="13"/>
  <c r="O512" i="13"/>
  <c r="Q512" i="13"/>
  <c r="V512" i="13"/>
  <c r="G514" i="13"/>
  <c r="I514" i="13"/>
  <c r="K514" i="13"/>
  <c r="M514" i="13"/>
  <c r="O514" i="13"/>
  <c r="Q514" i="13"/>
  <c r="V514" i="13"/>
  <c r="G517" i="13"/>
  <c r="M517" i="13" s="1"/>
  <c r="I517" i="13"/>
  <c r="K517" i="13"/>
  <c r="O517" i="13"/>
  <c r="Q517" i="13"/>
  <c r="V517" i="13"/>
  <c r="G520" i="13"/>
  <c r="M520" i="13" s="1"/>
  <c r="I520" i="13"/>
  <c r="K520" i="13"/>
  <c r="O520" i="13"/>
  <c r="Q520" i="13"/>
  <c r="V520" i="13"/>
  <c r="G525" i="13"/>
  <c r="M525" i="13" s="1"/>
  <c r="I525" i="13"/>
  <c r="I506" i="13" s="1"/>
  <c r="K525" i="13"/>
  <c r="O525" i="13"/>
  <c r="Q525" i="13"/>
  <c r="V525" i="13"/>
  <c r="G527" i="13"/>
  <c r="I527" i="13"/>
  <c r="K527" i="13"/>
  <c r="M527" i="13"/>
  <c r="O527" i="13"/>
  <c r="Q527" i="13"/>
  <c r="V527" i="13"/>
  <c r="G528" i="13"/>
  <c r="I528" i="13"/>
  <c r="K528" i="13"/>
  <c r="M528" i="13"/>
  <c r="O528" i="13"/>
  <c r="Q528" i="13"/>
  <c r="V528" i="13"/>
  <c r="G532" i="13"/>
  <c r="M532" i="13" s="1"/>
  <c r="I532" i="13"/>
  <c r="K532" i="13"/>
  <c r="O532" i="13"/>
  <c r="Q532" i="13"/>
  <c r="V532" i="13"/>
  <c r="G537" i="13"/>
  <c r="M537" i="13" s="1"/>
  <c r="I537" i="13"/>
  <c r="K537" i="13"/>
  <c r="O537" i="13"/>
  <c r="Q537" i="13"/>
  <c r="V537" i="13"/>
  <c r="G544" i="13"/>
  <c r="I544" i="13"/>
  <c r="K544" i="13"/>
  <c r="M544" i="13"/>
  <c r="O544" i="13"/>
  <c r="Q544" i="13"/>
  <c r="V544" i="13"/>
  <c r="G547" i="13"/>
  <c r="G546" i="13" s="1"/>
  <c r="I547" i="13"/>
  <c r="I546" i="13" s="1"/>
  <c r="K547" i="13"/>
  <c r="O547" i="13"/>
  <c r="O546" i="13" s="1"/>
  <c r="Q547" i="13"/>
  <c r="Q546" i="13" s="1"/>
  <c r="V547" i="13"/>
  <c r="G550" i="13"/>
  <c r="M550" i="13" s="1"/>
  <c r="I550" i="13"/>
  <c r="K550" i="13"/>
  <c r="K546" i="13" s="1"/>
  <c r="O550" i="13"/>
  <c r="Q550" i="13"/>
  <c r="V550" i="13"/>
  <c r="V546" i="13" s="1"/>
  <c r="G552" i="13"/>
  <c r="I552" i="13"/>
  <c r="K552" i="13"/>
  <c r="M552" i="13"/>
  <c r="O552" i="13"/>
  <c r="Q552" i="13"/>
  <c r="V552" i="13"/>
  <c r="G554" i="13"/>
  <c r="I554" i="13"/>
  <c r="K554" i="13"/>
  <c r="M554" i="13"/>
  <c r="O554" i="13"/>
  <c r="Q554" i="13"/>
  <c r="V554" i="13"/>
  <c r="G558" i="13"/>
  <c r="M558" i="13" s="1"/>
  <c r="I558" i="13"/>
  <c r="K558" i="13"/>
  <c r="O558" i="13"/>
  <c r="Q558" i="13"/>
  <c r="V558" i="13"/>
  <c r="G562" i="13"/>
  <c r="M562" i="13" s="1"/>
  <c r="I562" i="13"/>
  <c r="K562" i="13"/>
  <c r="O562" i="13"/>
  <c r="Q562" i="13"/>
  <c r="V562" i="13"/>
  <c r="G565" i="13"/>
  <c r="I565" i="13"/>
  <c r="K565" i="13"/>
  <c r="M565" i="13"/>
  <c r="O565" i="13"/>
  <c r="Q565" i="13"/>
  <c r="V565" i="13"/>
  <c r="G568" i="13"/>
  <c r="M568" i="13" s="1"/>
  <c r="I568" i="13"/>
  <c r="K568" i="13"/>
  <c r="O568" i="13"/>
  <c r="Q568" i="13"/>
  <c r="V568" i="13"/>
  <c r="G571" i="13"/>
  <c r="M571" i="13" s="1"/>
  <c r="I571" i="13"/>
  <c r="K571" i="13"/>
  <c r="O571" i="13"/>
  <c r="Q571" i="13"/>
  <c r="V571" i="13"/>
  <c r="G573" i="13"/>
  <c r="M573" i="13" s="1"/>
  <c r="I573" i="13"/>
  <c r="K573" i="13"/>
  <c r="O573" i="13"/>
  <c r="Q573" i="13"/>
  <c r="V573" i="13"/>
  <c r="G580" i="13"/>
  <c r="I580" i="13"/>
  <c r="K580" i="13"/>
  <c r="M580" i="13"/>
  <c r="O580" i="13"/>
  <c r="Q580" i="13"/>
  <c r="V580" i="13"/>
  <c r="G582" i="13"/>
  <c r="I582" i="13"/>
  <c r="K582" i="13"/>
  <c r="M582" i="13"/>
  <c r="O582" i="13"/>
  <c r="Q582" i="13"/>
  <c r="V582" i="13"/>
  <c r="G585" i="13"/>
  <c r="M585" i="13" s="1"/>
  <c r="I585" i="13"/>
  <c r="I584" i="13" s="1"/>
  <c r="K585" i="13"/>
  <c r="K584" i="13" s="1"/>
  <c r="O585" i="13"/>
  <c r="Q585" i="13"/>
  <c r="Q584" i="13" s="1"/>
  <c r="V585" i="13"/>
  <c r="V584" i="13" s="1"/>
  <c r="G587" i="13"/>
  <c r="I587" i="13"/>
  <c r="K587" i="13"/>
  <c r="M587" i="13"/>
  <c r="O587" i="13"/>
  <c r="Q587" i="13"/>
  <c r="V587" i="13"/>
  <c r="G589" i="13"/>
  <c r="I589" i="13"/>
  <c r="K589" i="13"/>
  <c r="M589" i="13"/>
  <c r="O589" i="13"/>
  <c r="Q589" i="13"/>
  <c r="V589" i="13"/>
  <c r="G591" i="13"/>
  <c r="M591" i="13" s="1"/>
  <c r="I591" i="13"/>
  <c r="K591" i="13"/>
  <c r="O591" i="13"/>
  <c r="Q591" i="13"/>
  <c r="V591" i="13"/>
  <c r="G593" i="13"/>
  <c r="M593" i="13" s="1"/>
  <c r="I593" i="13"/>
  <c r="K593" i="13"/>
  <c r="O593" i="13"/>
  <c r="Q593" i="13"/>
  <c r="V593" i="13"/>
  <c r="G597" i="13"/>
  <c r="I597" i="13"/>
  <c r="K597" i="13"/>
  <c r="M597" i="13"/>
  <c r="O597" i="13"/>
  <c r="Q597" i="13"/>
  <c r="V597" i="13"/>
  <c r="G600" i="13"/>
  <c r="I600" i="13"/>
  <c r="K600" i="13"/>
  <c r="M600" i="13"/>
  <c r="O600" i="13"/>
  <c r="Q600" i="13"/>
  <c r="V600" i="13"/>
  <c r="G604" i="13"/>
  <c r="M604" i="13" s="1"/>
  <c r="I604" i="13"/>
  <c r="K604" i="13"/>
  <c r="O604" i="13"/>
  <c r="O584" i="13" s="1"/>
  <c r="Q604" i="13"/>
  <c r="V604" i="13"/>
  <c r="G606" i="13"/>
  <c r="M606" i="13" s="1"/>
  <c r="I606" i="13"/>
  <c r="K606" i="13"/>
  <c r="O606" i="13"/>
  <c r="Q606" i="13"/>
  <c r="V606" i="13"/>
  <c r="G608" i="13"/>
  <c r="I608" i="13"/>
  <c r="K608" i="13"/>
  <c r="M608" i="13"/>
  <c r="O608" i="13"/>
  <c r="Q608" i="13"/>
  <c r="V608" i="13"/>
  <c r="G610" i="13"/>
  <c r="I610" i="13"/>
  <c r="K610" i="13"/>
  <c r="M610" i="13"/>
  <c r="O610" i="13"/>
  <c r="Q610" i="13"/>
  <c r="V610" i="13"/>
  <c r="G612" i="13"/>
  <c r="M612" i="13" s="1"/>
  <c r="I612" i="13"/>
  <c r="K612" i="13"/>
  <c r="O612" i="13"/>
  <c r="Q612" i="13"/>
  <c r="V612" i="13"/>
  <c r="G615" i="13"/>
  <c r="I615" i="13"/>
  <c r="K615" i="13"/>
  <c r="K614" i="13" s="1"/>
  <c r="M615" i="13"/>
  <c r="O615" i="13"/>
  <c r="Q615" i="13"/>
  <c r="V615" i="13"/>
  <c r="V614" i="13" s="1"/>
  <c r="G619" i="13"/>
  <c r="G614" i="13" s="1"/>
  <c r="I619" i="13"/>
  <c r="K619" i="13"/>
  <c r="M619" i="13"/>
  <c r="O619" i="13"/>
  <c r="O614" i="13" s="1"/>
  <c r="Q619" i="13"/>
  <c r="V619" i="13"/>
  <c r="G625" i="13"/>
  <c r="M625" i="13" s="1"/>
  <c r="I625" i="13"/>
  <c r="K625" i="13"/>
  <c r="O625" i="13"/>
  <c r="Q625" i="13"/>
  <c r="V625" i="13"/>
  <c r="G632" i="13"/>
  <c r="M632" i="13" s="1"/>
  <c r="I632" i="13"/>
  <c r="K632" i="13"/>
  <c r="O632" i="13"/>
  <c r="Q632" i="13"/>
  <c r="Q614" i="13" s="1"/>
  <c r="V632" i="13"/>
  <c r="G636" i="13"/>
  <c r="I636" i="13"/>
  <c r="K636" i="13"/>
  <c r="M636" i="13"/>
  <c r="O636" i="13"/>
  <c r="Q636" i="13"/>
  <c r="V636" i="13"/>
  <c r="G641" i="13"/>
  <c r="I641" i="13"/>
  <c r="K641" i="13"/>
  <c r="M641" i="13"/>
  <c r="O641" i="13"/>
  <c r="Q641" i="13"/>
  <c r="V641" i="13"/>
  <c r="G643" i="13"/>
  <c r="M643" i="13" s="1"/>
  <c r="I643" i="13"/>
  <c r="K643" i="13"/>
  <c r="O643" i="13"/>
  <c r="Q643" i="13"/>
  <c r="V643" i="13"/>
  <c r="G660" i="13"/>
  <c r="M660" i="13" s="1"/>
  <c r="I660" i="13"/>
  <c r="I614" i="13" s="1"/>
  <c r="K660" i="13"/>
  <c r="O660" i="13"/>
  <c r="Q660" i="13"/>
  <c r="V660" i="13"/>
  <c r="G662" i="13"/>
  <c r="I662" i="13"/>
  <c r="K662" i="13"/>
  <c r="M662" i="13"/>
  <c r="O662" i="13"/>
  <c r="Q662" i="13"/>
  <c r="V662" i="13"/>
  <c r="G666" i="13"/>
  <c r="I666" i="13"/>
  <c r="K666" i="13"/>
  <c r="M666" i="13"/>
  <c r="O666" i="13"/>
  <c r="Q666" i="13"/>
  <c r="V666" i="13"/>
  <c r="G668" i="13"/>
  <c r="M668" i="13" s="1"/>
  <c r="I668" i="13"/>
  <c r="K668" i="13"/>
  <c r="O668" i="13"/>
  <c r="Q668" i="13"/>
  <c r="V668" i="13"/>
  <c r="G670" i="13"/>
  <c r="M670" i="13" s="1"/>
  <c r="I670" i="13"/>
  <c r="K670" i="13"/>
  <c r="O670" i="13"/>
  <c r="Q670" i="13"/>
  <c r="V670" i="13"/>
  <c r="G672" i="13"/>
  <c r="I672" i="13"/>
  <c r="K672" i="13"/>
  <c r="M672" i="13"/>
  <c r="O672" i="13"/>
  <c r="Q672" i="13"/>
  <c r="V672" i="13"/>
  <c r="G682" i="13"/>
  <c r="I682" i="13"/>
  <c r="K682" i="13"/>
  <c r="M682" i="13"/>
  <c r="O682" i="13"/>
  <c r="Q682" i="13"/>
  <c r="V682" i="13"/>
  <c r="G684" i="13"/>
  <c r="M684" i="13" s="1"/>
  <c r="I684" i="13"/>
  <c r="K684" i="13"/>
  <c r="O684" i="13"/>
  <c r="Q684" i="13"/>
  <c r="V684" i="13"/>
  <c r="G685" i="13"/>
  <c r="M685" i="13" s="1"/>
  <c r="I685" i="13"/>
  <c r="K685" i="13"/>
  <c r="O685" i="13"/>
  <c r="Q685" i="13"/>
  <c r="V685" i="13"/>
  <c r="G686" i="13"/>
  <c r="I686" i="13"/>
  <c r="K686" i="13"/>
  <c r="M686" i="13"/>
  <c r="O686" i="13"/>
  <c r="Q686" i="13"/>
  <c r="V686" i="13"/>
  <c r="G688" i="13"/>
  <c r="I688" i="13"/>
  <c r="K688" i="13"/>
  <c r="M688" i="13"/>
  <c r="O688" i="13"/>
  <c r="Q688" i="13"/>
  <c r="V688" i="13"/>
  <c r="G689" i="13"/>
  <c r="M689" i="13" s="1"/>
  <c r="I689" i="13"/>
  <c r="K689" i="13"/>
  <c r="O689" i="13"/>
  <c r="Q689" i="13"/>
  <c r="V689" i="13"/>
  <c r="G690" i="13"/>
  <c r="M690" i="13" s="1"/>
  <c r="I690" i="13"/>
  <c r="K690" i="13"/>
  <c r="O690" i="13"/>
  <c r="Q690" i="13"/>
  <c r="V690" i="13"/>
  <c r="G691" i="13"/>
  <c r="I691" i="13"/>
  <c r="K691" i="13"/>
  <c r="M691" i="13"/>
  <c r="O691" i="13"/>
  <c r="Q691" i="13"/>
  <c r="V691" i="13"/>
  <c r="G692" i="13"/>
  <c r="I692" i="13"/>
  <c r="K692" i="13"/>
  <c r="M692" i="13"/>
  <c r="O692" i="13"/>
  <c r="Q692" i="13"/>
  <c r="V692" i="13"/>
  <c r="G695" i="13"/>
  <c r="M695" i="13" s="1"/>
  <c r="I695" i="13"/>
  <c r="I694" i="13" s="1"/>
  <c r="K695" i="13"/>
  <c r="K694" i="13" s="1"/>
  <c r="O695" i="13"/>
  <c r="Q695" i="13"/>
  <c r="Q694" i="13" s="1"/>
  <c r="V695" i="13"/>
  <c r="V694" i="13" s="1"/>
  <c r="G698" i="13"/>
  <c r="I698" i="13"/>
  <c r="K698" i="13"/>
  <c r="M698" i="13"/>
  <c r="O698" i="13"/>
  <c r="Q698" i="13"/>
  <c r="V698" i="13"/>
  <c r="G700" i="13"/>
  <c r="I700" i="13"/>
  <c r="K700" i="13"/>
  <c r="M700" i="13"/>
  <c r="O700" i="13"/>
  <c r="Q700" i="13"/>
  <c r="V700" i="13"/>
  <c r="G702" i="13"/>
  <c r="M702" i="13" s="1"/>
  <c r="I702" i="13"/>
  <c r="K702" i="13"/>
  <c r="O702" i="13"/>
  <c r="O694" i="13" s="1"/>
  <c r="Q702" i="13"/>
  <c r="V702" i="13"/>
  <c r="G704" i="13"/>
  <c r="M704" i="13" s="1"/>
  <c r="I704" i="13"/>
  <c r="K704" i="13"/>
  <c r="O704" i="13"/>
  <c r="Q704" i="13"/>
  <c r="V704" i="13"/>
  <c r="G706" i="13"/>
  <c r="I706" i="13"/>
  <c r="K706" i="13"/>
  <c r="M706" i="13"/>
  <c r="O706" i="13"/>
  <c r="Q706" i="13"/>
  <c r="V706" i="13"/>
  <c r="G708" i="13"/>
  <c r="I708" i="13"/>
  <c r="K708" i="13"/>
  <c r="M708" i="13"/>
  <c r="O708" i="13"/>
  <c r="Q708" i="13"/>
  <c r="V708" i="13"/>
  <c r="G710" i="13"/>
  <c r="G694" i="13" s="1"/>
  <c r="I710" i="13"/>
  <c r="K710" i="13"/>
  <c r="O710" i="13"/>
  <c r="Q710" i="13"/>
  <c r="V710" i="13"/>
  <c r="G714" i="13"/>
  <c r="M714" i="13" s="1"/>
  <c r="I714" i="13"/>
  <c r="K714" i="13"/>
  <c r="O714" i="13"/>
  <c r="Q714" i="13"/>
  <c r="V714" i="13"/>
  <c r="G717" i="13"/>
  <c r="I717" i="13"/>
  <c r="K717" i="13"/>
  <c r="M717" i="13"/>
  <c r="O717" i="13"/>
  <c r="Q717" i="13"/>
  <c r="V717" i="13"/>
  <c r="G719" i="13"/>
  <c r="I719" i="13"/>
  <c r="K719" i="13"/>
  <c r="M719" i="13"/>
  <c r="O719" i="13"/>
  <c r="Q719" i="13"/>
  <c r="V719" i="13"/>
  <c r="G721" i="13"/>
  <c r="M721" i="13" s="1"/>
  <c r="I721" i="13"/>
  <c r="K721" i="13"/>
  <c r="O721" i="13"/>
  <c r="Q721" i="13"/>
  <c r="V721" i="13"/>
  <c r="G727" i="13"/>
  <c r="M727" i="13" s="1"/>
  <c r="I727" i="13"/>
  <c r="K727" i="13"/>
  <c r="O727" i="13"/>
  <c r="Q727" i="13"/>
  <c r="V727" i="13"/>
  <c r="G732" i="13"/>
  <c r="I732" i="13"/>
  <c r="K732" i="13"/>
  <c r="M732" i="13"/>
  <c r="O732" i="13"/>
  <c r="Q732" i="13"/>
  <c r="V732" i="13"/>
  <c r="G736" i="13"/>
  <c r="I736" i="13"/>
  <c r="K736" i="13"/>
  <c r="M736" i="13"/>
  <c r="O736" i="13"/>
  <c r="Q736" i="13"/>
  <c r="V736" i="13"/>
  <c r="G739" i="13"/>
  <c r="M739" i="13" s="1"/>
  <c r="I739" i="13"/>
  <c r="K739" i="13"/>
  <c r="O739" i="13"/>
  <c r="Q739" i="13"/>
  <c r="V739" i="13"/>
  <c r="G758" i="13"/>
  <c r="M758" i="13" s="1"/>
  <c r="I758" i="13"/>
  <c r="K758" i="13"/>
  <c r="O758" i="13"/>
  <c r="Q758" i="13"/>
  <c r="V758" i="13"/>
  <c r="G762" i="13"/>
  <c r="I762" i="13"/>
  <c r="K762" i="13"/>
  <c r="M762" i="13"/>
  <c r="O762" i="13"/>
  <c r="Q762" i="13"/>
  <c r="V762" i="13"/>
  <c r="G765" i="13"/>
  <c r="I765" i="13"/>
  <c r="K765" i="13"/>
  <c r="M765" i="13"/>
  <c r="O765" i="13"/>
  <c r="Q765" i="13"/>
  <c r="V765" i="13"/>
  <c r="G779" i="13"/>
  <c r="M779" i="13" s="1"/>
  <c r="I779" i="13"/>
  <c r="K779" i="13"/>
  <c r="O779" i="13"/>
  <c r="Q779" i="13"/>
  <c r="V779" i="13"/>
  <c r="G781" i="13"/>
  <c r="M781" i="13" s="1"/>
  <c r="I781" i="13"/>
  <c r="K781" i="13"/>
  <c r="O781" i="13"/>
  <c r="Q781" i="13"/>
  <c r="V781" i="13"/>
  <c r="G792" i="13"/>
  <c r="I792" i="13"/>
  <c r="K792" i="13"/>
  <c r="M792" i="13"/>
  <c r="O792" i="13"/>
  <c r="Q792" i="13"/>
  <c r="V792" i="13"/>
  <c r="G794" i="13"/>
  <c r="I794" i="13"/>
  <c r="K794" i="13"/>
  <c r="M794" i="13"/>
  <c r="O794" i="13"/>
  <c r="Q794" i="13"/>
  <c r="V794" i="13"/>
  <c r="G796" i="13"/>
  <c r="M796" i="13" s="1"/>
  <c r="I796" i="13"/>
  <c r="K796" i="13"/>
  <c r="O796" i="13"/>
  <c r="Q796" i="13"/>
  <c r="V796" i="13"/>
  <c r="G798" i="13"/>
  <c r="M798" i="13" s="1"/>
  <c r="I798" i="13"/>
  <c r="K798" i="13"/>
  <c r="O798" i="13"/>
  <c r="Q798" i="13"/>
  <c r="V798" i="13"/>
  <c r="G800" i="13"/>
  <c r="I800" i="13"/>
  <c r="K800" i="13"/>
  <c r="M800" i="13"/>
  <c r="O800" i="13"/>
  <c r="Q800" i="13"/>
  <c r="V800" i="13"/>
  <c r="G802" i="13"/>
  <c r="I802" i="13"/>
  <c r="K802" i="13"/>
  <c r="M802" i="13"/>
  <c r="O802" i="13"/>
  <c r="Q802" i="13"/>
  <c r="V802" i="13"/>
  <c r="G804" i="13"/>
  <c r="M804" i="13" s="1"/>
  <c r="I804" i="13"/>
  <c r="K804" i="13"/>
  <c r="O804" i="13"/>
  <c r="Q804" i="13"/>
  <c r="V804" i="13"/>
  <c r="G806" i="13"/>
  <c r="M806" i="13" s="1"/>
  <c r="I806" i="13"/>
  <c r="K806" i="13"/>
  <c r="O806" i="13"/>
  <c r="Q806" i="13"/>
  <c r="V806" i="13"/>
  <c r="G808" i="13"/>
  <c r="I808" i="13"/>
  <c r="K808" i="13"/>
  <c r="M808" i="13"/>
  <c r="O808" i="13"/>
  <c r="Q808" i="13"/>
  <c r="V808" i="13"/>
  <c r="G810" i="13"/>
  <c r="I810" i="13"/>
  <c r="K810" i="13"/>
  <c r="M810" i="13"/>
  <c r="O810" i="13"/>
  <c r="Q810" i="13"/>
  <c r="V810" i="13"/>
  <c r="G811" i="13"/>
  <c r="M811" i="13" s="1"/>
  <c r="I811" i="13"/>
  <c r="K811" i="13"/>
  <c r="O811" i="13"/>
  <c r="Q811" i="13"/>
  <c r="V811" i="13"/>
  <c r="G812" i="13"/>
  <c r="M812" i="13" s="1"/>
  <c r="I812" i="13"/>
  <c r="K812" i="13"/>
  <c r="O812" i="13"/>
  <c r="Q812" i="13"/>
  <c r="V812" i="13"/>
  <c r="G814" i="13"/>
  <c r="I814" i="13"/>
  <c r="K814" i="13"/>
  <c r="M814" i="13"/>
  <c r="O814" i="13"/>
  <c r="Q814" i="13"/>
  <c r="V814" i="13"/>
  <c r="G815" i="13"/>
  <c r="I815" i="13"/>
  <c r="K815" i="13"/>
  <c r="M815" i="13"/>
  <c r="O815" i="13"/>
  <c r="Q815" i="13"/>
  <c r="V815" i="13"/>
  <c r="G816" i="13"/>
  <c r="M816" i="13" s="1"/>
  <c r="I816" i="13"/>
  <c r="K816" i="13"/>
  <c r="O816" i="13"/>
  <c r="Q816" i="13"/>
  <c r="V816" i="13"/>
  <c r="G818" i="13"/>
  <c r="M818" i="13" s="1"/>
  <c r="I818" i="13"/>
  <c r="K818" i="13"/>
  <c r="O818" i="13"/>
  <c r="Q818" i="13"/>
  <c r="V818" i="13"/>
  <c r="G820" i="13"/>
  <c r="I820" i="13"/>
  <c r="K820" i="13"/>
  <c r="M820" i="13"/>
  <c r="O820" i="13"/>
  <c r="Q820" i="13"/>
  <c r="V820" i="13"/>
  <c r="G821" i="13"/>
  <c r="I821" i="13"/>
  <c r="K821" i="13"/>
  <c r="M821" i="13"/>
  <c r="O821" i="13"/>
  <c r="Q821" i="13"/>
  <c r="V821" i="13"/>
  <c r="G822" i="13"/>
  <c r="M822" i="13" s="1"/>
  <c r="I822" i="13"/>
  <c r="K822" i="13"/>
  <c r="O822" i="13"/>
  <c r="Q822" i="13"/>
  <c r="V822" i="13"/>
  <c r="G823" i="13"/>
  <c r="M823" i="13" s="1"/>
  <c r="I823" i="13"/>
  <c r="K823" i="13"/>
  <c r="O823" i="13"/>
  <c r="Q823" i="13"/>
  <c r="V823" i="13"/>
  <c r="G824" i="13"/>
  <c r="I824" i="13"/>
  <c r="K824" i="13"/>
  <c r="M824" i="13"/>
  <c r="O824" i="13"/>
  <c r="Q824" i="13"/>
  <c r="V824" i="13"/>
  <c r="G825" i="13"/>
  <c r="I825" i="13"/>
  <c r="K825" i="13"/>
  <c r="M825" i="13"/>
  <c r="O825" i="13"/>
  <c r="Q825" i="13"/>
  <c r="V825" i="13"/>
  <c r="G828" i="13"/>
  <c r="M828" i="13" s="1"/>
  <c r="M827" i="13" s="1"/>
  <c r="I828" i="13"/>
  <c r="I827" i="13" s="1"/>
  <c r="K828" i="13"/>
  <c r="K827" i="13" s="1"/>
  <c r="O828" i="13"/>
  <c r="Q828" i="13"/>
  <c r="Q827" i="13" s="1"/>
  <c r="V828" i="13"/>
  <c r="V827" i="13" s="1"/>
  <c r="G833" i="13"/>
  <c r="I833" i="13"/>
  <c r="K833" i="13"/>
  <c r="M833" i="13"/>
  <c r="O833" i="13"/>
  <c r="Q833" i="13"/>
  <c r="V833" i="13"/>
  <c r="G834" i="13"/>
  <c r="I834" i="13"/>
  <c r="K834" i="13"/>
  <c r="M834" i="13"/>
  <c r="O834" i="13"/>
  <c r="Q834" i="13"/>
  <c r="V834" i="13"/>
  <c r="G835" i="13"/>
  <c r="M835" i="13" s="1"/>
  <c r="I835" i="13"/>
  <c r="K835" i="13"/>
  <c r="O835" i="13"/>
  <c r="Q835" i="13"/>
  <c r="V835" i="13"/>
  <c r="G836" i="13"/>
  <c r="M836" i="13" s="1"/>
  <c r="I836" i="13"/>
  <c r="K836" i="13"/>
  <c r="O836" i="13"/>
  <c r="Q836" i="13"/>
  <c r="V836" i="13"/>
  <c r="G838" i="13"/>
  <c r="I838" i="13"/>
  <c r="K838" i="13"/>
  <c r="M838" i="13"/>
  <c r="O838" i="13"/>
  <c r="Q838" i="13"/>
  <c r="V838" i="13"/>
  <c r="G839" i="13"/>
  <c r="I839" i="13"/>
  <c r="K839" i="13"/>
  <c r="M839" i="13"/>
  <c r="O839" i="13"/>
  <c r="Q839" i="13"/>
  <c r="V839" i="13"/>
  <c r="G840" i="13"/>
  <c r="M840" i="13" s="1"/>
  <c r="I840" i="13"/>
  <c r="K840" i="13"/>
  <c r="O840" i="13"/>
  <c r="O827" i="13" s="1"/>
  <c r="Q840" i="13"/>
  <c r="V840" i="13"/>
  <c r="G841" i="13"/>
  <c r="M841" i="13" s="1"/>
  <c r="I841" i="13"/>
  <c r="K841" i="13"/>
  <c r="O841" i="13"/>
  <c r="Q841" i="13"/>
  <c r="V841" i="13"/>
  <c r="G842" i="13"/>
  <c r="I842" i="13"/>
  <c r="K842" i="13"/>
  <c r="M842" i="13"/>
  <c r="O842" i="13"/>
  <c r="Q842" i="13"/>
  <c r="V842" i="13"/>
  <c r="G845" i="13"/>
  <c r="G844" i="13" s="1"/>
  <c r="I845" i="13"/>
  <c r="I844" i="13" s="1"/>
  <c r="K845" i="13"/>
  <c r="O845" i="13"/>
  <c r="O844" i="13" s="1"/>
  <c r="Q845" i="13"/>
  <c r="Q844" i="13" s="1"/>
  <c r="V845" i="13"/>
  <c r="G847" i="13"/>
  <c r="M847" i="13" s="1"/>
  <c r="I847" i="13"/>
  <c r="K847" i="13"/>
  <c r="K844" i="13" s="1"/>
  <c r="O847" i="13"/>
  <c r="Q847" i="13"/>
  <c r="V847" i="13"/>
  <c r="V844" i="13" s="1"/>
  <c r="G849" i="13"/>
  <c r="I849" i="13"/>
  <c r="K849" i="13"/>
  <c r="M849" i="13"/>
  <c r="O849" i="13"/>
  <c r="Q849" i="13"/>
  <c r="V849" i="13"/>
  <c r="G852" i="13"/>
  <c r="I852" i="13"/>
  <c r="K852" i="13"/>
  <c r="M852" i="13"/>
  <c r="O852" i="13"/>
  <c r="Q852" i="13"/>
  <c r="V852" i="13"/>
  <c r="G854" i="13"/>
  <c r="M854" i="13" s="1"/>
  <c r="I854" i="13"/>
  <c r="K854" i="13"/>
  <c r="O854" i="13"/>
  <c r="Q854" i="13"/>
  <c r="V854" i="13"/>
  <c r="G856" i="13"/>
  <c r="M856" i="13" s="1"/>
  <c r="I856" i="13"/>
  <c r="K856" i="13"/>
  <c r="O856" i="13"/>
  <c r="Q856" i="13"/>
  <c r="V856" i="13"/>
  <c r="G904" i="13"/>
  <c r="I904" i="13"/>
  <c r="K904" i="13"/>
  <c r="M904" i="13"/>
  <c r="O904" i="13"/>
  <c r="Q904" i="13"/>
  <c r="V904" i="13"/>
  <c r="G952" i="13"/>
  <c r="I952" i="13"/>
  <c r="K952" i="13"/>
  <c r="M952" i="13"/>
  <c r="O952" i="13"/>
  <c r="Q952" i="13"/>
  <c r="V952" i="13"/>
  <c r="G954" i="13"/>
  <c r="M954" i="13" s="1"/>
  <c r="I954" i="13"/>
  <c r="K954" i="13"/>
  <c r="O954" i="13"/>
  <c r="Q954" i="13"/>
  <c r="V954" i="13"/>
  <c r="G956" i="13"/>
  <c r="M956" i="13" s="1"/>
  <c r="I956" i="13"/>
  <c r="K956" i="13"/>
  <c r="O956" i="13"/>
  <c r="Q956" i="13"/>
  <c r="V956" i="13"/>
  <c r="G967" i="13"/>
  <c r="I967" i="13"/>
  <c r="K967" i="13"/>
  <c r="M967" i="13"/>
  <c r="O967" i="13"/>
  <c r="Q967" i="13"/>
  <c r="V967" i="13"/>
  <c r="G974" i="13"/>
  <c r="I974" i="13"/>
  <c r="K974" i="13"/>
  <c r="M974" i="13"/>
  <c r="O974" i="13"/>
  <c r="Q974" i="13"/>
  <c r="V974" i="13"/>
  <c r="G1008" i="13"/>
  <c r="M1008" i="13" s="1"/>
  <c r="I1008" i="13"/>
  <c r="K1008" i="13"/>
  <c r="O1008" i="13"/>
  <c r="Q1008" i="13"/>
  <c r="V1008" i="13"/>
  <c r="G1011" i="13"/>
  <c r="M1011" i="13" s="1"/>
  <c r="I1011" i="13"/>
  <c r="K1011" i="13"/>
  <c r="O1011" i="13"/>
  <c r="Q1011" i="13"/>
  <c r="V1011" i="13"/>
  <c r="G1013" i="13"/>
  <c r="I1013" i="13"/>
  <c r="K1013" i="13"/>
  <c r="M1013" i="13"/>
  <c r="O1013" i="13"/>
  <c r="Q1013" i="13"/>
  <c r="V1013" i="13"/>
  <c r="G1015" i="13"/>
  <c r="I1015" i="13"/>
  <c r="K1015" i="13"/>
  <c r="M1015" i="13"/>
  <c r="O1015" i="13"/>
  <c r="Q1015" i="13"/>
  <c r="V1015" i="13"/>
  <c r="G1017" i="13"/>
  <c r="M1017" i="13" s="1"/>
  <c r="I1017" i="13"/>
  <c r="K1017" i="13"/>
  <c r="O1017" i="13"/>
  <c r="Q1017" i="13"/>
  <c r="V1017" i="13"/>
  <c r="G1019" i="13"/>
  <c r="M1019" i="13" s="1"/>
  <c r="I1019" i="13"/>
  <c r="K1019" i="13"/>
  <c r="O1019" i="13"/>
  <c r="Q1019" i="13"/>
  <c r="V1019" i="13"/>
  <c r="G1021" i="13"/>
  <c r="I1021" i="13"/>
  <c r="K1021" i="13"/>
  <c r="M1021" i="13"/>
  <c r="O1021" i="13"/>
  <c r="Q1021" i="13"/>
  <c r="V1021" i="13"/>
  <c r="G1023" i="13"/>
  <c r="I1023" i="13"/>
  <c r="K1023" i="13"/>
  <c r="M1023" i="13"/>
  <c r="O1023" i="13"/>
  <c r="Q1023" i="13"/>
  <c r="V1023" i="13"/>
  <c r="G1025" i="13"/>
  <c r="M1025" i="13" s="1"/>
  <c r="I1025" i="13"/>
  <c r="K1025" i="13"/>
  <c r="O1025" i="13"/>
  <c r="Q1025" i="13"/>
  <c r="V1025" i="13"/>
  <c r="G1027" i="13"/>
  <c r="M1027" i="13" s="1"/>
  <c r="I1027" i="13"/>
  <c r="K1027" i="13"/>
  <c r="O1027" i="13"/>
  <c r="Q1027" i="13"/>
  <c r="V1027" i="13"/>
  <c r="G1029" i="13"/>
  <c r="I1029" i="13"/>
  <c r="K1029" i="13"/>
  <c r="M1029" i="13"/>
  <c r="O1029" i="13"/>
  <c r="Q1029" i="13"/>
  <c r="V1029" i="13"/>
  <c r="G1031" i="13"/>
  <c r="I1031" i="13"/>
  <c r="K1031" i="13"/>
  <c r="M1031" i="13"/>
  <c r="O1031" i="13"/>
  <c r="Q1031" i="13"/>
  <c r="V1031" i="13"/>
  <c r="G1033" i="13"/>
  <c r="M1033" i="13" s="1"/>
  <c r="I1033" i="13"/>
  <c r="K1033" i="13"/>
  <c r="O1033" i="13"/>
  <c r="Q1033" i="13"/>
  <c r="V1033" i="13"/>
  <c r="G1035" i="13"/>
  <c r="M1035" i="13" s="1"/>
  <c r="I1035" i="13"/>
  <c r="K1035" i="13"/>
  <c r="O1035" i="13"/>
  <c r="Q1035" i="13"/>
  <c r="V1035" i="13"/>
  <c r="G1037" i="13"/>
  <c r="I1037" i="13"/>
  <c r="K1037" i="13"/>
  <c r="M1037" i="13"/>
  <c r="O1037" i="13"/>
  <c r="Q1037" i="13"/>
  <c r="V1037" i="13"/>
  <c r="G1039" i="13"/>
  <c r="I1039" i="13"/>
  <c r="K1039" i="13"/>
  <c r="M1039" i="13"/>
  <c r="O1039" i="13"/>
  <c r="Q1039" i="13"/>
  <c r="V1039" i="13"/>
  <c r="G1041" i="13"/>
  <c r="M1041" i="13" s="1"/>
  <c r="I1041" i="13"/>
  <c r="K1041" i="13"/>
  <c r="O1041" i="13"/>
  <c r="Q1041" i="13"/>
  <c r="V1041" i="13"/>
  <c r="G1043" i="13"/>
  <c r="M1043" i="13" s="1"/>
  <c r="I1043" i="13"/>
  <c r="K1043" i="13"/>
  <c r="O1043" i="13"/>
  <c r="Q1043" i="13"/>
  <c r="V1043" i="13"/>
  <c r="G1045" i="13"/>
  <c r="I1045" i="13"/>
  <c r="K1045" i="13"/>
  <c r="M1045" i="13"/>
  <c r="O1045" i="13"/>
  <c r="Q1045" i="13"/>
  <c r="V1045" i="13"/>
  <c r="G1047" i="13"/>
  <c r="I1047" i="13"/>
  <c r="K1047" i="13"/>
  <c r="M1047" i="13"/>
  <c r="O1047" i="13"/>
  <c r="Q1047" i="13"/>
  <c r="V1047" i="13"/>
  <c r="G1049" i="13"/>
  <c r="M1049" i="13" s="1"/>
  <c r="I1049" i="13"/>
  <c r="K1049" i="13"/>
  <c r="O1049" i="13"/>
  <c r="Q1049" i="13"/>
  <c r="V1049" i="13"/>
  <c r="G1051" i="13"/>
  <c r="M1051" i="13" s="1"/>
  <c r="I1051" i="13"/>
  <c r="K1051" i="13"/>
  <c r="O1051" i="13"/>
  <c r="Q1051" i="13"/>
  <c r="V1051" i="13"/>
  <c r="G1053" i="13"/>
  <c r="I1053" i="13"/>
  <c r="K1053" i="13"/>
  <c r="M1053" i="13"/>
  <c r="O1053" i="13"/>
  <c r="Q1053" i="13"/>
  <c r="V1053" i="13"/>
  <c r="G1055" i="13"/>
  <c r="I1055" i="13"/>
  <c r="K1055" i="13"/>
  <c r="M1055" i="13"/>
  <c r="O1055" i="13"/>
  <c r="Q1055" i="13"/>
  <c r="V1055" i="13"/>
  <c r="G1057" i="13"/>
  <c r="M1057" i="13" s="1"/>
  <c r="I1057" i="13"/>
  <c r="K1057" i="13"/>
  <c r="O1057" i="13"/>
  <c r="Q1057" i="13"/>
  <c r="V1057" i="13"/>
  <c r="G1059" i="13"/>
  <c r="I1059" i="13"/>
  <c r="K1059" i="13"/>
  <c r="M1059" i="13"/>
  <c r="O1059" i="13"/>
  <c r="Q1059" i="13"/>
  <c r="V1059" i="13"/>
  <c r="G1061" i="13"/>
  <c r="I1061" i="13"/>
  <c r="K1061" i="13"/>
  <c r="M1061" i="13"/>
  <c r="O1061" i="13"/>
  <c r="Q1061" i="13"/>
  <c r="V1061" i="13"/>
  <c r="G1063" i="13"/>
  <c r="I1063" i="13"/>
  <c r="K1063" i="13"/>
  <c r="M1063" i="13"/>
  <c r="O1063" i="13"/>
  <c r="Q1063" i="13"/>
  <c r="V1063" i="13"/>
  <c r="G1065" i="13"/>
  <c r="M1065" i="13" s="1"/>
  <c r="I1065" i="13"/>
  <c r="K1065" i="13"/>
  <c r="O1065" i="13"/>
  <c r="Q1065" i="13"/>
  <c r="V1065" i="13"/>
  <c r="G1067" i="13"/>
  <c r="I1067" i="13"/>
  <c r="K1067" i="13"/>
  <c r="M1067" i="13"/>
  <c r="O1067" i="13"/>
  <c r="Q1067" i="13"/>
  <c r="V1067" i="13"/>
  <c r="G1069" i="13"/>
  <c r="I1069" i="13"/>
  <c r="K1069" i="13"/>
  <c r="M1069" i="13"/>
  <c r="O1069" i="13"/>
  <c r="Q1069" i="13"/>
  <c r="V1069" i="13"/>
  <c r="G1071" i="13"/>
  <c r="I1071" i="13"/>
  <c r="K1071" i="13"/>
  <c r="M1071" i="13"/>
  <c r="O1071" i="13"/>
  <c r="Q1071" i="13"/>
  <c r="V1071" i="13"/>
  <c r="G1073" i="13"/>
  <c r="M1073" i="13" s="1"/>
  <c r="I1073" i="13"/>
  <c r="K1073" i="13"/>
  <c r="O1073" i="13"/>
  <c r="Q1073" i="13"/>
  <c r="V1073" i="13"/>
  <c r="G1075" i="13"/>
  <c r="I1075" i="13"/>
  <c r="K1075" i="13"/>
  <c r="M1075" i="13"/>
  <c r="O1075" i="13"/>
  <c r="Q1075" i="13"/>
  <c r="V1075" i="13"/>
  <c r="G1077" i="13"/>
  <c r="I1077" i="13"/>
  <c r="K1077" i="13"/>
  <c r="M1077" i="13"/>
  <c r="O1077" i="13"/>
  <c r="Q1077" i="13"/>
  <c r="V1077" i="13"/>
  <c r="G1079" i="13"/>
  <c r="I1079" i="13"/>
  <c r="K1079" i="13"/>
  <c r="M1079" i="13"/>
  <c r="O1079" i="13"/>
  <c r="Q1079" i="13"/>
  <c r="V1079" i="13"/>
  <c r="G1081" i="13"/>
  <c r="M1081" i="13" s="1"/>
  <c r="I1081" i="13"/>
  <c r="K1081" i="13"/>
  <c r="O1081" i="13"/>
  <c r="Q1081" i="13"/>
  <c r="V1081" i="13"/>
  <c r="G1083" i="13"/>
  <c r="I1083" i="13"/>
  <c r="K1083" i="13"/>
  <c r="M1083" i="13"/>
  <c r="O1083" i="13"/>
  <c r="Q1083" i="13"/>
  <c r="V1083" i="13"/>
  <c r="G1085" i="13"/>
  <c r="I1085" i="13"/>
  <c r="K1085" i="13"/>
  <c r="M1085" i="13"/>
  <c r="O1085" i="13"/>
  <c r="Q1085" i="13"/>
  <c r="V1085" i="13"/>
  <c r="G1087" i="13"/>
  <c r="I1087" i="13"/>
  <c r="K1087" i="13"/>
  <c r="M1087" i="13"/>
  <c r="O1087" i="13"/>
  <c r="Q1087" i="13"/>
  <c r="V1087" i="13"/>
  <c r="G1089" i="13"/>
  <c r="M1089" i="13" s="1"/>
  <c r="I1089" i="13"/>
  <c r="K1089" i="13"/>
  <c r="O1089" i="13"/>
  <c r="Q1089" i="13"/>
  <c r="V1089" i="13"/>
  <c r="G1091" i="13"/>
  <c r="I1091" i="13"/>
  <c r="K1091" i="13"/>
  <c r="M1091" i="13"/>
  <c r="O1091" i="13"/>
  <c r="Q1091" i="13"/>
  <c r="V1091" i="13"/>
  <c r="G1093" i="13"/>
  <c r="I1093" i="13"/>
  <c r="K1093" i="13"/>
  <c r="M1093" i="13"/>
  <c r="O1093" i="13"/>
  <c r="Q1093" i="13"/>
  <c r="V1093" i="13"/>
  <c r="G1095" i="13"/>
  <c r="I1095" i="13"/>
  <c r="K1095" i="13"/>
  <c r="M1095" i="13"/>
  <c r="O1095" i="13"/>
  <c r="Q1095" i="13"/>
  <c r="V1095" i="13"/>
  <c r="G1097" i="13"/>
  <c r="M1097" i="13" s="1"/>
  <c r="I1097" i="13"/>
  <c r="K1097" i="13"/>
  <c r="O1097" i="13"/>
  <c r="Q1097" i="13"/>
  <c r="V1097" i="13"/>
  <c r="G1099" i="13"/>
  <c r="I1099" i="13"/>
  <c r="K1099" i="13"/>
  <c r="M1099" i="13"/>
  <c r="O1099" i="13"/>
  <c r="Q1099" i="13"/>
  <c r="V1099" i="13"/>
  <c r="G1101" i="13"/>
  <c r="I1101" i="13"/>
  <c r="K1101" i="13"/>
  <c r="M1101" i="13"/>
  <c r="O1101" i="13"/>
  <c r="Q1101" i="13"/>
  <c r="V1101" i="13"/>
  <c r="G1103" i="13"/>
  <c r="I1103" i="13"/>
  <c r="K1103" i="13"/>
  <c r="M1103" i="13"/>
  <c r="O1103" i="13"/>
  <c r="Q1103" i="13"/>
  <c r="V1103" i="13"/>
  <c r="G1105" i="13"/>
  <c r="M1105" i="13" s="1"/>
  <c r="I1105" i="13"/>
  <c r="K1105" i="13"/>
  <c r="O1105" i="13"/>
  <c r="Q1105" i="13"/>
  <c r="V1105" i="13"/>
  <c r="G1107" i="13"/>
  <c r="I1107" i="13"/>
  <c r="K1107" i="13"/>
  <c r="M1107" i="13"/>
  <c r="O1107" i="13"/>
  <c r="Q1107" i="13"/>
  <c r="V1107" i="13"/>
  <c r="G1109" i="13"/>
  <c r="I1109" i="13"/>
  <c r="K1109" i="13"/>
  <c r="M1109" i="13"/>
  <c r="O1109" i="13"/>
  <c r="Q1109" i="13"/>
  <c r="V1109" i="13"/>
  <c r="G1111" i="13"/>
  <c r="I1111" i="13"/>
  <c r="K1111" i="13"/>
  <c r="M1111" i="13"/>
  <c r="O1111" i="13"/>
  <c r="Q1111" i="13"/>
  <c r="V1111" i="13"/>
  <c r="G1113" i="13"/>
  <c r="M1113" i="13" s="1"/>
  <c r="I1113" i="13"/>
  <c r="K1113" i="13"/>
  <c r="O1113" i="13"/>
  <c r="Q1113" i="13"/>
  <c r="V1113" i="13"/>
  <c r="G1116" i="13"/>
  <c r="I1116" i="13"/>
  <c r="K1116" i="13"/>
  <c r="K1115" i="13" s="1"/>
  <c r="M1116" i="13"/>
  <c r="O1116" i="13"/>
  <c r="O1115" i="13" s="1"/>
  <c r="Q1116" i="13"/>
  <c r="V1116" i="13"/>
  <c r="V1115" i="13" s="1"/>
  <c r="G1149" i="13"/>
  <c r="I1149" i="13"/>
  <c r="K1149" i="13"/>
  <c r="M1149" i="13"/>
  <c r="O1149" i="13"/>
  <c r="Q1149" i="13"/>
  <c r="V1149" i="13"/>
  <c r="G1156" i="13"/>
  <c r="G1115" i="13" s="1"/>
  <c r="I1156" i="13"/>
  <c r="K1156" i="13"/>
  <c r="O1156" i="13"/>
  <c r="Q1156" i="13"/>
  <c r="V1156" i="13"/>
  <c r="G1158" i="13"/>
  <c r="M1158" i="13" s="1"/>
  <c r="I1158" i="13"/>
  <c r="K1158" i="13"/>
  <c r="O1158" i="13"/>
  <c r="Q1158" i="13"/>
  <c r="Q1115" i="13" s="1"/>
  <c r="V1158" i="13"/>
  <c r="G1174" i="13"/>
  <c r="I1174" i="13"/>
  <c r="K1174" i="13"/>
  <c r="M1174" i="13"/>
  <c r="O1174" i="13"/>
  <c r="Q1174" i="13"/>
  <c r="V1174" i="13"/>
  <c r="G1175" i="13"/>
  <c r="I1175" i="13"/>
  <c r="K1175" i="13"/>
  <c r="M1175" i="13"/>
  <c r="O1175" i="13"/>
  <c r="Q1175" i="13"/>
  <c r="V1175" i="13"/>
  <c r="G1176" i="13"/>
  <c r="M1176" i="13" s="1"/>
  <c r="I1176" i="13"/>
  <c r="K1176" i="13"/>
  <c r="O1176" i="13"/>
  <c r="Q1176" i="13"/>
  <c r="V1176" i="13"/>
  <c r="G1178" i="13"/>
  <c r="M1178" i="13" s="1"/>
  <c r="I1178" i="13"/>
  <c r="I1115" i="13" s="1"/>
  <c r="K1178" i="13"/>
  <c r="O1178" i="13"/>
  <c r="Q1178" i="13"/>
  <c r="V1178" i="13"/>
  <c r="G1179" i="13"/>
  <c r="I1179" i="13"/>
  <c r="K1179" i="13"/>
  <c r="M1179" i="13"/>
  <c r="O1179" i="13"/>
  <c r="Q1179" i="13"/>
  <c r="V1179" i="13"/>
  <c r="G1180" i="13"/>
  <c r="I1180" i="13"/>
  <c r="K1180" i="13"/>
  <c r="M1180" i="13"/>
  <c r="O1180" i="13"/>
  <c r="Q1180" i="13"/>
  <c r="V1180" i="13"/>
  <c r="G1181" i="13"/>
  <c r="M1181" i="13" s="1"/>
  <c r="I1181" i="13"/>
  <c r="K1181" i="13"/>
  <c r="O1181" i="13"/>
  <c r="Q1181" i="13"/>
  <c r="V1181" i="13"/>
  <c r="G1184" i="13"/>
  <c r="I1184" i="13"/>
  <c r="K1184" i="13"/>
  <c r="K1183" i="13" s="1"/>
  <c r="M1184" i="13"/>
  <c r="M1183" i="13" s="1"/>
  <c r="O1184" i="13"/>
  <c r="Q1184" i="13"/>
  <c r="V1184" i="13"/>
  <c r="V1183" i="13" s="1"/>
  <c r="G1186" i="13"/>
  <c r="G1183" i="13" s="1"/>
  <c r="I1186" i="13"/>
  <c r="K1186" i="13"/>
  <c r="M1186" i="13"/>
  <c r="O1186" i="13"/>
  <c r="Q1186" i="13"/>
  <c r="V1186" i="13"/>
  <c r="G1187" i="13"/>
  <c r="M1187" i="13" s="1"/>
  <c r="I1187" i="13"/>
  <c r="K1187" i="13"/>
  <c r="O1187" i="13"/>
  <c r="O1183" i="13" s="1"/>
  <c r="Q1187" i="13"/>
  <c r="V1187" i="13"/>
  <c r="G1190" i="13"/>
  <c r="M1190" i="13" s="1"/>
  <c r="I1190" i="13"/>
  <c r="I1183" i="13" s="1"/>
  <c r="K1190" i="13"/>
  <c r="O1190" i="13"/>
  <c r="Q1190" i="13"/>
  <c r="V1190" i="13"/>
  <c r="G1191" i="13"/>
  <c r="I1191" i="13"/>
  <c r="K1191" i="13"/>
  <c r="M1191" i="13"/>
  <c r="O1191" i="13"/>
  <c r="Q1191" i="13"/>
  <c r="V1191" i="13"/>
  <c r="G1192" i="13"/>
  <c r="I1192" i="13"/>
  <c r="K1192" i="13"/>
  <c r="M1192" i="13"/>
  <c r="O1192" i="13"/>
  <c r="Q1192" i="13"/>
  <c r="V1192" i="13"/>
  <c r="G1194" i="13"/>
  <c r="M1194" i="13" s="1"/>
  <c r="I1194" i="13"/>
  <c r="K1194" i="13"/>
  <c r="O1194" i="13"/>
  <c r="Q1194" i="13"/>
  <c r="V1194" i="13"/>
  <c r="G1196" i="13"/>
  <c r="M1196" i="13" s="1"/>
  <c r="I1196" i="13"/>
  <c r="K1196" i="13"/>
  <c r="O1196" i="13"/>
  <c r="Q1196" i="13"/>
  <c r="Q1183" i="13" s="1"/>
  <c r="V1196" i="13"/>
  <c r="K1197" i="13"/>
  <c r="V1197" i="13"/>
  <c r="G1198" i="13"/>
  <c r="G1197" i="13" s="1"/>
  <c r="I1198" i="13"/>
  <c r="K1198" i="13"/>
  <c r="M1198" i="13"/>
  <c r="O1198" i="13"/>
  <c r="O1197" i="13" s="1"/>
  <c r="Q1198" i="13"/>
  <c r="V1198" i="13"/>
  <c r="G1223" i="13"/>
  <c r="M1223" i="13" s="1"/>
  <c r="I1223" i="13"/>
  <c r="I1197" i="13" s="1"/>
  <c r="K1223" i="13"/>
  <c r="O1223" i="13"/>
  <c r="Q1223" i="13"/>
  <c r="V1223" i="13"/>
  <c r="G1231" i="13"/>
  <c r="M1231" i="13" s="1"/>
  <c r="I1231" i="13"/>
  <c r="K1231" i="13"/>
  <c r="O1231" i="13"/>
  <c r="Q1231" i="13"/>
  <c r="Q1197" i="13" s="1"/>
  <c r="V1231" i="13"/>
  <c r="I1237" i="13"/>
  <c r="K1237" i="13"/>
  <c r="V1237" i="13"/>
  <c r="G1238" i="13"/>
  <c r="G1237" i="13" s="1"/>
  <c r="I1238" i="13"/>
  <c r="K1238" i="13"/>
  <c r="M1238" i="13"/>
  <c r="O1238" i="13"/>
  <c r="O1237" i="13" s="1"/>
  <c r="Q1238" i="13"/>
  <c r="V1238" i="13"/>
  <c r="G1256" i="13"/>
  <c r="M1256" i="13" s="1"/>
  <c r="I1256" i="13"/>
  <c r="K1256" i="13"/>
  <c r="O1256" i="13"/>
  <c r="Q1256" i="13"/>
  <c r="Q1237" i="13" s="1"/>
  <c r="V1256" i="13"/>
  <c r="AE1258" i="13"/>
  <c r="AF1258" i="13"/>
  <c r="G54" i="12"/>
  <c r="BA52" i="12"/>
  <c r="BA50" i="12"/>
  <c r="BA47" i="12"/>
  <c r="BA45" i="12"/>
  <c r="BA43" i="12"/>
  <c r="BA41" i="12"/>
  <c r="BA37" i="12"/>
  <c r="BA30" i="12"/>
  <c r="BA29" i="12"/>
  <c r="BA26" i="12"/>
  <c r="BA22" i="12"/>
  <c r="BA20" i="12"/>
  <c r="BA17" i="12"/>
  <c r="BA15" i="12"/>
  <c r="BA11" i="12"/>
  <c r="G9" i="12"/>
  <c r="G8" i="12" s="1"/>
  <c r="I9" i="12"/>
  <c r="I8" i="12" s="1"/>
  <c r="K9" i="12"/>
  <c r="O9" i="12"/>
  <c r="O8" i="12" s="1"/>
  <c r="Q9" i="12"/>
  <c r="V9" i="12"/>
  <c r="G18" i="12"/>
  <c r="M18" i="12" s="1"/>
  <c r="I18" i="12"/>
  <c r="K18" i="12"/>
  <c r="O18" i="12"/>
  <c r="Q18" i="12"/>
  <c r="Q8" i="12" s="1"/>
  <c r="V18" i="12"/>
  <c r="G24" i="12"/>
  <c r="I24" i="12"/>
  <c r="K24" i="12"/>
  <c r="K8" i="12" s="1"/>
  <c r="M24" i="12"/>
  <c r="O24" i="12"/>
  <c r="Q24" i="12"/>
  <c r="V24" i="12"/>
  <c r="V8" i="12" s="1"/>
  <c r="G34" i="12"/>
  <c r="G33" i="12" s="1"/>
  <c r="I34" i="12"/>
  <c r="K34" i="12"/>
  <c r="O34" i="12"/>
  <c r="O33" i="12" s="1"/>
  <c r="Q34" i="12"/>
  <c r="Q33" i="12" s="1"/>
  <c r="V34" i="12"/>
  <c r="G36" i="12"/>
  <c r="M36" i="12" s="1"/>
  <c r="I36" i="12"/>
  <c r="I33" i="12" s="1"/>
  <c r="K36" i="12"/>
  <c r="O36" i="12"/>
  <c r="Q36" i="12"/>
  <c r="V36" i="12"/>
  <c r="G38" i="12"/>
  <c r="M38" i="12" s="1"/>
  <c r="I38" i="12"/>
  <c r="K38" i="12"/>
  <c r="K33" i="12" s="1"/>
  <c r="O38" i="12"/>
  <c r="Q38" i="12"/>
  <c r="V38" i="12"/>
  <c r="V33" i="12" s="1"/>
  <c r="G40" i="12"/>
  <c r="I40" i="12"/>
  <c r="K40" i="12"/>
  <c r="M40" i="12"/>
  <c r="O40" i="12"/>
  <c r="Q40" i="12"/>
  <c r="V40" i="12"/>
  <c r="G42" i="12"/>
  <c r="M42" i="12" s="1"/>
  <c r="I42" i="12"/>
  <c r="K42" i="12"/>
  <c r="O42" i="12"/>
  <c r="Q42" i="12"/>
  <c r="V42" i="12"/>
  <c r="G44" i="12"/>
  <c r="M44" i="12" s="1"/>
  <c r="I44" i="12"/>
  <c r="K44" i="12"/>
  <c r="O44" i="12"/>
  <c r="Q44" i="12"/>
  <c r="V44" i="12"/>
  <c r="G46" i="12"/>
  <c r="I46" i="12"/>
  <c r="K46" i="12"/>
  <c r="M46" i="12"/>
  <c r="O46" i="12"/>
  <c r="Q46" i="12"/>
  <c r="V46" i="12"/>
  <c r="G48" i="12"/>
  <c r="I48" i="12"/>
  <c r="K48" i="12"/>
  <c r="M48" i="12"/>
  <c r="O48" i="12"/>
  <c r="Q48" i="12"/>
  <c r="V48" i="12"/>
  <c r="G49" i="12"/>
  <c r="M49" i="12" s="1"/>
  <c r="I49" i="12"/>
  <c r="K49" i="12"/>
  <c r="O49" i="12"/>
  <c r="Q49" i="12"/>
  <c r="V49" i="12"/>
  <c r="G51" i="12"/>
  <c r="M51" i="12" s="1"/>
  <c r="I51" i="12"/>
  <c r="K51" i="12"/>
  <c r="O51" i="12"/>
  <c r="Q51" i="12"/>
  <c r="V51" i="12"/>
  <c r="AE54" i="12"/>
  <c r="AF54" i="12"/>
  <c r="I20" i="1"/>
  <c r="I19" i="1"/>
  <c r="I18" i="1"/>
  <c r="I17" i="1"/>
  <c r="I16" i="1"/>
  <c r="I113" i="1"/>
  <c r="J72" i="1" s="1"/>
  <c r="F60" i="1"/>
  <c r="G60" i="1"/>
  <c r="G25" i="1" s="1"/>
  <c r="A25"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0" i="1" s="1"/>
  <c r="J28" i="1"/>
  <c r="J26" i="1"/>
  <c r="G38" i="1"/>
  <c r="F38" i="1"/>
  <c r="J23" i="1"/>
  <c r="J24" i="1"/>
  <c r="J25" i="1"/>
  <c r="J27" i="1"/>
  <c r="E24" i="1"/>
  <c r="E26" i="1"/>
  <c r="G26" i="1" l="1"/>
  <c r="A26" i="1"/>
  <c r="G28" i="1"/>
  <c r="G23" i="1"/>
  <c r="AF65" i="24"/>
  <c r="M9" i="24"/>
  <c r="M8" i="24" s="1"/>
  <c r="M16" i="23"/>
  <c r="M8" i="23" s="1"/>
  <c r="M8" i="22"/>
  <c r="AF54" i="22"/>
  <c r="M8" i="21"/>
  <c r="AF101" i="21"/>
  <c r="M11" i="21"/>
  <c r="M283" i="20"/>
  <c r="M247" i="20"/>
  <c r="M85" i="20"/>
  <c r="M328" i="20"/>
  <c r="M211" i="20"/>
  <c r="M234" i="20"/>
  <c r="G108" i="20"/>
  <c r="G283" i="20"/>
  <c r="G234" i="20"/>
  <c r="M124" i="20"/>
  <c r="M119" i="20" s="1"/>
  <c r="M103" i="20"/>
  <c r="M102" i="20" s="1"/>
  <c r="M348" i="20"/>
  <c r="M335" i="20" s="1"/>
  <c r="M88" i="20"/>
  <c r="M27" i="20"/>
  <c r="M23" i="20" s="1"/>
  <c r="M44" i="19"/>
  <c r="M43" i="19" s="1"/>
  <c r="M16" i="19"/>
  <c r="M8" i="19" s="1"/>
  <c r="M8" i="18"/>
  <c r="M824" i="17"/>
  <c r="M635" i="17"/>
  <c r="M619" i="17"/>
  <c r="M8" i="17"/>
  <c r="M1169" i="17"/>
  <c r="M1466" i="17"/>
  <c r="M237" i="17"/>
  <c r="M489" i="17"/>
  <c r="M983" i="17"/>
  <c r="M776" i="17"/>
  <c r="M516" i="17"/>
  <c r="G616" i="17"/>
  <c r="G824" i="17"/>
  <c r="G516" i="17"/>
  <c r="G489" i="17"/>
  <c r="G8" i="17"/>
  <c r="G776" i="17"/>
  <c r="M712" i="17"/>
  <c r="M708" i="17" s="1"/>
  <c r="M459" i="17"/>
  <c r="M458" i="17" s="1"/>
  <c r="M428" i="17"/>
  <c r="M400" i="17" s="1"/>
  <c r="M153" i="17"/>
  <c r="M148" i="17" s="1"/>
  <c r="M116" i="17"/>
  <c r="M113" i="17" s="1"/>
  <c r="M78" i="17"/>
  <c r="M77" i="17" s="1"/>
  <c r="AF1590" i="17"/>
  <c r="M1554" i="17"/>
  <c r="M1546" i="17" s="1"/>
  <c r="M1403" i="17"/>
  <c r="M1390" i="17" s="1"/>
  <c r="M1185" i="17"/>
  <c r="M1182" i="17" s="1"/>
  <c r="M451" i="17"/>
  <c r="M447" i="17" s="1"/>
  <c r="M107" i="17"/>
  <c r="M100" i="17" s="1"/>
  <c r="M8" i="16"/>
  <c r="M43" i="16"/>
  <c r="M40" i="16" s="1"/>
  <c r="M928" i="15"/>
  <c r="M622" i="15"/>
  <c r="M109" i="15"/>
  <c r="M911" i="15"/>
  <c r="M460" i="15"/>
  <c r="M292" i="15"/>
  <c r="M552" i="15"/>
  <c r="AF976" i="15"/>
  <c r="M185" i="15"/>
  <c r="M184" i="15" s="1"/>
  <c r="M73" i="15"/>
  <c r="M72" i="15" s="1"/>
  <c r="G292" i="15"/>
  <c r="G928" i="15"/>
  <c r="M849" i="15"/>
  <c r="M837" i="15" s="1"/>
  <c r="M719" i="15"/>
  <c r="M718" i="15" s="1"/>
  <c r="M703" i="15"/>
  <c r="M692" i="15" s="1"/>
  <c r="M628" i="15"/>
  <c r="M558" i="15"/>
  <c r="M361" i="15"/>
  <c r="M360" i="15" s="1"/>
  <c r="M332" i="15"/>
  <c r="M331" i="15" s="1"/>
  <c r="M64" i="15"/>
  <c r="M58" i="15" s="1"/>
  <c r="M14" i="15"/>
  <c r="M8" i="15" s="1"/>
  <c r="M592" i="15"/>
  <c r="M587" i="15" s="1"/>
  <c r="M464" i="15"/>
  <c r="AF47" i="14"/>
  <c r="M10" i="14"/>
  <c r="M8" i="14" s="1"/>
  <c r="M694" i="13"/>
  <c r="M217" i="13"/>
  <c r="M506" i="13"/>
  <c r="M391" i="13"/>
  <c r="M315" i="13"/>
  <c r="M1115" i="13"/>
  <c r="M614" i="13"/>
  <c r="M1237" i="13"/>
  <c r="M584" i="13"/>
  <c r="M244" i="13"/>
  <c r="M73" i="13"/>
  <c r="M1197" i="13"/>
  <c r="G315" i="13"/>
  <c r="G827" i="13"/>
  <c r="G584" i="13"/>
  <c r="M387" i="13"/>
  <c r="M386" i="13" s="1"/>
  <c r="M304" i="13"/>
  <c r="M303" i="13" s="1"/>
  <c r="M13" i="13"/>
  <c r="M8" i="13" s="1"/>
  <c r="M845" i="13"/>
  <c r="M844" i="13" s="1"/>
  <c r="M710" i="13"/>
  <c r="M547" i="13"/>
  <c r="M546" i="13" s="1"/>
  <c r="M504" i="13"/>
  <c r="M503" i="13" s="1"/>
  <c r="M206" i="13"/>
  <c r="M111" i="13" s="1"/>
  <c r="M99" i="13"/>
  <c r="M94" i="13" s="1"/>
  <c r="M78" i="13"/>
  <c r="M1156" i="13"/>
  <c r="M9" i="12"/>
  <c r="M8" i="12" s="1"/>
  <c r="M34" i="12"/>
  <c r="M33" i="12" s="1"/>
  <c r="I21" i="1"/>
  <c r="J77" i="1"/>
  <c r="J97" i="1"/>
  <c r="J74" i="1"/>
  <c r="J94" i="1"/>
  <c r="J106" i="1"/>
  <c r="J69" i="1"/>
  <c r="J85" i="1"/>
  <c r="J109" i="1"/>
  <c r="J86" i="1"/>
  <c r="J90" i="1"/>
  <c r="J98" i="1"/>
  <c r="J102" i="1"/>
  <c r="J110" i="1"/>
  <c r="J73" i="1"/>
  <c r="J105" i="1"/>
  <c r="J70" i="1"/>
  <c r="J75" i="1"/>
  <c r="J111" i="1"/>
  <c r="J81" i="1"/>
  <c r="J93" i="1"/>
  <c r="J78" i="1"/>
  <c r="J67" i="1"/>
  <c r="J83" i="1"/>
  <c r="J103" i="1"/>
  <c r="J68" i="1"/>
  <c r="J76" i="1"/>
  <c r="J80" i="1"/>
  <c r="J84" i="1"/>
  <c r="J88" i="1"/>
  <c r="J92" i="1"/>
  <c r="J96" i="1"/>
  <c r="J100" i="1"/>
  <c r="J104" i="1"/>
  <c r="J108" i="1"/>
  <c r="J112" i="1"/>
  <c r="J89" i="1"/>
  <c r="J101" i="1"/>
  <c r="J82" i="1"/>
  <c r="J71" i="1"/>
  <c r="J79" i="1"/>
  <c r="J87" i="1"/>
  <c r="J91" i="1"/>
  <c r="J95" i="1"/>
  <c r="J99" i="1"/>
  <c r="J107" i="1"/>
  <c r="I39" i="1"/>
  <c r="I60" i="1" s="1"/>
  <c r="A23" i="1" l="1"/>
  <c r="J113" i="1"/>
  <c r="J57" i="1"/>
  <c r="J49" i="1"/>
  <c r="J41" i="1"/>
  <c r="J46" i="1"/>
  <c r="J59" i="1"/>
  <c r="J51" i="1"/>
  <c r="J56" i="1"/>
  <c r="J55" i="1"/>
  <c r="J47" i="1"/>
  <c r="J54" i="1"/>
  <c r="J43" i="1"/>
  <c r="J48" i="1"/>
  <c r="J52" i="1"/>
  <c r="J44" i="1"/>
  <c r="J53" i="1"/>
  <c r="J45" i="1"/>
  <c r="J39" i="1"/>
  <c r="J60" i="1" s="1"/>
  <c r="J58" i="1"/>
  <c r="J50" i="1"/>
  <c r="J42" i="1"/>
  <c r="A24" i="1" l="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7331D637-0F36-4253-9ECB-9199DCF75B30}">
      <text>
        <r>
          <rPr>
            <sz val="9"/>
            <color indexed="81"/>
            <rFont val="Tahoma"/>
            <family val="2"/>
            <charset val="238"/>
          </rPr>
          <t>Jedná se o informaci, zda se jedná o položku, která je do rozpočtu zadána z cenové soustavy RTS, nebo vlastní.</t>
        </r>
      </text>
    </comment>
    <comment ref="T6" authorId="0" shapeId="0" xr:uid="{343BE3FC-4266-4548-8941-4D4B0E4D2CE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6E321288-C1DF-4216-9475-CC2987CABF0C}">
      <text>
        <r>
          <rPr>
            <sz val="9"/>
            <color indexed="81"/>
            <rFont val="Tahoma"/>
            <family val="2"/>
            <charset val="238"/>
          </rPr>
          <t>Jedná se o informaci, zda se jedná o položku, která je do rozpočtu zadána z cenové soustavy RTS, nebo vlastní.</t>
        </r>
      </text>
    </comment>
    <comment ref="T6" authorId="0" shapeId="0" xr:uid="{F18ECB5A-731C-4033-BE95-3469FE7D606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A2F0874F-D8BB-484C-80AF-3F2510AD24CA}">
      <text>
        <r>
          <rPr>
            <sz val="9"/>
            <color indexed="81"/>
            <rFont val="Tahoma"/>
            <family val="2"/>
            <charset val="238"/>
          </rPr>
          <t>Jedná se o informaci, zda se jedná o položku, která je do rozpočtu zadána z cenové soustavy RTS, nebo vlastní.</t>
        </r>
      </text>
    </comment>
    <comment ref="T6" authorId="0" shapeId="0" xr:uid="{7F1FC4B2-677B-4643-B7DC-C886A5F7673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997F2B83-583A-4187-A132-C40CDC633D1F}">
      <text>
        <r>
          <rPr>
            <sz val="9"/>
            <color indexed="81"/>
            <rFont val="Tahoma"/>
            <family val="2"/>
            <charset val="238"/>
          </rPr>
          <t>Jedná se o informaci, zda se jedná o položku, která je do rozpočtu zadána z cenové soustavy RTS, nebo vlastní.</t>
        </r>
      </text>
    </comment>
    <comment ref="T6" authorId="0" shapeId="0" xr:uid="{E641B844-24CD-4C37-AA31-F20C76E306B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C64785D8-7ECB-4F23-A123-AFCFF8D15718}">
      <text>
        <r>
          <rPr>
            <sz val="9"/>
            <color indexed="81"/>
            <rFont val="Tahoma"/>
            <family val="2"/>
            <charset val="238"/>
          </rPr>
          <t>Jedná se o informaci, zda se jedná o položku, která je do rozpočtu zadána z cenové soustavy RTS, nebo vlastní.</t>
        </r>
      </text>
    </comment>
    <comment ref="T6" authorId="0" shapeId="0" xr:uid="{A7DD4714-89A4-402E-9350-C2129A138DE4}">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AA6C4A1-43A0-4BA0-A5F4-66BD8F3FAE1D}">
      <text>
        <r>
          <rPr>
            <sz val="9"/>
            <color indexed="81"/>
            <rFont val="Tahoma"/>
            <family val="2"/>
            <charset val="238"/>
          </rPr>
          <t>Jedná se o informaci, zda se jedná o položku, která je do rozpočtu zadána z cenové soustavy RTS, nebo vlastní.</t>
        </r>
      </text>
    </comment>
    <comment ref="T6" authorId="0" shapeId="0" xr:uid="{002A7AF9-9E4C-4803-9CC6-78999E74A70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3A1CC2E-388C-485F-B4C6-3D677BFF8E75}">
      <text>
        <r>
          <rPr>
            <sz val="9"/>
            <color indexed="81"/>
            <rFont val="Tahoma"/>
            <family val="2"/>
            <charset val="238"/>
          </rPr>
          <t>Jedná se o informaci, zda se jedná o položku, která je do rozpočtu zadána z cenové soustavy RTS, nebo vlastní.</t>
        </r>
      </text>
    </comment>
    <comment ref="T6" authorId="0" shapeId="0" xr:uid="{D3D85A4B-97FB-44F5-A0CE-3B4BFCF8B8C8}">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273166C8-881B-47E5-B84D-0AEDD90028A2}">
      <text>
        <r>
          <rPr>
            <sz val="9"/>
            <color indexed="81"/>
            <rFont val="Tahoma"/>
            <family val="2"/>
            <charset val="238"/>
          </rPr>
          <t>Jedná se o informaci, zda se jedná o položku, která je do rozpočtu zadána z cenové soustavy RTS, nebo vlastní.</t>
        </r>
      </text>
    </comment>
    <comment ref="T6" authorId="0" shapeId="0" xr:uid="{6E01F40D-DEBB-428C-8075-EC25043D8253}">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5DC1F5AF-B6C1-4270-BC4A-B73ED865C25C}">
      <text>
        <r>
          <rPr>
            <sz val="9"/>
            <color indexed="81"/>
            <rFont val="Tahoma"/>
            <family val="2"/>
            <charset val="238"/>
          </rPr>
          <t>Jedná se o informaci, zda se jedná o položku, která je do rozpočtu zadána z cenové soustavy RTS, nebo vlastní.</t>
        </r>
      </text>
    </comment>
    <comment ref="T6" authorId="0" shapeId="0" xr:uid="{B80F0E45-392D-497F-9CBE-5DC319F0E9C6}">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26077634-0A92-47B1-94C5-BBD37FBEC589}">
      <text>
        <r>
          <rPr>
            <sz val="9"/>
            <color indexed="81"/>
            <rFont val="Tahoma"/>
            <family val="2"/>
            <charset val="238"/>
          </rPr>
          <t>Jedná se o informaci, zda se jedná o položku, která je do rozpočtu zadána z cenové soustavy RTS, nebo vlastní.</t>
        </r>
      </text>
    </comment>
    <comment ref="T6" authorId="0" shapeId="0" xr:uid="{2641AAA5-3BEB-4CEB-8DF9-229FE7D8A184}">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68DDE26F-EB37-44CA-B411-A7EEECADF7CB}">
      <text>
        <r>
          <rPr>
            <sz val="9"/>
            <color indexed="81"/>
            <rFont val="Tahoma"/>
            <family val="2"/>
            <charset val="238"/>
          </rPr>
          <t>Jedná se o informaci, zda se jedná o položku, která je do rozpočtu zadána z cenové soustavy RTS, nebo vlastní.</t>
        </r>
      </text>
    </comment>
    <comment ref="T6" authorId="0" shapeId="0" xr:uid="{692C9CC6-3C43-4DC3-A2BB-374574C5673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6281405B-FF3A-4850-A34A-E8AD93CDDB57}">
      <text>
        <r>
          <rPr>
            <sz val="9"/>
            <color indexed="81"/>
            <rFont val="Tahoma"/>
            <family val="2"/>
            <charset val="238"/>
          </rPr>
          <t>Jedná se o informaci, zda se jedná o položku, která je do rozpočtu zadána z cenové soustavy RTS, nebo vlastní.</t>
        </r>
      </text>
    </comment>
    <comment ref="T6" authorId="0" shapeId="0" xr:uid="{5AC89DBD-31AD-464C-81C9-517C19FB89F3}">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85280EB-F5D0-482E-82A9-7A2B6D089588}">
      <text>
        <r>
          <rPr>
            <sz val="9"/>
            <color indexed="81"/>
            <rFont val="Tahoma"/>
            <family val="2"/>
            <charset val="238"/>
          </rPr>
          <t>Jedná se o informaci, zda se jedná o položku, která je do rozpočtu zadána z cenové soustavy RTS, nebo vlastní.</t>
        </r>
      </text>
    </comment>
    <comment ref="T6" authorId="0" shapeId="0" xr:uid="{F6CE896F-B520-4B9C-B13F-B247C81C4309}">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2D23D519-866E-494C-B758-1DD59E9D5E22}">
      <text>
        <r>
          <rPr>
            <sz val="9"/>
            <color indexed="81"/>
            <rFont val="Tahoma"/>
            <family val="2"/>
            <charset val="238"/>
          </rPr>
          <t>Jedná se o informaci, zda se jedná o položku, která je do rozpočtu zadána z cenové soustavy RTS, nebo vlastní.</t>
        </r>
      </text>
    </comment>
    <comment ref="T6" authorId="0" shapeId="0" xr:uid="{311F2D21-5840-4C07-A980-E486757D268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<sst xmlns="http://schemas.openxmlformats.org/spreadsheetml/2006/main" count="17914" uniqueCount="3953">
  <si>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</si>
  <si>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</si>
  <si>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</si>
  <si>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</si>
  <si>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</si>
  <si>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</si>
  <si>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</si>
  <si>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</si>
  <si>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</si>
  <si>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</si>
  <si>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</si>
  <si>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</si>
  <si>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</si>
  <si>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</si>
  <si>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</si>
  <si>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</si>
  <si>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</si>
  <si>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</si>
  <si>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</si>
  <si>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</si>
  <si>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</si>
  <si>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</si>
  <si>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</si>
  <si>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</si>
  <si>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</si>
  <si>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</si>
  <si>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</si>
  <si>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</si>
  <si>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</si>
  <si>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</si>
  <si>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</si>
  <si>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</si>
  <si>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</si>
  <si>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</si>
  <si>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</si>
  <si>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</si>
  <si>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</si>
  <si>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</si>
  <si>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</si>
  <si>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</si>
  <si>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</si>
  <si>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</si>
  <si>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</si>
  <si>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</si>
  <si>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190804a_DPS</t>
  </si>
  <si>
    <t>Realizace úspor energie – ALBERTINUM Žamberk – budova údržby, LDN a Albertova vila</t>
  </si>
  <si>
    <t>Pardubický kraj</t>
  </si>
  <si>
    <t>Komenského náměstí 125</t>
  </si>
  <si>
    <t>Pardubice-Pardubice-Staré Město</t>
  </si>
  <si>
    <t>53002</t>
  </si>
  <si>
    <t>70892822</t>
  </si>
  <si>
    <t>CZ70892822</t>
  </si>
  <si>
    <t>Sinc s.r.o.</t>
  </si>
  <si>
    <t>Na Spravedlnosti 1533</t>
  </si>
  <si>
    <t>Pardubice - Zelené Předměstí</t>
  </si>
  <si>
    <t>28814878</t>
  </si>
  <si>
    <t>Stavba</t>
  </si>
  <si>
    <t>Stavební objekt</t>
  </si>
  <si>
    <t>00</t>
  </si>
  <si>
    <t>Ostatní a vedlejší náklady</t>
  </si>
  <si>
    <t>1</t>
  </si>
  <si>
    <t xml:space="preserve"> Ostatní a vedlejší náklady</t>
  </si>
  <si>
    <t>D 1.1</t>
  </si>
  <si>
    <t>SO 01 Albertova vila</t>
  </si>
  <si>
    <t>D 1.1.1</t>
  </si>
  <si>
    <t>Architektonicko-stavební řešení</t>
  </si>
  <si>
    <t>D.1.1.4.4</t>
  </si>
  <si>
    <t>Bleskosvod</t>
  </si>
  <si>
    <t>D 1.2</t>
  </si>
  <si>
    <t>SO-02 Údržba zteplení</t>
  </si>
  <si>
    <t>D 1.2.1</t>
  </si>
  <si>
    <t>D.1.2.4.4</t>
  </si>
  <si>
    <t>D 1.3</t>
  </si>
  <si>
    <t>SO 03 LDN zateplení</t>
  </si>
  <si>
    <t>D 1.3.1</t>
  </si>
  <si>
    <t>D 1.3.4.4a</t>
  </si>
  <si>
    <t>Silnoproudá elektroinstalace</t>
  </si>
  <si>
    <t>D.1.3.4.4b</t>
  </si>
  <si>
    <t>D 1.4</t>
  </si>
  <si>
    <t>SO-04 LDN nucené větrání</t>
  </si>
  <si>
    <t>D 1.4.1</t>
  </si>
  <si>
    <t>D 1.4.3</t>
  </si>
  <si>
    <t>Vzduchotechnika</t>
  </si>
  <si>
    <t>D 1.4.4</t>
  </si>
  <si>
    <t>Silnoproudá elektrotechnika</t>
  </si>
  <si>
    <t>D 1.4.5</t>
  </si>
  <si>
    <t>EPS-položky součtové dodávka a montáž</t>
  </si>
  <si>
    <t>D 1.4.6</t>
  </si>
  <si>
    <t>NZS-položky součtové dodávka a montáž</t>
  </si>
  <si>
    <t>D 1.4.7</t>
  </si>
  <si>
    <t>Přidružené práce pro EPS a NZS</t>
  </si>
  <si>
    <t>Celkem za stavbu</t>
  </si>
  <si>
    <t>CZK</t>
  </si>
  <si>
    <t>Rekapitulace dílů</t>
  </si>
  <si>
    <t>Typ dílu</t>
  </si>
  <si>
    <t>Zemní práce</t>
  </si>
  <si>
    <t>3</t>
  </si>
  <si>
    <t>Svislé a kompletní konstrukce</t>
  </si>
  <si>
    <t>34</t>
  </si>
  <si>
    <t>Stěny a příčky</t>
  </si>
  <si>
    <t>342</t>
  </si>
  <si>
    <t>Sádrokartonové konstrukce</t>
  </si>
  <si>
    <t>4</t>
  </si>
  <si>
    <t>Vodorovné konstrukce</t>
  </si>
  <si>
    <t>42</t>
  </si>
  <si>
    <t>Vodorovné nosné konstrukce</t>
  </si>
  <si>
    <t>45</t>
  </si>
  <si>
    <t>Podkladní a vedlejší konstrukce</t>
  </si>
  <si>
    <t>5</t>
  </si>
  <si>
    <t>Komunikace</t>
  </si>
  <si>
    <t>591</t>
  </si>
  <si>
    <t>Dlažby</t>
  </si>
  <si>
    <t>6</t>
  </si>
  <si>
    <t>Úpravy povrchu, podlahy</t>
  </si>
  <si>
    <t>61</t>
  </si>
  <si>
    <t>Úpravy povrchů vnitřní</t>
  </si>
  <si>
    <t>62</t>
  </si>
  <si>
    <t>Úpravy povrchů vnější</t>
  </si>
  <si>
    <t>63</t>
  </si>
  <si>
    <t>Podlahy a podlahové konstrukce</t>
  </si>
  <si>
    <t>64</t>
  </si>
  <si>
    <t>Výplně otvorů</t>
  </si>
  <si>
    <t>8</t>
  </si>
  <si>
    <t>Trubní vedení</t>
  </si>
  <si>
    <t>80</t>
  </si>
  <si>
    <t>Odvodnění</t>
  </si>
  <si>
    <t>94</t>
  </si>
  <si>
    <t>Lešení a stavební výtahy</t>
  </si>
  <si>
    <t>95</t>
  </si>
  <si>
    <t>Dokončovací konstrukce na pozemních stavbách</t>
  </si>
  <si>
    <t>96</t>
  </si>
  <si>
    <t>Bourání konstrukcí</t>
  </si>
  <si>
    <t>99</t>
  </si>
  <si>
    <t>Staveništní přesun hmot</t>
  </si>
  <si>
    <t>711</t>
  </si>
  <si>
    <t>Izolace proti vodě</t>
  </si>
  <si>
    <t>712.1</t>
  </si>
  <si>
    <t>Povlakové krytiny</t>
  </si>
  <si>
    <t>713</t>
  </si>
  <si>
    <t>Izolace tepelné</t>
  </si>
  <si>
    <t>723</t>
  </si>
  <si>
    <t>Vnitřní plynovod</t>
  </si>
  <si>
    <t>730</t>
  </si>
  <si>
    <t>Ústřední vytápění</t>
  </si>
  <si>
    <t>762</t>
  </si>
  <si>
    <t>Konstrukce tesařské</t>
  </si>
  <si>
    <t>764</t>
  </si>
  <si>
    <t>Konstrukce klempířské</t>
  </si>
  <si>
    <t>765</t>
  </si>
  <si>
    <t>Krytiny tvrdé</t>
  </si>
  <si>
    <t>766</t>
  </si>
  <si>
    <t>Konstrukce truhlářské</t>
  </si>
  <si>
    <t>767</t>
  </si>
  <si>
    <t>Konstrukce zámečnické</t>
  </si>
  <si>
    <t>769</t>
  </si>
  <si>
    <t>Otvorové prvky z plastu</t>
  </si>
  <si>
    <t>776</t>
  </si>
  <si>
    <t>Podlahy povlakové</t>
  </si>
  <si>
    <t>777</t>
  </si>
  <si>
    <t>Podlahy ze syntetických hmot</t>
  </si>
  <si>
    <t>781</t>
  </si>
  <si>
    <t>Obklady keramické</t>
  </si>
  <si>
    <t>783</t>
  </si>
  <si>
    <t>Nátěry</t>
  </si>
  <si>
    <t>784</t>
  </si>
  <si>
    <t>Malby</t>
  </si>
  <si>
    <t>786.1</t>
  </si>
  <si>
    <t>Zastiňovací technika</t>
  </si>
  <si>
    <t>M21</t>
  </si>
  <si>
    <t>Elektromontáže</t>
  </si>
  <si>
    <t>M21g</t>
  </si>
  <si>
    <t>Ostatní</t>
  </si>
  <si>
    <t>M220</t>
  </si>
  <si>
    <t>Elektrická požární signalizace EPS</t>
  </si>
  <si>
    <t>M2201</t>
  </si>
  <si>
    <t xml:space="preserve">Nouzový zvukový systém NZS </t>
  </si>
  <si>
    <t>M24</t>
  </si>
  <si>
    <t>Montáže vzduchotechnických zařízení</t>
  </si>
  <si>
    <t>M46</t>
  </si>
  <si>
    <t>Zemní práce při montážích</t>
  </si>
  <si>
    <t>M650</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</si>
  <si>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</si>
  <si>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</si>
  <si>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</si>
  <si>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</si>
  <si>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</si>
  <si>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</si>
  <si>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</si>
  <si>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</si>
  <si>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</si>
  <si>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</si>
  <si>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</si>
  <si>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</si>
  <si>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</si>
  <si>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</si>
  <si>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</si>
  <si>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</si>
  <si>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</si>
  <si>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</si>
  <si>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</si>
  <si>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</si>
  <si>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</si>
  <si>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</si>
  <si>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</si>
  <si>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</si>
  <si>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</si>
  <si>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</si>
  <si>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</si>
  <si>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</si>
  <si>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</si>
  <si>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</si>
  <si>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005121011R</t>
  </si>
  <si>
    <t>Vybudování zařízení staveniště pro JKSO 801 až 803</t>
  </si>
  <si>
    <t>Soubor</t>
  </si>
  <si>
    <t>RTS 21/ I</t>
  </si>
  <si>
    <t>Indiv</t>
  </si>
  <si>
    <t>VRN</t>
  </si>
  <si>
    <t>POL99_</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</si>
  <si>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</si>
  <si>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</si>
  <si>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</si>
  <si>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</si>
  <si>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</si>
  <si>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</si>
  <si>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</si>
  <si>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</si>
  <si>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</si>
  <si>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</si>
  <si>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</si>
  <si>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</si>
  <si>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</si>
  <si>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</si>
  <si>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</si>
  <si>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</si>
  <si>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</si>
  <si>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</si>
  <si>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</si>
  <si>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</si>
  <si>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</si>
  <si>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</si>
  <si>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</si>
  <si>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</si>
  <si>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</si>
  <si>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</si>
  <si>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0052950T</t>
  </si>
  <si>
    <t>Vypracování průkazu energetické náročnosti po realizaci</t>
  </si>
  <si>
    <t>kus</t>
  </si>
  <si>
    <t>Vlastní</t>
  </si>
  <si>
    <t>Práce</t>
  </si>
  <si>
    <t>POL1_1</t>
  </si>
  <si>
    <t>pro každý stavební objekt samostatný PENB</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</si>
  <si>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</si>
  <si>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</si>
  <si>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</si>
  <si>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</si>
  <si>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</si>
  <si>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Náklady spojené s účastí zhotovitele na předání a převzetí staveniště.</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</si>
  <si>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</si>
  <si>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</si>
  <si>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</si>
  <si>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</si>
  <si>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</si>
  <si>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</si>
  <si>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005261021R</t>
  </si>
  <si>
    <t>Bankovní záruky za řádné provedení díla</t>
  </si>
  <si>
    <t>POL99_8</t>
  </si>
  <si>
    <t>Náklady zhotovitele spojené se zabezpečením a poskytnutím zajišťovacích bankovních záruk za řádné provedení díla, jak je zadavatel požaduje v obchodních podmínkách.</t>
  </si>
  <si>
    <t>005261022R</t>
  </si>
  <si>
    <t>Bankovní záruky za splnění záručních podmínek</t>
  </si>
  <si>
    <t>Náklady zhotovitele spojené se zabezpečením a poskytnutím zajišťovacích bankovních záruk za splnění záručních podmínek, jak je zadavatel požaduje v obchodních podmínkách.</t>
  </si>
  <si>
    <t>005261012T</t>
  </si>
  <si>
    <t>Náklady spojené s pojištěním odpovědnosti za škodu jak je uvedeno v návrhu smlouvy o dílo</t>
  </si>
  <si>
    <t>00533T</t>
  </si>
  <si>
    <t>D+M informační celobarevný plakát (formát A3) v místě realizace</t>
  </si>
  <si>
    <t>z materiálu odolného proti povětrnostním podmínkám, instalace po celou dobu realizace projektu na viditelném místě.</t>
  </si>
  <si>
    <t>005111021R</t>
  </si>
  <si>
    <t>Vytyčení inženýrských sítí</t>
  </si>
  <si>
    <t>Zaměření a vytýčení stávajících inženýrských sítí v místě stavby z hlediska jejich ochrany při provádění stavby.</t>
  </si>
  <si>
    <t>SUM</t>
  </si>
  <si>
    <t>END</t>
  </si>
  <si>
    <t>132201210R00</t>
  </si>
  <si>
    <t xml:space="preserve">Hloubení rýh šířky přes 60 do 200 cm do 50 m3, v hornině 3, hloubení strojně </t>
  </si>
  <si>
    <t>m3</t>
  </si>
  <si>
    <t>800-1</t>
  </si>
  <si>
    <t>RTS 20/ I</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</si>
  <si>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</si>
  <si>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</si>
  <si>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pro zateplení : (29,5*2,12+0,8*7,7)*1,05</t>
  </si>
  <si>
    <t>VV</t>
  </si>
  <si>
    <t>pro drenáž : (17,2*0,6*1,67+1,5*0,6*1,2)*1,05</t>
  </si>
  <si>
    <t>132201219R00</t>
  </si>
  <si>
    <t xml:space="preserve">Hloubení rýh šířky přes 60 do 200 cm příplatek za lepivost, v hornině 3,  </t>
  </si>
  <si>
    <t>151101101R00</t>
  </si>
  <si>
    <t>Zřízení pažení a rozepření stěn rýh příložné  pro jakoukoliv mezerovitost, hloubky do 2 m</t>
  </si>
  <si>
    <t>m2</t>
  </si>
  <si>
    <t>pro podzemní vedení pro všechny šířky rýhy,</t>
  </si>
  <si>
    <t>D 1.1.20 : 17,2*1,67+1,5*1,2</t>
  </si>
  <si>
    <t>151101111R00</t>
  </si>
  <si>
    <t>Odstranění pažení a rozepření rýh příložné , hloubky do 2 m</t>
  </si>
  <si>
    <t>pro podzemní vedení s uložením materiálu na vzdálenost do 3 m od kraje výkopu,</t>
  </si>
  <si>
    <t>161101102R00</t>
  </si>
  <si>
    <t>Svislé přemístění výkopku z horniny 1 až 4, při hloubce výkopu přes 2,5 do 4 m</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</si>
  <si>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</si>
  <si>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</si>
  <si>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</si>
  <si>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</si>
  <si>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pro zateplení zásyp : -29,5*1,22*1,05</t>
  </si>
  <si>
    <t>pro drenáž : -(17,2*0,6*1,08+0,6*0,61*1,5)*1,05</t>
  </si>
  <si>
    <t>162701109R00</t>
  </si>
  <si>
    <t>Vodorovné přemístění výkopku příplatek k ceně za každých dalších i započatých 1 000 m přes 10 000 m_x000D_
 z horniny 1 až 4</t>
  </si>
  <si>
    <t>Začátek provozního součtu</t>
  </si>
  <si>
    <t xml:space="preserve">  pro zateplení : (29,5*2,12+0,8*7,7)*1,05</t>
  </si>
  <si>
    <t xml:space="preserve">  pro drenáž : (17,2*0,6*1,67+1,5*0,6*1,2)*1,05</t>
  </si>
  <si>
    <t xml:space="preserve">  pro zateplení zásyp : -29,5*1,22*1,05</t>
  </si>
  <si>
    <t xml:space="preserve">  pro drenáž : -(17,2*0,6*1,08+0,6*0,61*1,5)*1,05</t>
  </si>
  <si>
    <t xml:space="preserve">  Mezisoučet</t>
  </si>
  <si>
    <t>Konec provozního součtu</t>
  </si>
  <si>
    <t>41,29629*10</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</si>
  <si>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</si>
  <si>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</si>
  <si>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</si>
  <si>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</si>
  <si>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</si>
  <si>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pro zateplení : 29,5*1,22*1,05</t>
  </si>
  <si>
    <t>pro drenáž : (17,2*0,6*1,08+0,6*0,61*1,5)*1,05</t>
  </si>
  <si>
    <t>180402111R00</t>
  </si>
  <si>
    <t>Založení trávníku parkový trávník, výsevem, v rovině nebo na svahu do 1:5</t>
  </si>
  <si>
    <t>823-1</t>
  </si>
  <si>
    <t>na půdě předem připravené s pokosením, naložením, odvozem odpadu do 20 km a se složením,</t>
  </si>
  <si>
    <t>D 1.1.1.18 SO 08 : (8,55+3,58+2,32)*1,05</t>
  </si>
  <si>
    <t>181101105T01</t>
  </si>
  <si>
    <t>Úprava pláně v zářezech v hor. 1-4, se zhutněním, Edef2 30-45 MPa dle parametrů PD včetně všech zkoušek</t>
  </si>
  <si>
    <t>D 1.1.1.18 SO 07 : (30,84+0,87+1,37+8,34+18)*1,05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</si>
  <si>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</si>
  <si>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</si>
  <si>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</si>
  <si>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199000005R00</t>
  </si>
  <si>
    <t>Poplatky za skládku zeminy 1- 4, skupina 17 05 04 z Katalogu odpadů</t>
  </si>
  <si>
    <t>t</t>
  </si>
  <si>
    <t>41,29629*1,9</t>
  </si>
  <si>
    <t>00572400R</t>
  </si>
  <si>
    <t>směs travní parková, pro běžnou zátěž</t>
  </si>
  <si>
    <t>kg</t>
  </si>
  <si>
    <t>SPCM</t>
  </si>
  <si>
    <t>Specifikace</t>
  </si>
  <si>
    <t>POL3_1</t>
  </si>
  <si>
    <t>D 1.1.1.18 SO 08 : (8,55+3,58+2,32)*1,05*0,05</t>
  </si>
  <si>
    <t>281606212R00</t>
  </si>
  <si>
    <t>Injektování zdiva proti vzlínající vlhkosti nízkotlakovou injektáží, cihelného zdiva, tloušťky do 600 mm</t>
  </si>
  <si>
    <t>m</t>
  </si>
  <si>
    <t>801-4</t>
  </si>
  <si>
    <t>D 1.1.1.18 SO 09 : (24,3+7,7)*1,05</t>
  </si>
  <si>
    <t>316381115R00</t>
  </si>
  <si>
    <t>Komínové krycí desky z betonu s přesahem do 70 mm sešikmeným v podhledu proti zatékání tloušťky přes 50 do 80 mm</t>
  </si>
  <si>
    <t>801-1</t>
  </si>
  <si>
    <t>C 12/15 až C 16/20 s případnou konstrukční obvodovou výztuží včetně bednění, s potěrem nebo s povrchem vyhlazeným ve spádu k okrajům,</t>
  </si>
  <si>
    <t>D 1.1.1.18 SO 09 : (0,73+0,73+0,62+0,62+0,62+0,46)*1,05</t>
  </si>
  <si>
    <t>416022121R00</t>
  </si>
  <si>
    <t>Podhledy na kovové konstrukci opláštěné deskami sádrokartonovými dvouúrovňový křížový rošt z profilů CD zavěšený 1x deska, tloušťky 12,5 mm, standard,  , bez izolace</t>
  </si>
  <si>
    <t>D 1.1.1.18 S02 : (37,2+39,9+25+36,4+48,9+45,2+38+6+48+56,7+33+22+11+9,5+21,2+17,8+6+8,9+13)*1,05</t>
  </si>
  <si>
    <t>211531111R00</t>
  </si>
  <si>
    <t>Výplň odvodňovacích žeber kamenivem hrubým drceným frakce 16 - 63 mm</t>
  </si>
  <si>
    <t>800-2</t>
  </si>
  <si>
    <t>do rýh bez zhutnění s úpravou povrchu výplně, s vytvořením průduchů z lomového kamene</t>
  </si>
  <si>
    <t>(29,5*0,25+7,7*0,33)*1,05</t>
  </si>
  <si>
    <t>(17,2+1,5)*0,35*0,6*1,05</t>
  </si>
  <si>
    <t>211971110R00</t>
  </si>
  <si>
    <t xml:space="preserve">Zřízení opláštění odvod. žeber z geotextilie o sklonu do 1:2,5,  </t>
  </si>
  <si>
    <t>v rýze nebo v zářezu se stěnami,</t>
  </si>
  <si>
    <t>D 1.1.20  drenáž : ((1,66+0,63+1,67+1,46)*29,5+2,8*7,7)*1,05</t>
  </si>
  <si>
    <t>(1,43*2+0,6*3)*(17,2+1,5)*1,05</t>
  </si>
  <si>
    <t>212753113R00</t>
  </si>
  <si>
    <t>Plastové drenážní trubky montáž ohebné plastové drenážní trubky do rýhy, DN 80, bez lože</t>
  </si>
  <si>
    <t>827-1</t>
  </si>
  <si>
    <t>D 1.1.20  drenáž : (42,2+7,7+3)*1,05</t>
  </si>
  <si>
    <t>817354007T00</t>
  </si>
  <si>
    <t>Napojení potrubí do DN 300mm do šachty s navrtáním</t>
  </si>
  <si>
    <t>28611222.AR</t>
  </si>
  <si>
    <t>trubka plastová drenážní PVC; ohebná; perforovaná po celém obvodu; DN 80,0 mm</t>
  </si>
  <si>
    <t>D 1.1.20  drenáž : (42,2+7,7+3)*1,09</t>
  </si>
  <si>
    <t>69366198R</t>
  </si>
  <si>
    <t>geotextilie PP; funkce separační, ochranná, výztužná, filtrační; plošná hmotnost 300 g/m2; zpevněná oboustranně</t>
  </si>
  <si>
    <t xml:space="preserve">  D 1.1.20  drenáž : ((1,66+0,63+1,67+1,46)*29,5+2,8*7,7)*1,05</t>
  </si>
  <si>
    <t xml:space="preserve">  (1,43*2+0,6*3)*(17,2+1,5)*1,05</t>
  </si>
  <si>
    <t>282,0216*1,2</t>
  </si>
  <si>
    <t>289970111R00</t>
  </si>
  <si>
    <t>Geotextílie separační, filtrační, zpevňující polypropylén, 300 g/m2</t>
  </si>
  <si>
    <t>564851111R00</t>
  </si>
  <si>
    <t>Podklad ze štěrkodrti s rozprostřením a zhutněním frakce 0-63 mm, tloušťka po zhutnění 150 mm</t>
  </si>
  <si>
    <t>822-1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</si>
  <si>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</si>
  <si>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</si>
  <si>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</si>
  <si>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</si>
  <si>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</si>
  <si>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D 1.1.1.10 SO 07 : 1,5+2+2+4+7+1,5+5*2+7+21,5</t>
  </si>
  <si>
    <t>916561111R00</t>
  </si>
  <si>
    <t>Osazení záhonového obrubníku betonového do lože z betonu prostého C 12/15, s boční opěrou z betonu prostého</t>
  </si>
  <si>
    <t>se zřízením lože z betonu prostého C 12/15 tl. 80-100 mm</t>
  </si>
  <si>
    <t>D 1.1.1.10 SO 07 : 28</t>
  </si>
  <si>
    <t>59217335R</t>
  </si>
  <si>
    <t>obrubník zahradní materiál beton; l = 1000,0 mm; š = 50,0 mm; h = 250,0 mm; barva šedá</t>
  </si>
  <si>
    <t>D 1.1.1.10 SO 07 : 28*1,01</t>
  </si>
  <si>
    <t>59245111R</t>
  </si>
  <si>
    <t>dlažba betonová dvouvrstvá, skladebná; obdélník; červená; l = 200 mm; š = 100 mm; tl. 60,0 mm</t>
  </si>
  <si>
    <t>D 1.1.1.18 SO 07 : (30,84+0,87+1,37+8,34+18)*1,1</t>
  </si>
  <si>
    <t>602016193R00</t>
  </si>
  <si>
    <t>Omítka stěn z hotových směsí Doplňkové práce pro omítky stěn z hotových směsí_x000D_
 hloubková penetrace stěn akrylátová</t>
  </si>
  <si>
    <t>po jednotlivých vrstvách</t>
  </si>
  <si>
    <t>pod parapety : (1,75*2+1,15*8+0,55*8+0,7*3+0,45*2+0,75*3+1,2*11+1,6*1+0,6*1+0,65*9+1,05*1+1,0*1+2,15*1+1,1*2+2,55*1+2,5*1+1,15*1)*0,25</t>
  </si>
  <si>
    <t>pod omítku : 7,155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</si>
  <si>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</si>
  <si>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</si>
  <si>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</si>
  <si>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T64 : 1,1*1,8*1</t>
  </si>
  <si>
    <t>T65 : 1,15*1,35*1</t>
  </si>
  <si>
    <t>612425931RT2</t>
  </si>
  <si>
    <t>Omítka vápenná vnitřního ostění omítkou štukovou</t>
  </si>
  <si>
    <t>okenního nebo dveřního, z pomocného pracovního lešení o výšce podlahy do 1900 mm a pro zatížení do 1,5 kPa,</t>
  </si>
  <si>
    <t>omítka pod parapety : (1,75*2+1,15*8+0,55*8+0,7*3+0,45*2+0,75*3+1,2*11+1,6*1+0,6*1+0,65*9+1,05*1+1,0*1+2,15*1+1,1*2+2,55*1+2,5*1+(2+8+8+3+2+3+11+1+1+9+1+1+1+2+1+1)*0,3)*0,1</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</si>
  <si>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</si>
  <si>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</si>
  <si>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</si>
  <si>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pod parapety : (1,75*2+1,15*8+0,55*8+0,7*3+0,45*2+0,75*3+1,2*11+1,6*1+0,6*1+0,65*9+1,05*1+1,0*1+2,15*1+1,1*2+2,55*1+2,5*1)*0,25</t>
  </si>
  <si>
    <t>D 1.1.19 T01 : 1,1*1,8*7</t>
  </si>
  <si>
    <t>T02 : 1,1*1,8*5</t>
  </si>
  <si>
    <t>T03 : 1,15*1,8*2</t>
  </si>
  <si>
    <t>T04 : 1,75*1,8*2</t>
  </si>
  <si>
    <t>T05 : 1,15*1,8*2</t>
  </si>
  <si>
    <t>T06 : 1,2*0,95*1</t>
  </si>
  <si>
    <t>T07 : 0,65*1,4*1</t>
  </si>
  <si>
    <t>T08 : 1,15*1,8*1</t>
  </si>
  <si>
    <t>T09 : 1,15*1,8*1</t>
  </si>
  <si>
    <t>T10 : 1,15*1,8*1</t>
  </si>
  <si>
    <t>T11 : 0,55*0,8*1</t>
  </si>
  <si>
    <t>T12 : 0,55*0,6*1</t>
  </si>
  <si>
    <t>T13 : 0,75*0,8*1</t>
  </si>
  <si>
    <t>T14 : 0,45*0,6*2</t>
  </si>
  <si>
    <t>T15 : 0,55*0,6*2</t>
  </si>
  <si>
    <t>T16 : 0,55*0,6*4</t>
  </si>
  <si>
    <t>T17 : 0,7*0,7*1</t>
  </si>
  <si>
    <t>T18 : 1,15*1,65*1</t>
  </si>
  <si>
    <t>T19 : 0,65*1,15*4</t>
  </si>
  <si>
    <t>T20 : 0,65*1,35*4</t>
  </si>
  <si>
    <t>T21 : 1,15*1,35*1</t>
  </si>
  <si>
    <t>T22 : 0,7*1,75*1</t>
  </si>
  <si>
    <t>T23 : 0,6*1,65*1</t>
  </si>
  <si>
    <t>T24 : 1,2*2*3</t>
  </si>
  <si>
    <t>T25 : 1,05*0,85*1</t>
  </si>
  <si>
    <t>T26 : 0,65*2*1</t>
  </si>
  <si>
    <t>T27 : 1,2*1,85*1</t>
  </si>
  <si>
    <t>T28 : 1,2*1,85*5</t>
  </si>
  <si>
    <t>T29 : 0,75*2,15*2</t>
  </si>
  <si>
    <t>T30 : 1,2*2,15*1</t>
  </si>
  <si>
    <t>T31 : 1,6*2,1*1</t>
  </si>
  <si>
    <t>T32 : 0,8*2,55*1</t>
  </si>
  <si>
    <t>T33 : 0,8*2,1*2</t>
  </si>
  <si>
    <t>T34 : 0,65*0,65*4</t>
  </si>
  <si>
    <t>T35 : 0,8*1,75*1</t>
  </si>
  <si>
    <t>T36 : 0,73*1,4*2</t>
  </si>
  <si>
    <t>T37 : 0,66*1,18*9</t>
  </si>
  <si>
    <t>T39 : 0,9*1*1</t>
  </si>
  <si>
    <t>T40 : 1,1*2*1</t>
  </si>
  <si>
    <t>T41 : 1,2*2,65*1</t>
  </si>
  <si>
    <t>T42 : 0,9*2*1</t>
  </si>
  <si>
    <t>T43 : 1,1*2,1*1</t>
  </si>
  <si>
    <t>T44 : 1,4*2,25*1</t>
  </si>
  <si>
    <t>T45 : 1,3*2,2*1</t>
  </si>
  <si>
    <t>T46 : 0,75*1,8*1</t>
  </si>
  <si>
    <t>T47 : 0,6*1,5*2</t>
  </si>
  <si>
    <t>612409991RT2</t>
  </si>
  <si>
    <t>Začištění omítek kolem oken, dveří a obkladů apod. s použitím suché maltové směsi</t>
  </si>
  <si>
    <t>D 1.1.19 T48 : 1,75*2</t>
  </si>
  <si>
    <t>T49 : 1,15*8</t>
  </si>
  <si>
    <t>T50 : 0,55*8</t>
  </si>
  <si>
    <t>T51 : 0,7*3</t>
  </si>
  <si>
    <t>T52 : 0,45*2</t>
  </si>
  <si>
    <t>T53 : 0,75*3</t>
  </si>
  <si>
    <t>T54 : 1,2*11</t>
  </si>
  <si>
    <t>T55 : 1,6*1</t>
  </si>
  <si>
    <t>T56 : 0,6*1</t>
  </si>
  <si>
    <t>T57 : 0,65*8</t>
  </si>
  <si>
    <t>T58 : 1,05*1</t>
  </si>
  <si>
    <t>T59 : 1*1</t>
  </si>
  <si>
    <t>T60 : 2,15*1</t>
  </si>
  <si>
    <t>T61 : 1,1*2</t>
  </si>
  <si>
    <t>T62 : 0,8*1</t>
  </si>
  <si>
    <t>T63 : 2,5*1</t>
  </si>
  <si>
    <t xml:space="preserve">  D 1.1.19 T11 : (0,55+0,8*2)*1</t>
  </si>
  <si>
    <t xml:space="preserve">  T12 : (0,55+0,6*2)*1</t>
  </si>
  <si>
    <t xml:space="preserve">  T13 : (0,75+0,8*2)*1</t>
  </si>
  <si>
    <t xml:space="preserve">  T14 : (0,45+0,6*2)*2</t>
  </si>
  <si>
    <t xml:space="preserve">  T15 : (0,55+0,6*2)*2</t>
  </si>
  <si>
    <t xml:space="preserve">  T16 : (0,55+0,6*2)*4</t>
  </si>
  <si>
    <t xml:space="preserve">  T17 : (0,7+0,7*2)*1</t>
  </si>
  <si>
    <t xml:space="preserve">  T34 : (0,65+0,65*2)*4</t>
  </si>
  <si>
    <t xml:space="preserve">  T39 : (0,9+1,0*2)*1</t>
  </si>
  <si>
    <t>32,85*0,3</t>
  </si>
  <si>
    <t>622473187RT2</t>
  </si>
  <si>
    <t>Příplatek za okenní začišťovací lištu včetně dodávky</t>
  </si>
  <si>
    <t>D 1.1.19 T11 : (0,55+0,8*2)*1</t>
  </si>
  <si>
    <t>T12 : (0,55+0,6*2)*1</t>
  </si>
  <si>
    <t>T13 : (0,75+0,8*2)*1</t>
  </si>
  <si>
    <t>T14 : (0,45+0,6*2)*2</t>
  </si>
  <si>
    <t>T15 : (0,55+0,6*2)*2</t>
  </si>
  <si>
    <t>T16 : (0,55+0,6*2)*4</t>
  </si>
  <si>
    <t>T17 : (0,7+0,7*2)*1</t>
  </si>
  <si>
    <t>T34 : (0,65+0,65*2)*4</t>
  </si>
  <si>
    <t>T39 : (0,9+1,0*2)*1</t>
  </si>
  <si>
    <t>622481211RU1</t>
  </si>
  <si>
    <t>Vyztužení povrchových úprav vnějších stěn stěrkou s výztužnou sklotextilní tkaninou, s dodávkou sítě a stěrkového tmelu</t>
  </si>
  <si>
    <t>319202321R00</t>
  </si>
  <si>
    <t>Vyrovnání nerovného povrchu přizděním_x000D_
 o tloušťce přes 30 do 80 mm</t>
  </si>
  <si>
    <t>vnitřního i vnějšího zdiva, bez odsekání vadných cihel, bez pomocného lešení,</t>
  </si>
  <si>
    <t>- případné doplentování zdiva novou cihlou</t>
  </si>
  <si>
    <t>D 1.1.1.18 SO 01 : ((5,55+0,45+2,7+0,5+3,65+0,5+2,7+0,45+7,5)*1,8+0,75*7,7)*1,05</t>
  </si>
  <si>
    <t>622311522RV1</t>
  </si>
  <si>
    <t>Zateplení soklu extrudovaným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</si>
  <si>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</si>
  <si>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622391170T00</t>
  </si>
  <si>
    <t>Přípl. za hmoždinky šroubovací systémové 6 ks/m2-iz.100-360mm</t>
  </si>
  <si>
    <t>622491142R00</t>
  </si>
  <si>
    <t>Nátěr fasády hydrofobní přípravkem polysiloxanovým, 2 x</t>
  </si>
  <si>
    <t>hydrofobizace vyzrálé fasády složitosti 1 až 3 nátěrem, z lešení</t>
  </si>
  <si>
    <t>D 1.1.1.18 SO 09 : (7,67+8,07+7,23+7,23+6,61+4,48)*1,05</t>
  </si>
  <si>
    <t>(0,73+0,73+0,62+0,62+0,62+0,46)*1,05</t>
  </si>
  <si>
    <t>622904112R00</t>
  </si>
  <si>
    <t>Očištění fasád tlakovou vodou, složitost fasády 1 - 2</t>
  </si>
  <si>
    <t>627455141RT3</t>
  </si>
  <si>
    <t>Spárování starého zdiva z cihelného zdiva, hloubky do 50 mm, spárovací maltou</t>
  </si>
  <si>
    <t>821-1</t>
  </si>
  <si>
    <t>jakoukoliv cementovou maltou se zatřením spár, s vypláchnutím spár vodou a očištěním povrchu zdiva po vyspárování, s odklizením zbylého materiálu do 20 m, z lomového kamene, kvádrového, cihelného,</t>
  </si>
  <si>
    <t>648952421R00</t>
  </si>
  <si>
    <t>Osazení parapetních desek dřevěných šířkky přes 250 do 500 mm</t>
  </si>
  <si>
    <t>na montážní pěnu, zapravení omítky pod parapetem, těsnění spáry mezi parapetem a rámem okna, dodávka silikonu.</t>
  </si>
  <si>
    <t>T57 : 0,65*9</t>
  </si>
  <si>
    <t>T62 : 2,55*1</t>
  </si>
  <si>
    <t>60775452T</t>
  </si>
  <si>
    <t>Krytka boční plastová pro DTD parapet 300 mm 2 ks</t>
  </si>
  <si>
    <t>sada</t>
  </si>
  <si>
    <t>D 1.1.19 T48 : 2</t>
  </si>
  <si>
    <t>T49 : 8</t>
  </si>
  <si>
    <t>T50 : 8</t>
  </si>
  <si>
    <t>T51 : 3</t>
  </si>
  <si>
    <t>T52 : 2</t>
  </si>
  <si>
    <t>T53 : 3</t>
  </si>
  <si>
    <t>T54 : 11</t>
  </si>
  <si>
    <t>T55 : 1</t>
  </si>
  <si>
    <t>T56 : 1</t>
  </si>
  <si>
    <t>T57 : 9</t>
  </si>
  <si>
    <t>T58 : 1</t>
  </si>
  <si>
    <t>T59 : 1</t>
  </si>
  <si>
    <t>T60 : 1</t>
  </si>
  <si>
    <t>T61 : 2</t>
  </si>
  <si>
    <t>T62 : 1</t>
  </si>
  <si>
    <t>T63 : 1</t>
  </si>
  <si>
    <t>766T0948</t>
  </si>
  <si>
    <t>dřevěný parapet vnitřní v barvě oken š.0,30m</t>
  </si>
  <si>
    <t xml:space="preserve">m     </t>
  </si>
  <si>
    <t>materiál:	-	dřevěný parapet z dřevěných profilů „meranti“, min. tl 20mm, odstín kaštan</t>
  </si>
  <si>
    <t xml:space="preserve">  D 1.1.19 T48 : 1,75*2</t>
  </si>
  <si>
    <t xml:space="preserve">  T49 : 1,15*8</t>
  </si>
  <si>
    <t xml:space="preserve">  T50 : 0,55*8</t>
  </si>
  <si>
    <t xml:space="preserve">  T51 : 0,7*3</t>
  </si>
  <si>
    <t xml:space="preserve">  T52 : 0,45*2</t>
  </si>
  <si>
    <t xml:space="preserve">  T53 : 0,75*3</t>
  </si>
  <si>
    <t xml:space="preserve">  T54 : 1,2*11</t>
  </si>
  <si>
    <t xml:space="preserve">  T55 : 1,6*1</t>
  </si>
  <si>
    <t xml:space="preserve">  T56 : 0,6*1</t>
  </si>
  <si>
    <t xml:space="preserve">  T57 : 0,65*9</t>
  </si>
  <si>
    <t xml:space="preserve">  T58 : 1,05*1</t>
  </si>
  <si>
    <t xml:space="preserve">  T59 : 1*1</t>
  </si>
  <si>
    <t xml:space="preserve">  T60 : 2,15*1</t>
  </si>
  <si>
    <t xml:space="preserve">  T61 : 1,1*2</t>
  </si>
  <si>
    <t xml:space="preserve">  T62 : 2,55*1</t>
  </si>
  <si>
    <t xml:space="preserve">  T63 : 2,5*1</t>
  </si>
  <si>
    <t>63,7065*1,1</t>
  </si>
  <si>
    <t>916991113R00</t>
  </si>
  <si>
    <t>Monolitické příkopy, rigoly, krajníky, obrubníky průřezové plochy přes 0,15 do 0,20 m2</t>
  </si>
  <si>
    <t>z betonové směsi pro cementobetonové vozovky a letištní plochy z kameniva frakce do 22 mm v přímce nebo oblouku o poloměru přes 20 m, podle průřezové plochy</t>
  </si>
  <si>
    <t>Dobetonávka - hlazený beton vyspádován do žlabu : 1,3*1,05</t>
  </si>
  <si>
    <t>935112111R00</t>
  </si>
  <si>
    <t>Osazení příkopového žlabu se zřízením lože tl. 100 mm z betonu C 8/10, z betonových příkopových tvárnic, šířky do 500 mm</t>
  </si>
  <si>
    <t>s vyplněním a zatřením spár cementovou maltou, se zřízením lože tl. 10 cm</t>
  </si>
  <si>
    <t>D 1.1.1.20 : 26,6*1,05</t>
  </si>
  <si>
    <t>935112911R00</t>
  </si>
  <si>
    <t>Osazení příkopového žlabu příplatek k ceně za každých dalších i započatých  10 mm tloušťky lože přes 100 mm z betonu C 8/10</t>
  </si>
  <si>
    <t>D 1.1.1.20 : 26,6*0,5*5</t>
  </si>
  <si>
    <t>59227516R</t>
  </si>
  <si>
    <t>žlab odvodňovací TBZ; beton; l = 500,0 mm; š = 500 mm; h = 130,0 mm</t>
  </si>
  <si>
    <t>D 1.1.1.20 : (26,6/0,5)*1,05</t>
  </si>
  <si>
    <t>941941031R00</t>
  </si>
  <si>
    <t>Montáž lešení lehkého pracovního řadového s podlahami šířky od 0,80 do 1,00 m, výšky do 10 m</t>
  </si>
  <si>
    <t>800-3</t>
  </si>
  <si>
    <t>včetně kotvení</t>
  </si>
  <si>
    <t>(13+12+13)*4</t>
  </si>
  <si>
    <t>(12+20+11)*5</t>
  </si>
  <si>
    <t>941941032R00</t>
  </si>
  <si>
    <t>Montáž lešení lehkého pracovního řadového s podlahami šířky od 0,80 do 1,00 m, výšky přes 10 do 30 m</t>
  </si>
  <si>
    <t>(20+5+1,5+20+10)*14</t>
  </si>
  <si>
    <t>941941191R00</t>
  </si>
  <si>
    <t>Montáž lešení lehkého pracovního řadového s podlahami příplatek za každý další i započatý měsíc použití lešení_x000D_
 šířky šířky od 0,80 do 1,00 m a výšky do 10 m</t>
  </si>
  <si>
    <t>941941192R00</t>
  </si>
  <si>
    <t>Montáž lešení lehkého pracovního řadového s podlahami příplatek za každý další i započatý měsíc použití lešení_x000D_
 šířky šířky od 0,80 do 1,00 m a výšky přes 10 do 30 m</t>
  </si>
  <si>
    <t>941941831R00</t>
  </si>
  <si>
    <t>Demontáž lešení lehkého řadového s podlahami šířky od 0,8 do 1 m, výšky do 10 m</t>
  </si>
  <si>
    <t>941941832R00</t>
  </si>
  <si>
    <t>Demontáž lešení lehkého řadového s podlahami šířky od 0,8 do 1 m, výšky přes 10 do 30 m</t>
  </si>
  <si>
    <t>941954131R00</t>
  </si>
  <si>
    <t>Montáž lešení pracovního vysunutého z otvorů bez podepření, ve výšce pracovní podlahy do 20 m</t>
  </si>
  <si>
    <t>nebo ze střešní a věžové konstrukce,</t>
  </si>
  <si>
    <t>(2,5+4*2+7)*7</t>
  </si>
  <si>
    <t>941954191R00</t>
  </si>
  <si>
    <t>Montáž lešení pracovního vysunutého z otvorů příplatek k ceně za každý další i započatý měsíc použití lešení_x000D_
 bez podepření</t>
  </si>
  <si>
    <t>941954831R00</t>
  </si>
  <si>
    <t>Demontáž lešení vysunutého z otvorů bez podepření, ve výšce pracovní podlahy do 20 m</t>
  </si>
  <si>
    <t>941955002R00</t>
  </si>
  <si>
    <t>Lešení lehké pracovní pomocné pomocné, o výšce lešeňové podlahy přes 1,2 do 1,9 m</t>
  </si>
  <si>
    <t xml:space="preserve">  D 1.1.19 T01 : 1,1*7</t>
  </si>
  <si>
    <t xml:space="preserve">  T02 : 1,1*5</t>
  </si>
  <si>
    <t xml:space="preserve">  T03 : 1,15*2</t>
  </si>
  <si>
    <t xml:space="preserve">  T04 : 1,75*2</t>
  </si>
  <si>
    <t xml:space="preserve">  T05 : 1,15*2</t>
  </si>
  <si>
    <t xml:space="preserve">  T06 : 1,2*1</t>
  </si>
  <si>
    <t xml:space="preserve">  T07 : 0,65*1</t>
  </si>
  <si>
    <t xml:space="preserve">  T08 : 1,15*1</t>
  </si>
  <si>
    <t xml:space="preserve">  T09 : 1,15*1</t>
  </si>
  <si>
    <t xml:space="preserve">  T10 : 1,15*1</t>
  </si>
  <si>
    <t xml:space="preserve">  T11 : 0,55*1</t>
  </si>
  <si>
    <t xml:space="preserve">  T12 : 0,55*1</t>
  </si>
  <si>
    <t xml:space="preserve">  T13 : 0,75*1</t>
  </si>
  <si>
    <t xml:space="preserve">  T14 : 0,45*2</t>
  </si>
  <si>
    <t xml:space="preserve">  T15 : 0,55*2</t>
  </si>
  <si>
    <t xml:space="preserve">  T16 : 0,55*4</t>
  </si>
  <si>
    <t xml:space="preserve">  T17 : 0,7*1</t>
  </si>
  <si>
    <t xml:space="preserve">  T18 : 1,15*1</t>
  </si>
  <si>
    <t xml:space="preserve">  T19 : 0,65*4</t>
  </si>
  <si>
    <t xml:space="preserve">  T20 : 0,65*4</t>
  </si>
  <si>
    <t xml:space="preserve">  T21 : 1,15*1</t>
  </si>
  <si>
    <t xml:space="preserve">  T22 : 0,7*1</t>
  </si>
  <si>
    <t xml:space="preserve">  T23 : 0,6*1</t>
  </si>
  <si>
    <t xml:space="preserve">  T24 : 1,2*3</t>
  </si>
  <si>
    <t xml:space="preserve">  T25 : 1,05*1</t>
  </si>
  <si>
    <t xml:space="preserve">  T26 : 0,65*1</t>
  </si>
  <si>
    <t xml:space="preserve">  T27 : 1,2*1</t>
  </si>
  <si>
    <t xml:space="preserve">  T28 : 1,2*5</t>
  </si>
  <si>
    <t xml:space="preserve">  T29 : 0,75*2</t>
  </si>
  <si>
    <t xml:space="preserve">  T30 : 1,2*1</t>
  </si>
  <si>
    <t xml:space="preserve">  T31 : 1,6*1</t>
  </si>
  <si>
    <t xml:space="preserve">  T32 : 0,8*1</t>
  </si>
  <si>
    <t xml:space="preserve">  T33 : 0,8*2</t>
  </si>
  <si>
    <t xml:space="preserve">  T34 : 0,65*4</t>
  </si>
  <si>
    <t xml:space="preserve">  T35 : 0,8*1</t>
  </si>
  <si>
    <t xml:space="preserve">  T36 : 0,73*2</t>
  </si>
  <si>
    <t xml:space="preserve">  T37 : 0,66*9</t>
  </si>
  <si>
    <t xml:space="preserve">  T39 : 0,9*1</t>
  </si>
  <si>
    <t xml:space="preserve">  T40 : 1,1*1</t>
  </si>
  <si>
    <t xml:space="preserve">  T41 : 1,2*1</t>
  </si>
  <si>
    <t xml:space="preserve">  T42 : 0,9*1</t>
  </si>
  <si>
    <t xml:space="preserve">  T43 : 1,1*1</t>
  </si>
  <si>
    <t xml:space="preserve">  T44 : 1,4*1</t>
  </si>
  <si>
    <t xml:space="preserve">  T45 : 1,3*1</t>
  </si>
  <si>
    <t xml:space="preserve">  T46 : 0,75*1</t>
  </si>
  <si>
    <t xml:space="preserve">  T47 : 0,6*2</t>
  </si>
  <si>
    <t>82*2*1,2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</si>
  <si>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</si>
  <si>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</si>
  <si>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913      R00</t>
  </si>
  <si>
    <t>Hzs - Stavební dělník</t>
  </si>
  <si>
    <t>h</t>
  </si>
  <si>
    <t>Prav.M</t>
  </si>
  <si>
    <t>HZS</t>
  </si>
  <si>
    <t>POL10_8</t>
  </si>
  <si>
    <t>- sestěhování nábytku v objektu a jeho zakrytí + uvedení do původního stavu v patrech 1.NP a 2.NP</t>
  </si>
  <si>
    <t>- vystěhování nábytku v 3. NP + uvedení do původního stavu</t>
  </si>
  <si>
    <t>978013191R00</t>
  </si>
  <si>
    <t>Otlučení omítek vápenných nebo vápenocementových vnitřních s vyškrabáním spár, s očištěním zdiva stěn, v rozsahu do 100 %</t>
  </si>
  <si>
    <t>801-3</t>
  </si>
  <si>
    <t>omítka pod parapety : 7,155</t>
  </si>
  <si>
    <t>978059511R00</t>
  </si>
  <si>
    <t>Odsekání a odebrání obkladů stěn z obkládaček vnitřních z jakýchkoliv materiálů, plochy do 1 m2</t>
  </si>
  <si>
    <t>včetně otlučení podkladní omítky až na zdivo,</t>
  </si>
  <si>
    <t>Keram. obklad v sociálkách : (1,15+1,8+1,2+0,95*2)*0,25+((0,65+2*1,15)*4+(0,65*1,35*2)*4+1,75+1,35*2+1,15+1,35*2)*0,15</t>
  </si>
  <si>
    <t>968062354R00</t>
  </si>
  <si>
    <t>Vybourání dřevěných rámů oken dvojitých nebo zdvojených, plochy do 1 m2</t>
  </si>
  <si>
    <t>včetně pomocného lešení o výšce podlahy do 1900 mm a pro zatížení do 1,5 kPa  (150 kg/m2),</t>
  </si>
  <si>
    <t>D 1.1.19 T11 : 0,55*0,8*1</t>
  </si>
  <si>
    <t>968062355R00</t>
  </si>
  <si>
    <t>Vybourání dřevěných rámů oken dvojitých nebo zdvojených, plochy do 2 m2</t>
  </si>
  <si>
    <t>968062356R00</t>
  </si>
  <si>
    <t>Vybourání dřevěných rámů oken dvojitých nebo zdvojených, plochy do 4 m2</t>
  </si>
  <si>
    <t>D 1.1.19 T04 : 1,75*1,8*2</t>
  </si>
  <si>
    <t>968062455R00</t>
  </si>
  <si>
    <t>Vybourání dřevěných rámů dveřních zárubní, plochy do 2 m2</t>
  </si>
  <si>
    <t>D 1.1.19 T42 : 0,9*2*1</t>
  </si>
  <si>
    <t>968072880T00</t>
  </si>
  <si>
    <t>Vybourání  mříží kovových</t>
  </si>
  <si>
    <t>D 1.1.1.19 Z01 : 1,24*0,74*8</t>
  </si>
  <si>
    <t>Z02 : 1,15*0,6*2</t>
  </si>
  <si>
    <t>Z03 : 1,2*0,95*1</t>
  </si>
  <si>
    <t>Z04 : 0,65*1,4*1</t>
  </si>
  <si>
    <t>Z13 : 1,2*0,75*2</t>
  </si>
  <si>
    <t>Z14 : 0,65*0,6*1</t>
  </si>
  <si>
    <t>Z15 : 1,2*0,6*5</t>
  </si>
  <si>
    <t>Z16 : 0,75*0,7*2</t>
  </si>
  <si>
    <t>Z17 : 1,2*0,7*1</t>
  </si>
  <si>
    <t>Z20 : 0,9*1*1</t>
  </si>
  <si>
    <t>Z21 : 0,7*0,65*1</t>
  </si>
  <si>
    <t>968062456R00</t>
  </si>
  <si>
    <t>Vybourání dřevěných rámů dveřních zárubní, plochy přes 2 m2</t>
  </si>
  <si>
    <t>D 1.1.19 T40 : 1,1*2*1</t>
  </si>
  <si>
    <t>968095002R00</t>
  </si>
  <si>
    <t xml:space="preserve">Vybourání vnitřních parapetů dřevěných, šířky do 50 cm,  </t>
  </si>
  <si>
    <t>978015291R00</t>
  </si>
  <si>
    <t>Otlučení omítek vápenných nebo vápenocementových vnějších s vyškrabáním spár, s očištěním zdiva_x000D_
 1. až 4. stupni složitosti, v rozsahu do 100 %</t>
  </si>
  <si>
    <t>978023411R00</t>
  </si>
  <si>
    <t>Vysekání, vyškrábání a vyčištění spár zdiva cihelného_x000D_
 mimo komínového</t>
  </si>
  <si>
    <t>978023471R00</t>
  </si>
  <si>
    <t>Vysekání, vyškrábání a vyčištění spár zdiva cihelného_x000D_
 komínového nad střechou</t>
  </si>
  <si>
    <t>979011111R00</t>
  </si>
  <si>
    <t>Svislá doprava suti a vybouraných hmot za prvé podlaží nad nebo pod základním podlažím</t>
  </si>
  <si>
    <t>POL1_3</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</si>
  <si>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</si>
  <si>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</si>
  <si>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</si>
  <si>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</si>
  <si>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</si>
  <si>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</si>
  <si>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</si>
  <si>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</si>
  <si>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</si>
  <si>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</si>
  <si>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</si>
  <si>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979990162R00</t>
  </si>
  <si>
    <t>Poplatek za skládku dřevo+sklo, skupina 17 02 01 a 17 02 02 z Katalogu odpadů</t>
  </si>
  <si>
    <t>979093111R00</t>
  </si>
  <si>
    <t>Uložení suti na skládku bez zhutnění</t>
  </si>
  <si>
    <t>800-6</t>
  </si>
  <si>
    <t>s hrubým urovnáním,</t>
  </si>
  <si>
    <t>999281111R00</t>
  </si>
  <si>
    <t xml:space="preserve">Přesun hmot pro opravy a údržbu objektů pro opravy a údržbu dosavadních objektů včetně vnějších plášťů_x000D_
 výšky do 25 m,  </t>
  </si>
  <si>
    <t>oborů 801, 803, 811 a 812</t>
  </si>
  <si>
    <t>711212129R00</t>
  </si>
  <si>
    <t>Izolace proti vodě stěrka hydroizolační  proti tlakové vodě</t>
  </si>
  <si>
    <t>800-711</t>
  </si>
  <si>
    <t>POL1_7</t>
  </si>
  <si>
    <t>711212225T00</t>
  </si>
  <si>
    <t>Vyrovnání těsnícím tmelem systémovým do 3mm</t>
  </si>
  <si>
    <t>711211998T00</t>
  </si>
  <si>
    <t>Penetrace podkladu pod hydroizolační nátěr,vč.dodávky</t>
  </si>
  <si>
    <t>711212004T00</t>
  </si>
  <si>
    <t>- 1x minerální HI stěrka s vysokou odolností vůči síranům 1,8 kg/m2/ (tl. 1 mm)</t>
  </si>
  <si>
    <t>jednovrstvá</t>
  </si>
  <si>
    <t>711823121RT6</t>
  </si>
  <si>
    <t>Ochrana konstrukcí nopovou fólií svisle, výška nopu 20 mm, včetně dodávky fólie</t>
  </si>
  <si>
    <t>D 1.1.1.18 S 01 : ((5,55+0,45+2,7+0,5+3,65+0,5+2,7+0,45+7,5)*1,8+0,75*7,7)*1,05</t>
  </si>
  <si>
    <t>S 07 : (1,5+12,7)*0,5</t>
  </si>
  <si>
    <t>711823129RT5</t>
  </si>
  <si>
    <t>Ochrana konstrukcí nopovou fólií ukončovací lišta,  , včetně dodávky lišty</t>
  </si>
  <si>
    <t>D 1.1.1.18 S01 : (5,55+0,45+2,7+0,5+3,65+0,5+2,7+0,45+7,5+7,7)*1,05</t>
  </si>
  <si>
    <t>S07 : (1,5+12,7)*1,05</t>
  </si>
  <si>
    <t>712351111RT1</t>
  </si>
  <si>
    <t>Povlakové krytiny střech do 10° samolepicími pásy 1 vrstva, bez dodávky materiálu</t>
  </si>
  <si>
    <t>S03 : (60+9+13+9+75)*1,05</t>
  </si>
  <si>
    <t>S04 : (11,0+10,0)*1,05</t>
  </si>
  <si>
    <t>S05 : (4*(7,5+3))*1,05</t>
  </si>
  <si>
    <t>S06 : (3*4+12)*1,05</t>
  </si>
  <si>
    <t>712441659RT1</t>
  </si>
  <si>
    <t>Povlaková krytina střech do 30° pásy přitavením bodově, 1 vrstva, bez dodávky pásu</t>
  </si>
  <si>
    <t>D 1.1.1.18 SO 02 : (33+35+73+54+78+45+54+12+60+7+7+58+50+25+17+13+13+46+16)*1,05</t>
  </si>
  <si>
    <t>712499098R00</t>
  </si>
  <si>
    <t xml:space="preserve">Povlaková krytina střech do 30° ostatní příplatek k ceně za sklon přes 30 do 60° </t>
  </si>
  <si>
    <t>628522692T</t>
  </si>
  <si>
    <t>Samolepící pás z SBS modifikovaného asfaltu s nosnou vložkou z polyesterové rohože</t>
  </si>
  <si>
    <t>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 a tím dochází k urychlení realizace celé skladby.Pás se uplatní především u objektů se šikmou střechou s nadkrokevní tepelnou izolací – systémovou. Používá se zde především pro vytvoření vrstvy doplňkové hydroizolační vrstvy, pro tuto funkci je speciálně navržena jeho konstrukce</t>
  </si>
  <si>
    <t>S05 : (4*(7,5+3))*1,2</t>
  </si>
  <si>
    <t>S06 : (3*4+12)*1,2</t>
  </si>
  <si>
    <t>628522693T</t>
  </si>
  <si>
    <t xml:space="preserve">Samolepicí asfaltový pás z SBS modifikovaného asfaltu s nosnou vložkou z hliníkové fólie kašírované </t>
  </si>
  <si>
    <t>Materiál se uplatní především u objektů se šikmou střechou s nadkrokevní tepelnou izolací – systémovou. V systému se používá pro vytvoření vrstvy parozábrany, pro tuto funkci je speciálně navržena jeho konstrukce. Nosná vložka dává pásu vysoký difúzní odpor a odolnost proti přetržení. Pás se používá na bednění, kde prvky bednění (palubky, desky) spolupůsobí ve spáře perem a drážkou. Není vhodný na podklad z prken nebo desek s rovnými hranami.</t>
  </si>
  <si>
    <t>D 1.1.1.18 S02 : (33+35+73+54+78+45+54+12+60+7+7+58+50+25+17+13+13+46+16)*1,2</t>
  </si>
  <si>
    <t>D 1.1.1.18 S05 : (11+10)*1,2</t>
  </si>
  <si>
    <t>62852269R</t>
  </si>
  <si>
    <t>pás izolační z modifikovaného asfaltu samolepicí; nosná vložka skelná tkanina; horní strana jemný minerální posyp; spodní strana PE fólie; tl. 3,0 mm</t>
  </si>
  <si>
    <t xml:space="preserve">  D 1.1.1.18 S03 : (60+9+13+9+75)*1,05</t>
  </si>
  <si>
    <t xml:space="preserve">  S04 : (11+10)*1,05</t>
  </si>
  <si>
    <t>196,35*1,2</t>
  </si>
  <si>
    <t>998711102R00</t>
  </si>
  <si>
    <t>Přesun hmot pro izolace proti vodě svisle do 12 m</t>
  </si>
  <si>
    <t>50 m vodorovně měřeno od těžiště půdorysné plochy skládky do těžiště půdorysné plochy objektu</t>
  </si>
  <si>
    <t>712311106RZ4</t>
  </si>
  <si>
    <t>Povlakové krytiny střech do 10° za studena asfaltovou penetrační suspenzí, včetně dodávky emulze 0,4 kg/m2</t>
  </si>
  <si>
    <t>D 1.1.1.18 S03 : (60+9+13+9+75)*1,05</t>
  </si>
  <si>
    <t>S04 : (11+10)*1,05</t>
  </si>
  <si>
    <t>712371801RT1</t>
  </si>
  <si>
    <t xml:space="preserve">Povlakové krytiny střech do 10° termoplasty volně položené,  ,  , bez dodávky fólie,  </t>
  </si>
  <si>
    <t>D 1.1.1.18 S04 : (11+10)*1,05</t>
  </si>
  <si>
    <t>712373121RS1</t>
  </si>
  <si>
    <t xml:space="preserve">Povlakové krytiny střech do 10° termoplasty kotvené do profilovaného plechu nebo do bednění, 6 kotev/m2, pro tl. izolace do 160 mm, bez dodávky fólie,  </t>
  </si>
  <si>
    <t>712378006R00</t>
  </si>
  <si>
    <t>Povlakové krytiny střech do 10° termoplasty Doplňkové konstrukce k povlakovým krytinám z fólií rohová lišta vnější, RŠ 100 mm, z pozinkovaného plechu s povrchovou úpravou PVC</t>
  </si>
  <si>
    <t/>
  </si>
  <si>
    <t xml:space="preserve"> včetně dodávek výrobků</t>
  </si>
  <si>
    <t>D 1.1.1.19 K17 : (6,8+0,15+9,95+0,15)*1,05</t>
  </si>
  <si>
    <t>712378007R00</t>
  </si>
  <si>
    <t>Povlakové krytiny střech do 10° termoplasty Doplňkové konstrukce k povlakovým krytinám z fólií rohová lišta vnitřní, RŠ 100 mm, z pozinkovaného plechu s povrchovou úpravou PVC</t>
  </si>
  <si>
    <t>D 1.1.1.19 K19 : (4,0+2,5+2,35+1,2+6,2+0,55+6,25)*1,05</t>
  </si>
  <si>
    <t>712378110R00</t>
  </si>
  <si>
    <t>Povlakové krytiny střech do 10° termoplasty Doplňkové konstrukce k povlakovým krytinám z fólií vnitřní koutová tvarovka,  , s manžetou z fólie z měkčeného PVC</t>
  </si>
  <si>
    <t>712378111R00</t>
  </si>
  <si>
    <t>Povlakové krytiny střech do 10° termoplasty Doplňkové konstrukce k povlakovým krytinám z fólií vnější koutová tvarovka,  , s manžetou z fólie z měkčeného PVC</t>
  </si>
  <si>
    <t>712378031T00</t>
  </si>
  <si>
    <t>okapnice, z Pz plechu s povrchovou úpravou PVC, RŠ 450 mm</t>
  </si>
  <si>
    <t>Úprava délky a připevnění okapnice natloukacími hmoždinkami včetně dodávky okapnice.</t>
  </si>
  <si>
    <t>D 1.1.1.19 K20 : ((5,61+2,71)*2+3,56)*1,05</t>
  </si>
  <si>
    <t>712391171RT1</t>
  </si>
  <si>
    <t>Textílie na střechách do 10° podkladní, položení - bez dodávky textílie</t>
  </si>
  <si>
    <t>283220012R</t>
  </si>
  <si>
    <t>fólie izolační střešní hydroizolační; tloušťka 1,50 mm; plošná hmotnost 1 850 g/m2; PVC-P, PES výztuž; µ = 15 000,0</t>
  </si>
  <si>
    <t xml:space="preserve">  D 1.1.1.18 S04 : (11+10)*1,05</t>
  </si>
  <si>
    <t xml:space="preserve">  S03 : (60+9+13+9+75)*1,05</t>
  </si>
  <si>
    <t>D 1.1.1.18 S04 : (11+10)*1,2</t>
  </si>
  <si>
    <t>998712102R00</t>
  </si>
  <si>
    <t>Přesun hmot pro povlakové krytiny v objektech výšky přes 6 do 12 m</t>
  </si>
  <si>
    <t>50 m vodorovně</t>
  </si>
  <si>
    <t>713111130RT1</t>
  </si>
  <si>
    <t xml:space="preserve">Montáž tepelné izolace stropů vložené mezi krokve,  </t>
  </si>
  <si>
    <t>800-713</t>
  </si>
  <si>
    <t>713111130RT2</t>
  </si>
  <si>
    <t>Montáž tepelné izolace stropů vložené mezi krokve, dvouvrstvá</t>
  </si>
  <si>
    <t>713111211RL5</t>
  </si>
  <si>
    <t>Montáž tepelné izolace stropů parotěsná zábrana krovů spodem s přelepením spojů, včetně dodávky fólie</t>
  </si>
  <si>
    <t>713141322R00</t>
  </si>
  <si>
    <t>Montáž tepelné izolace plochých střech dvouvrstvé, tloušťky do 160 mm na kotvy</t>
  </si>
  <si>
    <t>765799311R00</t>
  </si>
  <si>
    <t>Montáž ostatních konstrukcí na střeše montáž fólie na krokve přibitím s přelepením spojů</t>
  </si>
  <si>
    <t>800-765</t>
  </si>
  <si>
    <t>Dodávka a montáž fólie, spojovací pásky včetně spojovacích prostředků.</t>
  </si>
  <si>
    <t>S10 : (9,8+3,2+7,5+9,3+9,3+4,8+8,1+8,6+4,0+5,2+6,2+8,0+12,0+30,0+6,0+16,4+3,2+9,8+2,0+3,0+7,6+3,6+4,0+4,0+3,6+7,1)*1,05</t>
  </si>
  <si>
    <t>713161411RW2</t>
  </si>
  <si>
    <t>Tepelná izolace uložená na bednění nad krokvemi včetně dodávky izolace z minerálních desek a trámků z minerálních vláken, tloušťky 200 mm, dodávka a položení pojistné hydroizolace s přelepením spojů, dodávka a montáž kontralatí (vruty až do krokví), tepelný odpor Rd = 5,45 m2 K/ W</t>
  </si>
  <si>
    <t>713161450T00</t>
  </si>
  <si>
    <t>Seříznutí nosných trámků z čedičové vlny na požadovanou výšku</t>
  </si>
  <si>
    <t>včetně úklidu a likvidace odřezů</t>
  </si>
  <si>
    <t>D 1.1.1.18 S02 : (37,2+39,9+25+36,4+48,9+45,2+38+6+48+56,7+33+22+11+9,5+21,2+17,8+6+8,9+13)*1,5</t>
  </si>
  <si>
    <t>S10 : (9,8+3,2+7,5+9,3+9,3+4,8+8,1+8,6+4,0+5,2+6,2+8,0+12,0+30,0+6,0+16,4+3,2+9,8+2,0+3,0+7,6+3,6+4,0+4,0+3,6+7,1)*1,5</t>
  </si>
  <si>
    <t>63151412R</t>
  </si>
  <si>
    <t>deska izolační minerální vlákno; tl. 160,0 mm; součinitel tepelné vodivosti 0,035 W/mK; R = 4,500 m2K/W; obj. hmotnost 40,00 kg/m3; hydrofobizováno</t>
  </si>
  <si>
    <t>63151443R</t>
  </si>
  <si>
    <t>deska izolační minerální vlákno; tl. 40,0 mm; součinitel tepelné vodivosti 0,039 W/mK; R = 1,000 m2K/W; obj. hmotnost 150,00 kg/m3; hydrofobizováno</t>
  </si>
  <si>
    <t>D 1.1.1.18 S03 : (60+9+13+9+75)*1,1</t>
  </si>
  <si>
    <t>63151470R</t>
  </si>
  <si>
    <t>deska izolační střešní; minerální vlákno; tl. 100,0 mm; součinitel tepelné vodivosti 0,038 W/mK; R = 2,600 m2K/W; obj. hmotnost 150,00 kg/m3; hydrofobizováno</t>
  </si>
  <si>
    <t>D 1.1.1.18 S03 : (60+9+13+9+75)*1,1*2</t>
  </si>
  <si>
    <t>63151500R</t>
  </si>
  <si>
    <t>deska izolační střešní; minerální vlákno; tl. 80,0 mm; součinitel tepelné vodivosti 0,039 W/mK; R = 2,050 m2K/W; obj. hmotnost 175,00 kg/m3; hydrofobizováno</t>
  </si>
  <si>
    <t>998713102R00</t>
  </si>
  <si>
    <t>Přesun hmot pro izolace tepelné v objektech výšky do 12 m</t>
  </si>
  <si>
    <t>762341210RT2</t>
  </si>
  <si>
    <t>Montáž bednění střech rovných o sklonu do 60° z prken hrubých na sraz tloušťky do 32 mm včetně vyřezání otvorů , včetně dodávky prken tloušťky 24 mm</t>
  </si>
  <si>
    <t>800-762</t>
  </si>
  <si>
    <t>762341520T00</t>
  </si>
  <si>
    <t>Montáž bednění střech z palubek pero-drážka</t>
  </si>
  <si>
    <t>762341811R00</t>
  </si>
  <si>
    <t>Demontáž bednění a laťování bednění střech rovných, obloukových, o sklonu do 60 stupňů včetně všech nadstřešních konstrukcí z prken hrubých</t>
  </si>
  <si>
    <t>D 1.1.1.18 S02 : (37,2+39,9+25+36,4+48,9+45,2+38+6+48+56,7+33+22+11+9,5+21,2+17,8+6+8,9+13) *1,05</t>
  </si>
  <si>
    <t>D 1.1.1.18 S05 : (4*(7,5+3))*1,05</t>
  </si>
  <si>
    <t>762342202RT4</t>
  </si>
  <si>
    <t>Montáž laťování střech o sklonu do 60° při vzdálenost latí do 220 mm, včetně dodávky latí 40/60 mm</t>
  </si>
  <si>
    <t>762342205RT4</t>
  </si>
  <si>
    <t>Montáž kontralatí na vruty, s dodávkou těsnicí pěny pod kontralatě, a dodávkou latí 40 x 60 mm</t>
  </si>
  <si>
    <t>762344111RT1</t>
  </si>
  <si>
    <t>Montáž přídavné krokve na ocel.držák sklon střechy 5-30°, pro tepelnou izolaci tloušťky 200-240 mm, bez dodávky řeziva</t>
  </si>
  <si>
    <t>D 1.1.1.23 : 38*0,55</t>
  </si>
  <si>
    <t>762395000R00</t>
  </si>
  <si>
    <t>Spojovací a ochranné prostředky svory, prkna, hřebíky, pásová ocel, vruty, impregnace</t>
  </si>
  <si>
    <t xml:space="preserve">  D 1.1.1.18 S02 : (37,2+39,9+25+36,4+48,9+45,2+38+6+48+56,7+33+22+11+9,5+21,2+17,8+6+8,9+13)*1,05</t>
  </si>
  <si>
    <t xml:space="preserve">  S05 : (4*(7,5+3))*1,05</t>
  </si>
  <si>
    <t xml:space="preserve">  S06 : (3*4+12)*1,05</t>
  </si>
  <si>
    <t>laťování : 619,185*0,00264</t>
  </si>
  <si>
    <t>laťování kontra : 619,185*0,00264</t>
  </si>
  <si>
    <t xml:space="preserve">  S04 : (11,0+10,0)*1,05</t>
  </si>
  <si>
    <t>265,65*0,024</t>
  </si>
  <si>
    <t>762441112RT2</t>
  </si>
  <si>
    <t>Obložení atiky s dodávkou dřevoštěpkových desek, tloušťky 18 mm, 1 vrstva, upevněním šroubováním</t>
  </si>
  <si>
    <t>D 1.1.1.23 : (9,94+5,61*2+2,71*2+3,56+6,79)*0,6*1,05</t>
  </si>
  <si>
    <t>762714110R00</t>
  </si>
  <si>
    <t>Prostorové vázané konstrukce z řeziva montáž hraněného spojovaného ocelovými spojkami, průřezové plochy do 120 cm2</t>
  </si>
  <si>
    <t>včetně vyvrtání děr, osazení svorníků a dotažení rektifikačních článků.</t>
  </si>
  <si>
    <t>D 1.1.1.22 : (6,7+6,7+2,6+1,7+4,3+4,7+2,2+5,6+2,5+5,6+1,0+5,9+3,5+15,1+7,9+1,2+6,9+2,9+6,9+1,2+3,3)*1,05</t>
  </si>
  <si>
    <t>D 1.1.1.23 : (9,94+5,61*2+2,71*2+3,56+6,79)*1,05</t>
  </si>
  <si>
    <t>60512684R</t>
  </si>
  <si>
    <t>fošna SM, BO; tl = 30 až 60 mm; l = do 3 000 mm; jakost I</t>
  </si>
  <si>
    <t>D 1.1.1.23 : 38*0,55*0,06*0,12*1,1</t>
  </si>
  <si>
    <t>60512622.HT</t>
  </si>
  <si>
    <t>Fošna SM/JD hoblovaná tl. 5 dl. 200-390 š. 17-24</t>
  </si>
  <si>
    <t>D 1.1.1.23 : 38,77650*0,05*0,105*1,1</t>
  </si>
  <si>
    <t>60512641T</t>
  </si>
  <si>
    <t>Fošna SM/JD hoblovaná tl. 6 dl. 200-350 š. 12,5-19</t>
  </si>
  <si>
    <t>D 1.1.1.22 : 103,32*0,06*0,185*1,1</t>
  </si>
  <si>
    <t>61189997R</t>
  </si>
  <si>
    <t>palubka podlahová smrk; š = 146 mm; l = 800 až 5 000 mm; tl = 24,0 mm; jakost A/B</t>
  </si>
  <si>
    <t xml:space="preserve">  S10 : (9,8+3,2+7,5+9,3+9,3+4,8+8,1+8,6+4,0+5,2+6,2+8,0+12,0+30,0+6,0+16,4+3,2+9,8+2,0+3,0+7,6+3,6+4,0+4,0+3,6+7,1)*1,05</t>
  </si>
  <si>
    <t>471,765*1,1</t>
  </si>
  <si>
    <t>998762102R00</t>
  </si>
  <si>
    <t>Přesun hmot pro konstrukce tesařské v objektech výšky do 12 m</t>
  </si>
  <si>
    <t>979990161R00</t>
  </si>
  <si>
    <t>Poplatek za skládku dřevo, skupina 17 02 01 z Katalogu odpadů</t>
  </si>
  <si>
    <t>764908105R00</t>
  </si>
  <si>
    <t>Žlaby podokapní půlkruhové, z pozinkovaného plechu s povrchovou úpravou z polyesteru v barvě hnědé, průměr 150  mm, dodávka a montáž</t>
  </si>
  <si>
    <t>800-764</t>
  </si>
  <si>
    <t>včetně háků, čel, rohů, rovných hrdel a dilatací</t>
  </si>
  <si>
    <t>D 1.1.1.19 K26 : 20,2+2,2+10,68+4,35+16,65+9,8+34,42</t>
  </si>
  <si>
    <t>764908102R00</t>
  </si>
  <si>
    <t>Ostatní prvky ke žlabům a odpadním troubám kotlík žlabový kónický, z lakovaného pozinkovaného plechu s povrchem z polyuretanu v barvě hnědé, pro žlab šířky 150 mm, dodávka a montáž</t>
  </si>
  <si>
    <t>D 1.1.1.19 K27 : 10</t>
  </si>
  <si>
    <t>764908110R00</t>
  </si>
  <si>
    <t>Odpadní trouby kruhové, průměr 120 mm, z pozinkovaného plechu s povrchem z polyesteru, v barvě hnědé, dodávka a montáž</t>
  </si>
  <si>
    <t>D 1.1.1.19 K27 : (4,0+6,6+3,9+7,7+7,9+3,8+8,4+0,4+3,7+2,3)*1,05</t>
  </si>
  <si>
    <t>764919931R00</t>
  </si>
  <si>
    <t>Ostatní prvky ke střechám hřeben střechy, z lakovaného pozinkovaného plechu,  , montáž</t>
  </si>
  <si>
    <t>D 1.1.1.19 K24 : 6,1+7,4+41,6+85</t>
  </si>
  <si>
    <t>764362812R00</t>
  </si>
  <si>
    <t xml:space="preserve">Demontáž střešních otvorů střešních oken a poklopů, na krytině hladké a drážkové, sklonu přes 45° </t>
  </si>
  <si>
    <t>T37 : 9</t>
  </si>
  <si>
    <t>764391221T00</t>
  </si>
  <si>
    <t>Závětrná lišta z Pz plechu, rš 350 mm</t>
  </si>
  <si>
    <t>D 1.1.1.19 K18 : (6,8+0,15+9,95+0,15)*1,05</t>
  </si>
  <si>
    <t>764421249T00</t>
  </si>
  <si>
    <t>Oplechování říms z Pz plechu, rš 300 mm</t>
  </si>
  <si>
    <t>D 1.1.1.19 K28 :  29,5+7,7</t>
  </si>
  <si>
    <t>764811226T00</t>
  </si>
  <si>
    <t>Krytina hladká z lak. Pz šablon do 0,2 m2, nad 45°-montáž</t>
  </si>
  <si>
    <t>764919102T00</t>
  </si>
  <si>
    <t>Montáž krytina hladká z lak. Pz svitků nad 45°</t>
  </si>
  <si>
    <t>Dodávka a montáž podkladní lepenky, naohýbaného a upraveného svitku včetně spojovacích prostředků a zednické výpomoci.</t>
  </si>
  <si>
    <t>764814665T00</t>
  </si>
  <si>
    <t>Úžlabí z lakovaného Pz plechu,montáž</t>
  </si>
  <si>
    <t>D 1.1.1.19 K23 : 99,9+1,5</t>
  </si>
  <si>
    <t>764814821R00</t>
  </si>
  <si>
    <t>Ostatní prvky ke střechám zachytač sněhu tyčový délky do 500 mm, z lakovaného pozinkovaného plechu,  , dodávka a montáž</t>
  </si>
  <si>
    <t>438*2</t>
  </si>
  <si>
    <t>764918530T00</t>
  </si>
  <si>
    <t>Z+M Odvětrávací komínek kanalizace do DN 150mm</t>
  </si>
  <si>
    <t>délka: 1,2m</t>
  </si>
  <si>
    <t>D 1.1.1.19 K29 : 2</t>
  </si>
  <si>
    <t>764918310T00</t>
  </si>
  <si>
    <t>Z+M lemování komínů systémové</t>
  </si>
  <si>
    <t xml:space="preserve">m2    </t>
  </si>
  <si>
    <t>D 1.1.1.19 K22 : (3*0,5+0,9+0,75*2)*0,4</t>
  </si>
  <si>
    <t>(12,82+2*4,1)*0,17</t>
  </si>
  <si>
    <t>(8*0,886+1,25*2+1,31*2)*0,32</t>
  </si>
  <si>
    <t xml:space="preserve"> (3*0,5+0,9+0,75*2)*0,33</t>
  </si>
  <si>
    <t>764918339T00</t>
  </si>
  <si>
    <t>Z+M.oplechování a lemovování z lak.plech. rš 450mm</t>
  </si>
  <si>
    <t>včetně zednické výpomoci.</t>
  </si>
  <si>
    <t>D 1.1.1.19 K21 :  (0,82+1,8+4,5+2,0+5,2+2*3,73)*1,05</t>
  </si>
  <si>
    <t>K25 : (3,2*2+1,1+2*5,6+2,5+6,7*2+2,6+3,25*2+1,95*2)*1,05</t>
  </si>
  <si>
    <t>765799312RO9</t>
  </si>
  <si>
    <t xml:space="preserve">Fólie parotěsné, difúzní a vodotěsné Fólie podstřešní difuzní na bednění,  </t>
  </si>
  <si>
    <t>764PC</t>
  </si>
  <si>
    <t>Krycí profil r.š.100mm v místě napojení stávajícího parapetu dle popisu PD</t>
  </si>
  <si>
    <t>RŠ 100 mm</t>
  </si>
  <si>
    <t>D 1.1.1.19 K01 : 1,75*2</t>
  </si>
  <si>
    <t>K02 : 1,15*8</t>
  </si>
  <si>
    <t>K03 : 0,55*7</t>
  </si>
  <si>
    <t>K04 : 0,7*5</t>
  </si>
  <si>
    <t>K05 : 0,45*2</t>
  </si>
  <si>
    <t>K06 : 0,75*4</t>
  </si>
  <si>
    <t>K07 : 1,2*11</t>
  </si>
  <si>
    <t>K08 : 1,6*1</t>
  </si>
  <si>
    <t>K09 : 0,6*3</t>
  </si>
  <si>
    <t>K10 : 0,65*9</t>
  </si>
  <si>
    <t>K11 : 1,05*1</t>
  </si>
  <si>
    <t>K12 : 1*1</t>
  </si>
  <si>
    <t>K13 : 1*2</t>
  </si>
  <si>
    <t>K15 : 0,725*2</t>
  </si>
  <si>
    <t>K16 : 0,8*2</t>
  </si>
  <si>
    <t>764PC30</t>
  </si>
  <si>
    <t>Oprava korouhví a hrotnice věže</t>
  </si>
  <si>
    <t xml:space="preserve">ks    </t>
  </si>
  <si>
    <t>tl. min 0,55 mm</t>
  </si>
  <si>
    <t>D 1.1.1.19 K30 : 6</t>
  </si>
  <si>
    <t>13851090T</t>
  </si>
  <si>
    <t xml:space="preserve">Plech systémový ,PU 35/PU 50 </t>
  </si>
  <si>
    <t>- svitkový plech (z pozinkovaného lakovaného plechu s povrchovou úpravou  polyamidem modifi kovaného polyuretanu PUR-PA)</t>
  </si>
  <si>
    <t>D 1.1.1.18 S05 : (4*(7,5+3))*1,05*1,2</t>
  </si>
  <si>
    <t>13851091T</t>
  </si>
  <si>
    <t>pozinkovaný plech DX52D+Z s povrch. úpravou 25 µm zákl. nátěr a 25 µm pohledový lak ve formě PUR-PA</t>
  </si>
  <si>
    <t>D 1.1.1.19 K21 :  (0,82+1,8+4,5+2,0+5,2+2*3,73)*0,45*1,1</t>
  </si>
  <si>
    <t xml:space="preserve">  D 1.1.1.19 K22 : (3*0,5+0,9+0,75*2)*0,4</t>
  </si>
  <si>
    <t xml:space="preserve">  (12,82+2*4,1)*0,17</t>
  </si>
  <si>
    <t xml:space="preserve">  (8*0,886+1,25*2+1,31*2)*0,32</t>
  </si>
  <si>
    <t xml:space="preserve">   (3*0,5+0,9+0,75*2)*0,33</t>
  </si>
  <si>
    <t>10,32696*1,1</t>
  </si>
  <si>
    <t>D 1.1.1.19 K23 : (99,9+1,5)*0,6*1,1</t>
  </si>
  <si>
    <t>D 1.1.1.19 K24 : (6,1+7,4+41,6+85)*0,6*1,1</t>
  </si>
  <si>
    <t>K25 : (3,2*2+1,1+2*5,6+2,5+6,7*2+2,6+3,25*2+1,95*2)*0,45*1,1</t>
  </si>
  <si>
    <t>K29 : 3,14*0,15*1,2*2*1,15</t>
  </si>
  <si>
    <t>5535002aT</t>
  </si>
  <si>
    <t xml:space="preserve">větrací taška PU50max ŠE </t>
  </si>
  <si>
    <t>D 1.1.1.18 S02,S06 : 80</t>
  </si>
  <si>
    <t>5535002T</t>
  </si>
  <si>
    <t>základní taška PU50max ŠE 375x375mm</t>
  </si>
  <si>
    <t>Rozměry základní tašky 375 x 375 mm</t>
  </si>
  <si>
    <t>Krycí plocha tašky 0,122 m2</t>
  </si>
  <si>
    <t>Hmotnost tašky (pozink + lak) 0,68 kg</t>
  </si>
  <si>
    <t>Spotřeba tašek 8,16 ks/m2</t>
  </si>
  <si>
    <t>Plošná hmotnost (pozink + lak) 5,55 kg/m2</t>
  </si>
  <si>
    <t>MATERIÁL</t>
  </si>
  <si>
    <t>Lakovaný pozinkovaný plech S250-320GD</t>
  </si>
  <si>
    <t>Z275 (alternativně ZM140 nebo AZ150)</t>
  </si>
  <si>
    <t>tl. 0,5 mm</t>
  </si>
  <si>
    <t>D 1.1.1.18 SO 02,S06 : 5805</t>
  </si>
  <si>
    <t>5535003T</t>
  </si>
  <si>
    <t>příponka tašek FEZn tl.1mm</t>
  </si>
  <si>
    <t>D 1.1.1.18 SO 02,S06 : 13705</t>
  </si>
  <si>
    <t>5535004T</t>
  </si>
  <si>
    <t xml:space="preserve">hřebenová taška PU50max ŠE </t>
  </si>
  <si>
    <t>K24 : 212</t>
  </si>
  <si>
    <t>55350051T</t>
  </si>
  <si>
    <t>hřebenová krytkaPU50Max</t>
  </si>
  <si>
    <t>55350052T</t>
  </si>
  <si>
    <t>odvětrání hřebene PU50max ŠE 0,50mm 2bm</t>
  </si>
  <si>
    <t>K24 : 280</t>
  </si>
  <si>
    <t>55350053T</t>
  </si>
  <si>
    <t>ukončovací lišta hřebene PU50max ŠE 0,50mm 2bm</t>
  </si>
  <si>
    <t>5535005T</t>
  </si>
  <si>
    <t>hřebenáč PU50max ŠE 0,50mm 2bm</t>
  </si>
  <si>
    <t>K24 : 144</t>
  </si>
  <si>
    <t>5535006T</t>
  </si>
  <si>
    <t xml:space="preserve">okapní tvarovka PU50max ŠE </t>
  </si>
  <si>
    <t>D 1.1.1.18 SO 02,S06 : 189</t>
  </si>
  <si>
    <t>5535007T</t>
  </si>
  <si>
    <t>zakládací lišta PU50max ŠE 0,50mm 2bm</t>
  </si>
  <si>
    <t>D 1.1.1.18 SO 02,S06 : 94</t>
  </si>
  <si>
    <t>553500810T</t>
  </si>
  <si>
    <t>úžlabí st.drážka PU50max ŠE 0,50mm 2bm</t>
  </si>
  <si>
    <t>553500811T</t>
  </si>
  <si>
    <t>lemování ke zdi PU50max ŠE 0,50mm 2bm</t>
  </si>
  <si>
    <t>553500812T</t>
  </si>
  <si>
    <t>lemování RSO PU50max ŠE 0,50mm 2bm</t>
  </si>
  <si>
    <t>5535008T</t>
  </si>
  <si>
    <t>štítová lišta L+P PU50max ŠE 0,50mm 2bm</t>
  </si>
  <si>
    <t>553500901T</t>
  </si>
  <si>
    <t>tabule 0,5x1250x2000mm PU50max ŠE 0,50mm RAL7024</t>
  </si>
  <si>
    <t>553500902T</t>
  </si>
  <si>
    <t>dělený svitek 0,6x670mm PU50max ANT</t>
  </si>
  <si>
    <t>5535009aT</t>
  </si>
  <si>
    <t xml:space="preserve">štítová taška levá PU50max ŠE </t>
  </si>
  <si>
    <t>D 1.1.1.18 SO 02,S06 : 58</t>
  </si>
  <si>
    <t>5535009bT</t>
  </si>
  <si>
    <t xml:space="preserve">štítová taška pravá PU50max ŠE </t>
  </si>
  <si>
    <t>D 1.1.1.18 SO 02,S06 : 67</t>
  </si>
  <si>
    <t>55350101T</t>
  </si>
  <si>
    <t xml:space="preserve">držák trub.zachytávače za lať RAL 7024 </t>
  </si>
  <si>
    <t>55350102T</t>
  </si>
  <si>
    <t xml:space="preserve">trubka sněhového zachytávače 2000mm ŠE RAL 7024 </t>
  </si>
  <si>
    <t>55350103T</t>
  </si>
  <si>
    <t xml:space="preserve">spojka pro trubku sněhového zachytávače 2000mm ŠE RAL 7024 </t>
  </si>
  <si>
    <t>5535010T</t>
  </si>
  <si>
    <t>FRS 4,8x35mm RAL 7024 ŠE</t>
  </si>
  <si>
    <t>5535011T</t>
  </si>
  <si>
    <t>opravná barva ŠE 2G55A</t>
  </si>
  <si>
    <t>998764102R00</t>
  </si>
  <si>
    <t>Přesun hmot pro konstrukce klempířské v objektech výšky do 12 m</t>
  </si>
  <si>
    <t>765321810R00</t>
  </si>
  <si>
    <t>Demontáž azbestocementové krytiny ze čtverců nebo šablon, na bednění s lepenkou, do suti</t>
  </si>
  <si>
    <t>979086215T00</t>
  </si>
  <si>
    <t>Ekologické balení AZC materiálů a nakládání  na dopravní prostředek</t>
  </si>
  <si>
    <t>979990201R00</t>
  </si>
  <si>
    <t>Poplatek za skládku azbestocementové výrobky, skupina 17 06 05 z Katalogu odpadů</t>
  </si>
  <si>
    <t>622300131R00</t>
  </si>
  <si>
    <t>Příprava podkladu vyrovnání podkladu tmelem tl. do 5 mm, včetně dodávky materiálu</t>
  </si>
  <si>
    <t>pod parapety : (1,75*2+1,15*8+0,55*8+0,7*3+0,45*2+0,75*3+1,2*11+1,6*1+0,6*1+0,65*9+1,05*1+1,0*1+2,15*1+1,1*2+2,55*1+2,5*1)*0,25*2</t>
  </si>
  <si>
    <t>622300141R00</t>
  </si>
  <si>
    <t>Příprava podkladu montáž vyrovnávací vrstvy izolantem</t>
  </si>
  <si>
    <t>766711050T00</t>
  </si>
  <si>
    <t>Montáž oken špaletových</t>
  </si>
  <si>
    <t>Měrnou jednotkou je obvod okna nebo dveří.</t>
  </si>
  <si>
    <t>T65 : (1,15+1,35)*2*1</t>
  </si>
  <si>
    <t>28376420.AR</t>
  </si>
  <si>
    <t>deska izolační tepelně izol.; extrudovaný polystyren; povrch drsný; rovná hrana; tl. 20,0 mm; součinitel tepelné vodivosti 0,034 W/mK; R = 0,590 m2K/W; obj. hmotnost 35,00 kg/m3</t>
  </si>
  <si>
    <t>pod parapety : (1,75*2+1,15*8+0,55*8+0,7*3+0,45*2+0,75*3+1,2*11+1,6*1+0,6*1+0,65*9+1,05*1+1,0*1+2,15*1+1,1*2+2,55*1+2,5*1)*0,25*1,1</t>
  </si>
  <si>
    <t>766T0965</t>
  </si>
  <si>
    <t>špaletové okno otevíravé a výklopné 1,15x1,35 m-parametry a vybavení dle projektové dokumentace</t>
  </si>
  <si>
    <t>D 1.1.19 T64 : 1</t>
  </si>
  <si>
    <t>766601211R00</t>
  </si>
  <si>
    <t xml:space="preserve">Těsnění připojovací spáry spára ostění, interiér - fólie parotěsná šířky 70 mm samolepicí, výplň PU pěnou, exteriér - páska paropropustná šířky 10 mm, tl. 2/10 mm expanzní,  </t>
  </si>
  <si>
    <t>800-766</t>
  </si>
  <si>
    <t>D 1.1.19 T01 : (1,1+1,8*2)*7</t>
  </si>
  <si>
    <t>T02 : (1,1+1,8*2)*5</t>
  </si>
  <si>
    <t>T03 : (1,15+1,8*2)*2</t>
  </si>
  <si>
    <t>T04 : (1,75+1,8*2)*2</t>
  </si>
  <si>
    <t>T05 : (1,15+1,8*2)*2</t>
  </si>
  <si>
    <t>T06 : (1,20+0,95*2)*1</t>
  </si>
  <si>
    <t>T07 : (0,65+1,4*2)*1</t>
  </si>
  <si>
    <t>T08 : (1,15+1,8*2)*1</t>
  </si>
  <si>
    <t>T09 : (1,15+1,8*2)*1</t>
  </si>
  <si>
    <t>T10 : (1,15+1,8*2)*1</t>
  </si>
  <si>
    <t>T18 : (1,15+1,65*2)*1</t>
  </si>
  <si>
    <t>T19 : (0,65+1,15*2)*4</t>
  </si>
  <si>
    <t>T20 : (0,65+1,35*2)*4</t>
  </si>
  <si>
    <t>T21 : (1,15+1,35*2)*1</t>
  </si>
  <si>
    <t>T22 : (0,7+1,75*2)*1</t>
  </si>
  <si>
    <t>T23 : (0,60+1,75*2)*1</t>
  </si>
  <si>
    <t>T24 : (1,2+2,0*2)*3</t>
  </si>
  <si>
    <t>T25 : (1,05+0,85*2)*1</t>
  </si>
  <si>
    <t>T26 : (0,65+2,0*2)*1</t>
  </si>
  <si>
    <t>T27 : (1,2+1,85*2)*1</t>
  </si>
  <si>
    <t>T28 : (1,2+1,85*2)*5</t>
  </si>
  <si>
    <t>T29 : (0,75+2,15*2)*2</t>
  </si>
  <si>
    <t>T30 : (1,2+2,15*2)*1</t>
  </si>
  <si>
    <t>T31 : (1,6+2,10*2)*1</t>
  </si>
  <si>
    <t>T32 : (0,8+2,55*2)*1</t>
  </si>
  <si>
    <t>T33 : (0,8+2,10*2)*2</t>
  </si>
  <si>
    <t>T35 : (0,8+1,75*2)*1</t>
  </si>
  <si>
    <t>T36 : (0,73+1,40*2)*2</t>
  </si>
  <si>
    <t>T46 : (0,75+1,80*2)*1</t>
  </si>
  <si>
    <t>T47 : (0,60+1,50*2)*2</t>
  </si>
  <si>
    <t>T64 : (1,1+1,8*2)*1</t>
  </si>
  <si>
    <t>T38 : 3,14*1*2</t>
  </si>
  <si>
    <t>D 1.1.19 T40 : (1,1+2*2)*1</t>
  </si>
  <si>
    <t>T41 : (1,2+2,65*2)*1</t>
  </si>
  <si>
    <t>T42 : (0,9+2*2)*1</t>
  </si>
  <si>
    <t>T43 : (1,1+2,1*2)*1</t>
  </si>
  <si>
    <t>T44 : (1,4+2,25*2)*1</t>
  </si>
  <si>
    <t>T45 : (1,3+2,2*2)*1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</si>
  <si>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</si>
  <si>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</si>
  <si>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1.1.19 T01 : 1,1*7</t>
  </si>
  <si>
    <t>T02 : 1,1*5</t>
  </si>
  <si>
    <t>T03 : 1,15*2</t>
  </si>
  <si>
    <t>T04 : 1,75*2</t>
  </si>
  <si>
    <t>T05 : 1,15*2</t>
  </si>
  <si>
    <t>T06 : 1,2*1</t>
  </si>
  <si>
    <t>T07 : 0,65*1</t>
  </si>
  <si>
    <t>T08 : 1,15*1</t>
  </si>
  <si>
    <t>T09 : 1,15*1</t>
  </si>
  <si>
    <t>T10 : 1,15*1</t>
  </si>
  <si>
    <t>T11 : 0,55*1</t>
  </si>
  <si>
    <t>T12 : 0,55*1</t>
  </si>
  <si>
    <t>T13 : 0,75*1</t>
  </si>
  <si>
    <t>T14 : 0,45*2</t>
  </si>
  <si>
    <t>T15 : 0,55*2</t>
  </si>
  <si>
    <t>T16 : 0,55*4</t>
  </si>
  <si>
    <t>T17 : 0,7*1</t>
  </si>
  <si>
    <t>T18 : 1,15*1</t>
  </si>
  <si>
    <t>T19 : 0,65*4</t>
  </si>
  <si>
    <t>T20 : 0,65*4</t>
  </si>
  <si>
    <t>T21 : 1,15*1</t>
  </si>
  <si>
    <t>T22 : 0,7*1</t>
  </si>
  <si>
    <t>T23 : 0,6*1</t>
  </si>
  <si>
    <t>T24 : 1,2*3</t>
  </si>
  <si>
    <t>T25 : 1,05*1</t>
  </si>
  <si>
    <t>T26 : 0,65*1</t>
  </si>
  <si>
    <t>T27 : 1,2*1</t>
  </si>
  <si>
    <t>T28 : 1,2*5</t>
  </si>
  <si>
    <t>T29 : 0,75*2</t>
  </si>
  <si>
    <t>T30 : 1,2*1</t>
  </si>
  <si>
    <t>T31 : 1,6*1</t>
  </si>
  <si>
    <t>T32 : 0,8*1</t>
  </si>
  <si>
    <t>T33 : 0,8*2</t>
  </si>
  <si>
    <t>T34 : 0,65*4</t>
  </si>
  <si>
    <t>T35 : 0,8*1</t>
  </si>
  <si>
    <t>T36 : 0,73*2</t>
  </si>
  <si>
    <t>T37 : 0,66*9</t>
  </si>
  <si>
    <t>T39 : 0,9*1</t>
  </si>
  <si>
    <t>T40 : 1,1*1</t>
  </si>
  <si>
    <t>T41 : 1,2*1</t>
  </si>
  <si>
    <t>T42 : 0,9*1</t>
  </si>
  <si>
    <t>T43 : 1,1*1</t>
  </si>
  <si>
    <t>T44 : 1,4*1</t>
  </si>
  <si>
    <t>T45 : 1,3*1</t>
  </si>
  <si>
    <t>T46 : 0,75*1</t>
  </si>
  <si>
    <t>T47 : 0,6*2</t>
  </si>
  <si>
    <t>T64 : 1,1*1</t>
  </si>
  <si>
    <t>766624046R00</t>
  </si>
  <si>
    <t>Montáž střešních oken rozměru 66/118 cm</t>
  </si>
  <si>
    <t>D 1.1.19 T37 : 9</t>
  </si>
  <si>
    <t>766624047R00</t>
  </si>
  <si>
    <t>Montáž střešních oken zateplovací sady</t>
  </si>
  <si>
    <t>766711001R00</t>
  </si>
  <si>
    <t xml:space="preserve">Montáž otvorových prvků plastových nebo z dřevěných europrofilů oken a balkonových dveří,  </t>
  </si>
  <si>
    <t>D 1.1.19 T11 : (0,55+0,8)*2*1</t>
  </si>
  <si>
    <t>T12 : (0,55+0,6)*2*1</t>
  </si>
  <si>
    <t>T13 : (0,75+0,8)*2*1</t>
  </si>
  <si>
    <t>T14 : (0,45+0,6)*2*2</t>
  </si>
  <si>
    <t>T15 : (0,55+0,6)*2*2</t>
  </si>
  <si>
    <t>T16 : (0,55+0,6)*2*4</t>
  </si>
  <si>
    <t>T17 : (0,7+0,7)*2*1</t>
  </si>
  <si>
    <t>T34 : (0,65+0,65)*2*4</t>
  </si>
  <si>
    <t>T39 : (0,9+1,0)*2*1</t>
  </si>
  <si>
    <t>766711021R00</t>
  </si>
  <si>
    <t xml:space="preserve">Montáž otvorových prvků plastových nebo z dřevěných europrofilů vstupních dveří,  </t>
  </si>
  <si>
    <t>D 1.1.19 T40 : (1,1+2)*2*1</t>
  </si>
  <si>
    <t>T41 : (1,2+2,65)*2*1</t>
  </si>
  <si>
    <t>T42 : (0,9+2)*2*1</t>
  </si>
  <si>
    <t>T43 : (1,1+2,1)*2*1</t>
  </si>
  <si>
    <t>T44 : (1,4+2,25)*2*1</t>
  </si>
  <si>
    <t>T45 : (1,3+2,2)*2*1</t>
  </si>
  <si>
    <t>D 1.1.19 T01 : (1,1+1,8)*2*7</t>
  </si>
  <si>
    <t>T02 : (1,1+1,8)*2*5</t>
  </si>
  <si>
    <t>T03 : (1,15+1,8)*2*2</t>
  </si>
  <si>
    <t>T04 : (1,75+1,8)*2*2</t>
  </si>
  <si>
    <t>T05 : (1,15+1,8)*2*2</t>
  </si>
  <si>
    <t>T06 : (1,20+0,95)*2*1</t>
  </si>
  <si>
    <t>T07 : (0,65+1,4)*2*1</t>
  </si>
  <si>
    <t>T08 : (1,15+1,8)*2*1</t>
  </si>
  <si>
    <t>T09 : (1,15+1,8)*2*1</t>
  </si>
  <si>
    <t>T10 : (1,15+1,8)*2*1</t>
  </si>
  <si>
    <t>T18 : (1,15+1,65)*2*1</t>
  </si>
  <si>
    <t>T19 : (0,65+1,15)*2*4</t>
  </si>
  <si>
    <t>T20 : (0,65+1,35)*2*4</t>
  </si>
  <si>
    <t>T21 : (1,15+1,35)*2*1</t>
  </si>
  <si>
    <t>T22 : (0,7+1,75)*2*1</t>
  </si>
  <si>
    <t>T23 : (0,60+1,0)*2*1</t>
  </si>
  <si>
    <t>T24 : (1,2+2,0)*2*3</t>
  </si>
  <si>
    <t>T25 : (1,05+0,85)*2*1</t>
  </si>
  <si>
    <t>T26 : (0,65+2,0)*2*1</t>
  </si>
  <si>
    <t>T27 : (1,2+1,85)*2*1</t>
  </si>
  <si>
    <t>T28 : (1,2+1,85)*2*5</t>
  </si>
  <si>
    <t>T29 : (0,75+2,15)*2*2</t>
  </si>
  <si>
    <t>T30 : (1,2+2,15)*2*1</t>
  </si>
  <si>
    <t>T31 : (1,6+2,10)*2*1</t>
  </si>
  <si>
    <t>T32 : (0,8+2,55)*2*1</t>
  </si>
  <si>
    <t>T33 : (0,8+2,10)*2*2</t>
  </si>
  <si>
    <t>T35 : (0,8+1,75)*2*1</t>
  </si>
  <si>
    <t>T36 : (0,73+1,40)*2*2</t>
  </si>
  <si>
    <t>T39 : (0,9+1)*2*1</t>
  </si>
  <si>
    <t>T46 : (0,75+1,80)*2*1</t>
  </si>
  <si>
    <t>T47 : (0,60+1,50)*2*2</t>
  </si>
  <si>
    <t>T64 : (1,1+1,80)*2*1</t>
  </si>
  <si>
    <t>6114022052R</t>
  </si>
  <si>
    <t>okno střešní š = 660 mm; h = 1 180,0 mm; výklopné/kyvné; křídlo a rám dřevo; oplechování lak. hliník; ovládání ruční; Uokna 1,00 W/m2K; ventilační klapka; barva transparentní</t>
  </si>
  <si>
    <t>dle popisu v PD</t>
  </si>
  <si>
    <t>61140261R</t>
  </si>
  <si>
    <t>lemování pro střešní okno kombi; pro dvojici; rozteč 140 mm; lakovaný hliník; střešní krytina profilová; max. výška profilu 120 mm; š. okna 660 mm; h okna 1 180 mm</t>
  </si>
  <si>
    <t>611403983R</t>
  </si>
  <si>
    <t>ostění materiál PVC; š. okna 660 mm; h okna 1 180 mm; tloušťka střechy 170 až 400 mm; sklon střechy 30 až 60 °; RAL 9016</t>
  </si>
  <si>
    <t>611405902R</t>
  </si>
  <si>
    <t>sada zateplovací obsahuje izolační rám, hydroizolační fólie, drenážní žlábek; š. okna 660 mm; h okna 1 180 mm; materiál PE pěnový rám, PP fólie, ocelový žlábek</t>
  </si>
  <si>
    <t>766T01</t>
  </si>
  <si>
    <t>špaletové okno otevíravé a výklopné 1,1x1,8m-parametry a vybavení dle projektové dokumentace</t>
  </si>
  <si>
    <t>D 1.1.19 T01 : 7</t>
  </si>
  <si>
    <t>766T02</t>
  </si>
  <si>
    <t>D 1.1.19 T02 : 5</t>
  </si>
  <si>
    <t>61140573R</t>
  </si>
  <si>
    <t>žaluzie vnitřní hliník; horizontální; š. okna 780 mm; h okna 1 180 mm; lamely š=35 mm; ovládání spodní lištou a jezdcem</t>
  </si>
  <si>
    <t>766T03</t>
  </si>
  <si>
    <t>špaletové okno otevíravé a výklopné 1,15x1,8m-parametry a vybavení dle projektové dokumentace</t>
  </si>
  <si>
    <t>D 1.1.19 T03 : 2</t>
  </si>
  <si>
    <t>766T04</t>
  </si>
  <si>
    <t>špaletové okno otevíravé a výklopné 1,75x1,8m-parametry a vybavení dle projektové dokumentace</t>
  </si>
  <si>
    <t>D 1.1.19 T04 : 2</t>
  </si>
  <si>
    <t>766T05</t>
  </si>
  <si>
    <t>D 1.1.19 T05 : 2</t>
  </si>
  <si>
    <t>766T06</t>
  </si>
  <si>
    <t>špaletové okno otevíravé a výklopné 1,20x0,95m-parametry a vybavení dle projektové dokumentace</t>
  </si>
  <si>
    <t>D 1.1.19 T06 : 1</t>
  </si>
  <si>
    <t>766T07</t>
  </si>
  <si>
    <t>špaletové okno otevíravé a výklopné 0,65x1,40 m-parametry a vybavení dle projektové dokumentace</t>
  </si>
  <si>
    <t>D 1.1.19 T07 : 1</t>
  </si>
  <si>
    <t>766T08</t>
  </si>
  <si>
    <t>D 1.1.19 T08 : 1</t>
  </si>
  <si>
    <t>766T09</t>
  </si>
  <si>
    <t>D 1.1.19 T09 : 1</t>
  </si>
  <si>
    <t>766T0910</t>
  </si>
  <si>
    <t>D 1.1.19 T10 : 1</t>
  </si>
  <si>
    <t>766T0911</t>
  </si>
  <si>
    <t>okno otevíravé a výklopné 0,55x0,8m-parametry a vybavení dle projektové dokumentace</t>
  </si>
  <si>
    <t>D 1.1.19 T11 : 1</t>
  </si>
  <si>
    <t>766T0912</t>
  </si>
  <si>
    <t>okno otevíravé a výklopné 0,55x0,60m-parametry a vybavení dle projektové dokumentace</t>
  </si>
  <si>
    <t>D 1.1.19 T12 : 1</t>
  </si>
  <si>
    <t>766T0913</t>
  </si>
  <si>
    <t>okno otevíravé a výklopné 0,75x0,80m-parametry a vybavení dle projektové dokumentace</t>
  </si>
  <si>
    <t>D 1.1.19 T13 : 1</t>
  </si>
  <si>
    <t>766T0914</t>
  </si>
  <si>
    <t>okno otevíravé a výklopné 0,45x0,60m-parametry a vybavení dle projektové dokumentace</t>
  </si>
  <si>
    <t>D 1.1.19 T14 : 2</t>
  </si>
  <si>
    <t>766T0915</t>
  </si>
  <si>
    <t>D 1.1.19 T15 : 2</t>
  </si>
  <si>
    <t>766T0916</t>
  </si>
  <si>
    <t>D 1.1.19 T16 : 4</t>
  </si>
  <si>
    <t>766T0917</t>
  </si>
  <si>
    <t>okno otevíravé a výklopné 0,70x0,70m-parametry a vybavení dle projektové dokumentace</t>
  </si>
  <si>
    <t>D 1.1.19 T17 : 1</t>
  </si>
  <si>
    <t>766T0918</t>
  </si>
  <si>
    <t>špaletové okno otevíravé a výklopné 1,15x1,65 m-parametry a vybavení dle projektové dokumentace</t>
  </si>
  <si>
    <t>D 1.1.19 T18 : 1</t>
  </si>
  <si>
    <t>766T0919</t>
  </si>
  <si>
    <t>špaletové okno otevíravé a výklopné 0,65x1,15 m-parametry a vybavení dle projektové dokumentace</t>
  </si>
  <si>
    <t>D 1.1.19 T19 : 4</t>
  </si>
  <si>
    <t>766T0920</t>
  </si>
  <si>
    <t>špaletové okno otevíravé a výklopné 0,65x1,35 m-parametry a vybavení dle projektové dokumentace</t>
  </si>
  <si>
    <t>D 1.1.19 T20 : 4</t>
  </si>
  <si>
    <t>766T0921</t>
  </si>
  <si>
    <t>špaletové okno otevíravé a výklopné 1,75x1,35 m-parametry a vybavení dle projektové dokumentace</t>
  </si>
  <si>
    <t>D 1.1.19 T21 : 1</t>
  </si>
  <si>
    <t>766T0922</t>
  </si>
  <si>
    <t>špaletové okno otevíravé a výklopné 0,70x1,75 m-parametry a vybavení dle projektové dokumentace</t>
  </si>
  <si>
    <t>D 1.1.19 T22 : 1</t>
  </si>
  <si>
    <t>766T0923</t>
  </si>
  <si>
    <t>špaletové okno otevíravé a výklopné 0,60x1,65 m-parametry a vybavení dle projektové dokumentace</t>
  </si>
  <si>
    <t>D 1.1.19 T23 : 1</t>
  </si>
  <si>
    <t>766T0924</t>
  </si>
  <si>
    <t>špaletové okno otevíravé a výklopné 1,20x2,0 m-parametry a vybavení dle projektové dokumentace</t>
  </si>
  <si>
    <t>D 1.1.19 T24 : 3</t>
  </si>
  <si>
    <t>766T0925</t>
  </si>
  <si>
    <t>špaletové okno otevíravé a výklopné 1,05x0,85 m-parametry a vybavení dle projektové dokumentace</t>
  </si>
  <si>
    <t>D 1.1.19 T25 : 1</t>
  </si>
  <si>
    <t>766T0926</t>
  </si>
  <si>
    <t>špaletové okno otevíravé a výklopné 0,65x2,0 m-parametry a vybavení dle projektové dokumentace</t>
  </si>
  <si>
    <t>D 1.1.19 T26 : 1</t>
  </si>
  <si>
    <t>766T0927</t>
  </si>
  <si>
    <t>špaletové okno otevíravé a výklopné 1,20x1,85 m-parametry a vybavení dle projektové dokumentace</t>
  </si>
  <si>
    <t>D 1.1.19 T27 : 1</t>
  </si>
  <si>
    <t>766T0928</t>
  </si>
  <si>
    <t>D 1.1.19 T28 : 5</t>
  </si>
  <si>
    <t>766T0929</t>
  </si>
  <si>
    <t>špaletové okno otevíravé a výklopné 0,75x2,15 m-parametry a vybavení dle projektové dokumentace</t>
  </si>
  <si>
    <t>D 1.1.19 T29 : 2</t>
  </si>
  <si>
    <t>766T0930</t>
  </si>
  <si>
    <t>špaletové okno otevíravé a výklopné 1,20x2,15 m-parametry a vybavení dle projektové dokumentace</t>
  </si>
  <si>
    <t>D 1.1.19 T30 : 1</t>
  </si>
  <si>
    <t>766T0931</t>
  </si>
  <si>
    <t>špaletové okno otevíravé a výklopné 1,60x2,10 m-parametry a vybavení dle projektové dokumentace</t>
  </si>
  <si>
    <t>D 1.1.19 T31 : 1</t>
  </si>
  <si>
    <t>766T0932</t>
  </si>
  <si>
    <t>špaletové okno otevíravé a výklopné 0,80x2,55 m-parametry a vybavení dle projektové dokumentace</t>
  </si>
  <si>
    <t>D 1.1.19 T32 : 1</t>
  </si>
  <si>
    <t>766T0933</t>
  </si>
  <si>
    <t>špaletové okno otevíravé a výklopné 0,80x2,10 m-parametry a vybavení dle projektové dokumentace</t>
  </si>
  <si>
    <t>D 1.1.19 T33 : 2</t>
  </si>
  <si>
    <t>766T0934</t>
  </si>
  <si>
    <t>okno otevíravé a výklopné 0,65x0,65 m-parametry a vybavení dle projektové dokumentace</t>
  </si>
  <si>
    <t>D 1.1.19 T34 : 4</t>
  </si>
  <si>
    <t>766T0935</t>
  </si>
  <si>
    <t>špaletové okno otevíravé a výklopné 0,80x1,75 m-parametry a vybavení dle projektové dokumentace</t>
  </si>
  <si>
    <t>D 1.1.19 T35 : 1</t>
  </si>
  <si>
    <t>766T0936</t>
  </si>
  <si>
    <t>špaletové okno otevíravé a výklopné 0,73x1,40 m-parametry a vybavení dle projektové dokumentace</t>
  </si>
  <si>
    <t>D 1.1.19 T36 : 2</t>
  </si>
  <si>
    <t>766T0938</t>
  </si>
  <si>
    <t>okno kruhové fix 1,0x1,0 m-parametry a vybavení dle projektové dokumentace</t>
  </si>
  <si>
    <t>D 1.1.19 T38 : 2</t>
  </si>
  <si>
    <t>766T0939</t>
  </si>
  <si>
    <t>okno otevíravé 0,90x1,0 m-parametry a vybavení dle projektové dokumentace</t>
  </si>
  <si>
    <t>D 1.1.19 T39 : 1</t>
  </si>
  <si>
    <t>766T0940</t>
  </si>
  <si>
    <t>vstupní dveře otevíravé jednokřídlé 1,10x2,0 m-parametry a vybavení dle projektové dokumentace</t>
  </si>
  <si>
    <t>D 1.1.19 T40 : 1</t>
  </si>
  <si>
    <t>766T0941</t>
  </si>
  <si>
    <t>vstupní dveře otevíravé dvoukřídlé 1,20x2,65 m-parametry a vybavení dle projektové dokumentace</t>
  </si>
  <si>
    <t>D 1.1.19 T41 : 1</t>
  </si>
  <si>
    <t>766T0942</t>
  </si>
  <si>
    <t>vstupní dveře otevíravé jednokřídlé 0,90x2,0 m-parametry a vybavení dle projektové dokumentace</t>
  </si>
  <si>
    <t>D 1.1.19 T42 : 1</t>
  </si>
  <si>
    <t>766T0943</t>
  </si>
  <si>
    <t>balkonové dveře otevíravé jednokřídlé 1,10x2,10 m-parametry a vybavení dle projektové dokumentace</t>
  </si>
  <si>
    <t>D 1.1.19 T43 : 1</t>
  </si>
  <si>
    <t>766T0944</t>
  </si>
  <si>
    <t>vstupní dveře otevíravé dvoukřídlé 1,40x2,25 m-parametry a vybavení dle projektové dokumentace</t>
  </si>
  <si>
    <t>D 1.1.19 T44 : 1</t>
  </si>
  <si>
    <t>766T0945</t>
  </si>
  <si>
    <t>vstupní dveře otevíravé dvoukřídlé 1,30x2,20 m-parametry a vybavení dle projektové dokumentace</t>
  </si>
  <si>
    <t>D 1.1.19 T45 : 1</t>
  </si>
  <si>
    <t>766T0946</t>
  </si>
  <si>
    <t>špaletové okno otevíravé a výklopné 0,75x1,80 m-parametry a vybavení dle projektové dokumentace</t>
  </si>
  <si>
    <t>D 1.1.19 T46 : 1</t>
  </si>
  <si>
    <t>766T0947</t>
  </si>
  <si>
    <t>špaletové okno otevíravé a výklopné 0,60x1,50 m-parametry a vybavení dle projektové dokumentace</t>
  </si>
  <si>
    <t>D 1.1.19 T47 : 2</t>
  </si>
  <si>
    <t>766T0964</t>
  </si>
  <si>
    <t>špaletové okno otevíravé a výklopné 1,10x1,80 m-parametry a vybavení dle projektové dokumentace</t>
  </si>
  <si>
    <t>998766202R00</t>
  </si>
  <si>
    <t>Přesun hmot pro konstrukce truhlářské v objektech výšky do 12 m</t>
  </si>
  <si>
    <t xml:space="preserve">t     </t>
  </si>
  <si>
    <t>Přesun hmot</t>
  </si>
  <si>
    <t>POL7_</t>
  </si>
  <si>
    <t>767 R1</t>
  </si>
  <si>
    <t>Dodávka a montáž atypických mříží dle popisu</t>
  </si>
  <si>
    <t>rozměry upravit dle skutečnosti na stavbě</t>
  </si>
  <si>
    <t>D 1.1.1.19 Z01 : 1,24*0,74*12</t>
  </si>
  <si>
    <t>Z02 : 1,15*0,6*6</t>
  </si>
  <si>
    <t>Z05 : 0,55*0,6*2</t>
  </si>
  <si>
    <t>Z06 : 0,75*0,8*1</t>
  </si>
  <si>
    <t>Z07 : 0,45*0,6*2</t>
  </si>
  <si>
    <t>Z08 : 0,7*0,7*1</t>
  </si>
  <si>
    <t>Z09 : 0,65*0,4*4</t>
  </si>
  <si>
    <t>Z10 : 0,65*0,5*4</t>
  </si>
  <si>
    <t>Z11 : 1,75*0,5*1</t>
  </si>
  <si>
    <t>Z12 : 1,15*0,5*1</t>
  </si>
  <si>
    <t>Z18 : 0,6*0,6*2</t>
  </si>
  <si>
    <t>Z19 : 0,75*0,9*1</t>
  </si>
  <si>
    <t>Z23 : 1,2*0,75*1</t>
  </si>
  <si>
    <t>Z24 : 0,6*1,75*1</t>
  </si>
  <si>
    <t>Z25 : 0,7*1,75*1</t>
  </si>
  <si>
    <t>767 R2</t>
  </si>
  <si>
    <t>Zábrana proti otevření okna dodávka  a montáž dle popisu</t>
  </si>
  <si>
    <t>dodávka včetně kotevních prvků, kotveno do zdi, nesmí být kotveno do rámu oken</t>
  </si>
  <si>
    <t>D 1.1.1.19 Z22 : 136,8</t>
  </si>
  <si>
    <t>998767102R00</t>
  </si>
  <si>
    <t>Přesun hmot pro kovové stavební doplňk. konstrukce v objektech výšky do 12 m</t>
  </si>
  <si>
    <t>800-767</t>
  </si>
  <si>
    <t>767 DMTZ</t>
  </si>
  <si>
    <t>Zábrana proti otevření okna demontáže</t>
  </si>
  <si>
    <t>D 1.1.1.19 Z22 : 1,75*8</t>
  </si>
  <si>
    <t>1,8*4</t>
  </si>
  <si>
    <t>1,2*6</t>
  </si>
  <si>
    <t>1,3*9</t>
  </si>
  <si>
    <t>2,4*1</t>
  </si>
  <si>
    <t>1,85*8</t>
  </si>
  <si>
    <t>1,7*1</t>
  </si>
  <si>
    <t>1,4*2</t>
  </si>
  <si>
    <t>1,5*1</t>
  </si>
  <si>
    <t>1,23*2</t>
  </si>
  <si>
    <t>781101111R00</t>
  </si>
  <si>
    <t>Příprava podkladu před provedením obkladu vyrovnání podkladu maltou ze SMS tl. do 7 mm</t>
  </si>
  <si>
    <t>800-771</t>
  </si>
  <si>
    <t>781101210RT1</t>
  </si>
  <si>
    <t>Příprava podkladu pod obklady penetrace podkladu pod obklady</t>
  </si>
  <si>
    <t>781230121R00</t>
  </si>
  <si>
    <t>Obkládání stěn vnitřních z obkladaček keramických do tmele velikosti přes 100 x 100 do 300 x 300 mm</t>
  </si>
  <si>
    <t>hutných a polohutných, do tmele, kladených rovnoběžně s podlahou,</t>
  </si>
  <si>
    <t>781419705R00</t>
  </si>
  <si>
    <t>Montáž obkladů vnitřních z obkládaček pórovinových příplatky k položkám montáže obkladů vnitřních z obkladaček pórovinových příplatek za spárovací hmotu - plošně</t>
  </si>
  <si>
    <t>781419711R00</t>
  </si>
  <si>
    <t>Montáž obkladů vnitřních z obkládaček pórovinových příplatky k položkám montáže obkladů vnitřních z obkladaček pórovinových příplatek k obkladu stěn za plochu do 10 m2 jedntl</t>
  </si>
  <si>
    <t>58581731R</t>
  </si>
  <si>
    <t>potěr cementový; opravný; pevnost v tlaku 30,0 MPa; pevnost v tahu za ohybu 5,00 MPa; tl. vrstvy 1,0 až 20,0 mm</t>
  </si>
  <si>
    <t>Keram. obklad v sociálkách : ((1,15+1,8+1,2+0,95*2)*0,25+((0,65+2*1,15)*4+(0,65*1,35*2)*4+1,75+1,35*2+1,15+1,35*2)*0,15)*1,5*7</t>
  </si>
  <si>
    <t>5978136661PCT</t>
  </si>
  <si>
    <t>Obkládačka 20x25 dle výběru zadavatele</t>
  </si>
  <si>
    <t>Keram. obklad v sociálkách : ((1,15+1,8+1,2+0,95*2)*0,25+((0,65+2*1,15)*4+(0,65*1,35*2)*4+1,75+1,35*2+1,15+1,35*2)*0,15)*1,2</t>
  </si>
  <si>
    <t>998781103R00</t>
  </si>
  <si>
    <t>Přesun hmot pro obklady keramické v objektech výšky do 24 m</t>
  </si>
  <si>
    <t>783522110RT1</t>
  </si>
  <si>
    <t>Nátěry klempířských konstrukcí syntetické jednonásobné + 2x email</t>
  </si>
  <si>
    <t>800-783</t>
  </si>
  <si>
    <t>na vzduchu schnoucí</t>
  </si>
  <si>
    <t>3x nátěr barvou v odstínu stávajících parapetů</t>
  </si>
  <si>
    <t>D 1.1.1.19 K18 : (6,8+0,15+9,95+0,15)*1,05*0,35</t>
  </si>
  <si>
    <t xml:space="preserve">  D 1.1.1.19 K01 : 1,75*2</t>
  </si>
  <si>
    <t xml:space="preserve">  K02 : 1,15*8</t>
  </si>
  <si>
    <t xml:space="preserve">  K03 : 0,55*7</t>
  </si>
  <si>
    <t xml:space="preserve">  K04 : 0,7*5</t>
  </si>
  <si>
    <t xml:space="preserve">  K05 : 0,45*2</t>
  </si>
  <si>
    <t xml:space="preserve">  K06 : 0,75*4</t>
  </si>
  <si>
    <t xml:space="preserve">  K07 : 1,2*11</t>
  </si>
  <si>
    <t xml:space="preserve">  K08 : 1,6*1</t>
  </si>
  <si>
    <t xml:space="preserve">  K09 : 0,6*3</t>
  </si>
  <si>
    <t xml:space="preserve">  K10 : 0,65*8</t>
  </si>
  <si>
    <t xml:space="preserve">  K11 : 1,05*1</t>
  </si>
  <si>
    <t xml:space="preserve">  K12 : 1*1</t>
  </si>
  <si>
    <t xml:space="preserve">  K13 : 1*2</t>
  </si>
  <si>
    <t xml:space="preserve">  K14 : 1,3*4</t>
  </si>
  <si>
    <t xml:space="preserve">  K15 : 0,725*2</t>
  </si>
  <si>
    <t xml:space="preserve">  K16 : 0,8*2</t>
  </si>
  <si>
    <t>58,05*0,1</t>
  </si>
  <si>
    <t>D 1.1.1.19 K28 : 29,5*0,3</t>
  </si>
  <si>
    <t>783782221R00</t>
  </si>
  <si>
    <t>Nátěry tesařských konstrukcí ochranné biocidní (proti hmyzu), dvojnásobné</t>
  </si>
  <si>
    <t>protihnilobné, protiplísňové proti ohni a škůdcům</t>
  </si>
  <si>
    <t>S03 : (60+9+13+9+75)*1,5</t>
  </si>
  <si>
    <t>S04 : (11+10)*1,5</t>
  </si>
  <si>
    <t>S05 : (4*(7,5+3))*1,5</t>
  </si>
  <si>
    <t>S06 : (3*4+12)*1,5</t>
  </si>
  <si>
    <t>783626200R00</t>
  </si>
  <si>
    <t>Nátěry truhlářských výrobků syntetické lazurovací, 2x lakování</t>
  </si>
  <si>
    <t>D 1.1.1.18 S03 : (60+9+13+9+75)*1,5</t>
  </si>
  <si>
    <t>784121101R00</t>
  </si>
  <si>
    <t>Příprava povrchu Penetrace (napouštění) podkladu akrylát, jednonásobná</t>
  </si>
  <si>
    <t>800-784</t>
  </si>
  <si>
    <t>ostění : 32,85*0,3</t>
  </si>
  <si>
    <t>I.NP : (0,85+1,65+1,45+1,0+6,65+2,65+5,05+1,85)*2,35+(3,4+9,25+3,9+11,8+6,75+9,08+3,25+2,35+3,8+3,01)*3,45</t>
  </si>
  <si>
    <t>II.NP : (3,8+10,51+2,65+8,05+3,8+3,6)*2,75+(4,55+3,4+4,6+2,72+10,27+12,5+2,05+7,53+3,25+4,2+3,15)*3,75</t>
  </si>
  <si>
    <t>S02 : (37,2+39,9+25+36,4+48,9+45,2+38+6+48+56,7+33+22+11+9,5+21,2+17,8+6+8,9+13)</t>
  </si>
  <si>
    <t>III.NP : (6,0+72,3+8,49+14,03+13,54+16,93+8,0+14,0+18,3+13,82+20,56+2,8*2+14,83+15,3)*2,5+15,25*3,5+229,73</t>
  </si>
  <si>
    <t>784125222R00</t>
  </si>
  <si>
    <t>Malby z malířských směsí disperzních,  , barevné, dvojnásobné</t>
  </si>
  <si>
    <t>popis:	-	dřevěný parapet vnitřní v barvě oken</t>
  </si>
  <si>
    <t>pozinkovaný plech DX52D+Z s povrch. úpravou 25 µm zákl. nátěr</t>
  </si>
  <si>
    <t>a 25 µm pohledový lak ve formě PUR-PA</t>
  </si>
  <si>
    <t xml:space="preserve"> o 150 mm</t>
  </si>
  <si>
    <t>pozink. ocel + 3x nátěr barvou v odstínu stávajících parapetů</t>
  </si>
  <si>
    <t>pozink. ocel + 3x nátěr barvou v odstínu střechy</t>
  </si>
  <si>
    <t>členění výplně dle stávajících demontovaných mříží</t>
  </si>
  <si>
    <t>vyrobeno z ocelových profilů jakl</t>
  </si>
  <si>
    <t>žárově zinkováno</t>
  </si>
  <si>
    <t>základní nátěr: antikorozní rychleschnoucí základní barva na kov do exteriéru 2x</t>
  </si>
  <si>
    <t>vrchní nátěr: syntetický email 2x</t>
  </si>
  <si>
    <t>barevnost: rám v barvě oken, výplň světlé barvy, dodavatel předloží investorovi 5 barevných vzorků pro rám a 5 vzorků pro výplň</t>
  </si>
  <si>
    <t>dodávka včetně kotevních prvků</t>
  </si>
  <si>
    <t>vyrobeno z ocelových profilů jakl 25x25mm</t>
  </si>
  <si>
    <t>vzdálenost od okna 220mm</t>
  </si>
  <si>
    <t>nátěr 2x vodou ředitelnou akrylátovou barvou</t>
  </si>
  <si>
    <t>barevnost: světlé barvy, dodavatel předloží investorovi 5 barevných vzorků</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</si>
  <si>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</si>
  <si>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</si>
  <si>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</si>
  <si>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</si>
  <si>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</si>
  <si>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</si>
  <si>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</si>
  <si>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</si>
  <si>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</si>
  <si>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</si>
  <si>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</si>
  <si>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</si>
  <si>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</si>
  <si>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</si>
  <si>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</si>
  <si>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</si>
  <si>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15615225R</t>
  </si>
  <si>
    <t>drát ocelový; tažený, měkký; pozink.; pr. 8,00 mm; jak. 11 343</t>
  </si>
  <si>
    <t>250x0,4x1,05=105,0kg</t>
  </si>
  <si>
    <t>15615235R</t>
  </si>
  <si>
    <t>drát ocelový; tažený, měkký; pozink.; pr. 10,00 mm; jak. 11 343</t>
  </si>
  <si>
    <t>32x0,6x1,05=20,16kg</t>
  </si>
  <si>
    <t>35441120R</t>
  </si>
  <si>
    <t>pásek uzemňovací provedení pozinkovaný; 30 x 4 mm</t>
  </si>
  <si>
    <t>140x1,08x1,05=158,76kg</t>
  </si>
  <si>
    <t>R</t>
  </si>
  <si>
    <t>Tyč jímací JT 1,5 1500 mm na hřeben - komplet</t>
  </si>
  <si>
    <t>35441460R</t>
  </si>
  <si>
    <t>podpěra vedení do zdiva na hmoždinku; provedení Fe/Zn</t>
  </si>
  <si>
    <t>35441480R</t>
  </si>
  <si>
    <t>podpěra vedení pod krytinu na svahu; provedení Fe/Zn; délka 150 mm</t>
  </si>
  <si>
    <t>35441490R</t>
  </si>
  <si>
    <t>podpěra vedení na hřebenáče ve svahu; provedení Fe/Zn</t>
  </si>
  <si>
    <t>35441830R</t>
  </si>
  <si>
    <t>úhelník ochranný; l = 2 000 mm</t>
  </si>
  <si>
    <t>35441840R</t>
  </si>
  <si>
    <t>držák ochranného úhelníku do zdiva; provedení Fe/Zn; délka 250 mm</t>
  </si>
  <si>
    <t>35441846R</t>
  </si>
  <si>
    <t>štítek označení, plast</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</si>
  <si>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</si>
  <si>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</si>
  <si>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</si>
  <si>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</si>
  <si>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</si>
  <si>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</si>
  <si>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</si>
  <si>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</si>
  <si>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</si>
  <si>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</si>
  <si>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905      R00</t>
  </si>
  <si>
    <t>Hzs-revize provoz.souboru a st.obj.</t>
  </si>
  <si>
    <t>hod</t>
  </si>
  <si>
    <t>POL10_1</t>
  </si>
  <si>
    <t>650811112R00</t>
  </si>
  <si>
    <t>Demontáž vodiče svodového do D 10 mm vč. podpěr</t>
  </si>
  <si>
    <t>POL1_</t>
  </si>
  <si>
    <t>90</t>
  </si>
  <si>
    <t>650811121R00</t>
  </si>
  <si>
    <t>Demontáž hromosvodové svorky do 2 šroubů</t>
  </si>
  <si>
    <t>650811126R00</t>
  </si>
  <si>
    <t>Demontáž hromosvodové svorky nad 2 šrouby</t>
  </si>
  <si>
    <t>650811151R00</t>
  </si>
  <si>
    <t>Demontáž jímací tyče na hřebenu střechy</t>
  </si>
  <si>
    <t>650811171R00</t>
  </si>
  <si>
    <t>Demontáž ochranného úhelníku</t>
  </si>
  <si>
    <t>460200164R00</t>
  </si>
  <si>
    <t>Výkop kabelové rýhy 35/80 cm  hor.4</t>
  </si>
  <si>
    <t>460560164R00</t>
  </si>
  <si>
    <t>Zához rýhy 35/80 cm, hornina třídy 4</t>
  </si>
  <si>
    <t>460620014R00</t>
  </si>
  <si>
    <t>Provizorní úprava terénu v přírodní hornině 4</t>
  </si>
  <si>
    <t>pro zateplení : 0,63*113,5*1,05</t>
  </si>
  <si>
    <t>161101101R00</t>
  </si>
  <si>
    <t>Svislé přemístění výkopku z horniny 1 až 4, při hloubce výkopu přes 1 do 2,5 m</t>
  </si>
  <si>
    <t>162201102R00</t>
  </si>
  <si>
    <t>Vodorovné přemístění výkopku z horniny 1 až 4, na vzdálenost přes 20  do 50 m</t>
  </si>
  <si>
    <t>D.1.2.1.10 S14 : (14,56+1,87+20,42)*1,05*0,2*2</t>
  </si>
  <si>
    <t>pro zateplení zásyp : -0,33*113,5*1,05</t>
  </si>
  <si>
    <t xml:space="preserve">  pro zateplení : 0,63*113,5*1,05</t>
  </si>
  <si>
    <t xml:space="preserve">  pro zateplení zásyp : -0,33*113,5*1,05</t>
  </si>
  <si>
    <t>35,7525*10</t>
  </si>
  <si>
    <t>167101101R00</t>
  </si>
  <si>
    <t>Nakládání, skládání, překládání neulehlého výkopku nakládání výkopku_x000D_
 do 100 m3, z horniny 1 až 4</t>
  </si>
  <si>
    <t>D.1.2.1.10 S14 : (14,56+1,87+20,42)*1,05*0,2</t>
  </si>
  <si>
    <t>pro zateplení : 0,33*113,5*1,05</t>
  </si>
  <si>
    <t>D 1.2.1.10  S14 : (14,56+1,87+20,42)*1,05</t>
  </si>
  <si>
    <t>D.1.2.1.10 S11 : (10,42+14,51+2,35+15,29)*1,05</t>
  </si>
  <si>
    <t>D.1.2.1.10 S12 : 15,72*1,05</t>
  </si>
  <si>
    <t>S13 : (1,16*1,16*2+11,05+1,8*0,55)*1,05</t>
  </si>
  <si>
    <t>D.1.2.1.10 S14 : (14,56+1,87+20,42)*1,05</t>
  </si>
  <si>
    <t>35,7525*1,9</t>
  </si>
  <si>
    <t>1,55*113,5*1,05</t>
  </si>
  <si>
    <t>D 1.2.1.10  S14 : (14,56+1,87+20,42)*1,05*0,05</t>
  </si>
  <si>
    <t>564851111RT4</t>
  </si>
  <si>
    <t>S13 : (1,16*1,16*2+11,05+1,8*0,55)*1,05*2</t>
  </si>
  <si>
    <t>565151111RT3</t>
  </si>
  <si>
    <t>Podklad z kameniva obaleného asfaltem ACP 16+ až ACP 22+, v pruhu šířky do 3 m, třídy 1, tloušťka po zhutnění 70 mm</t>
  </si>
  <si>
    <t>s rozprostřením a zhutněním</t>
  </si>
  <si>
    <t>573231111R00</t>
  </si>
  <si>
    <t>Postřik živičný spojovací bez posypu kamenivem ze silniční emulze, v množství od 0,5 do 0,7 kg/m2</t>
  </si>
  <si>
    <t>577131111RT3</t>
  </si>
  <si>
    <t>Beton asfaltový s rozprostřením a zhutněním v pruhu šířky do 3 m, ACO 11+, tloušťky 40 mm, plochy do 200 m2</t>
  </si>
  <si>
    <t>917862111RT5</t>
  </si>
  <si>
    <t>Osazení silničního nebo chodníkového betonového obrubníku včetně dodávky obrubníku_x000D_
 stojatého, rozměru 1000/100/250 mm, s boční opěrou z betonu prostého, do lože z betonu prostého C 12/15</t>
  </si>
  <si>
    <t>S dodáním hmot pro lože tl. 80-100 mm.</t>
  </si>
  <si>
    <t>D 1.2.1.6 ozn.B : 16</t>
  </si>
  <si>
    <t>917932121RT2</t>
  </si>
  <si>
    <t>Osazení silniční přídlažby  z betonových dlaždic o rozměru 500x250 mm,  , lože z betonu C16/20, včetně dodávky přídlažby</t>
  </si>
  <si>
    <t>D 1.2.1.6 ozn.A : 14</t>
  </si>
  <si>
    <t>564861111R00</t>
  </si>
  <si>
    <t>Podklad ze štěrkodrti s rozprostřením a zhutněním frakce 0-63 mm, tloušťka po zhutnění 200 mm</t>
  </si>
  <si>
    <t>564952111R00</t>
  </si>
  <si>
    <t>Podklad nebo kryt z mechanicky zpevněného kameniva (MZK) tloušťka po zhutnění 150 mm</t>
  </si>
  <si>
    <t>'D.1.2.1.10 S17 : :  (2,58*2+3,08)*0,28*1,05</t>
  </si>
  <si>
    <t>596215040R00</t>
  </si>
  <si>
    <t>Kladení zámkové dlažby do drtě tloušťka dlažby 80 mm, tloušťka lože 40 mm</t>
  </si>
  <si>
    <t>D 1.2.1.6 ozn.C : 70</t>
  </si>
  <si>
    <t>'D.1.2.1.10 S17 : :  (2,58*2+3,08)+0,3*4</t>
  </si>
  <si>
    <t>596291113R00</t>
  </si>
  <si>
    <t>Řezání zámkové dlažby tloušťky 80 mm</t>
  </si>
  <si>
    <t>592173070R</t>
  </si>
  <si>
    <t>obrubník zahradní materiál beton; l = 500,0 mm; š = 50,0 mm; h = 200,0 mm; barva šedá</t>
  </si>
  <si>
    <t>D 1.2.1.6 ozn.C : 70/0,5*1,01</t>
  </si>
  <si>
    <t>D.1.2.1.10 S11 : (10,42+14,51+2,35+15,29)*1,1</t>
  </si>
  <si>
    <t>592451170R</t>
  </si>
  <si>
    <t>dlažba betonová dvouvrstvá; obdélník; šedá; l = 200 mm; š = 100 mm; tl. 80,0 mm</t>
  </si>
  <si>
    <t>D.1.2.1.10 S12 : 15,72*1,1</t>
  </si>
  <si>
    <t>'D.1.2.1.10 S17 : : (2,58*2+3,08)*0,28*1,1</t>
  </si>
  <si>
    <t>parapety: : (1,7*5+1,2*4+1,8*6+3,5*1+4,2*5+0,5*2+0,75*4+2,7*3+0,8*2+0,9*1)*0,25</t>
  </si>
  <si>
    <t>pod parapety : (1,7*5+1,2*4+1,8*6+3,5*1+4,2*5+0,5*2+0,75*4+2,7*3+0,8*2+0,9*1)*0,25*2</t>
  </si>
  <si>
    <t>pod omítku : (1,7*5+1,2*4+1,8*6+3,5*1+4,2*5+0,5*2+0,75*4+2,7*3+0,8*2+0,9*1+(5+4+6+1+5+2+4+3+2+1)*0,3)*0,1</t>
  </si>
  <si>
    <t>pod parapety: : (1,7*5+1,2*4+1,8*6+3,5*1+4,2*5+0,5*2+0,75*4+2,7*3+0,8*2+0,9*1+(5+4+6+1+5+2+4+3+2+1)*0,3)*0,1</t>
  </si>
  <si>
    <t>pod parapety : (1,7*5+1,2*4+1,8*6+3,5*1+4,2*5+0,5*2+0,75*4+2,7*3+0,8*2+0,9*1)*0,25</t>
  </si>
  <si>
    <t>D 1.2.1.11 P01 : 1,1*2,7*1</t>
  </si>
  <si>
    <t>P02 : 0,88*2,7*1</t>
  </si>
  <si>
    <t>P03 : 1,6*2,7*1</t>
  </si>
  <si>
    <t>P04 : 1,05*2,7*1</t>
  </si>
  <si>
    <t>P05 : 1,7*1,8*4</t>
  </si>
  <si>
    <t>P06 : 1,2*1,8*4</t>
  </si>
  <si>
    <t>P07 : 1,8*1,8*6</t>
  </si>
  <si>
    <t>P08 : 3,5*1,8*1</t>
  </si>
  <si>
    <t>P09 : 4,2*2,4*5</t>
  </si>
  <si>
    <t>P10 : 0,5*2,4*2</t>
  </si>
  <si>
    <t>P11 : 0,75*2,4*4</t>
  </si>
  <si>
    <t>P12 : 2,7*1,8*3</t>
  </si>
  <si>
    <t>P13 : 0,8*1,8*2</t>
  </si>
  <si>
    <t>P14 : 0,9*1,8*1</t>
  </si>
  <si>
    <t>D.1.2.1.11 P15 : 1,7*5</t>
  </si>
  <si>
    <t>P16 : 1,2*4</t>
  </si>
  <si>
    <t>P17 : 1,8*6</t>
  </si>
  <si>
    <t>P18 : 3,5*1</t>
  </si>
  <si>
    <t>P19 : 4,2*5</t>
  </si>
  <si>
    <t>P20 : 0,5*2</t>
  </si>
  <si>
    <t>P21 : 0,75*4</t>
  </si>
  <si>
    <t>P22 : 2,7*3</t>
  </si>
  <si>
    <t>P23 : 0,8*2</t>
  </si>
  <si>
    <t>P24 : 0,9*1</t>
  </si>
  <si>
    <t xml:space="preserve">  D 1.2.1.11 P01 : (1,1+2,7*2)*1</t>
  </si>
  <si>
    <t xml:space="preserve">  P02 : (0,88+2,7*2)*1</t>
  </si>
  <si>
    <t xml:space="preserve">  P03 : (1,6+2,7*2)*1</t>
  </si>
  <si>
    <t xml:space="preserve">  P04 : (1,05+2,7*2)*1</t>
  </si>
  <si>
    <t xml:space="preserve">  P05 : (1,7+1,8*2)*4</t>
  </si>
  <si>
    <t xml:space="preserve">  P06 : (1,2+1,8*2)*4</t>
  </si>
  <si>
    <t xml:space="preserve">  P07 : (1,8+1,8*2)*6</t>
  </si>
  <si>
    <t xml:space="preserve">  P08 : (3,5+1,8*2)*1</t>
  </si>
  <si>
    <t xml:space="preserve">  P09 : (4,2+2,4*2)*5</t>
  </si>
  <si>
    <t xml:space="preserve">  P10 : (0,5+2,4*2)*2</t>
  </si>
  <si>
    <t xml:space="preserve">  P11 : (0,75+2,4*2)*4</t>
  </si>
  <si>
    <t xml:space="preserve">  P12 : (2,7+1,8*2)*3</t>
  </si>
  <si>
    <t xml:space="preserve">  P13 : (0,8+1,8*2)*2</t>
  </si>
  <si>
    <t xml:space="preserve">  P14 : (0,9+1,8*2)*1</t>
  </si>
  <si>
    <t>216,13*0,3</t>
  </si>
  <si>
    <t>D 1.2.1.11 P01 : (1,1+2,7*2)*1</t>
  </si>
  <si>
    <t>P02 : (0,88+2,7*2)*1</t>
  </si>
  <si>
    <t>P03 : (1,6+2,7*2)*1</t>
  </si>
  <si>
    <t>P04 : (1,05+2,7*2)*1</t>
  </si>
  <si>
    <t>P05 : (1,7+1,8*2)*4</t>
  </si>
  <si>
    <t>P06 : (1,2+1,8*2)*4</t>
  </si>
  <si>
    <t>P07 : (1,8+1,8*2)*6</t>
  </si>
  <si>
    <t>P08 : (3,5+1,8*2)*1</t>
  </si>
  <si>
    <t>P09 : (4,2+2,4*2)*5</t>
  </si>
  <si>
    <t>P10 : (0,5+2,4*2)*2</t>
  </si>
  <si>
    <t>P11 : (0,75+2,4*2)*4</t>
  </si>
  <si>
    <t>P12 : (2,7+1,8*2)*3</t>
  </si>
  <si>
    <t>P13 : (0,8+1,8*2)*2</t>
  </si>
  <si>
    <t>P14 : (0,9+1,8*2)*1</t>
  </si>
  <si>
    <t>parapety: : (1,7*5+1,2*4+1,8*6+3,5*1+4,2*5+0,5*2+0,75*4+2,7*3+0,8*2+0,9*1)*0,25*2</t>
  </si>
  <si>
    <t>POL3_</t>
  </si>
  <si>
    <t>parapety: : (1,7*5+1,2*4+1,8*6+3,5*1+4,2*5+0,5*2+0,75*4+2,7*3+0,8*2+0,9*1)*0,25*1,1</t>
  </si>
  <si>
    <t>621421132R00</t>
  </si>
  <si>
    <t>Omítky vnější podhledů MV nebo MVC vápenocementová, hladká, složitost 1÷ 2</t>
  </si>
  <si>
    <t>S07 : 1,8*8,68*1,05</t>
  </si>
  <si>
    <t>622311524RV1</t>
  </si>
  <si>
    <t>Zateplení soklu extrudovaným polystyrénem, tloušťky 140 mm, zakončené stěrkou s výztužnou tkaninou</t>
  </si>
  <si>
    <t>D.1.2.1.10 S05 : 73,86*1,05</t>
  </si>
  <si>
    <t>D.1.2.1.10 S06 : 62,77*1,05</t>
  </si>
  <si>
    <t>622311334RT3</t>
  </si>
  <si>
    <t>Zateplení fasády  , expandovaným polystyrénem s grafitem, tloušťky 140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</si>
  <si>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</si>
  <si>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</si>
  <si>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S08 : (0,4*4*(2,95+2,4)+9,3*0,53+24,51)*1,05</t>
  </si>
  <si>
    <t>622311335RT3</t>
  </si>
  <si>
    <t>Zateplení fasády  , expandovaným polystyrénem s grafitem, tloušťky 160 mm, kontaktní nátěr a silikonová omítka, škrábaná, zrnitost 2 mm</t>
  </si>
  <si>
    <t xml:space="preserve">  D.1.2.1.10 S04 : (20,72*7,55+75*2+77+11,92*7,25*2+8,68*6,95+1,8*5,92*2-1,1*1,95-0,88*1,95-1,6*1,95)</t>
  </si>
  <si>
    <t xml:space="preserve">  (-1,05*1,95-1,7*1,8*4-1,2*1,8*4-1,8*1,8*6-3,5*1,8-4,2*2,4*5-0,5*2,4*2-0,75*2,4*4-2,7*1,8*3)</t>
  </si>
  <si>
    <t xml:space="preserve">  (-0,8*1,8*2-0,9*1,8-2,58*2,32*2-3,08*2,32-2,7*1,95-1,7*1,95+0,15*2*8,68)</t>
  </si>
  <si>
    <t>478,0927*1,05</t>
  </si>
  <si>
    <t>622311352RT7</t>
  </si>
  <si>
    <t>Zateplení ostění expandovaným polystyrénem s grafitem,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</si>
  <si>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</si>
  <si>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S09 : (0,4*4*0,75+(1,69+2*0,8)*1,2)*1,05</t>
  </si>
  <si>
    <t>622311354RT3</t>
  </si>
  <si>
    <t>Zateplení ostění expandovaným polystyrénem s grafitem, tloušťky 40 mm, kontaktní nátěr a silikonová omítka</t>
  </si>
  <si>
    <t xml:space="preserve">  (1,1+2*1,95+0,88+2*1,95+1,6+2*1,95+1,05+2*1,95+(1,7+2*1,8)*4+(1,2+2*1,8)*4+1,8*3*6)</t>
  </si>
  <si>
    <t xml:space="preserve">  (3,5+2*1,8+(4,2+2*2,4)*5+(0,5+2*2,4)*2+(0,75+2*2,4)*4+(2,7+2*1,8)*3+(0,8+2*1,8)*2+0,9+2*1,8)</t>
  </si>
  <si>
    <t xml:space="preserve">  (2,58+2*2,32)*2+3,08+2*2,32+2,7+2*1,95+1,7+2*1,95</t>
  </si>
  <si>
    <t>244,49*0,16*1,05</t>
  </si>
  <si>
    <t>622311354RT7</t>
  </si>
  <si>
    <t>Zateplení ostění expandovaným polystyrénem s grafitem, tloušťky 40 mm, zakončené stěrkou s výztužnou tkaninou</t>
  </si>
  <si>
    <t>D.1.2.1.10 S05 : (8*0,16*0,8+8*0,46*0,8)*1,05</t>
  </si>
  <si>
    <t>622391001R00</t>
  </si>
  <si>
    <t>Příplatek za montáž KZS na podhledu, bez dodávky materiálu</t>
  </si>
  <si>
    <t>D.1.2.1.10 S15 : 24,51*1,05</t>
  </si>
  <si>
    <t>622311329T00</t>
  </si>
  <si>
    <t>Zatepl.systém Baumit, fasáda, EPS F plus tl. 40 mm, s omítkou SilikonTop K2</t>
  </si>
  <si>
    <t xml:space="preserve"> s omítkou SilikonTop K2</t>
  </si>
  <si>
    <t>622300157R00</t>
  </si>
  <si>
    <t xml:space="preserve">Příslušenství pro zateplovací systém montáž, napojovací lišty na oplechování atiky,  </t>
  </si>
  <si>
    <t>D.1.2.1.11 K15 : 19,6</t>
  </si>
  <si>
    <t>D 1.2.1.11 K11 : 6*2+10,32*2+32,52+13,51*2</t>
  </si>
  <si>
    <t>622421143R00</t>
  </si>
  <si>
    <t>Omítky vnější stěn vápenné nebo vápenocementové štukové,  , složitost 1÷ 2</t>
  </si>
  <si>
    <t>B05 : (20,72*7,55+75*2+8,68*5,92-1,8*1,8*3-1,8*1,95-4*1,2*1,8-3,5*1,8-4*4,2*2,4-4*4,2*0,6+1,8*9,0+0,15*2*9)*1,05</t>
  </si>
  <si>
    <t>B06 : (77+11,92*7,25*2+1,03*9,0+1,8*5,92*2+2*4*0,4*3,15-2*0,8*1,8-1,0*2,7-1,8*2,7-3*2,7*1,8-2,7*2,7-1,05*2,7-0,9*1,8-6*1,8*1,8)*1,05</t>
  </si>
  <si>
    <t>622432112R00</t>
  </si>
  <si>
    <t>Omítky vnější stěn z umělého kamene v přírodní barvě drtí dekorativní střednězrnné, akrylátové</t>
  </si>
  <si>
    <t>622451131R00</t>
  </si>
  <si>
    <t>Omítky vnější cementové stěn nebo štítů hladké stupeň složitosti I až II</t>
  </si>
  <si>
    <t>S05 : 73,86*1,05</t>
  </si>
  <si>
    <t>S07 podhled : 1,8*8,68*1,05</t>
  </si>
  <si>
    <t>283502829R</t>
  </si>
  <si>
    <t>lišta napojovací; s tkaninou 125 mm; materiál PVC; způsob spojení: svařování; bílá</t>
  </si>
  <si>
    <t xml:space="preserve">  D.1.2.1.11 K15 : 19,6</t>
  </si>
  <si>
    <t xml:space="preserve">  D 1.2.1.11 K11 : 6*2+10,32*2+32,52+13,51*2</t>
  </si>
  <si>
    <t>111,78*1,1</t>
  </si>
  <si>
    <t>631312141R00</t>
  </si>
  <si>
    <t>Doplnění mazanin betonem prostým rýh v dosavadních mazaninách</t>
  </si>
  <si>
    <t>prostým betonem (s dodáním hmot) bez potěru,</t>
  </si>
  <si>
    <t>'D.1.2.1.10 S17 : :  (2,58*2+3,08)*0,28*1,05*0,23/2</t>
  </si>
  <si>
    <t>648991113R00</t>
  </si>
  <si>
    <t>Osazení parapetních desek z plastických hmot šířky nad 200 mm</t>
  </si>
  <si>
    <t>a poloplastických hmot na montážní pěnu, zapravení omítky pod parapetem, těsnění spáry mezi parapetem a rámem okna, dodávka silikonu.</t>
  </si>
  <si>
    <t>60775522R</t>
  </si>
  <si>
    <t>parapet vnitřní š = 250 mm; materiál - povrch laminátová fólie; materiál - jádro komůrkové ušlechtilé PVC; dekor barevný</t>
  </si>
  <si>
    <t xml:space="preserve">  D.1.2.1.11 P15 : 1,7*5</t>
  </si>
  <si>
    <t xml:space="preserve">  P16 : 1,2*4</t>
  </si>
  <si>
    <t xml:space="preserve">  P17 : 1,8*6</t>
  </si>
  <si>
    <t xml:space="preserve">  P18 : 3,5*1</t>
  </si>
  <si>
    <t xml:space="preserve">  P19 : 4,2*5</t>
  </si>
  <si>
    <t xml:space="preserve">  P20 : 0,5*2</t>
  </si>
  <si>
    <t xml:space="preserve">  P21 : 0,75*4</t>
  </si>
  <si>
    <t xml:space="preserve">  P22 : 2,7*3</t>
  </si>
  <si>
    <t xml:space="preserve">  P23 : 0,8*2</t>
  </si>
  <si>
    <t xml:space="preserve">  P24 : 0,9*1</t>
  </si>
  <si>
    <t>63,2*1,1</t>
  </si>
  <si>
    <t>60775550R</t>
  </si>
  <si>
    <t>krytka parapetu plast; boční, oboustranná; rozměr 400 mm; barva sv. buk, stříbrná</t>
  </si>
  <si>
    <t>D.1.2.1.11 P15 : 5*2</t>
  </si>
  <si>
    <t>P16 : 4*2</t>
  </si>
  <si>
    <t>P17 : 6*2</t>
  </si>
  <si>
    <t>P18 : 1*2</t>
  </si>
  <si>
    <t>P19 : 5*2</t>
  </si>
  <si>
    <t>P20 : 2*2</t>
  </si>
  <si>
    <t>P21 : 4*2</t>
  </si>
  <si>
    <t>P22 : 3*2</t>
  </si>
  <si>
    <t>P23 : 2*2</t>
  </si>
  <si>
    <t>P24 : 1*2</t>
  </si>
  <si>
    <t>(34,52+18,22)*2*8,5</t>
  </si>
  <si>
    <t>(34,52+18,22)*2*8,5*2</t>
  </si>
  <si>
    <t xml:space="preserve">  D 1.2.1.11 P01 : 3,1*1</t>
  </si>
  <si>
    <t xml:space="preserve">  P02 : 2,88*1</t>
  </si>
  <si>
    <t xml:space="preserve">  P03 : 3,6*1</t>
  </si>
  <si>
    <t xml:space="preserve">  P04 : 3,05*1</t>
  </si>
  <si>
    <t xml:space="preserve">  P05 : 3,7*4</t>
  </si>
  <si>
    <t xml:space="preserve">  P06 : 3,2*4</t>
  </si>
  <si>
    <t xml:space="preserve">  P07 : 3,8*6</t>
  </si>
  <si>
    <t xml:space="preserve">  P08 : 5,5*1</t>
  </si>
  <si>
    <t xml:space="preserve">  P09 : 6,2*5</t>
  </si>
  <si>
    <t xml:space="preserve">  P10 : 2,5*2</t>
  </si>
  <si>
    <t xml:space="preserve">  P11 : 2,75*4</t>
  </si>
  <si>
    <t xml:space="preserve">  P12 : 4,7*3</t>
  </si>
  <si>
    <t xml:space="preserve">  P13 : 2,8*2</t>
  </si>
  <si>
    <t xml:space="preserve">  P14 : 2,9*1</t>
  </si>
  <si>
    <t>138,13*1,2</t>
  </si>
  <si>
    <t>965042131R00</t>
  </si>
  <si>
    <t>Bourání podkladů pod dlažby nebo litých celistvých dlažeb a mazanin  betonových nebo z litého asfaltu, tloušťky do 100 mm, plochy do 4 m2</t>
  </si>
  <si>
    <t>'D.1.2.1.12 B14 : : (2,8*2+3,3)*0,3*0,07</t>
  </si>
  <si>
    <t>965081812R00</t>
  </si>
  <si>
    <t>Bourání podlah teracových nebo čedičových dlaždic, tloušťky do 30 mm, plochy do 1 m2</t>
  </si>
  <si>
    <t>bez podkladního lože, s jakoukoliv výplní spár</t>
  </si>
  <si>
    <t>D.1.2.1.12 B14 : : (2,8*2+3,3)*0,3*1,05</t>
  </si>
  <si>
    <t>968061125R00</t>
  </si>
  <si>
    <t>Vyvěšení nebo zavěšení dřevěných křídel dveří, plochy do 2 m2</t>
  </si>
  <si>
    <t>oken, dveří a vrat, s uložením a opětovným zavěšením po provedení stavebních změn,</t>
  </si>
  <si>
    <t>D.1.2.1.12 B01 : 4</t>
  </si>
  <si>
    <t>2</t>
  </si>
  <si>
    <t>D.1.2.1.12 B01 : 0,9*1,8*1</t>
  </si>
  <si>
    <t>4,2*0,6*4</t>
  </si>
  <si>
    <t>0,8*1,8*2</t>
  </si>
  <si>
    <t>D.1.2.1.12 B01 : 1,2*1,8*4</t>
  </si>
  <si>
    <t>1,8*1,8*9</t>
  </si>
  <si>
    <t>968062357R00</t>
  </si>
  <si>
    <t>Vybourání dřevěných rámů oken dvojitých nebo zdvojených, plochy přes 4 m2</t>
  </si>
  <si>
    <t>D.1.2.1.12 B01 : 3,5*1,8*1</t>
  </si>
  <si>
    <t>2,7*1,8*3</t>
  </si>
  <si>
    <t>4,2*2,4*4</t>
  </si>
  <si>
    <t>3,5*1,8*1</t>
  </si>
  <si>
    <t>D.1.2.1.12 B01 : 1,8*2,7*2</t>
  </si>
  <si>
    <t>1*2,7*2</t>
  </si>
  <si>
    <t>1,05*2,7*1</t>
  </si>
  <si>
    <t>968071136R00</t>
  </si>
  <si>
    <t>Vyvěšení nebo zavěšení kovových křídel vrat, plochy do 4 m2</t>
  </si>
  <si>
    <t>s případným uložením a opětovným zavěšením po provedení stavebních změn,</t>
  </si>
  <si>
    <t>D.1.2.1.12 B01 : 2</t>
  </si>
  <si>
    <t>968072559R00</t>
  </si>
  <si>
    <t>Vybourání a vyjmutí kovových rámů a rolet rámů, včetně pomocného lešení o výšce podlahy do 1900 mm a pro zatížení do 1,5 kPa  (150 kg/m2) vrat, plochy přes 5 m2</t>
  </si>
  <si>
    <t>D.1.2.1.12 B01 : 2,7*2,7*1</t>
  </si>
  <si>
    <t>D.1.2.1.12 B01 : 1,7*5</t>
  </si>
  <si>
    <t>1,2*4</t>
  </si>
  <si>
    <t>1,8*6</t>
  </si>
  <si>
    <t>3,5*1</t>
  </si>
  <si>
    <t>4,2*5</t>
  </si>
  <si>
    <t>0,5*2</t>
  </si>
  <si>
    <t>0,75*4</t>
  </si>
  <si>
    <t>2,7*3</t>
  </si>
  <si>
    <t>0,8*2</t>
  </si>
  <si>
    <t>0,9*1</t>
  </si>
  <si>
    <t>971033641R00</t>
  </si>
  <si>
    <t>Vybourání otvorů ve zdivu cihelném z jakýchkoliv cihel pálených_x000D_
 na jakoukoliv maltu vápenou nebo vápenocementovou, plochy do 4 m2, tloušťky do 300 mm</t>
  </si>
  <si>
    <t>základovém nebo nadzákladovém,</t>
  </si>
  <si>
    <t>B02 : (1,7*2,7+1,7*1,8+3,08*0,75*3+4,2*1,8*4+0,2*2,0*2)*1,05*0,3</t>
  </si>
  <si>
    <t>B07 : 73,86*1,05</t>
  </si>
  <si>
    <t>S05 špalety : (8*0,16*0,8+8*0,46*0,8)*1,05</t>
  </si>
  <si>
    <t>978059631R00</t>
  </si>
  <si>
    <t>Odsekání a odebrání obkladů stěn z obkladaček vnějších z jakýchkoliv materiálů, plochy přes 2 m2</t>
  </si>
  <si>
    <t>97708</t>
  </si>
  <si>
    <t>Demotáž nevyužívaných komínových těles DN 400 l=2m</t>
  </si>
  <si>
    <t>- ocel trubka o 400mm tl. 6mm</t>
  </si>
  <si>
    <t>B08 : 3</t>
  </si>
  <si>
    <t>97709</t>
  </si>
  <si>
    <t>Demotáž nevyužívaných komínových těles DN 250 l=2,5m</t>
  </si>
  <si>
    <t>999281108R00</t>
  </si>
  <si>
    <t xml:space="preserve">Přesun hmot pro opravy a údržbu objektů pro opravy a údržbu dosavadních objektů včetně vnějších plášťů_x000D_
 výšky do 12 m,  </t>
  </si>
  <si>
    <t>711141559RT2</t>
  </si>
  <si>
    <t xml:space="preserve">Provedení izolace proti zemní vlhkosti pásy přitavením vodorovná, 2 vrstvy, bez dodávky izolačních pásů,  </t>
  </si>
  <si>
    <t>'D.1.2.1.10 S16 : :  (0,13*(2,7*2+3,2)+0,3*(2,8*2+3,3))*1,05</t>
  </si>
  <si>
    <t>711111001RZ1</t>
  </si>
  <si>
    <t>Provedení izolace proti zemní vlhkosti natěradly za studena na ploše vodorovné nátěrem penetračním, 1 x nátěr, včetně dodávky penetračního laku ALP</t>
  </si>
  <si>
    <t>D.1.2.1.10 : (0,1*2+32,52*2+18,2*2+1,8*2+1,2*2-1,1-0,88-1,6-1,05-1,7-2,7-2,58*2-3,08)*1,05</t>
  </si>
  <si>
    <t>628522691R</t>
  </si>
  <si>
    <t>pás izolační z modifikovaného asfaltu natavitelný; nosná vložka skelná rohož + Al fólie; horní strana jemný minerální posyp; spodní strana PE fólie; tl. 4,0 mm</t>
  </si>
  <si>
    <t>'D.1.2.1.10 S16 : :  (0,13*(2,7*2+3,2)+0,3*(2,8*2+3,3))*1,05*1,15</t>
  </si>
  <si>
    <t>712300831R00</t>
  </si>
  <si>
    <t xml:space="preserve">Odstranění povlakové krytiny a mechu na střechách plochých do 10° povlakové krytiny_x000D_
 jednovrstvé,  </t>
  </si>
  <si>
    <t>B04 : (31,6*5,65+5,7*3,4+0,35*6,16*2+5,5*0,35)*1,05</t>
  </si>
  <si>
    <t>712300832R00</t>
  </si>
  <si>
    <t xml:space="preserve">Odstranění povlakové krytiny a mechu na střechách plochých do 10° povlakové krytiny_x000D_
 dvouvrstvé,  </t>
  </si>
  <si>
    <t>D.1.2.1.10 S01 : 13,75*19,9*1,05</t>
  </si>
  <si>
    <t>D.1.2.1.10 S02 : 5,5*3,35*1,05</t>
  </si>
  <si>
    <t>D.1.2.1.10 S03 : (31,6*5,65+5,7*3,4+0,35*6,16*2)*1,05</t>
  </si>
  <si>
    <t>S10 : 24,51*1,05</t>
  </si>
  <si>
    <t>712373111RS1</t>
  </si>
  <si>
    <t xml:space="preserve">Povlakové krytiny střech do 10° termoplasty kotvené do betonu, 6 kotev/m2, pro tl. izolace do 160 mm, bez dodávky fólie,  </t>
  </si>
  <si>
    <t>D 1.2.1.11 K13 :  (5,49*3+9,3*2+31,5+13,51*2)*1,05</t>
  </si>
  <si>
    <t>D 1.2.1.11 K12 : (5,49*3+9,3*2+31,5+3,35*2+0,65*2+13,51*2)*1,05</t>
  </si>
  <si>
    <t>712378011T00</t>
  </si>
  <si>
    <t>Zářezová lišta z Pz plechu tl.0,6mm+měkčené PVC RŠ 100 mm</t>
  </si>
  <si>
    <t>Úprava délky a připevnění pásku natloukacími hmoždinkami včetně dodávky pásku.</t>
  </si>
  <si>
    <t>D.1.2.1.11 K14 : (3,35*2+0,65*2)*1,05</t>
  </si>
  <si>
    <t>712378030T00</t>
  </si>
  <si>
    <t>atiková okapnice, Pz plechu tl.0,6mm+měkčené PVC, RŠ 300 mm</t>
  </si>
  <si>
    <t>D 1.2.1.11 K11 : (6*2+10,32*2+32,52+13,51*2)*1,05</t>
  </si>
  <si>
    <t>712378036T00</t>
  </si>
  <si>
    <t>okapnice, z Pz plechu tl.0,6mm+měkčené PVC, RŠ 600 mm</t>
  </si>
  <si>
    <t>712500831R00</t>
  </si>
  <si>
    <t xml:space="preserve">Odstranění povlakové krytiny a mechu na střechách oblých povlakové krytiny jednovrstvé,  </t>
  </si>
  <si>
    <t>B03 : 13,75*19,9*1,05</t>
  </si>
  <si>
    <t>712500832R00</t>
  </si>
  <si>
    <t xml:space="preserve">Odstranění povlakové krytiny a mechu na střechách oblých povlakové krytiny dvouvrstvé,  </t>
  </si>
  <si>
    <t>712571801RT1</t>
  </si>
  <si>
    <t>Povlaková krytina střech oblých termoplasty 1 vrstva, materiál ve specifikaci, bez rozlišení tloušťky fólie</t>
  </si>
  <si>
    <t>712591171RT1</t>
  </si>
  <si>
    <t>Povlaková krytina střech oblých ostatní podkladní, 1 vrstva, materiál ve specifikaci</t>
  </si>
  <si>
    <t>712591176R00</t>
  </si>
  <si>
    <t>Povlaková krytina střech oblých ostatní připevnění izolace_x000D_
 kotevními terči</t>
  </si>
  <si>
    <t>D.1.2.1.10 S01 : 13,75*19,9*1,05*2</t>
  </si>
  <si>
    <t>712831101RT1</t>
  </si>
  <si>
    <t>Samostatné vytažení izol. povlaku pásy na sucho 1 vrstva, materiál ve specifikaci</t>
  </si>
  <si>
    <t>na konstrukce převyšující úroveň střechy,</t>
  </si>
  <si>
    <t>atiky : (6*2+10,32*2+32,52+13,51*2)*1,3*1,05</t>
  </si>
  <si>
    <t>712871801RT1</t>
  </si>
  <si>
    <t>Samostatné vytažení izolačního povlaku termoplasty 1 vrstva, materiál ve specifikaci, bez rozlišení tloušťky fólie</t>
  </si>
  <si>
    <t>71255</t>
  </si>
  <si>
    <t>Střešní dvouúrovňový svislý vtok dodávka a montáž</t>
  </si>
  <si>
    <t>včetně vtokové mřížky</t>
  </si>
  <si>
    <t>D.1.2.1.11 P25 : 2</t>
  </si>
  <si>
    <t>D.1.2.1.10 S01 : 13,75*19,9*1,2</t>
  </si>
  <si>
    <t>D.1.2.1.10 S02 : 5,5*3,35*1,2</t>
  </si>
  <si>
    <t>D.1.2.1.10 S03 : (31,6*5,65+5,7*3,4+0,35*6,16*2)*1,2</t>
  </si>
  <si>
    <t>atiky : (6*2+10,32*2+32,52+13,51*2)*1,3*1,2</t>
  </si>
  <si>
    <t>S10 : 24,51*1,2</t>
  </si>
  <si>
    <t>979990122R00</t>
  </si>
  <si>
    <t>Poplatek za skládku PVC střešní krytina, skupina 17 02 03 z Katalogu odpadů</t>
  </si>
  <si>
    <t>713131131R00</t>
  </si>
  <si>
    <t>Montáž tepelné izolace stěn lepením</t>
  </si>
  <si>
    <t>zateplení atiky zevnitř z EPS tl. 50mm : (6*2+10,32*2+32,52+13,51*2)*0,9*1,05</t>
  </si>
  <si>
    <t>713141125R00</t>
  </si>
  <si>
    <t>Montáž tepelné izolace plochých střech desky, na lepidlo</t>
  </si>
  <si>
    <t>28376258R</t>
  </si>
  <si>
    <t>deska izolační podlahová; pěnový polystyren s grafitem; povrch hladký; rovná hrana; tl. 140,0 mm; součinitel tepelné vodivosti 0,031 W/mK; R = 4,600 m2K/W; obj. hmotnost 30,00 kg/m3</t>
  </si>
  <si>
    <t>D.1.2.1.10 S02 : 5,5*3,35*1,2*2</t>
  </si>
  <si>
    <t>D.1.2.1.10 S03 : (31,6*5,65+5,7*3,4+0,35*6,16*2)*1,2*2</t>
  </si>
  <si>
    <t>28375933R</t>
  </si>
  <si>
    <t>deska izolační EPS 70 F; pěnový polystyren; povrch hladký; tl. 50,0 mm; součinitel tepelné vodivosti 0,039 W/mK; R = 1,280 m2K/W; U = 0,780 W/m2K; obj. hmotnost 17,00 kg/m3</t>
  </si>
  <si>
    <t>zateplení atiky zevnitř z EPS : (6*2+10,32*2+32,52+13,51*2)*0,9*1,2</t>
  </si>
  <si>
    <t>28375971R</t>
  </si>
  <si>
    <t>deska spádová, klín EPS 100; pěnový polystyren; součinitel tepelné vodivosti 0,037 W/mK</t>
  </si>
  <si>
    <t>D.1.2.1.10 S03 : (31,6*5,65+5,7*3,4+0,35*6,16*2)*0,16*1,2</t>
  </si>
  <si>
    <t>S10 : 24,51*0,09*1,2</t>
  </si>
  <si>
    <t>63151498R</t>
  </si>
  <si>
    <t>deska izolační střešní; minerální vlákno; tl. 60,0 mm; součinitel tepelné vodivosti 0,039 W/mK; R = 1,500 m2K/W; obj. hmotnost 175,00 kg/m3; hydrofobizováno</t>
  </si>
  <si>
    <t>63151468R</t>
  </si>
  <si>
    <t>deska izolační střešní; minerální vlákno; tl. 80,0 mm; součinitel tepelné vodivosti 0,038 W/mK; R = 2,100 m2K/W; obj. hmotnost 150,00 kg/m3; hydrofobizováno</t>
  </si>
  <si>
    <t>723Z08</t>
  </si>
  <si>
    <t>demontáž a zpětná montáž rozvodu plynu dle popisu</t>
  </si>
  <si>
    <t>osazení rozvodů plynu zpět včetně nezbytného prodloužení</t>
  </si>
  <si>
    <t>D 1.2.1.11 Z08 : 17</t>
  </si>
  <si>
    <t>762331920T00</t>
  </si>
  <si>
    <t>Vyřezání části střešní vazby do 224 cm2</t>
  </si>
  <si>
    <t xml:space="preserve">m3    </t>
  </si>
  <si>
    <t>D.1.2.1.10 S02 : 2</t>
  </si>
  <si>
    <t>762332932R00</t>
  </si>
  <si>
    <t>Vázané konstrukce krovů doplnění části střešní vazby z hranolků, hranolů včetně dodávky řeziva_x000D_
 průřezové plochy přes 120 do 224 cm2, včetně dodávky hranolů 120 x 140 mm</t>
  </si>
  <si>
    <t>762331812R00</t>
  </si>
  <si>
    <t>Demontáž vázaných konstrukcí krovů z hranolů, hranolků, fošen, průřezové plochy přes 120 do 224 cm2</t>
  </si>
  <si>
    <t>B04 : 361</t>
  </si>
  <si>
    <t>762341320R00</t>
  </si>
  <si>
    <t xml:space="preserve">Montáž bednění střech obloukových z velkoplošných desek na bázi dřeva,  </t>
  </si>
  <si>
    <t>762341814T00</t>
  </si>
  <si>
    <t>Demontáž bednění střech obloukových z desek aglomerovaných</t>
  </si>
  <si>
    <t>D.1.2.1.10 S01 překližka : 13,75*19,9*0,012</t>
  </si>
  <si>
    <t>D.1.2.1.10 S02 : 5,5*3,35*1,05*0,024</t>
  </si>
  <si>
    <t>762441113R00</t>
  </si>
  <si>
    <t>Obložení atiky montáž z dřevoštěpkových desek, 1 vrstva, připevnění hmoždinkami a šrouby</t>
  </si>
  <si>
    <t>atiky : (6*2+10,32*2+32,52+13,51*2)*0,55*1,05</t>
  </si>
  <si>
    <t>60623311R</t>
  </si>
  <si>
    <t>překližka vodovzdorná; BO/SM; jakost C/C; tl = 12,0 mm; š = 2 500 mm; h = 1 250,0 mm; počet vrstev 5</t>
  </si>
  <si>
    <t>60725017R</t>
  </si>
  <si>
    <t>deska dřevoštěpková třívrstvá pro prostředí vlhké; strana nebroušená; hrana rovná; tl = 25,0 mm</t>
  </si>
  <si>
    <t>atiky : (6*2+10,32*2+32,52+13,51*2)*0,55*1,2</t>
  </si>
  <si>
    <t>764918101R00</t>
  </si>
  <si>
    <t xml:space="preserve">Krytina hladká z tabulí, z pozinkovaného lakovaného plechu, sklon střechy do 30°, výroba (zhotovení) a montáž </t>
  </si>
  <si>
    <t>s úpravou krytiny u okapů, prostupů a výčnělků</t>
  </si>
  <si>
    <t>D 1.2.1.11 K19 :  1,69*0,82*1,05</t>
  </si>
  <si>
    <t>764908110RT1</t>
  </si>
  <si>
    <t>D 1.2.1.11 K17 : 14,6</t>
  </si>
  <si>
    <t>D 1.2.1.11 K17 : 2</t>
  </si>
  <si>
    <t>764928104R00</t>
  </si>
  <si>
    <t>Oplechování parapetů  , z lakovaného pozinkovaného plechu, rš 250 mm, výroba (zhotovení) a montáž</t>
  </si>
  <si>
    <t>včetně rohů</t>
  </si>
  <si>
    <t>D 1.2.1.11 K01 : 1,7*5</t>
  </si>
  <si>
    <t>K02 : 1,2*4</t>
  </si>
  <si>
    <t>K03 : 1,8*6</t>
  </si>
  <si>
    <t>K04 : 3,5*1</t>
  </si>
  <si>
    <t>K05 : 4,2*5</t>
  </si>
  <si>
    <t>K06 : 0,5*2</t>
  </si>
  <si>
    <t>K07 : 0,75*4</t>
  </si>
  <si>
    <t>K08 : 2,7*3</t>
  </si>
  <si>
    <t>K09 : 0,8*2</t>
  </si>
  <si>
    <t>K10 : 0,9*1</t>
  </si>
  <si>
    <t>764322851R00</t>
  </si>
  <si>
    <t>Demontáž oplechování okapů na střechách s tvrdou krytinou, rš 660 mm, sklonu přes 30 do 45°</t>
  </si>
  <si>
    <t>D 1.2.1.11 K18 : 19,3</t>
  </si>
  <si>
    <t>764359820R00</t>
  </si>
  <si>
    <t>Demontáž žlabů kotlíku oválného a čtyřhranného,  , sklonu do 30°</t>
  </si>
  <si>
    <t>764410850R00</t>
  </si>
  <si>
    <t>Demontáž oplechování parapetů rš od 100 do 330 mm</t>
  </si>
  <si>
    <t>764430840R00</t>
  </si>
  <si>
    <t>Demontáž oplechování zdí a nadezdívek rš od 330 do 500 mm</t>
  </si>
  <si>
    <t>764454802R00</t>
  </si>
  <si>
    <t>Demontáž odpadních trub nebo součástí trub kruhových , o průměru 120 mm</t>
  </si>
  <si>
    <t>764353843T00</t>
  </si>
  <si>
    <t>Demontáž žlabů nadříms.v hácích, rš 1000 mm</t>
  </si>
  <si>
    <t>D 1.2.1.11 K16 : 19,3</t>
  </si>
  <si>
    <t>764908361T00</t>
  </si>
  <si>
    <t>Okapový žlab zaatikový hranatý, rš 1000 mm,FOP/PO tl.0,6mm</t>
  </si>
  <si>
    <t>Dodávka a montáž oplechování z plechu tl. 0,6mm s povrchovou úpravou PE (polyester). Barva hnědá a cihlově červená.</t>
  </si>
  <si>
    <t xml:space="preserve">  D 1.2.1.11 K01 : 1,7*5</t>
  </si>
  <si>
    <t xml:space="preserve">  K02 : 1,2*4</t>
  </si>
  <si>
    <t xml:space="preserve">  K03 : 1,8*6</t>
  </si>
  <si>
    <t xml:space="preserve">  K04 : 3,5*1</t>
  </si>
  <si>
    <t xml:space="preserve">  K05 : 4,2*5</t>
  </si>
  <si>
    <t xml:space="preserve">  K06 : 0,5*2</t>
  </si>
  <si>
    <t xml:space="preserve">  K07 : 0,75*4</t>
  </si>
  <si>
    <t xml:space="preserve">  K08 : 2,7*3</t>
  </si>
  <si>
    <t xml:space="preserve">  K09 : 0,8*2</t>
  </si>
  <si>
    <t xml:space="preserve">  K10 : 0,9*1</t>
  </si>
  <si>
    <t>63,2*0,25*1,1</t>
  </si>
  <si>
    <t>K19 : 1,69*0,82*1,2</t>
  </si>
  <si>
    <t>979951111R00</t>
  </si>
  <si>
    <t>Výkup kovů železný šrot, tloušťky do 4 mm</t>
  </si>
  <si>
    <t>pod parapety : (1,7*5+1,2*4+1,8*6+3,5*1+4,2*5+0,5*2+0,75*4+2,7*3+0,8*2+0,9*1)*0,25*1,1</t>
  </si>
  <si>
    <t>766421821R00</t>
  </si>
  <si>
    <t>Demontáž obložení podhledů palubkami</t>
  </si>
  <si>
    <t>D.1.2.1.12 B10 : 24,51*1,01</t>
  </si>
  <si>
    <t>766422342R00</t>
  </si>
  <si>
    <t>Montáž obložení podhledů jednoduchých, panely obkladovými, z aglomerovaných desek, velikosti přes 0,6 do 1,5 m2</t>
  </si>
  <si>
    <t>60725035R</t>
  </si>
  <si>
    <t>deska dřevoštěpková třívrstvá pro prostředí vlhké; strana nebroušená; hrana rovná; tl = 22,0 mm</t>
  </si>
  <si>
    <t>D.1.2.1.10 S15 : 24,51*1,2</t>
  </si>
  <si>
    <t>Odkaz na mn. položky pořadí 191 : 0,27181*15</t>
  </si>
  <si>
    <t>Odkaz na mn. položky pořadí 191 : 0,27181</t>
  </si>
  <si>
    <t>998766102R00</t>
  </si>
  <si>
    <t>Přesun hmot pro konstrukce truhlářské Přesun hmot pro truhlářské konstr., výšky do 12 m</t>
  </si>
  <si>
    <t>767995101R00</t>
  </si>
  <si>
    <t>Výroba a montáž atypických kovovových doplňků staveb hmotnosti do 5 kg</t>
  </si>
  <si>
    <t>D 1.2.1.6 plotny : 0,15*0,09*4*3*48</t>
  </si>
  <si>
    <t>OP9 : : 11,404</t>
  </si>
  <si>
    <t>767995103R00</t>
  </si>
  <si>
    <t>Výroba a montáž atypických kovovových doplňků staveb hmotnosti přes 10 do 20 kg</t>
  </si>
  <si>
    <t xml:space="preserve">  D 1.2.1.6 OP5 : : 2,58*2</t>
  </si>
  <si>
    <t xml:space="preserve">  OP6 : : 3,08*1</t>
  </si>
  <si>
    <t>Mezisoučet</t>
  </si>
  <si>
    <t>8,24*3,85</t>
  </si>
  <si>
    <t>767995104R00</t>
  </si>
  <si>
    <t>Výroba a montáž atypických kovovových doplňků staveb hmotnosti přes 20 do 50 kg</t>
  </si>
  <si>
    <t>D 1.2.1.6 OP1 : 3,17*6*15,1 : 3,17*6*15,1</t>
  </si>
  <si>
    <t xml:space="preserve">  D 1.2.1.6 OP3 : : 2,58*2*14,87</t>
  </si>
  <si>
    <t xml:space="preserve">  OP4 : : 3,08*1*14,87</t>
  </si>
  <si>
    <t xml:space="preserve">  OP7 : : 4,45*2*14,87</t>
  </si>
  <si>
    <t xml:space="preserve">  OP8 : : 2,53*2*14,87</t>
  </si>
  <si>
    <t xml:space="preserve">  OP10 : : 4,7*1*14,87</t>
  </si>
  <si>
    <t>767Z01</t>
  </si>
  <si>
    <t>sekční garážová vrata 2,58 x 3,07 m dodávka a montáž</t>
  </si>
  <si>
    <t>-parametry a vybavení dle projektové dokumentace</t>
  </si>
  <si>
    <t>D 1.2.1.11 Z01 : 2</t>
  </si>
  <si>
    <t>767Z02</t>
  </si>
  <si>
    <t>sekční garážová vrata 3,08 x 3,07 m dodávka a montáž</t>
  </si>
  <si>
    <t>D 1.2.1.11 Z02 : 1</t>
  </si>
  <si>
    <t>767Z03</t>
  </si>
  <si>
    <t>sekční garážová vrata 2,70 x 2,70 m dodávka a montáž</t>
  </si>
  <si>
    <t>D 1.2.1.11 Z03 : 1</t>
  </si>
  <si>
    <t>767Z04</t>
  </si>
  <si>
    <t>garážová vrata dvoukřídlá otvíravá 1,70 x 2,70 m -hliníková dodávka a montáž</t>
  </si>
  <si>
    <t>D 1.2.1.11 Z04 : 1</t>
  </si>
  <si>
    <t>767Z05</t>
  </si>
  <si>
    <t xml:space="preserve">demontáž a zpětná montáž žebříku délka 9,5m  dle popisu </t>
  </si>
  <si>
    <t>1x nátěr jednovrstvou krycí barvou (šedá barva)</t>
  </si>
  <si>
    <t>D 1.2.1.11 Z05 : 1</t>
  </si>
  <si>
    <t>767Z06</t>
  </si>
  <si>
    <t>dešťová žaluzie 0,30 x 0,45 m</t>
  </si>
  <si>
    <t>D 1.2.1.11 Z06 : 1</t>
  </si>
  <si>
    <t>767Z07</t>
  </si>
  <si>
    <t>odkouření kotle</t>
  </si>
  <si>
    <t>opatřit nástavce proti vletu ptactva</t>
  </si>
  <si>
    <t>D 1.2.1.11 Z07 : 3</t>
  </si>
  <si>
    <t>767Z09</t>
  </si>
  <si>
    <t>dodávka a montáž LED reflektoru do exteriéru</t>
  </si>
  <si>
    <t>stupeň krytí IP65</t>
  </si>
  <si>
    <t>D 1.2.1.11 Z09 : 1</t>
  </si>
  <si>
    <t>767Z10</t>
  </si>
  <si>
    <t>stupeň krytí IP44</t>
  </si>
  <si>
    <t>D 1.2.1.11 Z10 : 3</t>
  </si>
  <si>
    <t>767Z11</t>
  </si>
  <si>
    <t>dodávka a montáž vypínače do exteriéru</t>
  </si>
  <si>
    <t>D 1.2.1.11 Z11 : 4</t>
  </si>
  <si>
    <t>767Z12</t>
  </si>
  <si>
    <t>demontáž a zpětná montáž čidla</t>
  </si>
  <si>
    <t>dodávka včetně prodloužení stávající kabeláže přes zateplovací systém</t>
  </si>
  <si>
    <t>D 1.2.1.11 Z12 : 1</t>
  </si>
  <si>
    <t>767Z13</t>
  </si>
  <si>
    <t>dešťová žaluzie 0,20 x 0,20 m</t>
  </si>
  <si>
    <t>D 1.2.1.11 Z13 : 3</t>
  </si>
  <si>
    <t>767Z14</t>
  </si>
  <si>
    <t>demontáž a zpětná montáž odvzdušňovacího potrubí plynu</t>
  </si>
  <si>
    <t>2x nový nátěr žluté barvy</t>
  </si>
  <si>
    <t>D 1.2.1.11 Z14 : 2*2</t>
  </si>
  <si>
    <t>13611220R</t>
  </si>
  <si>
    <t>plech ocelový válcovaný za tepla S235 (11375); povrch hladký; tl.  6,00 mm</t>
  </si>
  <si>
    <t>D 1.2.1.6 plotny : 0,15*0,09*4*3*0,048*1,08</t>
  </si>
  <si>
    <t>OP2: : 0,00776*1,15</t>
  </si>
  <si>
    <t>OP9: : 0,011404*1,15</t>
  </si>
  <si>
    <t>145877963T</t>
  </si>
  <si>
    <t>Profil obdélník. uzavř.svařovaný S235  120x60x6 mm</t>
  </si>
  <si>
    <t>'D 1.2.1.6 OP1 : 3,17*6*0,0151*1,15 : 3,17*6*0,0151*1,15</t>
  </si>
  <si>
    <t>14587895T</t>
  </si>
  <si>
    <t>Profil obdélník. uzavř.svařovaný S235  100x150x4 mm</t>
  </si>
  <si>
    <t xml:space="preserve">    D 1.2.1.6 OP3 : : 2,58*2</t>
  </si>
  <si>
    <t xml:space="preserve">    OP4 : : 3,08*1</t>
  </si>
  <si>
    <t xml:space="preserve">    OP7 : : 4,45*2</t>
  </si>
  <si>
    <t xml:space="preserve">    OP8 : : 2,53*2</t>
  </si>
  <si>
    <t xml:space="preserve">    OP10 : : 4,7*1</t>
  </si>
  <si>
    <t xml:space="preserve">  </t>
  </si>
  <si>
    <t>26,9*0,01487*1,15</t>
  </si>
  <si>
    <t>133301510000R</t>
  </si>
  <si>
    <t>tyč ocelová  L (úhelník) válcovaná za tepla S235 (11375); rovnoramenná; tl = 5,00 mm; a = 50,0 mm; b = 50,0 mm</t>
  </si>
  <si>
    <t xml:space="preserve">    D 1.2.1.6 OP5 : :  2,58*2</t>
  </si>
  <si>
    <t xml:space="preserve">    OP6 : : 3,08*1</t>
  </si>
  <si>
    <t xml:space="preserve">    Mezisoučet : </t>
  </si>
  <si>
    <t>8,24*0,00385*1,15</t>
  </si>
  <si>
    <t>553980001T</t>
  </si>
  <si>
    <t>Ocelové výrobky pozinkování</t>
  </si>
  <si>
    <t>D 1.2.1.6 OP2 : : 7,76</t>
  </si>
  <si>
    <t xml:space="preserve">  D 1.2.1.6 OP5 : : 2,58*2*3,85</t>
  </si>
  <si>
    <t xml:space="preserve">  OP6 : : 3,08*1*3,85</t>
  </si>
  <si>
    <t>D 1.2.1.6 OP1 : : 3,17*6*15,1</t>
  </si>
  <si>
    <t>D 1.2.1.11 P05 : 1,7*4</t>
  </si>
  <si>
    <t>P06 : 1,2*4</t>
  </si>
  <si>
    <t>P07 : 1,8*6</t>
  </si>
  <si>
    <t>P08 : 3,5*1</t>
  </si>
  <si>
    <t>P09 : 4,2*5</t>
  </si>
  <si>
    <t>P10 : 0,5*2</t>
  </si>
  <si>
    <t>P11 : 0,75*4</t>
  </si>
  <si>
    <t>P12 : 2,7*3</t>
  </si>
  <si>
    <t>P13 : 0,8*2</t>
  </si>
  <si>
    <t>P14 : 0,9*1</t>
  </si>
  <si>
    <t>766601112R00</t>
  </si>
  <si>
    <t>Těsnění připojovací spáry montáž těsnění připojovací spáry_x000D_
 ostění, fólie+páska</t>
  </si>
  <si>
    <t>D 1.2.1.11 P05 : (1,7+1,8)*2*4</t>
  </si>
  <si>
    <t>P06 : (1,2+1,8)*2*4</t>
  </si>
  <si>
    <t>P07 : (1,8+1,8)*2*6</t>
  </si>
  <si>
    <t>P08 : (3,5+1,8)*2*1</t>
  </si>
  <si>
    <t>P09 : (4,2+2,4)*2*5</t>
  </si>
  <si>
    <t>P10 : (0,5+2,4)*2*2</t>
  </si>
  <si>
    <t>P11 : (0,75+2,4)*2*4</t>
  </si>
  <si>
    <t>P12 : (2,7+1,8)*2*3</t>
  </si>
  <si>
    <t>P13 : (0,8+1,8)*2*2</t>
  </si>
  <si>
    <t>P14 : (0,9+1,8)*2*1</t>
  </si>
  <si>
    <t>D 1.2.1.11 P01 : (1,1+2,7)*2*1</t>
  </si>
  <si>
    <t>P02 : (0,88+2,7)*2*1</t>
  </si>
  <si>
    <t>P03 : (1,6+2,7)*2*1</t>
  </si>
  <si>
    <t>P04 : (1,05+2,7)*2*1</t>
  </si>
  <si>
    <t>766P01</t>
  </si>
  <si>
    <t>vstupní dveře s nadsvětlíkem, otevíravé 1,1x2,7m-parametry a vybavení dle projektové dokumentace</t>
  </si>
  <si>
    <t>D 1.2.1.11 P01 : 1</t>
  </si>
  <si>
    <t>766P02</t>
  </si>
  <si>
    <t>vstupní dveře s nadsvětlíkem, otevíravé 0,88x2,7m</t>
  </si>
  <si>
    <t>D 1.2.1.11 P02 : 1</t>
  </si>
  <si>
    <t>766P03</t>
  </si>
  <si>
    <t>vstupní dveře s nadsvětlíkem, otevíravé 1,6x2,7m-parametry a vybavení dle projektové dokumentace</t>
  </si>
  <si>
    <t>D 1.2.1.11 P03 : 1</t>
  </si>
  <si>
    <t>766P04</t>
  </si>
  <si>
    <t>vstupní dveře s nadsvětlíkem, otevíravé 1,05x2,7m-parametry a vybavení dle projektové dokumentace</t>
  </si>
  <si>
    <t>D 1.2.1.11 P04 : 1</t>
  </si>
  <si>
    <t>766P05</t>
  </si>
  <si>
    <t>okno otevíravé a výklopné 1,7x1,8m-parametry a vybavení dle projektové dokumentace</t>
  </si>
  <si>
    <t>D.1.2.1.11 P05 : 4</t>
  </si>
  <si>
    <t>766P06</t>
  </si>
  <si>
    <t>okno otevíravé a výklopné 1,2x1,8m-parametry a vybavení dle projektové dokumentace</t>
  </si>
  <si>
    <t>D.1.2.1.11 P06 : 4</t>
  </si>
  <si>
    <t>766P07</t>
  </si>
  <si>
    <t>okno otevíravé a výklopné 1,8x1,8m-parametry a vybavení dle projektové dokumentace</t>
  </si>
  <si>
    <t>D.1.2.1.11 P07 : 6</t>
  </si>
  <si>
    <t>766P08</t>
  </si>
  <si>
    <t>okno otevíravé a výklopné 3,5x1,8m-parametry a vybavení dle projektové dokumentace</t>
  </si>
  <si>
    <t>D.1.2.1.11 P08 : 1</t>
  </si>
  <si>
    <t>766P09</t>
  </si>
  <si>
    <t>okno otevíravé a výklopné 4,2x2,4 m-parametry a vybavení dle projektové dokumentace</t>
  </si>
  <si>
    <t>D.1.2.1.11 P09 : 5</t>
  </si>
  <si>
    <t>766P10</t>
  </si>
  <si>
    <t>okno otevíravé a výklopné 0,5x2,4 m-parametry a vybavení dle projektové dokumentace</t>
  </si>
  <si>
    <t>D.1.2.1.11 P10 : 2</t>
  </si>
  <si>
    <t>766P11</t>
  </si>
  <si>
    <t>okno otevíravé a výklopné 0,75x2,4 m-parametry a vybavení dle projektové dokumentace</t>
  </si>
  <si>
    <t>D.1.2.1.11 P11 : 4</t>
  </si>
  <si>
    <t>766P12</t>
  </si>
  <si>
    <t>okno otevíravé a výklopné 2,7x1,8m-parametry a vybavení dle projektové dokumentace</t>
  </si>
  <si>
    <t>D.1.2.1.11 P12 : 3</t>
  </si>
  <si>
    <t>766P13</t>
  </si>
  <si>
    <t>okno otevíravé a výklopné 0,8x1,8m-parametry a vybavení dle projektové dokumentace</t>
  </si>
  <si>
    <t>D.1.2.1.11 P13 : 2</t>
  </si>
  <si>
    <t>766P14</t>
  </si>
  <si>
    <t>okno otevíravé a výklopné 0,9x1,8m-parametry a vybavení dle projektové dokumentace</t>
  </si>
  <si>
    <t>D.1.2.1.11 P14 : 1</t>
  </si>
  <si>
    <t>RTS 19/ II</t>
  </si>
  <si>
    <t>776511820R00</t>
  </si>
  <si>
    <t>Odstranění povlakových podlah z nášlapné plochy lepených, s podložkou, z ploch přes 20 m2</t>
  </si>
  <si>
    <t>800-775</t>
  </si>
  <si>
    <t>D.1.2.1.12 B11 : 24,51*1,01</t>
  </si>
  <si>
    <t>979990181R00</t>
  </si>
  <si>
    <t>Poplatek za skládku PVC podlahová krytina, skupina 17 02 03 z Katalogu odpadů</t>
  </si>
  <si>
    <t>777812121R00</t>
  </si>
  <si>
    <t>Nátěr epoxidový, podlah ve výrobních prostorech, skladech, na parkovacích plochách a v garážích,  pro normálně až středně težké mechanické a chemické zatížení, skladba: penetrace, 2xnátěr</t>
  </si>
  <si>
    <t>800-773</t>
  </si>
  <si>
    <t>včetně penetrace podkladu.</t>
  </si>
  <si>
    <t>998777102R00</t>
  </si>
  <si>
    <t>Přesun hmot pro podlahy syntetické v objektech výšky do 12 m</t>
  </si>
  <si>
    <t>762911121R00</t>
  </si>
  <si>
    <t xml:space="preserve">Impregnace řeziva tlakovakuová, ochrana proti dřevokazným houbám, plísním a dřevokaznému hmyzu </t>
  </si>
  <si>
    <t>D.1.2.1.10 S02 : 5,5*3,35*1,05*2</t>
  </si>
  <si>
    <t>atiky : (6*2+10,32*2+32,52+13,51*2)*0,55*1,05*2</t>
  </si>
  <si>
    <t>783Z15</t>
  </si>
  <si>
    <t xml:space="preserve">2x nový nátěr, barevnost dle stávajícího vzoru		</t>
  </si>
  <si>
    <t>D 1.2.1.11 Z15 : 3</t>
  </si>
  <si>
    <t>63,2*1</t>
  </si>
  <si>
    <t>(5,48+5,6+5,48+4,4+2,18+7,55+1,1+2,33+5,6+2,6+1,95+4,4+4,3+5,48+5,6+2,18+4,55+2,15+2,53+1,1+5,6+2,6+1,95+4,3)*3,27+14,0*7,12</t>
  </si>
  <si>
    <t>Odkaz na mn. položky pořadí 252 : 525,32170</t>
  </si>
  <si>
    <t>těleso + nástavec pro zateplení, těleso vtoku opatřeno integrovaným přířezem z PVC, průměr DN 100</t>
  </si>
  <si>
    <t>ocelové potubí</t>
  </si>
  <si>
    <t>demontáž rozvodu plynu po fasádě budovy</t>
  </si>
  <si>
    <t>prodloužení nosných konzol</t>
  </si>
  <si>
    <t>délka: 17,0m</t>
  </si>
  <si>
    <t>ocelový s původním nátěrem</t>
  </si>
  <si>
    <t>nosné kotvící prvky prodloužit</t>
  </si>
  <si>
    <t>původní barvu otrýskat</t>
  </si>
  <si>
    <t>celou konstrukci nově žárově pozinkovat</t>
  </si>
  <si>
    <t>1x nátěr antikorozní základní barvou</t>
  </si>
  <si>
    <t>žárově zinkovaná fasádní žaluzie, osazena na stávající vývod, opatřena prodlužovacím nástavcem přes zateplení</t>
  </si>
  <si>
    <t>pvc potrubí</t>
  </si>
  <si>
    <t>opatřit prodluž. nástavcem přes zateplení d.=250mm</t>
  </si>
  <si>
    <t>výkon LED 50W</t>
  </si>
  <si>
    <t>světelný tok 4100 lm</t>
  </si>
  <si>
    <t>chromatičnost světla 5000K</t>
  </si>
  <si>
    <t>výkon LED 12W</t>
  </si>
  <si>
    <t>světelný tok 4000 lm</t>
  </si>
  <si>
    <t>chromatičnost světla 4000K</t>
  </si>
  <si>
    <t>řazení 6</t>
  </si>
  <si>
    <t>barva - antracit</t>
  </si>
  <si>
    <t>220x0,4x1,05=92,4kg</t>
  </si>
  <si>
    <t>36x0,6x1,05=22,68kg</t>
  </si>
  <si>
    <t>120x1,08x1,05=136,08kg</t>
  </si>
  <si>
    <t>R01</t>
  </si>
  <si>
    <t>Podpěra na rovné střechy PV21</t>
  </si>
  <si>
    <t>výkopy východ : (((1,55+0,81)/2*1,28+(1,2+0,81)/2*0,67)/2*(24,4+(1,55+0,81+1,2+0,81)/2))*1,05</t>
  </si>
  <si>
    <t>výkopy západ : (((1,57+0,81)/2*1,32+(1,2+0,81)/2*0,67)/2*(14,9+(1,57+0,81+1,2+0,81)/2)+(0,91+0,76)/2*2,1*0,65+(1,18+0,81)/2*0,63*8)*1,05</t>
  </si>
  <si>
    <t>výkopy jih : ((1,2+0,81)/2*0,67*(45,3+2*1,2)+(1,23+0,81)/2*0,73*(11,77+1,7))*1,05</t>
  </si>
  <si>
    <t>výkopy sever : 172,76</t>
  </si>
  <si>
    <t>139601102R00</t>
  </si>
  <si>
    <t>Ruční výkop jam, rýh a šachet v hornině 3</t>
  </si>
  <si>
    <t>s přehozením na vzdálenost do 5 m nebo s naložením na ruční dopravní prostředek</t>
  </si>
  <si>
    <t>Z 31 napojení geiger : 0,4*2,5*1,2*10</t>
  </si>
  <si>
    <t>139R</t>
  </si>
  <si>
    <t>zemní práce pro plastové šachty,výkop a zpětný obsyp včetně potřebných úprav terénu</t>
  </si>
  <si>
    <t>Agregovaná položka</t>
  </si>
  <si>
    <t>POL2_1</t>
  </si>
  <si>
    <t>pro zateplení zásyp : -(30,48+26,6+44,26+172,76-0,37*44,8-0,3*37,0-0,3*65,7-0,2*97,0-47,48-196,94*0,14)*1,05</t>
  </si>
  <si>
    <t>D.1.3.1.18 S16 dovoz ornice : 97*0,2</t>
  </si>
  <si>
    <t>166,62261*10</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</si>
  <si>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</si>
  <si>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</si>
  <si>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</si>
  <si>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D.1.3.1.19 Z 31 napojení geiger : 0,4*2,5*0,5*10</t>
  </si>
  <si>
    <t>pro zateplení : (30,48+26,6+44,26+172,76-0,37*44,8-0,3*37,0-0,3*65,7-0,2*97,0-47,48-196,94*0,14)*1,05</t>
  </si>
  <si>
    <t>D.1.3.1.18 S16 : 97</t>
  </si>
  <si>
    <t>D.1.3.1.18 S14 : 37</t>
  </si>
  <si>
    <t>181301103R00</t>
  </si>
  <si>
    <t>Rozprostření a urovnání ornice v rovině v souvislé ploše do 500 m2, tloušťka vrstvy přes 150 do 200 mm</t>
  </si>
  <si>
    <t>181251001T00</t>
  </si>
  <si>
    <t>Náklady spojené se získáním vhodné zeminy na ohumusování</t>
  </si>
  <si>
    <t xml:space="preserve">  výkopy východ : (((1,55+0,81)/2*1,28+(1,2+0,81)/2*0,67)/2*(24,4+(1,55+0,81+1,2+0,81)/2))*1,05</t>
  </si>
  <si>
    <t xml:space="preserve">  výkopy západ : (((1,57+0,81)/2*1,32+(1,2+0,81)/2*0,67)/2*(14,9+(1,57+0,81+1,2+0,81)/2)+(0,91+0,76)/2*2,1*0,65+(1,18+0,81)/2*0,63*8)*1,05</t>
  </si>
  <si>
    <t xml:space="preserve">  výkopy jih : ((1,2+0,81)/2*0,67*(45,3+2*1,2)+(1,23+0,81)/2*0,73*(11,77+1,7))*1,05</t>
  </si>
  <si>
    <t xml:space="preserve">  výkopy sever : 172,76</t>
  </si>
  <si>
    <t xml:space="preserve">  pro zateplení zásyp : -(30,48+26,6+44,26+172,76-0,37*44,8-0,3*37,0-0,3*65,7-0,2*97,0-47,48-196,94*0,14)*1,05</t>
  </si>
  <si>
    <t xml:space="preserve">  D.1.3.1.18 S16 dovoz ornice : 97*0,2</t>
  </si>
  <si>
    <t xml:space="preserve">  Z 31 napojení geiger : 0,4*2,5*1,2*10</t>
  </si>
  <si>
    <t>166,62261*1,9</t>
  </si>
  <si>
    <t>D.1.3.1.18 S15 : 65,7*2</t>
  </si>
  <si>
    <t>D.1.3.1.18 S16 : 97*0,05</t>
  </si>
  <si>
    <t>D.1.3.1.10 : 68,8</t>
  </si>
  <si>
    <t>311112130RT2</t>
  </si>
  <si>
    <t>Stěny z betonových bednicích tvárnic a betonu šířky 300 mm, zálivka betonem C16/20</t>
  </si>
  <si>
    <t>(ztracené bednění) z betonových tvárnic a zálivka betonem,</t>
  </si>
  <si>
    <t>dozdění výtahové šachty : (3*1,4*2+1,2*4,3)*0,3*1,05</t>
  </si>
  <si>
    <t>311361821R00</t>
  </si>
  <si>
    <t>Výztuž nadzákladových zdí z betonářské oceli 10 505(R)</t>
  </si>
  <si>
    <t>včetně distančních prvků</t>
  </si>
  <si>
    <t>dozdění výtahové šachty : 0,28047</t>
  </si>
  <si>
    <t>340271507R00</t>
  </si>
  <si>
    <t>Zazdívka otvorů příček z pórobetonových tvárnic plochy od 0,25 m2 do 1 m2, tloušťka zdiva 75 mm</t>
  </si>
  <si>
    <t>včetně pomocného pracovního lešení</t>
  </si>
  <si>
    <t>141,8*0,075*0,15</t>
  </si>
  <si>
    <t>(6,5+13+1,5)*0,075*0,25</t>
  </si>
  <si>
    <t>310271530R00</t>
  </si>
  <si>
    <t>Zazdívka otvorů z pórobetonových tvárnic plochy od 0,25 m2 do 1 m2 , tloušťka zdiva 300 mm</t>
  </si>
  <si>
    <t>ve zdivu nadzákladovém, včetně pomocného pracovního lešení</t>
  </si>
  <si>
    <t>dozdívka oken na západní straně : (2*0,125*1,35+3*2*0,125*2,6)*1,05</t>
  </si>
  <si>
    <t>417121031RT2</t>
  </si>
  <si>
    <t>Věnec z U tvarovek pórobetonových, betonová zálivka na šířku zdi 300 mm</t>
  </si>
  <si>
    <t>kladení tvárnic na tenkou maltu, zálivka betonem. Bez výztuže.</t>
  </si>
  <si>
    <t>(49,7+7,41+7,1)*1,05</t>
  </si>
  <si>
    <t>417361721R00</t>
  </si>
  <si>
    <t>Výztuž ztužujících pásů a věnců z betonářské oceli BSt 500 S</t>
  </si>
  <si>
    <t>Včetně distančních prvků.</t>
  </si>
  <si>
    <t>D 1.3.1.20 : 0,23242</t>
  </si>
  <si>
    <t>0,725*0,35*178,2*1,05</t>
  </si>
  <si>
    <t>D 1.1.20  drenáž : (1,66+0,63+1,67+1,46)*178,2*1,05</t>
  </si>
  <si>
    <t>212753114R00</t>
  </si>
  <si>
    <t>Plastové drenážní trubky montáž ohebné plastové drenážní trubky do rýhy, DN 100, bez lože</t>
  </si>
  <si>
    <t>178,2</t>
  </si>
  <si>
    <t>28611223.AR</t>
  </si>
  <si>
    <t>trubka plastová drenážní PVC; ohebná; perforovaná po celém obvodu; DN 100,0 mm</t>
  </si>
  <si>
    <t>168,945*1,09</t>
  </si>
  <si>
    <t>(1,66+0,63+1,67+1,46)*178,2*1,2</t>
  </si>
  <si>
    <t>D.1.3.1.18 S13 : 44,8*2</t>
  </si>
  <si>
    <t>564861111RT4</t>
  </si>
  <si>
    <t>564861115RT4</t>
  </si>
  <si>
    <t>Podklad ze štěrkodrti s rozprostřením a zhutněním frakce 0-63 mm, tloušťka po zhutnění 240 mm</t>
  </si>
  <si>
    <t>D.1.3.1.18 S15 : 65,7</t>
  </si>
  <si>
    <t>D.1.3.1.18 S13 : 44,8</t>
  </si>
  <si>
    <t>573211111R00</t>
  </si>
  <si>
    <t>Postřik živičný spojovací bez posypu kamenivem z asfaltu silničního, v množství od 0,5 do 0,7 kg/m2</t>
  </si>
  <si>
    <t>577131211RT3</t>
  </si>
  <si>
    <t>Beton asfaltový s rozprostřením a zhutněním v pruhu šířky do 3 m, ACO 8 nebo ACO 11 nebo ACO 16, tloušťky 40 mm, plochy do 200 m2</t>
  </si>
  <si>
    <t>916561111RT7</t>
  </si>
  <si>
    <t>Osazení záhonového obrubníku betonového včetně dodávky obrubníků_x000D_
 1000/50/200 mm, do lože z betonu prostého C 12/15, s boční opěrou z betonu prostého</t>
  </si>
  <si>
    <t>D 1.3.1.10 OB3 : 15,5+7,5+1,5+12,5+1,5+25+3,5+7,5+15+24,5+3</t>
  </si>
  <si>
    <t>599142111R00</t>
  </si>
  <si>
    <t>Úprava zálivky dilatačních nebo pracovních spár šířky přes 20 do 40 mm</t>
  </si>
  <si>
    <t>v cementobetonovém krytu hloubky do 40 mm</t>
  </si>
  <si>
    <t>vyčištění spár, zalití spár asfaltovou zálivkou, nátěru asfaltovým lakem a posyp drtí.</t>
  </si>
  <si>
    <t>D.1.3.1.18 S13 : 55,1</t>
  </si>
  <si>
    <t>919731122R00</t>
  </si>
  <si>
    <t>Zarovnání styčné plochy podkladu nebo krytu živičné, tloušťky přes 50 do 100 mm</t>
  </si>
  <si>
    <t>podél vybourané části komunikace nebo zpevněné plochy</t>
  </si>
  <si>
    <t>D 1.3.1.10 OB2 : 8,5+13,5</t>
  </si>
  <si>
    <t>917862111RT7</t>
  </si>
  <si>
    <t>Osazení silničního nebo chodníkového betonového obrubníku včetně dodávky obrubníku_x000D_
 stojatého, rozměru 1000/150/250 mm, s boční opěrou z betonu prostého, do lože z betonu prostého C 12/15</t>
  </si>
  <si>
    <t>D 1.3.1.10 OB1 : 14+15+5</t>
  </si>
  <si>
    <t>639571206T00</t>
  </si>
  <si>
    <t>Kačírek pro okapový chodník podél budovy tl. 60 mm</t>
  </si>
  <si>
    <t>59245110R</t>
  </si>
  <si>
    <t>dlažba betonová dvouvrstvá, skladebná; obdélník; šedá; l = 200 mm; š = 100 mm; tl. 60,0 mm</t>
  </si>
  <si>
    <t>D.1.3.1.18 S14 : 37*1,01</t>
  </si>
  <si>
    <t>pod parapety : (2,4*15+1,8*19+1,35*17+1,1*4+0,9*15+2,1*24+1,86*4+1,5*2+1,4*2+1,9*30+1,2*11+2,8*3)*0,25</t>
  </si>
  <si>
    <t>pod omítku : (2,4*15+1,8*19+1,35*17+1,1*4+0,9*15+2,1*24+1,86*4+1,5*2+1,4*2+1,9*30+1,2*11+2,8*3+(15+19+17+4+15+24+4+2+2+30+11+3)*0,3)*0,1</t>
  </si>
  <si>
    <t>D.1.3.1.19 T01 : 1,6*2,1*1</t>
  </si>
  <si>
    <t>T02 : 1,8*2,1*1</t>
  </si>
  <si>
    <t>T03 : 2,4*1,8*3</t>
  </si>
  <si>
    <t>T04 : 1,35*1,65*17</t>
  </si>
  <si>
    <t>T05 : 1,1*1*4</t>
  </si>
  <si>
    <t>T06 : 1,8*1*1</t>
  </si>
  <si>
    <t>T07 : 0,9*0,9*3</t>
  </si>
  <si>
    <t>T08 : 2,1*0,9*1</t>
  </si>
  <si>
    <t>T09 : 1,86*1,35*1</t>
  </si>
  <si>
    <t>T10 : 1,5*1,65*2</t>
  </si>
  <si>
    <t>T11 : 2,1*1,65*3</t>
  </si>
  <si>
    <t>T12 : 1,4*1*2</t>
  </si>
  <si>
    <t>T13 : 2,8*2,45*1</t>
  </si>
  <si>
    <t>T14 : 1,3*3*1</t>
  </si>
  <si>
    <t>T15 : 1,8*3*1</t>
  </si>
  <si>
    <t>T16 : 1*2,1*1</t>
  </si>
  <si>
    <t>T17 : 0,9*1,8*12</t>
  </si>
  <si>
    <t>T18 : 2,1*1,8*5</t>
  </si>
  <si>
    <t>T19 : 1,86*2,6*3</t>
  </si>
  <si>
    <t>T20 : 2,1*2,7*10</t>
  </si>
  <si>
    <t>T21 : 1,9*2,7*20</t>
  </si>
  <si>
    <t>T22 : 1,2*1,8*3</t>
  </si>
  <si>
    <t>T23 : 1,8*1,8*3</t>
  </si>
  <si>
    <t>T24 : 2,4*2,6*12</t>
  </si>
  <si>
    <t>T25 : 1,8*1,8*6</t>
  </si>
  <si>
    <t>T26 : 1,2*1,8*6</t>
  </si>
  <si>
    <t>T27 : 1,8*2,4*9</t>
  </si>
  <si>
    <t>T28 : 2,8*2,1*2</t>
  </si>
  <si>
    <t>T29 : 2,1*2,5*5</t>
  </si>
  <si>
    <t>T30 : 1,9*2,5*10</t>
  </si>
  <si>
    <t>T31 : 1,2*1,35*2</t>
  </si>
  <si>
    <t>T32 : 2,8*1,35*1</t>
  </si>
  <si>
    <t>T33 : 1,9*1,55*7</t>
  </si>
  <si>
    <t>D.1.3.1.19 T35 : 2,4*15</t>
  </si>
  <si>
    <t>T36 : 1,8*19</t>
  </si>
  <si>
    <t>T37 : 1,35*17</t>
  </si>
  <si>
    <t>T38 : 1,1*4</t>
  </si>
  <si>
    <t>T39 : 0,9*15</t>
  </si>
  <si>
    <t>T40 : 2,1*24</t>
  </si>
  <si>
    <t>T41 : 1,86*4</t>
  </si>
  <si>
    <t>T42 : 1,5*2</t>
  </si>
  <si>
    <t>T43 : 1,4*2</t>
  </si>
  <si>
    <t>T44 : 1,9*30</t>
  </si>
  <si>
    <t>T45 : 1,2*11</t>
  </si>
  <si>
    <t>T46 : 2,8*3</t>
  </si>
  <si>
    <t>612421637R00</t>
  </si>
  <si>
    <t>Omítky vnitřní stěn vápenné nebo vápenocementové v podlaží i ve schodišti štukové</t>
  </si>
  <si>
    <t>omítka na dozdívce : (2*(0,125+0,3)*1,35+3*2*(0,125+0,3)*1,35)*1,05</t>
  </si>
  <si>
    <t xml:space="preserve">  (2,4+1,8*2)*3+(1,15*2+2,9)*1+(1,3*2+1,3)*1+(1,3*2+1,8)*1+(0,6*2+1,0)*1+(0,9+1,8*2)*12+(2,1+1,8*2)*5+(2,1+2,7*2)*6+(1,2+1,8*2)*3+(1,8+1,8*2)*3</t>
  </si>
  <si>
    <t xml:space="preserve">  (2,4+2,6*2)*12+(1,8+1,8*2)*6+(1,2+1,8*2)*6+(1,8+2,4*2)*9+(2,8+2,1*2)*2+(2,1+2,5*2)*3</t>
  </si>
  <si>
    <t xml:space="preserve">  (1,2+1,35*2)*2+(0,8*2+1,75*2)*1</t>
  </si>
  <si>
    <t>S09 : 451,8*0,31*1,05</t>
  </si>
  <si>
    <t>S10 : ((1,86+2,6*2)*3+(2,1+2,7*2)*4+(1,9+2,7*2)*20+(1,8+1,8*2)*6+(2,1+2,5*2)*2+(1,9+2,5*2)*10)*0,31*1,05</t>
  </si>
  <si>
    <t>602011105R00</t>
  </si>
  <si>
    <t xml:space="preserve">Omítka stěn z hotových směsí postřik, báze, sanační,  ,  ,  </t>
  </si>
  <si>
    <t>po injektáži : (2,95+3,1+3,15+5,55+2,65+1,95+3,1+3,55+1,7+2,0+3,35+2,05)*1,5</t>
  </si>
  <si>
    <t>602011151RT1</t>
  </si>
  <si>
    <t xml:space="preserve">Omítka stěn z hotových směsí vrstva štuková, vápenocementová, sanační, tloušťka vrstvy 3,5 mm,  </t>
  </si>
  <si>
    <t>602011121RT3</t>
  </si>
  <si>
    <t xml:space="preserve">Omítka stěn z hotových směsí vrstva jádrová, cementová, sanační, tloušťka vrstvy 30 mm,  </t>
  </si>
  <si>
    <t>451,8*1,05</t>
  </si>
  <si>
    <t>((1,86+2,6*2)*3+(2,1+2,7*2)*4+(1,9+2,7*2)*20+(1,8+1,8*2)*6+(2,1+2,5*2)*2+(1,9+2,5*2)*10)*1,05</t>
  </si>
  <si>
    <t>601016193R00</t>
  </si>
  <si>
    <t>Omítka stropů a podhledů z hotových směsí Doplňkové práce pro omítky stropů z hotových směsí hloubková penetrace stropů akrylátová</t>
  </si>
  <si>
    <t>D.1.3.1.18 S21 : (13,25+4,2+0,9+2,25+2,25+0,9+4,2+3,4+4,0+5,55+2,4+16,05+15,8+7,25+1,2+12,35+1,2+29,6)*0,45*1,05</t>
  </si>
  <si>
    <t>601021187R00</t>
  </si>
  <si>
    <t xml:space="preserve">Omítka stropů a podhledů z hotových směsí vrchní tenkovrstvá, silikátová, škrábaná, zrnitost 1,5 mm,  </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</si>
  <si>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</si>
  <si>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</si>
  <si>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</si>
  <si>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621477225R00</t>
  </si>
  <si>
    <t>Oprava vnějších štukových omítek podhledů složitost fasády I.-II., množství opravované plochy 41 až 50 %</t>
  </si>
  <si>
    <t>navlhčení podkladu, cementový postřik, jádrová omítka a štuk na uvedeném procentu plochy podhledu</t>
  </si>
  <si>
    <t>S12 : 19,55*1,05</t>
  </si>
  <si>
    <t>621481211RT2</t>
  </si>
  <si>
    <t>Vyztužení vnějších omítek podhledů sklotextilní síťovinou s dodávkou výztužné sítě a stěrkového tmelu</t>
  </si>
  <si>
    <t>622311117T00</t>
  </si>
  <si>
    <t>Zateplovací systém , sokl,XPS tl.20 mm,zakončený stěrkou s výztužnou tkaninou</t>
  </si>
  <si>
    <t>D 1.3.1.18 S22 : 2,2*1,5*1,05</t>
  </si>
  <si>
    <t>622311119T00</t>
  </si>
  <si>
    <t>Zateplovací systém , sokl,XPS tl.40 mm,zakončený stěrkou s výztužnou tkaninou</t>
  </si>
  <si>
    <t xml:space="preserve">  S11 : (1,6+2,1*2)*1+(1,8+2,1*2)*1+(1,35+1,65*2)*17+(1,1+1,0*2)*4+(1,8+0,9*2)*1+(0,9+0,9*2)*3</t>
  </si>
  <si>
    <t xml:space="preserve">  (2,1+0,9*2)*1+(1,86+1,35*2)*1+(1,5+1,65*2)*2+(2,1+1,65*2)*3+(1,4+1,0*2)*2+1,3*2+1,5*6</t>
  </si>
  <si>
    <t>167,61*0,31*1,05</t>
  </si>
  <si>
    <t>622311828T00</t>
  </si>
  <si>
    <t>Zatepl.systém, fasáda, miner.desky PV 40 mm,s omítkou SilikonTop K2, lepidlo ProContact</t>
  </si>
  <si>
    <t>D.1.3.1.18 S17 : (2,2*1,45+(2,8+1,95)*0,36+6,45*0,14+(5,1+2,85)/2*1,4+1,62+(2,0+0,6+2,2+2,7)*0,3+2,1*0,3)*1,05</t>
  </si>
  <si>
    <t>D.1.3.1.18 S07 : (38,24+1,74+96,07+6,98+19,41+24,19+22,45+12,96+12,65+8,8+16,52+3,68+4,27+4,54+4,49+33,07+0,47)*1,05</t>
  </si>
  <si>
    <t>S08 : (22,01+0,96+27,36+6,02+1,44+5,24+20,25+18,3+19,8+13,04+16,86+5,29+5,24+6,13+5,99+12,88+0,75)*1,05</t>
  </si>
  <si>
    <t>622311835RT3</t>
  </si>
  <si>
    <t>Zateplení fasády  , minerálními deskami s podélným vláknem, tloušťky 160 mm, kontaktní nátěr a silikonová omítka, škrábaná, zrnitost 2 mm</t>
  </si>
  <si>
    <t xml:space="preserve">  D.1.3.1.18 S05 : (4,8*13,12)+(0,6+20,25+13,75+3,4+9,15+3,1+0,15+1,03+1,0+2,35+3,0)*11,4</t>
  </si>
  <si>
    <t xml:space="preserve">  (12+4,3+15,15+5,95+1,1+6,85+2*1,2+7,25+11,45+30,2)*10,9</t>
  </si>
  <si>
    <t xml:space="preserve">  -2,4*1,8*3-2,9*1,15-1,3*1,3-1,8*1,3-1,0*0,6-0,9*1,8*12-2,1*1,8*5-1,86*2,6*3-2,1*2,7*10-1,9*2,7*20-1,2*1,8*3-1,8*1,8*3</t>
  </si>
  <si>
    <t xml:space="preserve">  -2,4*1,8*12-1,8*1,8*6-1,2*1,8*6-1,8*2,4*9-2,8*2,1*2-2,1*2,5*5-1,9*2,5*10-1,2*1,35*2-3,71+1,82</t>
  </si>
  <si>
    <t xml:space="preserve">  -109,97</t>
  </si>
  <si>
    <t>1202,15*1,05</t>
  </si>
  <si>
    <t>622311835RV1</t>
  </si>
  <si>
    <t xml:space="preserve">Zateplení fasády  , minerálními deskami s podélným vláknem, tloušťky 160 mm, zakončené stěrkou s výztužnou tkaninou,  </t>
  </si>
  <si>
    <t>D.1.3.1.18 S06 : (1,4*2,5+1,4*2,7*2+6,41+1,1*2,5*9+1,1*2,7*18+0,25*2,5*4+0,25*2,7*8)*1,05</t>
  </si>
  <si>
    <t>S20 : (0,8*(1,25+13,0+7,6)+2,65*1,2)*1,05</t>
  </si>
  <si>
    <t>622311854RT3</t>
  </si>
  <si>
    <t>Zateplení ostění minerálními deskami s podélným vláknem, tloušťky 40 mm, kontaktní nátěr a silikonová omítka</t>
  </si>
  <si>
    <t xml:space="preserve">  (2,4+1,8*2)*3+(1,15*2+2,9)*1+(1,3*2+1,3)*1+(1,3*2+1,8)*1+(0,6*2+1,0)*1+(0,9+1,8*2)*12</t>
  </si>
  <si>
    <t xml:space="preserve">  (2,1+1,8*2)*5+(2,1+2,7*2)*6+(1,2+1,8*2)*3+(1,8+1,8*2)*3+(2,4+1,8*2)*12+(1,8+1,8*2)*6+(1,2+1,8*2)*6+(1,8+2,4*2)*9+(2,8+2,1*2)*2+(2,1+2,5*2)*3</t>
  </si>
  <si>
    <t>S09 : 432,6*0,31*1,05</t>
  </si>
  <si>
    <t>622311854RV1</t>
  </si>
  <si>
    <t>Zateplení ostění  , minerálními deskami s podélným vláknem, tloušťky 40 mm, zakončené stěrkou s výztužnou tkaninou</t>
  </si>
  <si>
    <t>D.1.3.1.18 S10 : ((1,86+2,6*2)*3+(2,1+2,7*2)*4+(1,9+2,7*2)*20+(1,8+1,8*2)*6+(2,1+2,5*2)*2+(1,9+2,5*2)*10)*0,31*1,05</t>
  </si>
  <si>
    <t xml:space="preserve">  -108,76</t>
  </si>
  <si>
    <t>1203,36*1,05</t>
  </si>
  <si>
    <t>D 1.3.1.19 K13 : (49,7+7,41+7,1+10,9)*1,05</t>
  </si>
  <si>
    <t>622391160T00</t>
  </si>
  <si>
    <t>Příplatek za injekt. kotvy systémové 6 ks/m2-iz.do 50mm</t>
  </si>
  <si>
    <t>622422511R00</t>
  </si>
  <si>
    <t>Oprava vnějších omítek vápenných a vápenocementových hladkých, stupeň členitosti 1 a 2, v množství opravované plochy přes 40 do 50 %, s barvením na 100% opravované plochy, bez nákladů na umělecké dekorace fasád</t>
  </si>
  <si>
    <t>bez otlučení vadných míst</t>
  </si>
  <si>
    <t xml:space="preserve">  D 1.3.1.18 S05 : (4,8*13,12+57,78*11,4+96,65*10,9-2,9*1,15-1,3*1,3-1,8*1,3-1,0*0,6-0,9*1,8*12-2,1*1,8*5-1,86*2,6*3-2,1*2,7*10-1,9*2,7*20-1,2*1,8*9-1,8*1,8*9-2,4*1,8*12-1,8*2,4*12-2,8*2,1*2-2,1*2,5*5-1,9*2,5*10-1,2*1,35*2-3,71+1,82+4,32)*1,05</t>
  </si>
  <si>
    <t>1273,502</t>
  </si>
  <si>
    <t>D 1.3.1.18 S06 : (1,4*2,5+1,4*2,7*2+6,41+1,1*2,5*9+1,1*2,7*18+0,25*2,5*4+0,25*2,7*8)*1,05</t>
  </si>
  <si>
    <t>S07 : (38,24+1,74+96,07+6,98+19,41+24,19+22,45+12,96+12,65+8,8+16,52+3,68+4,27+4,54+4,49+33,07+0,47)*1,05</t>
  </si>
  <si>
    <t>S09 : 140,8113</t>
  </si>
  <si>
    <t>S11 : ((1,6+2,1*2)*1+(1,8+2,1*2)*1+(1,35+1,65*2)*17+(1,1+1,0*2)*4+(1,8+0,9*2)*1+(0,9+0,9*2)*3+(2,1+0,9*2)*1+(1,86+1,35*2)*1+(1,5+1,65*2)*2+(2,1+1,65*2)*3+(1,4+1,0*2)*2+1,3*2+1,5*6)*0,31*1,05</t>
  </si>
  <si>
    <t>S17 : (2,2*1,45+(2,8+1,95)*0,36+6,45*0,14+(5,1+2,85)/2*1,4+1,62+(2,0+0,6+2,2+2,7)*0,3+2,1*0,3)*1,05</t>
  </si>
  <si>
    <t>S22 : 2,2*1,5*1,05</t>
  </si>
  <si>
    <t>D 1.3.1.18 S07 : (38,24+1,74+96,07+6,98+19,41+24,19+22,45+12,96+12,65+8,8+16,52+3,68+4,27+4,54+4,49+33,07+0,47)*1,05</t>
  </si>
  <si>
    <t>D.1.3.1.18 S11 : 54,55706</t>
  </si>
  <si>
    <t>D.1.3.1.18 S08 : (22,01+0,96+27,36+6,02+1,44+5,24+20,25+18,3+19,8+13,04+16,86+5,29+5,24+6,13+5,99+12,88+0,75)*1,05</t>
  </si>
  <si>
    <t>622392916T00</t>
  </si>
  <si>
    <t>Šambrána z EPS tl. do 30 mm,výzt.stěrka, omítka-š.340mm</t>
  </si>
  <si>
    <t>Vyrobená na stavbě z polystyrénových přířezů.</t>
  </si>
  <si>
    <t>D.1.3.1.19 T30 : 1,9*10</t>
  </si>
  <si>
    <t>T29 : 2,1*5</t>
  </si>
  <si>
    <t>T24 : 2,4*12</t>
  </si>
  <si>
    <t>T21 : 1,9*20</t>
  </si>
  <si>
    <t>T20 : 2,1*10</t>
  </si>
  <si>
    <t>S21 : (13,25+4,2+0,9+2,25+2,25+0,9+4,2+3,4+4,0+5,55+2,4+16,05+15,8+7,25+1,2+12,35+1,2+29,6)*0,45*1,05</t>
  </si>
  <si>
    <t>D 1.3.1.19 K13 : (49,7+7,41+7,1+10,9)*1,2</t>
  </si>
  <si>
    <t>D.1.3.1.19 T35 : 15</t>
  </si>
  <si>
    <t>T36 : 19</t>
  </si>
  <si>
    <t>T37 : 17</t>
  </si>
  <si>
    <t>T38 : 4</t>
  </si>
  <si>
    <t>T39 : 15</t>
  </si>
  <si>
    <t>T40 : 4</t>
  </si>
  <si>
    <t>T41 : 4</t>
  </si>
  <si>
    <t>T42 : 2</t>
  </si>
  <si>
    <t>T43 : 2</t>
  </si>
  <si>
    <t>T44 : 30</t>
  </si>
  <si>
    <t>T45 : 11</t>
  </si>
  <si>
    <t>T46 : 3</t>
  </si>
  <si>
    <t>766T09PC</t>
  </si>
  <si>
    <t>dřevěný parapet vnitřní v barvě oken dle projektové dokumentace</t>
  </si>
  <si>
    <t xml:space="preserve">  D.1.3.1.19 T35 : 2,4*15</t>
  </si>
  <si>
    <t xml:space="preserve">  T36 : 1,8*19</t>
  </si>
  <si>
    <t xml:space="preserve">  T37 : 1,35*17</t>
  </si>
  <si>
    <t xml:space="preserve">  T38 : 1,1*4</t>
  </si>
  <si>
    <t xml:space="preserve">  T39 : 0,9*15</t>
  </si>
  <si>
    <t xml:space="preserve">  T40 : 2,1*24</t>
  </si>
  <si>
    <t xml:space="preserve">  T41 : 1,86*4</t>
  </si>
  <si>
    <t xml:space="preserve">  T42 : 1,5*2</t>
  </si>
  <si>
    <t xml:space="preserve">  T43 : 1,4*2</t>
  </si>
  <si>
    <t xml:space="preserve">  T44 : 1,9*30</t>
  </si>
  <si>
    <t xml:space="preserve">  T45 : 1,2*11</t>
  </si>
  <si>
    <t xml:space="preserve">  T46 : 2,8*3</t>
  </si>
  <si>
    <t>253,29*1,1</t>
  </si>
  <si>
    <t>871313121R00</t>
  </si>
  <si>
    <t>Montáž potrubí z trub z plastů těsněných gumovým kroužkem  DN 150 mm</t>
  </si>
  <si>
    <t>v otevřeném výkopu ve sklonu do 20 %,</t>
  </si>
  <si>
    <t>D.1.3.1.19 Z 31 napojení geiger : 2,5*10</t>
  </si>
  <si>
    <t>28611145.AR</t>
  </si>
  <si>
    <t>trubka plastová kanalizační PVC; hladká, s hrdlem; Sn 4 kN/m2; D = 125,0 mm; s = 3,20 mm; l = 500,0 mm</t>
  </si>
  <si>
    <t>D.1.3.1.19 Z 31 napojení geiger : 10</t>
  </si>
  <si>
    <t>28611147.AR</t>
  </si>
  <si>
    <t>trubka plastová kanalizační PVC; hladká, s hrdlem; Sn 4 kN/m2; D = 125,0 mm; s = 3,20 mm; l = 2000,0 mm</t>
  </si>
  <si>
    <t>894431112RA0</t>
  </si>
  <si>
    <t>Šachty plastové plastové šachty z dílců D 315 mm, dno sběrné, D 110 mm, délka šachtové roury 1,25 m, poklop litina 12,5 t</t>
  </si>
  <si>
    <t>AP-HSV</t>
  </si>
  <si>
    <t>721242110RT2</t>
  </si>
  <si>
    <t>Lapač střešních splavenin D 125 mm, s otáč.kul.kloubem na odtoku, s košem , se suchou a nezámr.klapkou,čistícím víčkem a vylam.těs. kroužky pro připoj.potrub.svodů D 75, 90, 100 a 110 mm, včetně dodávky materiálu</t>
  </si>
  <si>
    <t>800-721</t>
  </si>
  <si>
    <t>(58,77+24,72)*2*20</t>
  </si>
  <si>
    <t>(2+3,675+3,4*2+1,2*2)*20</t>
  </si>
  <si>
    <t xml:space="preserve">  (58,77+24,72)*2*20</t>
  </si>
  <si>
    <t xml:space="preserve">  (2+3,675+3,4*2+1,2*2)*20</t>
  </si>
  <si>
    <t>3637,1*2</t>
  </si>
  <si>
    <t xml:space="preserve">  D 1.1.15 T35 : 2,4*15</t>
  </si>
  <si>
    <t>253,29*1,2</t>
  </si>
  <si>
    <t>95332</t>
  </si>
  <si>
    <t>Větrací mřížka z extrudovaného hliníku 150x150mm</t>
  </si>
  <si>
    <t>dodávka včetně prodlužovacího nástavce přes zateplovací systém</t>
  </si>
  <si>
    <t>D.1.3.1.19 Z 32 : 10</t>
  </si>
  <si>
    <t>95333    OA0</t>
  </si>
  <si>
    <t>BEZPEČNOST ZNAČKY NERETROREFLEX SAMOLEPICÍ FÓLIE</t>
  </si>
  <si>
    <t>EXP 17</t>
  </si>
  <si>
    <t>POL2_</t>
  </si>
  <si>
    <t>D.1.3.1.19 Z 33 : 1</t>
  </si>
  <si>
    <t>95334    OA0</t>
  </si>
  <si>
    <t>BEZPEČNOST ZNAČKY NERETROREFLEX SAMOLEPICÍ VÝSTRAŽNÁ PÁSKA</t>
  </si>
  <si>
    <t>D.1.3.1.19 Z 34 : 1</t>
  </si>
  <si>
    <t>95335    OA0</t>
  </si>
  <si>
    <t>BEZPEČNOST ZNAČKY NERETROREFLEX PROTISKLUZ VÝSTRAŽNÁ PÁSKA</t>
  </si>
  <si>
    <t>D.1.3.1.19 Z 35 : 4</t>
  </si>
  <si>
    <t>95336    OA0</t>
  </si>
  <si>
    <t>BEZPEČNOST ZNAČKY NERETROREFLEX OCHRANNÝ A VÝSTRAŽNÝ PROFIL</t>
  </si>
  <si>
    <t>D.1.3.1.19 Z 36 : 2</t>
  </si>
  <si>
    <t>95337    OA0</t>
  </si>
  <si>
    <t>BEZPEČNOST ZNAČKY NERETROREFLEX NÁTĚR</t>
  </si>
  <si>
    <t>D.1.3.1.19 Z 37 : 1</t>
  </si>
  <si>
    <t>Keram. obklad v sociálkách : ((1,1+1,0*2)*2+(0,9+0,9*2)*1+(0,9+1,8*2)*12+(1,2+1,8*2)*4+(1,2+1,35*2)*2)*0,25</t>
  </si>
  <si>
    <t>D.1.3.1.19 T07 : 0,9*0,9*3</t>
  </si>
  <si>
    <t>D.1.3.1.19 T05 : 1,1*1*4</t>
  </si>
  <si>
    <t>T06 : 1,8*0,9*1</t>
  </si>
  <si>
    <t>D.1.3.1.19 T04 : 1,35*1,65*17</t>
  </si>
  <si>
    <t>T20 : 2,1*1,8*6</t>
  </si>
  <si>
    <t>T29 : 2,1*1,8*3</t>
  </si>
  <si>
    <t>T33 : 1,9*1,55*3</t>
  </si>
  <si>
    <t>D.1.3.1.19 T03 : 2,4*1,8*3</t>
  </si>
  <si>
    <t>T20 : 2,1*2,7*4</t>
  </si>
  <si>
    <t>T24 : 2,4*1,8*12</t>
  </si>
  <si>
    <t>T29 : 2,1*2,5*2</t>
  </si>
  <si>
    <t>T13 : 2,9*2,45*1</t>
  </si>
  <si>
    <t>971033651R00</t>
  </si>
  <si>
    <t>Vybourání otvorů ve zdivu cihelném z jakýchkoliv cihel pálených_x000D_
 na jakoukoliv maltu vápenou nebo vápenocementovou, plochy do 4 m2, tloušťky do 600 mm</t>
  </si>
  <si>
    <t>parapety oken : 2,4*0,8*0,45*12</t>
  </si>
  <si>
    <t>2,1*0,8*0,45*9</t>
  </si>
  <si>
    <t>978015261R00</t>
  </si>
  <si>
    <t>Otlučení omítek vápenných nebo vápenocementových vnějších s vyškrabáním spár, s očištěním zdiva_x000D_
 1. až 4. stupni složitosti, v rozsahu do 50 %</t>
  </si>
  <si>
    <t>pro injektáž : (2,95+3,1+3,15+5,55+2,65+1,95+3,1+3,55+1,7+2,0+3,35+2,05)*1,5</t>
  </si>
  <si>
    <t>919735113R00</t>
  </si>
  <si>
    <t>Řezání stávajících krytů nebo podkladů živičných, hloubky přes 100 do 150 mm</t>
  </si>
  <si>
    <t>včetně spotřeby vody</t>
  </si>
  <si>
    <t>D.1.3.1.18 S08 : 178,7*1,05</t>
  </si>
  <si>
    <t>D.1.3.1.18 S03 : (139,2+29,2)*1,05</t>
  </si>
  <si>
    <t>S18 : (12,65+9,85)*1,05</t>
  </si>
  <si>
    <t>S19 : 3,62*3,27*1,05</t>
  </si>
  <si>
    <t>D.1.3.1.18 S03 : (139,2+29,2)*1,2</t>
  </si>
  <si>
    <t>S18 : (12,65+9,85)*1,2</t>
  </si>
  <si>
    <t>S19 : 3,62*3,27*1,2</t>
  </si>
  <si>
    <t>998711103R00</t>
  </si>
  <si>
    <t>Přesun hmot pro izolace proti vodě svisle do 60 m</t>
  </si>
  <si>
    <t>712372111R00</t>
  </si>
  <si>
    <t xml:space="preserve">Povlakové krytiny střech do 10° termoplasty kotvené do betonu, 4 kotvy/m2, pro tl. izolace do 160 mm, bez dodávky fólie,  </t>
  </si>
  <si>
    <t>D.1.3.1.18 S18 : (12,65+9,85)*1,05</t>
  </si>
  <si>
    <t>712373111RU1</t>
  </si>
  <si>
    <t xml:space="preserve">Povlakové krytiny střech do 10° termoplasty kotvené do betonu, 6 kotev/m2, pro tl. izolace do 250 mm, bez dodávky fólie,  </t>
  </si>
  <si>
    <t>D.1.3.1.18 S19 : 3,62*3,27*1,05</t>
  </si>
  <si>
    <t>D.1.3.1.18 S20 : (0,8*(1,25+13,0+7,6)+2,65*1,2)*1,05</t>
  </si>
  <si>
    <t>712378003R00</t>
  </si>
  <si>
    <t>Povlakové krytiny střech do 10° termoplasty Doplňkové konstrukce k povlakovým krytinám z fólií atiková okapnice, RŠ 250 mm, z pozinkovaného plechu s povrchovou úpravou PVC</t>
  </si>
  <si>
    <t>D 1.3.1.19 K14 : (67,9+9,1)*1,05</t>
  </si>
  <si>
    <t>D 1.3.1.19 K24 : (49,7+7,41+7,1)*1,05</t>
  </si>
  <si>
    <t>D 1.3.1.19 K15 : (95,3+9,7+9,5+1,05+4,9+11,95)*1,05</t>
  </si>
  <si>
    <t>D 1.3.1.19 K16 : (9,7+9,5+1,05)*1,05</t>
  </si>
  <si>
    <t>712400831R00</t>
  </si>
  <si>
    <t xml:space="preserve">Odstranění povlakové krytiny a mechu na střechách šikmých přes 10 do 30° povlakové krytiny jednovrstvé,  </t>
  </si>
  <si>
    <t>D 1.1.1.6 S03 : (139,2+29,2)*1,05</t>
  </si>
  <si>
    <t>712400832R00</t>
  </si>
  <si>
    <t xml:space="preserve">Odstranění povlakové krytiny a mechu na střechách šikmých přes 10 do 30° povlakové krytiny dvouvrstvé,  </t>
  </si>
  <si>
    <t>D 1.1.1.6 S01 : (9,5+2*15,5+2*9+52+42,5+55+33,2+274,4+301)*1,05</t>
  </si>
  <si>
    <t>atiky : (49,7+7,41+7,1)*1,1*1,05</t>
  </si>
  <si>
    <t>D 1.3.1.18 S03 : (139,2+29,2)*1,05*1,2</t>
  </si>
  <si>
    <t>D.1.3.1.18 S18 : (12,65+9,85)*1,2</t>
  </si>
  <si>
    <t>D.1.3.1.18 S19 : 3,62*3,27*1,2</t>
  </si>
  <si>
    <t>atiky : (49,7+7,41+7,1)*1,1*1,2</t>
  </si>
  <si>
    <t>D.1.3.1.18 S20 : (0,8*(1,25+13,0+7,6)+2,65*1,2)*1,2</t>
  </si>
  <si>
    <t>D 1.3.1.18 S03 : (139,2+29,2)*1,2</t>
  </si>
  <si>
    <t>998712103R00</t>
  </si>
  <si>
    <t>Přesun hmot pro povlakové krytiny v objektech výšky přes 12 do 24 m</t>
  </si>
  <si>
    <t>D.1.3.1.18 S01 : (9,5+2*15,5+2*9+52+42,5+55+33,2+274,4+301)*1,05</t>
  </si>
  <si>
    <t>D.1.3.1.18 S02 : (5,4*4,75+3,7*4,05+13,0*1,15+15,15*2,05)*1,05</t>
  </si>
  <si>
    <t>713134211R00</t>
  </si>
  <si>
    <t>Montáž tepelné izolace stropů parotěsná zábrana na stěny s přelepením spojů, bez dodávky fólie</t>
  </si>
  <si>
    <t>D.1.3.1.18 S04 : ((2,9*2+2,09)*7+4,19*2+10,27+11,43+8,84*2)*1,05</t>
  </si>
  <si>
    <t>713104112R00</t>
  </si>
  <si>
    <t>Odstranění tepelné izolace z desek, lamel, rohoží, pásů a foukané izolace plochých střech, volně uložené, z desek z expandovaného polystyrenu, tloušťky od 100 mm do 200 mm</t>
  </si>
  <si>
    <t>zateplení atiky zevnitř z EPS tl. 50mm : (49,7+7,41+7,1)*0,7*1,05</t>
  </si>
  <si>
    <t>713131162R00</t>
  </si>
  <si>
    <t>Montáž tepelné izolace stěn Montáž izolace lepením a zajištění hmoždinkami na tmel a hmoždinky - 8 ks/m2, na cihly plné</t>
  </si>
  <si>
    <t>713141326R00</t>
  </si>
  <si>
    <t>Montáž tepelné izolace plochých střech dvouvrstvé, tloušťky do 250 mm na kotvy</t>
  </si>
  <si>
    <t>713141337R00</t>
  </si>
  <si>
    <t>Montáž tepelné izolace plochých střech třívrstvé, tloušťky do 300 mm na kotvy</t>
  </si>
  <si>
    <t>713161411r1</t>
  </si>
  <si>
    <t xml:space="preserve">Izolace nadkrokevní, X-TRAM, hydroizol., kontralať, ISOVER ORSIK a ISOVER TRAM MW, tl.200 mm  </t>
  </si>
  <si>
    <t>D.1.3.1.18 S01 : (9,5+2*15,5+2*9+52+42,5+55+33,2+274,4+301)*1,05*1,5</t>
  </si>
  <si>
    <t>D.1.3.1.18 S02 : (5,4*4,75+3,7*4,05+13,0*1,15+15,15*2,05)*1,05*1,5</t>
  </si>
  <si>
    <t>713164111RT2</t>
  </si>
  <si>
    <t>Montáž parozábrany na šikmých střechách shora s dodávkou parozábrany s proměnnou difúzní tloušťkou 0,30-5,0 m v závislosti na vlhkosti</t>
  </si>
  <si>
    <t>zateplení atiky zevnitř z EPS tl. 50mm : (49,7+7,41+7,1)*0,7*1,1</t>
  </si>
  <si>
    <t>63150946R</t>
  </si>
  <si>
    <t>deska izolační minerální vlákno; tl. 160,0 mm; součinitel tepelné vodivosti 0,0340 W/mK; R = 4,700 m2K/W; obj. hmotnost 50,00 kg/m3; hydrofobizováno</t>
  </si>
  <si>
    <t>D.1.3.1.18 S04 : ((2,9*2+2,09)*7+4,19*2+10,27+11,43+8,84*2)*1,2</t>
  </si>
  <si>
    <t>63151367R</t>
  </si>
  <si>
    <t>deska spádová, klín minerální vlákno; tl. 40,0 mm; / 60,0 mm; obj. hmotnost 140,00 kg/m3; součinitel tepelné vodivosti 0,039 W/mK; hydrofobizováno</t>
  </si>
  <si>
    <t>RTS 20/ II</t>
  </si>
  <si>
    <t>D.1.3.1.18 S03 : (139,2+29,2)*1,1*1</t>
  </si>
  <si>
    <t>D.1.3.1.18 S03 : (139,2+29,2)*1,1*2</t>
  </si>
  <si>
    <t>63151368R</t>
  </si>
  <si>
    <t>deska spádová, klín minerální vlákno; tl. 60,0 mm; / 80,0 mm; obj. hmotnost 140,00 kg/m3; součinitel tepelné vodivosti 0,039 W/mK; hydrofobizováno</t>
  </si>
  <si>
    <t>63151389PC</t>
  </si>
  <si>
    <t>Deska izolační ISOVER MULTIMAX 30  skladba tl. 160 mm</t>
  </si>
  <si>
    <t xml:space="preserve">  D.1.3.1.18 S01 : (9,5+2*15,5+2*9+52+42,5+55+33,2+274,4+301)*1,05</t>
  </si>
  <si>
    <t xml:space="preserve">  D.1.3.1.18 S02 : (5,4*4,75+3,7*4,05+13,0*1,15+15,15*2,05)*1,05</t>
  </si>
  <si>
    <t>948,40463*1,05</t>
  </si>
  <si>
    <t>63151466R</t>
  </si>
  <si>
    <t>deska izolační střešní; minerální vlákno; tl. 60,0 mm; součinitel tepelné vodivosti 0,038 W/mK; R = 1,550 m2K/W; obj. hmotnost 150,00 kg/m3; hydrofobizováno</t>
  </si>
  <si>
    <t>D.1.3.1.18 S20 : (0,8*(1,25+13,0+7,6)+2,65*1,2)*1,1</t>
  </si>
  <si>
    <t>63151472R</t>
  </si>
  <si>
    <t>deska izolační střešní; minerální vlákno; tl. 120,0 mm; součinitel tepelné vodivosti 0,038 W/mK; R = 3,150 m2K/W; obj. hmotnost 150,00 kg/m3; hydrofobizováno</t>
  </si>
  <si>
    <t>D.1.3.1.18 S03 : (139,2+29,2)*1,1</t>
  </si>
  <si>
    <t>D.1.3.1.18 S19 : 3,62*3,27*1,1</t>
  </si>
  <si>
    <t>63151504R</t>
  </si>
  <si>
    <t>deska izolační střešní; minerální vlákno; tl. 120,0 mm; součinitel tepelné vodivosti 0,039 W/mK; R = 3,050 m2K/W; obj. hmotnost 175,00 kg/m3; hydrofobizováno</t>
  </si>
  <si>
    <t>67352439R</t>
  </si>
  <si>
    <t>fólie izolační fasádní hydroizolační; paropropustná; tloušťka 0,40 mm; plošná hmotnost 160 g/m2; PES + polymerní vrstvy; s lepicí páskou; µ = 225,0; sd od 0,09 m; 260 N/5cm; 160 N/5cm</t>
  </si>
  <si>
    <t>998713103R00</t>
  </si>
  <si>
    <t>Přesun hmot pro izolace tepelné v objektech výšky do 24 m</t>
  </si>
  <si>
    <t>979990143R00</t>
  </si>
  <si>
    <t>Poplatek za skládku polystyren, skupina 17 06 04 z Katalogu odpadů</t>
  </si>
  <si>
    <t>73025</t>
  </si>
  <si>
    <t>Demontáž a nová dodávka otopných těles 11 6110 - 1,10x0,60m</t>
  </si>
  <si>
    <t>D.1.3.1.19 Z25 : 2</t>
  </si>
  <si>
    <t>73026</t>
  </si>
  <si>
    <t>Demontáž a nová dodávka otopných těles 11 6120 - 1,20x0,60m</t>
  </si>
  <si>
    <t>D.1.3.1.19 Z26 : 4</t>
  </si>
  <si>
    <t>73027</t>
  </si>
  <si>
    <t>Demontáž a nová dodávka otopných těles 11 6140 - 1,40x0,60m</t>
  </si>
  <si>
    <t>vč. prodloužení přípojky otop. tělesa ocel DN 15</t>
  </si>
  <si>
    <t>D.1.3.1.19 Z27 : 3</t>
  </si>
  <si>
    <t>73028</t>
  </si>
  <si>
    <t>Demontáž a nová dodávka otopných těles K11V200058-M - 0,588x2,0m</t>
  </si>
  <si>
    <t>D.1.3.1.19 Z28 : 7</t>
  </si>
  <si>
    <t>73029</t>
  </si>
  <si>
    <t xml:space="preserve">Demontáž a nová dodávka otopných těles K11V200066-M -0,662x2,0m	</t>
  </si>
  <si>
    <t>D.1.3.1.19 Z29 : 3</t>
  </si>
  <si>
    <t>73030</t>
  </si>
  <si>
    <t>D.1.3.1.19 Z30 : 2</t>
  </si>
  <si>
    <t>762332110R00</t>
  </si>
  <si>
    <t>Vázané konstrukce krovů montáž_x000D_
 střech pultových, sedlových, valbových, stanových čtvercového nebo obdélníkového půdorysu z řeziva, průřezové plochy do 120 cm2</t>
  </si>
  <si>
    <t>fošna 60/160 : 141,8</t>
  </si>
  <si>
    <t>6,5+13+1,5</t>
  </si>
  <si>
    <t>762332120R00</t>
  </si>
  <si>
    <t>Vázané konstrukce krovů montáž_x000D_
 střech pultových, sedlových, valbových, stanových čtvercového nebo obdélníkového půdorysu z řeziva, průřezové plochy přes 120 do 224 cm2</t>
  </si>
  <si>
    <t>D 1.3.1.1 S02  12/16 : 1,8*36</t>
  </si>
  <si>
    <t>12/18 : 4,4*6</t>
  </si>
  <si>
    <t>12/18 : 5,8*6</t>
  </si>
  <si>
    <t>13/15 : 4,3*1</t>
  </si>
  <si>
    <t>3,6*1</t>
  </si>
  <si>
    <t>762332130R00</t>
  </si>
  <si>
    <t>Vázané konstrukce krovů montáž_x000D_
 střech pultových, sedlových, valbových, stanových čtvercového nebo obdélníkového půdorysu z řeziva, průřezové plochy přes 120 do 288 cm2</t>
  </si>
  <si>
    <t>D 1.3.1.1 S02  16/18 : 5,5*1</t>
  </si>
  <si>
    <t>4,8*1</t>
  </si>
  <si>
    <t>762332932RV1</t>
  </si>
  <si>
    <t>Vázané konstrukce krovů doplnění části střešní vazby z hranolků, hranolů včetně dodávky řeziva_x000D_
 průřezové plochy přes 120 do 224 cm2, bez dodávky řeziva</t>
  </si>
  <si>
    <t>pro vikýře 12/16 : 1,8*2*4</t>
  </si>
  <si>
    <t>2,8*2*4</t>
  </si>
  <si>
    <t>762332933RV1</t>
  </si>
  <si>
    <t>Vázané konstrukce krovů doplnění části střešní vazby z hranolků, hranolů včetně dodávky řeziva_x000D_
 průřezové plochy přes 224 do 288 cm2, bez dodávky řeziva</t>
  </si>
  <si>
    <t>D 1.3.1.1  12/16 S02 : 3*4</t>
  </si>
  <si>
    <t>1,8*36</t>
  </si>
  <si>
    <t>13/15 : 4,3+3,6</t>
  </si>
  <si>
    <t>pro vikýře 16/16 : 1,6*4*4</t>
  </si>
  <si>
    <t>1,2*2*4</t>
  </si>
  <si>
    <t>1,4*2*4</t>
  </si>
  <si>
    <t>2,5*4</t>
  </si>
  <si>
    <t>762331921R00</t>
  </si>
  <si>
    <t>Vázané konstrukce krovů vyřezání střešní vazby_x000D_
 průřezové plochy řeziva přes 120 do 224 cm2, délky vyřezané části krovu do 3 m</t>
  </si>
  <si>
    <t>762331931R00</t>
  </si>
  <si>
    <t>Vázané konstrukce krovů vyřezání střešní vazby_x000D_
 průřezové plochy řeziva přes 224 do 288 cm2, délky vyřezané části krovu do 3 m</t>
  </si>
  <si>
    <t>D 1.3.1.1 S02  12/18 : 4,2*12</t>
  </si>
  <si>
    <t>4,4*6</t>
  </si>
  <si>
    <t>5,8*6</t>
  </si>
  <si>
    <t>5,5+4,8</t>
  </si>
  <si>
    <t>S02 : (5,4*4,75+3,7*4,05+13,0*1,15+15,15*2,05)*1,05</t>
  </si>
  <si>
    <t>S02 : (5,4*4,75+3,7*4,05+13,0*1,15+15,15*2,05)*1,05*2</t>
  </si>
  <si>
    <t>D 1.3.1.1 S01 : (9,5+2*15,5+2*9+52+42,5+55+33,2+274,4+301)*1,05</t>
  </si>
  <si>
    <t>D 1.3.1.1 S02 : (5,4*4,75+3,7*4,05+13,0*1,15+15,15*2,05)*1,05</t>
  </si>
  <si>
    <t>762341650T00</t>
  </si>
  <si>
    <t>Opláštění střešních vikýřů z prken hrubých</t>
  </si>
  <si>
    <t>D 1.3.1.1 : 5,1*7</t>
  </si>
  <si>
    <t xml:space="preserve">  D 1.1.1.6 S02 13/15 : 4,3*1</t>
  </si>
  <si>
    <t xml:space="preserve">  3,6*1</t>
  </si>
  <si>
    <t>7,9*0,13*0,15</t>
  </si>
  <si>
    <t>D 1.1.1.6 S02  12/16 : 1,8*36*0,12*0,16</t>
  </si>
  <si>
    <t xml:space="preserve">  D 1.1.1.6 S02 12/18 : 4,4*6</t>
  </si>
  <si>
    <t xml:space="preserve">  12/18 : 5,8*6</t>
  </si>
  <si>
    <t>61,2*0,12*0,18</t>
  </si>
  <si>
    <t xml:space="preserve">  D 1.1.1.6 S02  16/18 : 5,5*1</t>
  </si>
  <si>
    <t xml:space="preserve">  4,8*1</t>
  </si>
  <si>
    <t>10,3*0,16*0,18</t>
  </si>
  <si>
    <t xml:space="preserve">  D 1.1.1.6 S01 : (9,5+2*15,5+2*9+52+42,5+55+33,2+274,4+301)</t>
  </si>
  <si>
    <t xml:space="preserve">  S02 : (5,4*4,75+3,7*4,05+13,0*1,15+15,15*2,05)</t>
  </si>
  <si>
    <t>latě : 903,2425*0,00264</t>
  </si>
  <si>
    <t>bednění,palubky : 903,2425*0,024*2</t>
  </si>
  <si>
    <t>(49,7+7,41+7,1)*0,55*1,05</t>
  </si>
  <si>
    <t>762712120R00</t>
  </si>
  <si>
    <t>Prostorové vázané konstrukce z řeziva montáž hraněného , průřezové plochy přes 120 do 224 cm2</t>
  </si>
  <si>
    <t>D 1.3.1.6 S02  vikýř 12/16 : 1,6*2*2*4</t>
  </si>
  <si>
    <t>762712130R00</t>
  </si>
  <si>
    <t>Prostorové vázané konstrukce z řeziva montáž hraněného , průřezové plochy přes 224 do 288 cm2</t>
  </si>
  <si>
    <t xml:space="preserve">  D 1.1.1.6 S02  16/16 : 1,4*4</t>
  </si>
  <si>
    <t xml:space="preserve">  1,1*4</t>
  </si>
  <si>
    <t xml:space="preserve">  1,2*2</t>
  </si>
  <si>
    <t xml:space="preserve">  2,3*1</t>
  </si>
  <si>
    <t>14,7*4</t>
  </si>
  <si>
    <t>762795000R00</t>
  </si>
  <si>
    <t>Spojovací a ochranné prostředky hřebíky, svory, fiksační prkna, impregnace</t>
  </si>
  <si>
    <t>D 1.1.1.6 S02  vikýř 12/16 : 1,6*2*2*4*0,12*0,16</t>
  </si>
  <si>
    <t>14,7*4*0,16*0,16</t>
  </si>
  <si>
    <t>60512585R</t>
  </si>
  <si>
    <t>prkno SM/JD; tl = 22 až 25 mm; l = do 3 000 mm; jakost I</t>
  </si>
  <si>
    <t>pro vikýře : 5,1*7*0,024*1,1</t>
  </si>
  <si>
    <t>60512687R</t>
  </si>
  <si>
    <t>fošna SM, BO; tl = 30 až 60 mm; l = do 6 000 mm; jakost I</t>
  </si>
  <si>
    <t xml:space="preserve">  fošna 60/160 : 141,8</t>
  </si>
  <si>
    <t xml:space="preserve">  6,5+13+1,5</t>
  </si>
  <si>
    <t>162,8*0,06*1,6*1,1</t>
  </si>
  <si>
    <t>60515216T</t>
  </si>
  <si>
    <t>Hranol SM/JD 1 13x15 délka 300-600 cm</t>
  </si>
  <si>
    <t xml:space="preserve">  D 1.3.1.1 S02 13/15 : 4,3*1</t>
  </si>
  <si>
    <t>7,9*0,13*0,15*1,1</t>
  </si>
  <si>
    <t>60515219T</t>
  </si>
  <si>
    <t>Hranol SM/JD 1 12x16 délka 300-600 cm</t>
  </si>
  <si>
    <t>D 1.3.1.1 S02  12/16 : 1,8*36*0,12*0,16*1,1</t>
  </si>
  <si>
    <t xml:space="preserve">  pro vikýře 12/16 : 1,8*2*4</t>
  </si>
  <si>
    <t xml:space="preserve">  2,8*2*4</t>
  </si>
  <si>
    <t>36,8*0,12*0,16*1,1</t>
  </si>
  <si>
    <t>60515224R</t>
  </si>
  <si>
    <t>hranol SM/JD; tl = 120,0 mm; š = 180 mm; l = 3 000 až 6 000 mm; jakost I</t>
  </si>
  <si>
    <t>61,2*0,12*0,18*1,1</t>
  </si>
  <si>
    <t>60515248R</t>
  </si>
  <si>
    <t>hranol SM/JD; tl = 160,0 mm; š = 160 mm; l = 3 000 až 6 000 mm; jakost I</t>
  </si>
  <si>
    <t xml:space="preserve">  pro vikýře 16/16 : 1,6*4*4</t>
  </si>
  <si>
    <t xml:space="preserve">  1,2*2*4</t>
  </si>
  <si>
    <t xml:space="preserve">  1,4*2*4</t>
  </si>
  <si>
    <t xml:space="preserve">  2,5*4</t>
  </si>
  <si>
    <t>56,4*0,16*0,16*1,1</t>
  </si>
  <si>
    <t>60515254R</t>
  </si>
  <si>
    <t>hranol SM/JD; tl = 160,0 mm; š = 180 mm; l = 3 000 až 6 000 mm; jakost I</t>
  </si>
  <si>
    <t>10,3*0,16*0,18*1,1</t>
  </si>
  <si>
    <t>(49,7+7,41+7,1)*0,55*1,1</t>
  </si>
  <si>
    <t>998762103R00</t>
  </si>
  <si>
    <t>Přesun hmot pro konstrukce tesařské v objektech výšky do 24 m</t>
  </si>
  <si>
    <t>764811244R00</t>
  </si>
  <si>
    <t xml:space="preserve">Krytina hladká ze svitků š. 1000 mm, z pozinkovaného lakovaného plechu, sklon střechy do 30°, plocha střechy přes 25 m2, dodávka a montáž </t>
  </si>
  <si>
    <t>764908104R00</t>
  </si>
  <si>
    <t>Žlaby podokapní půlkruhové, z pozinkovaného plechu s povrchovou úpravou z polyesteru v barvě hnědé, průměr 125 mm, dodávka a montáž</t>
  </si>
  <si>
    <t>D 1.3.1.19 K28 :  (4,8+7,1)*1,05</t>
  </si>
  <si>
    <t>764908109R00</t>
  </si>
  <si>
    <t>Odpadní trouby kruhové, průměr 100 mm, z pozinkovaného plechu s povrchem z polyesteru, v barvě hnědé, dodávka a montáž</t>
  </si>
  <si>
    <t>D.1.3.1.19  K29 : (3,2+3,2+3,0)*1,05</t>
  </si>
  <si>
    <t>D 1.3.1.19 K23 : (12,8+13,0+14,1+14,1+3,0+14,0+13,2+12,8)*1,05</t>
  </si>
  <si>
    <t>764311832RT2</t>
  </si>
  <si>
    <t>Demontáž krytiny hladké střešní z tabulí 2 x 1 m, plochy přes 25 m, sklonu přes 30 do 45°</t>
  </si>
  <si>
    <t>D 1.3.1.18 S02 : (5,4*4,75+3,7*4,05+13,0*1,15+15,15*2,05)*1,05</t>
  </si>
  <si>
    <t>D 1.3.1.19 K21 : (134,35+1,5*14+0,75*2)*1,05</t>
  </si>
  <si>
    <t>764351812R00</t>
  </si>
  <si>
    <t xml:space="preserve">Demontáž žlabů podokapních čtyřhranných rovných, rš 250 a 330 mm, sklonu přes 45° </t>
  </si>
  <si>
    <t>D 1.3.1.19 K22 : 139,2+2,6</t>
  </si>
  <si>
    <t>D 1.3.1.19 K23 : 8</t>
  </si>
  <si>
    <t>T34 : 6</t>
  </si>
  <si>
    <t>764392851R00</t>
  </si>
  <si>
    <t>Demontáž ostatních prvků střešních úžlabí, rš 660 mm, sklonu přes 30 do 45°</t>
  </si>
  <si>
    <t>D 1.3.1.19 K17 : (3,35+7,2+9,3+2,2*7)*2*1,05</t>
  </si>
  <si>
    <t>764410880R00</t>
  </si>
  <si>
    <t>Demontáž oplechování parapetů rš od 400 do 600 mm</t>
  </si>
  <si>
    <t>D 1.3.1.19 K01 : 2,4*15</t>
  </si>
  <si>
    <t>K02 : 1,8*19</t>
  </si>
  <si>
    <t>K03 : 1,35*17</t>
  </si>
  <si>
    <t>K04 : 1,1*4</t>
  </si>
  <si>
    <t>K05 : 0,9*15</t>
  </si>
  <si>
    <t>K06 : 2,1*24</t>
  </si>
  <si>
    <t>K07 : 1,86*4</t>
  </si>
  <si>
    <t>K08 : 1,5*2</t>
  </si>
  <si>
    <t>K09 : 1,4*2</t>
  </si>
  <si>
    <t>K10 : 1,9*30</t>
  </si>
  <si>
    <t>K11 : 1,2*11</t>
  </si>
  <si>
    <t>K12 : 2,8*3</t>
  </si>
  <si>
    <t>K26 : 1,9*7</t>
  </si>
  <si>
    <t>D 1.3.1.19 K19 : (5,4+3,4*7)*1,05</t>
  </si>
  <si>
    <t>D 1.3.1.19 K20 :  (0,6+4,6+6,65+1,95*7)*2*1,05</t>
  </si>
  <si>
    <t>764393833T00</t>
  </si>
  <si>
    <t>Demontáž hřebene střechy, rš do 600 mm, do 45°</t>
  </si>
  <si>
    <t>D 1.3.1.19 K18 : (2,75+1,2+2,0+36,45+7*2,8+(10,5+9,0+10,5+9,3)*2)*1,05</t>
  </si>
  <si>
    <t>764811223T00</t>
  </si>
  <si>
    <t>Krytina hladká z lak. Pz šablon do 0,2 m2, do 45°-montáž</t>
  </si>
  <si>
    <t>D.1.3.1.19 K32 : ((5,1+2,85)/2*1,4)*1,05</t>
  </si>
  <si>
    <t>764918228T00</t>
  </si>
  <si>
    <t>Z+M.oplech.římsy lak.plech.na šikmé střeše rš 1000</t>
  </si>
  <si>
    <t>D 1.3.1.19 K31 : (13,25+4,2+3,4+4,0+5,55+2,4+16,05+15,8+7,25+1,2+12,35+1,2+29,6)*1,05</t>
  </si>
  <si>
    <t>764918225R00</t>
  </si>
  <si>
    <t xml:space="preserve">Oplechování  okapů na šikmé střeše, z lakovaného pozinkovaného plechu, rš 600 mm, výroba (zhotovení) a montáž </t>
  </si>
  <si>
    <t>včetně zhotovení rohů, spojů a dilatací</t>
  </si>
  <si>
    <t>764918250T00</t>
  </si>
  <si>
    <t>Z+M odpadní trouby z systémového plechu, kruhové, D 120 mm</t>
  </si>
  <si>
    <t>D 1.1.1.19 K23 : (12,8+13,0+14,1+14,1+3,0+14,0+13,2+12,8)*1,05</t>
  </si>
  <si>
    <t>764918234T00</t>
  </si>
  <si>
    <t>Z+M okapů z lak.pl.systémové, rš 330 mm</t>
  </si>
  <si>
    <t>včetně čel,háků a dilatačních dílů</t>
  </si>
  <si>
    <t>764918236T00</t>
  </si>
  <si>
    <t>Z+M výtokové koleno z lak.pl.systémové,DN 120</t>
  </si>
  <si>
    <t>včetně přechodu z hranatého na kruhový a napojení na lapač střešních splavenin</t>
  </si>
  <si>
    <t>764918235T00</t>
  </si>
  <si>
    <t>Z+M  kotlík hranatý z lak.pl.systémové,DN 120</t>
  </si>
  <si>
    <t>764918909T00</t>
  </si>
  <si>
    <t>Z+M závětrné lišty z ocel.lak.plechu  rš 200 mm</t>
  </si>
  <si>
    <t>D.1.3.1.19  K25 : 4,9*1,05</t>
  </si>
  <si>
    <t>764918922R00</t>
  </si>
  <si>
    <t>Úžlabí  , z lakovaného pozinkovaného plechu, do rš 660 mm, výroba (zhotovení) a montáž</t>
  </si>
  <si>
    <t>D.1.3.1.19  K17 : (3,35+7,2+9,3+2,2*7)*2*1,05</t>
  </si>
  <si>
    <t>764918935R00</t>
  </si>
  <si>
    <t>Ostatní prvky ke střechám hřeben střechy, z lakovaného pozinkovaného plechu, rš 660 mm, výroba (zhotovení) a montáž</t>
  </si>
  <si>
    <t>764928106R00</t>
  </si>
  <si>
    <t>Oplechování parapetů  , z lakovaného pozinkovaného plechu, rš 400 mm, výroba (zhotovení) a montáž</t>
  </si>
  <si>
    <t>76490-30</t>
  </si>
  <si>
    <t>Odvětrávací komínek DN 120 mm D+M</t>
  </si>
  <si>
    <t>včetně lemování</t>
  </si>
  <si>
    <t>D 1.3.1.19 K30 : 20</t>
  </si>
  <si>
    <t>D 1.3.1.19 K27 :  (3,72+3,42)*1,05</t>
  </si>
  <si>
    <t xml:space="preserve"> S02 : (5,4*4,75+3,7*4,05+13,0*1,15+15,15*2,05)*1,05</t>
  </si>
  <si>
    <t>13851082R</t>
  </si>
  <si>
    <t>plech ocelový svitkový tvrdý; tl. 0,60 mm; povrchová úprava jednostranně; polyester, tl. 25 mikronů, s ochrannou fólií; š = 1 230 mm</t>
  </si>
  <si>
    <t>D 1.3.1.19 K22 : (139,2+2,6)*0,33*1,2</t>
  </si>
  <si>
    <t>D 1.3.1.19 K23 : 8*0,6*2</t>
  </si>
  <si>
    <t>pozink. plech min.tl.0,55mm DX52D+Z s povrch.úpravou</t>
  </si>
  <si>
    <t xml:space="preserve"> s povrch. úpravou 25 µm zákl. nátěr a 25 µm pohledový lak ve formě PUR-PA, min. tl. 0,55mm</t>
  </si>
  <si>
    <t xml:space="preserve">  D 1.3.1.19 K01 : 2,4*15</t>
  </si>
  <si>
    <t xml:space="preserve">  K02 : 1,8*19</t>
  </si>
  <si>
    <t xml:space="preserve">  K03 : 1,35*17</t>
  </si>
  <si>
    <t xml:space="preserve">  K04 : 1,1*4</t>
  </si>
  <si>
    <t xml:space="preserve">  K05 : 0,9*15</t>
  </si>
  <si>
    <t xml:space="preserve">  K06 : 2,1*24</t>
  </si>
  <si>
    <t xml:space="preserve">  K07 : 1,86*4</t>
  </si>
  <si>
    <t xml:space="preserve">  K08 : 1,5*2</t>
  </si>
  <si>
    <t xml:space="preserve">  K09 : 1,4*2</t>
  </si>
  <si>
    <t xml:space="preserve">  K10 : 1,9*30</t>
  </si>
  <si>
    <t xml:space="preserve">  K11 : 1,2*11</t>
  </si>
  <si>
    <t xml:space="preserve">  K12 : 2,8*3</t>
  </si>
  <si>
    <t xml:space="preserve">  K26 : 1,9*7</t>
  </si>
  <si>
    <t>266,59*0,4*1,2</t>
  </si>
  <si>
    <t>D 1.3.1.19 K17 : (3,35+7,2+9,3+2,2*7)*2*1,2</t>
  </si>
  <si>
    <t>D 1.3.1.19 K18 : (2,75+1,2+2,0+36,45+7*2,8+(10,5+9,0+10,5+9,3)*2)*1,2</t>
  </si>
  <si>
    <t>D 1.3.1.19 K19 : (5,4+3,4*7)*1,2</t>
  </si>
  <si>
    <t>D 1.3.1.19 K20 :  (0,6+4,6+6,65+1,95*7)*2*1,2</t>
  </si>
  <si>
    <t>D 1.3.1.19 K21 : (134,35+1,5*14+0,75*2)*1,2</t>
  </si>
  <si>
    <t>D.1.3.1.19 K25 : 4,9*1,2</t>
  </si>
  <si>
    <t>D.1.3.1.19 K27 : (3,72+3,42)*1,2</t>
  </si>
  <si>
    <t>D.1.3.1.19 K31 : (13,25+4,2+3,4+4,0+5,55+2,4+16,05+15,8+7,25+1,2+12,35+1,2+29,6)*1,2</t>
  </si>
  <si>
    <t>D.1.3.1.19 K32 : ((5,1+2,85)/2*1,4)*1,2</t>
  </si>
  <si>
    <t>S01 : 66</t>
  </si>
  <si>
    <t>S01 : 6619</t>
  </si>
  <si>
    <t>S01 : 15350</t>
  </si>
  <si>
    <t>S01 : 282</t>
  </si>
  <si>
    <t>S01 : 148</t>
  </si>
  <si>
    <t>D 1.1.1.19 K17 : 82</t>
  </si>
  <si>
    <t>S01 : 32</t>
  </si>
  <si>
    <t>998764103R00</t>
  </si>
  <si>
    <t>Přesun hmot pro konstrukce klempířské v objektech výšky do 24 m</t>
  </si>
  <si>
    <t>765321812R00</t>
  </si>
  <si>
    <t>Demontáž vláknocementové krytiny ze čtverců nebo šablon, na bednění s lepenkou, do suti</t>
  </si>
  <si>
    <t>D 1.3.1.6 S01 : (9,5+2*15,5+2*9+52+42,5+55+33,2+274,4+301)*1,05</t>
  </si>
  <si>
    <t>979990123T00</t>
  </si>
  <si>
    <t>Poplatek za skládku suti - bezazbestová střešní krytina</t>
  </si>
  <si>
    <t>pod parapety : ((1,1+1,0*2)*2+(0,9+0,9*2)*1+(0,9+1,8*2)*12+(1,2+1,8*2)*4+(1,2+1,35*2)*2)*0,25*2</t>
  </si>
  <si>
    <t>pod parapety : (2,4*15+1,8*19+1,35*17+1,1*4+0,9*15+2,1*24+1,86*4+1,5*2+1,4*2+1,9*30+1,2*11+2,8*3)*0,25*1,1</t>
  </si>
  <si>
    <t>D.1.3.1.19 T03 : (2,4+1,8*2)*3</t>
  </si>
  <si>
    <t>T04 : (1,35+1,65*2)*17</t>
  </si>
  <si>
    <t>T05 : (1,1+1*2)*4</t>
  </si>
  <si>
    <t>T06 : (1,8+1*2)*1</t>
  </si>
  <si>
    <t>T07 : (0,9+0,9*2)*3</t>
  </si>
  <si>
    <t>T08 : (2,1+0,9*2)*1</t>
  </si>
  <si>
    <t>T09 : (1,86+1,35*2)*1</t>
  </si>
  <si>
    <t>T10 : (1,5+1,65*2)*2</t>
  </si>
  <si>
    <t>T11 : (2,1+1,65*2)*3</t>
  </si>
  <si>
    <t>T12 : (1,4+1*2)*2</t>
  </si>
  <si>
    <t>T17 : (0,9+1,8*2)*12</t>
  </si>
  <si>
    <t>T18 : (2,1+1,8*2)*5</t>
  </si>
  <si>
    <t>T19 : (1,86+2,6*2)*3</t>
  </si>
  <si>
    <t>T20 : (2,1+2,7*2)*10</t>
  </si>
  <si>
    <t>T21 : (1,9+2,7*2)*20</t>
  </si>
  <si>
    <t>T22 : (1,2+1,8*2)*3</t>
  </si>
  <si>
    <t>T23 : (1,8+1,8*2)*3</t>
  </si>
  <si>
    <t>T24 : (2,4+2,6*2)*12</t>
  </si>
  <si>
    <t>T25 : (1,8+1,8*2)*6</t>
  </si>
  <si>
    <t>T26 : (1,2+1,8*2)*6</t>
  </si>
  <si>
    <t>T27 : (1,8+2,4*2)*9</t>
  </si>
  <si>
    <t>T28 : (2,8+2,1*2)*2</t>
  </si>
  <si>
    <t>T29 : (2,1+2,5*2)*5</t>
  </si>
  <si>
    <t>T30 : (1,9+2,5*2)*10</t>
  </si>
  <si>
    <t>T31 : (1,2+1,35*2)*2</t>
  </si>
  <si>
    <t>T32 : (2,8+1,35*2)*1</t>
  </si>
  <si>
    <t>T33 : (1,9+1,55*2)*7</t>
  </si>
  <si>
    <t>D.1.3.1.19 T01 : (1,6+2,1*2)*1</t>
  </si>
  <si>
    <t>T02 : (1,8+2,1*2)*1</t>
  </si>
  <si>
    <t>T13 : (2,8+2,45*2)*1</t>
  </si>
  <si>
    <t>T14 : (1,3+3*2)*1</t>
  </si>
  <si>
    <t>T15 : (1,8+3*2)*1</t>
  </si>
  <si>
    <t>T16 : (1+2,1*2)*1</t>
  </si>
  <si>
    <t>D.1.3.1.19 T03 : 2,4*3</t>
  </si>
  <si>
    <t>T04 : 1,35*17</t>
  </si>
  <si>
    <t>T05 : 1,1*4</t>
  </si>
  <si>
    <t>T06 : 1,8*1</t>
  </si>
  <si>
    <t>T07 : 0,9*3</t>
  </si>
  <si>
    <t>T08 : 2,1*1</t>
  </si>
  <si>
    <t>T09 : 1,86*1</t>
  </si>
  <si>
    <t>T10 : 1,5*2</t>
  </si>
  <si>
    <t>T11 : 2,1*3</t>
  </si>
  <si>
    <t>T12 : 1,4*2</t>
  </si>
  <si>
    <t>T17 : 0,9*12</t>
  </si>
  <si>
    <t>T18 : 2,1*5</t>
  </si>
  <si>
    <t>T19 : 1,86*3</t>
  </si>
  <si>
    <t>T22 : 1,2*3</t>
  </si>
  <si>
    <t>T23 : 1,8*3</t>
  </si>
  <si>
    <t>T25 : 1,8*6</t>
  </si>
  <si>
    <t>T26 : 1,2*6</t>
  </si>
  <si>
    <t>T27 : 1,8*9</t>
  </si>
  <si>
    <t>T28 : 2,8*2</t>
  </si>
  <si>
    <t>T30 : 1,9*10</t>
  </si>
  <si>
    <t>T31 : 1,2*2</t>
  </si>
  <si>
    <t>T32 : 2,8*1</t>
  </si>
  <si>
    <t>T33 : 1,9*7</t>
  </si>
  <si>
    <t>766601122T00</t>
  </si>
  <si>
    <t>Montáž PVC profil,připoj. spáry, parapet vnitřní</t>
  </si>
  <si>
    <t>766624043R00</t>
  </si>
  <si>
    <t>Montáž střešních oken rozměru 78/140 - 160 cm</t>
  </si>
  <si>
    <t>D.1.3.1.19 T34 : 16</t>
  </si>
  <si>
    <t>D.1.3.1.19 T03 : (2,4+1,8)*2*3</t>
  </si>
  <si>
    <t>T04 : (1,35+1,65)*2*17</t>
  </si>
  <si>
    <t>T05 : (1,1+1)*2*4</t>
  </si>
  <si>
    <t>T06 : (1,8+1)*2*1</t>
  </si>
  <si>
    <t>T07 : (0,9+0,9)*2*3</t>
  </si>
  <si>
    <t>T08 : (2,1+0,9)*2*1</t>
  </si>
  <si>
    <t>T09 : (1,86+1,35)*2*1</t>
  </si>
  <si>
    <t>T10 : (1,5+1,65)*2*2</t>
  </si>
  <si>
    <t>T11 : (2,1+1,65)*2*3</t>
  </si>
  <si>
    <t>T12 : (1,4+1)*2*2</t>
  </si>
  <si>
    <t>T17 : (0,9+1,8)*2*12</t>
  </si>
  <si>
    <t>T18 : (2,1+1,8)*2*5</t>
  </si>
  <si>
    <t>T19 : (1,86+2,6)*2*3</t>
  </si>
  <si>
    <t>T20 : (2,1+2,7)*2*10</t>
  </si>
  <si>
    <t>T21 : (1,9+2,7)*2*20</t>
  </si>
  <si>
    <t>T22 : (1,2+1,8)*2*3</t>
  </si>
  <si>
    <t>T23 : (1,8+1,8)*2*3</t>
  </si>
  <si>
    <t>T24 : (2,4+2,6)*2*12</t>
  </si>
  <si>
    <t>T25 : (1,8+1,8)*2*6</t>
  </si>
  <si>
    <t>T26 : (1,2+1,8)*2*6</t>
  </si>
  <si>
    <t>T27 : (1,8+2,4)*2*9</t>
  </si>
  <si>
    <t>T28 : (2,8+2,1)*2*2</t>
  </si>
  <si>
    <t>T29 : (2,1+2,5)*2*5</t>
  </si>
  <si>
    <t>T30 : (1,9+2,5)*2*10</t>
  </si>
  <si>
    <t>T31 : (1,2+1,35)*2*2</t>
  </si>
  <si>
    <t>T32 : (2,8+1,35)*2*1</t>
  </si>
  <si>
    <t>T33 : (1,9+1,55)*2*7</t>
  </si>
  <si>
    <t>D.1.3.1.19 T01 : (1,6+2,1)*2*1</t>
  </si>
  <si>
    <t>T02 : (1,8+2,1)*2*1</t>
  </si>
  <si>
    <t>T13 : (2,8+2,45)*2*1</t>
  </si>
  <si>
    <t>T14 : (1,3+3)*2*1</t>
  </si>
  <si>
    <t>T15 : (1,8+3)*2*1</t>
  </si>
  <si>
    <t>T16 : (1+2,1)*2*1</t>
  </si>
  <si>
    <t>6114025054.AT</t>
  </si>
  <si>
    <t>Okno střešní GGL 3062 FK08 š. 66 x v. 140 cm, kyvné, celodřevěné, s hliníkovým oplechováním</t>
  </si>
  <si>
    <t>dodávka dle popisu v PD</t>
  </si>
  <si>
    <t>611402621.AT</t>
  </si>
  <si>
    <t>EDJ FK08 2000 zapuštěné lemování  66x140 cm na profil.krytinu</t>
  </si>
  <si>
    <t>611403984R</t>
  </si>
  <si>
    <t>ostění materiál PVC; š. okna 660 mm; h okna 1 400 mm; tloušťka střechy 170 až 400 mm; sklon střechy 30 až 60 °; RAL 9016</t>
  </si>
  <si>
    <t>611405903R</t>
  </si>
  <si>
    <t>sada zateplovací obsahuje izolační rám, hydroizolační fólie, drenážní žlábek; š. okna 660 mm; h okna 1 400 mm; materiál PE pěnový rám, PP fólie, ocelový žlábek</t>
  </si>
  <si>
    <t>vstupní dveře otevíravé dvoukřídlé 1,6x2,1m-parametry a vybavení dle projektové dokumentace</t>
  </si>
  <si>
    <t>D.1.3.1.19 T01 : 1</t>
  </si>
  <si>
    <t>vstupní dveře otevíravé dvoukřídlé 1,8x2,1m-parametry a vybavení dle projektové dokumentace</t>
  </si>
  <si>
    <t>D.1.3.1.19 T02 : 1</t>
  </si>
  <si>
    <t>okno otevíravé a výklopné 2,4x1,8m-parametry a vybavení dle projektové dokumentace</t>
  </si>
  <si>
    <t>D.1.3.1.19 T03 : 3</t>
  </si>
  <si>
    <t>okno otevíravé a výklopné 1,35x1,65m-parametry a vybavení dle projektové dokumentace</t>
  </si>
  <si>
    <t>D.1.3.1.19 T04 : 17</t>
  </si>
  <si>
    <t>okno otevíravé a výklopné 1,1x1,0m-parametry a vybavení dle projektové dokumentace</t>
  </si>
  <si>
    <t>D.1.3.1.19 T05 : 4</t>
  </si>
  <si>
    <t>okno otevíravé a výklopné 1,80x1,0m-parametry a vybavení dle projektové dokumentace</t>
  </si>
  <si>
    <t>D.1.3.1.19 T06 : 1</t>
  </si>
  <si>
    <t>okno otevíravé a výklopné 0,90x0,90 m-parametry a vybavení dle projektové dokumentace</t>
  </si>
  <si>
    <t>D.1.3.1.19 T07 : 3</t>
  </si>
  <si>
    <t>okno otevíravé a výklopné 2,1x0,9m-parametry a vybavení dle projektové dokumentace</t>
  </si>
  <si>
    <t>D.1.3.1.19 T08 : 1</t>
  </si>
  <si>
    <t>okno otevíravé a výklopné 1,86x1,35m-parametry a vybavení dle projektové dokumentace</t>
  </si>
  <si>
    <t>D.1.3.1.19 T09 : 1</t>
  </si>
  <si>
    <t>okno otevíravé a výklopné 1,5x1,65m-parametry a vybavení dle projektové dokumentace</t>
  </si>
  <si>
    <t>D.1.3.1.19 T10 : 2</t>
  </si>
  <si>
    <t>okno otevíravé a výklopné 2,10x1,65 m-parametry a vybavení dle projektové dokumentace</t>
  </si>
  <si>
    <t>D.1.3.1.19 T11 : 3</t>
  </si>
  <si>
    <t>okno otevíravé a výklopné 1,40x1,0m-parametry a vybavení dle projektové dokumentace</t>
  </si>
  <si>
    <t>D.1.3.1.19 T12 : 2</t>
  </si>
  <si>
    <t>vstupní portál s jednokřídlými dveřmi 2,80x2,45m-parametry a vybavení dle projektové dokumentace</t>
  </si>
  <si>
    <t>D.1.3.1.19 T13 : 1</t>
  </si>
  <si>
    <t>vstupní portál s dvoukřídlými dveřmi 1,30x3,0m-parametry a vybavení dle projektové dokumentace</t>
  </si>
  <si>
    <t>D.1.3.1.19 T14 : 1</t>
  </si>
  <si>
    <t>vstupní portál s dvoukřídlými dveřmi 1,80x3,0m-parametry a vybavení dle projektové dokumentace</t>
  </si>
  <si>
    <t>D.1.3.1.19 T15 : 1</t>
  </si>
  <si>
    <t>vstupní jednokřídlé dveře 1,0x2,10m-parametry a vybavení dle projektové dokumentace</t>
  </si>
  <si>
    <t>D.1.3.1.19 T16 : 1</t>
  </si>
  <si>
    <t>okno otevíravé a výklopné 0,90x1,80m-parametry a vybavení dle projektové dokumentace</t>
  </si>
  <si>
    <t>D.1.3.1.19 T17 : 8</t>
  </si>
  <si>
    <t>okno otevíravé a výklopné 2,10x1,80 m-parametry a vybavení dle projektové dokumentace</t>
  </si>
  <si>
    <t>D.1.3.1.19 T18 : 2</t>
  </si>
  <si>
    <t>okno otevíravé a výklopné 1,86x2,60 m-parametry a vybavení dle projektové dokumentace</t>
  </si>
  <si>
    <t>D.1.3.1.19 T19 : 3</t>
  </si>
  <si>
    <t>okno otevíravé a výklopné 2,10x2,70 m-parametry a vybavení dle projektové dokumentace</t>
  </si>
  <si>
    <t>D.1.3.1.19 T20 : 10</t>
  </si>
  <si>
    <t>okno otevíravé a výklopné 1,90x2,70 m-parametry a vybavení dle projektové dokumentace</t>
  </si>
  <si>
    <t>D.1.3.1.19 T21 : 20</t>
  </si>
  <si>
    <t>okno otevíravé a výklopné 1,20x1,80 m-parametry a vybavení dle projektové dokumentace</t>
  </si>
  <si>
    <t>D.1.3.1.19 T22 : 3</t>
  </si>
  <si>
    <t>okno otevíravé a výklopné 1,80x1,80 m-parametry a vybavení dle projektové dokumentace</t>
  </si>
  <si>
    <t>D.1.3.1.19 T23 : 3</t>
  </si>
  <si>
    <t>okno otevíravé a výklopné 2,40x2,60 m-parametry a vybavení dle projektové dokumentace</t>
  </si>
  <si>
    <t>D.1.3.1.19 T24 : 12</t>
  </si>
  <si>
    <t>D.1.3.1.19 T25 : 6</t>
  </si>
  <si>
    <t>D.1.3.1.19 T26 : 4</t>
  </si>
  <si>
    <t>okno otevíravé a výklopné 1,80x2,40 m-parametry a vybavení dle projektové dokumentace</t>
  </si>
  <si>
    <t>D.1.3.1.19 T27 : 6</t>
  </si>
  <si>
    <t>okno otevíravé a výklopné 2,80x2,10 m-parametry a vybavení dle projektové dokumentace</t>
  </si>
  <si>
    <t>D.1.3.1.19 T28 : 2</t>
  </si>
  <si>
    <t>okno otevíravé a výklopné 2,10x2,50 m-parametry a vybavení dle projektové dokumentace</t>
  </si>
  <si>
    <t>D.1.3.1.19 T29 : 5</t>
  </si>
  <si>
    <t>okno otevíravé a výklopné 1,90x2,50 m-parametry a vybavení dle projektové dokumentace</t>
  </si>
  <si>
    <t>D.1.3.1.19 T30 : 10</t>
  </si>
  <si>
    <t>okno otevíravé a výklopné 1,20x1,35 m-parametry a vybavení dle projektové dokumentace</t>
  </si>
  <si>
    <t>D.1.3.1.19 T31 : 1</t>
  </si>
  <si>
    <t>atypické okno otevíravé a výklopné 2,80x1,35 m-parametry a vybavení dle projektové dokumentace</t>
  </si>
  <si>
    <t>D.1.3.1.19 T32 : 1</t>
  </si>
  <si>
    <t>atypické okno otevíravé a výklopné 1,90x1,55 m-parametry a vybavení dle projektové dokumentace</t>
  </si>
  <si>
    <t>D.1.3.1.19 T33 : 7</t>
  </si>
  <si>
    <t>D.1.3.1.19 T47 : 1</t>
  </si>
  <si>
    <t>D.1.3.1.19 T48 : 4</t>
  </si>
  <si>
    <t>766T0949</t>
  </si>
  <si>
    <t>D.1.3.1.19 T49 : 3</t>
  </si>
  <si>
    <t>766T0950</t>
  </si>
  <si>
    <t>D.1.3.1.19 T50 : 2</t>
  </si>
  <si>
    <t>766T0951</t>
  </si>
  <si>
    <t>D.1.3.1.19 T51 : 3</t>
  </si>
  <si>
    <t>766T0952</t>
  </si>
  <si>
    <t>D.1.3.1.19 T52 : 1</t>
  </si>
  <si>
    <t>766Z38</t>
  </si>
  <si>
    <t>Sítě proti hmyzu</t>
  </si>
  <si>
    <t>popis: hliníkový rámeček v barvě co nejbližší barvě okna, s otočnými příchytkami a šedou plastovou sítí proti hmyzu</t>
  </si>
  <si>
    <t>D.1.3.1.19 Z38 : 263</t>
  </si>
  <si>
    <t>998766103R00</t>
  </si>
  <si>
    <t>Přesun hmot pro konstrukce truhlářské Přesun hmot pro truhlářské konstr., výšky do 24 m</t>
  </si>
  <si>
    <t>7674273000T00</t>
  </si>
  <si>
    <t>Fasádní systém kazetový na systémovém roštu D+M</t>
  </si>
  <si>
    <t>Fasádní systém je možné dodat v mnoha materiálových i barevných variantách. Cena systému se odvíjí od tl. plechu, materiálu, barvy i členitosti a celkové složitosti konkrétní stavby.</t>
  </si>
  <si>
    <t>Projektová cena je včetně lemování otvorů (parapet - ostění - nadpraží), horních-spodních-svislých klempířských ukončení, nosného roštu, spojovacích prvků opláštěn</t>
  </si>
  <si>
    <t>D.1.3.1.18 S04 : ((1,5*2+2,1)*7+4,19*2+10,27+11,43+8,84*2)*1,05</t>
  </si>
  <si>
    <t>76706</t>
  </si>
  <si>
    <t>Exteriérové zábradlí 2,1x1m  dle popisu v PD</t>
  </si>
  <si>
    <t>D.1.3.1.19 Z06 : 9</t>
  </si>
  <si>
    <t>76708</t>
  </si>
  <si>
    <t>Exteriérové zábradlí 2,4x1,1m dle popisu v PD</t>
  </si>
  <si>
    <t>D.1.3.1.19 Z08 : 12</t>
  </si>
  <si>
    <t>76709</t>
  </si>
  <si>
    <t>Exteriérové zábradlí 1,9x1,0m - demontáž + nové zábradlí</t>
  </si>
  <si>
    <t>D.1.3.1.19 Z09 : 30</t>
  </si>
  <si>
    <t>7670910</t>
  </si>
  <si>
    <t>Exteriérové zábradlí 2,1x1,0m - demontáž + nové zábradlí</t>
  </si>
  <si>
    <t>D.1.3.1.19 Z10 : 6</t>
  </si>
  <si>
    <t>767_Z21</t>
  </si>
  <si>
    <t>demontáž a zpětná montáž svítidla</t>
  </si>
  <si>
    <t>D.1.3.1.19 Z21 : 6</t>
  </si>
  <si>
    <t>767_Z22</t>
  </si>
  <si>
    <t>D.1.3.1.19 Z22 : 2</t>
  </si>
  <si>
    <t>76723</t>
  </si>
  <si>
    <t>demontáž a zpětná montáž stříšky u vstupu do výtahu včetně renovace stříšky dle popisu</t>
  </si>
  <si>
    <t>zastřešení:polykarbonátová deska tl.16 mm, 3X, s medovým zabarvením</t>
  </si>
  <si>
    <t>D.1.3.1.19 Z23 : 1</t>
  </si>
  <si>
    <t>76724</t>
  </si>
  <si>
    <t>Exteriérové zábradlí  1,86x1,1m- demontáž + nové zábradlí</t>
  </si>
  <si>
    <t>D.1.3.1.19 Z24 : 3</t>
  </si>
  <si>
    <t>76725V01</t>
  </si>
  <si>
    <t>demontáž a zpětná montáž anténního stožáru</t>
  </si>
  <si>
    <t>včetně úpravy kotvení</t>
  </si>
  <si>
    <t>7670912</t>
  </si>
  <si>
    <t>dodávka a montáž nové ocelové mříže</t>
  </si>
  <si>
    <t>D.1.3.1.19 Z12 : 1,35*1,65*13</t>
  </si>
  <si>
    <t>Z13 : 1,1*1*4</t>
  </si>
  <si>
    <t>Z14 : 1,4*1*2</t>
  </si>
  <si>
    <t>Z15 : 1,8*1*1</t>
  </si>
  <si>
    <t>Z16 : 0,5*0,9*3</t>
  </si>
  <si>
    <t>Z17 : 2,1*0,9*1</t>
  </si>
  <si>
    <t>Z18 : 1,86*1,35*1</t>
  </si>
  <si>
    <t>Z19 : 1,5*1,65*2</t>
  </si>
  <si>
    <t>Z20 : 2,1*1,65*3</t>
  </si>
  <si>
    <t>767_Z40</t>
  </si>
  <si>
    <t>demontáž a zpětná montáž vypínačů</t>
  </si>
  <si>
    <t>ks</t>
  </si>
  <si>
    <t>D.1.3.1.19 Z40 : 3</t>
  </si>
  <si>
    <t>7674273001</t>
  </si>
  <si>
    <t>bodové konzoly typu A s vodorovně instalovaným Z-profilem, konzoly i Z-profily z pozinkovaného D+M</t>
  </si>
  <si>
    <t>Keram. obklad v sociálkách : ((1,1+1,0*2)*2+(0,9+0,9*2)*1+(0,9+1,8*2)*12+(1,2+1,8*2)*4+(1,2+1,35*2)*2)*0,25*1,5*7</t>
  </si>
  <si>
    <t>Keram. obklad v sociálkách : ((1,1+1,0*2)*2+(0,9+0,9*2)*1+(0,9+1,8*2)*12+(1,2+1,8*2)*4+(1,2+1,35*2)*2)*0,25*1,2</t>
  </si>
  <si>
    <t>781735012R00</t>
  </si>
  <si>
    <t>Montáž obkladů vnějších z obkládaček cihelných 240 x 71 mm, tloušťky 14 mm, kladených do flexibilního tmele</t>
  </si>
  <si>
    <t>596240201T</t>
  </si>
  <si>
    <t>obkladový pásek NFPS.16.červený-240x71x14mm</t>
  </si>
  <si>
    <t>spotřeba na m2 - 48 ks/m2</t>
  </si>
  <si>
    <t>hmotnost - 0.5 kg/ks</t>
  </si>
  <si>
    <t>barva - červená</t>
  </si>
  <si>
    <t>D.1.3.1.18 S06 : (1,4*2,5+1,4*2,7*2+6,41+1,1*2,5*9+1,1*2,7*18+0,25*2,5*4+0,25*2,7*8)*1,15</t>
  </si>
  <si>
    <t>S10 : ((1,86+2,6*2)*3+(2,1+2,7*2)*4+(1,9+2,7*2)*20+(1,8+1,8*2)*6+(2,1+2,5*2)*2+(1,9+2,5*2)*10)*0,31*1,15</t>
  </si>
  <si>
    <t>7,9*(0,13+0,15)*2</t>
  </si>
  <si>
    <t>D 1.1.1.6 S02  12/16 : 1,8*36*(0,12+0,16)*2</t>
  </si>
  <si>
    <t>61,2*(0,12+0,18)*2</t>
  </si>
  <si>
    <t>10,3*(0,16+0,18)*2</t>
  </si>
  <si>
    <t>latě : 1039,37925*(0,04+0,06)*2*1,1</t>
  </si>
  <si>
    <t>bednění,palubky : 1039,37925*0,024*2</t>
  </si>
  <si>
    <t>D 1.3.1.1 : 5,1*7*2</t>
  </si>
  <si>
    <t>783092</t>
  </si>
  <si>
    <t>Repase mříže  1,35x1,65m</t>
  </si>
  <si>
    <t>vrchní nátěr: syntetický email ral 7016 2x</t>
  </si>
  <si>
    <t>D.1.3.1.19 Z11 : 4</t>
  </si>
  <si>
    <t xml:space="preserve">  (2,4+1,8*2)*12+(1,8+1,8*2)*6+(1,2+1,8*2)*6+(1,8+2,4*2)*9+(2,8+2,1*2)*2+(2,1+2,5*2)*3</t>
  </si>
  <si>
    <t>ostění : 432,6*0,30*1,05</t>
  </si>
  <si>
    <t>((1,86+2,6*2)*3+(2,1+2,7*2)*4+(1,9+2,7*2)*20+(1,8+1,8*2)*6+(2,1+2,5*2)*2+(1,9+2,5*2)*10)*0,30*1,05</t>
  </si>
  <si>
    <t>1.PP : (6,95+3,33*2+3,3+2,78+2,33+3,43+5,3+3,45+3,4+2,35+3,48+2,13+1,8+2,93+9,43+2,38+6,65+3,1+2,95+2,7+5,55+2,65+2,88+2*1,5+0,9+3,35+2,25)*2,8</t>
  </si>
  <si>
    <t>1.NP : (3,45*2+3,35*3+2,75+2,9*4+3,33+2,7+2,75+2,83+2,75+2,23+5,7+2,93+4,73+4,7+5,0+11,08+2,95+3,3+8,25+3,25+3,15+1,38+3,75+5,53+1,7+1,1+1,15+3,35+2,33)*3,3</t>
  </si>
  <si>
    <t>2.NP : (3,45*2+3,35*3+2,9*5+3,33+2,7+2,75+2,83+2,9+2,23+5,7+2,93+4,73+4,7+5,0+11,08+3,1+3,3+8,25+3,4+3,2+3,58+3,4+2,08+1,6+1,03+1,3+3,35+2,33)*3,3</t>
  </si>
  <si>
    <t>3.NP : (3,45*2+3,35*3+3,1+2,9*4+3,33+2,7+2,75+2,83+2,9+2,23+5,7+2,93+4,73+4,7+5,0+11,08+3,1+3,3+8,25+3,4+3,2+3,58+3,4+2,08+1,6+1,03+1,3+3,35+2,4)*3,2</t>
  </si>
  <si>
    <t>78601</t>
  </si>
  <si>
    <t>Venkovní žaluzie 2,1x 2,7 m D+M dle popisu</t>
  </si>
  <si>
    <t>poznámka:-	rozměry upravit dle skutečnosti na stavbě</t>
  </si>
  <si>
    <t>D.1.3.1.19 Z01 : 10</t>
  </si>
  <si>
    <t>78602</t>
  </si>
  <si>
    <t>Venkovní žaluzie 1,9x 2,7 m D+M dle popisu</t>
  </si>
  <si>
    <t>D.1.3.1.19 Z02 : 20</t>
  </si>
  <si>
    <t>78603</t>
  </si>
  <si>
    <t>Venkovní žaluzie 2,1 x 2,5 m D+M dle popisu</t>
  </si>
  <si>
    <t>D.1.3.1.19 Z03 : 5</t>
  </si>
  <si>
    <t>78604</t>
  </si>
  <si>
    <t>Venkovní žaluzie 1,9 x 2,5 m D+M dle popisu</t>
  </si>
  <si>
    <t>D.1.3.1.19 Z04 : 10</t>
  </si>
  <si>
    <t>78607</t>
  </si>
  <si>
    <t>Venkovní žaluzie 2,4 x 2,6 m D+M dle popisu</t>
  </si>
  <si>
    <t>poznámka:	-rozměry upravit dle skutečnosti na stavbě</t>
  </si>
  <si>
    <t>D.1.3.1.19 Z07 : 12</t>
  </si>
  <si>
    <t>78609</t>
  </si>
  <si>
    <t>Elektropříslušenství  D+M dle popisu</t>
  </si>
  <si>
    <t>D.1.3.1.19 : 1</t>
  </si>
  <si>
    <t>786 Z39</t>
  </si>
  <si>
    <t>Interiérové žaluzie</t>
  </si>
  <si>
    <t>popis: profil z extrud. hliníku, ovládáno řetízkem Ř3,2mm, barva co nejbližší k barvě okna, dodavatel předloží 5 vzorků  k výběru</t>
  </si>
  <si>
    <t>D.1.3.1.19 Z39 : 69</t>
  </si>
  <si>
    <t>barva : bílá</t>
  </si>
  <si>
    <t>střešní dvouúrovňový vodorovný vtok, těleso + nástavec pro zateplení, těleso vtoku opatřeno integrovaným přířezem z PVC folie, nástavec opatřen integrovaným přířezem z PVC folie</t>
  </si>
  <si>
    <t>rozměr : DN 100</t>
  </si>
  <si>
    <t>střešní dvouúrovňový svislý vtok, těleso + nástavec pro zateplení, těleso vtoku opatřeno integrovaným přířezem z PVC folie, nástavec opatřen integrovaným přířezem z PVC folie</t>
  </si>
  <si>
    <t>demontáž stávajícího otopného tělesa 11 - 6110</t>
  </si>
  <si>
    <t>nové otopné těleso ocelové deskové - boční vývody 11-6110 600/1100/63 (v/d/h) teplovodní systém 90/70, TRV 15, PŠ 15</t>
  </si>
  <si>
    <t>rohové připojení + termostatická hlavice</t>
  </si>
  <si>
    <t>demontáž stávajícího otopného tělesa 11 - 6120</t>
  </si>
  <si>
    <t>nové otopné těleso ocelové deskové - boční vývody 11-6120 600/1100/63 (v/d/h) teplovodní systém 90/70, TRV 15, PŠ 15</t>
  </si>
  <si>
    <t>Demontáž a nová dodávka otopných těles 11 6140</t>
  </si>
  <si>
    <t>demontáž stávajícího otopného tělesa 11 - 6140</t>
  </si>
  <si>
    <t>nové otopné těleso ocelové deskové - boční vývody 11-6140 600/1100/63 (v/d/h) teplovodní systém 90/70, TRV 15, PŠ 15</t>
  </si>
  <si>
    <t>demontáž stávajícího otopného tělesa 11 - 6160</t>
  </si>
  <si>
    <t>nové otopné těleso vertikální těleso se středovým připojením - K11V200058-M 2000/588/62 (v/d/h) teplovodní systém 90/70, TRV 15, PŠ 15</t>
  </si>
  <si>
    <t>demontáž stávajícího otopného tělesa 11 - 6180</t>
  </si>
  <si>
    <t>nové otopné těleso vertikální těleso se středovým připojením - K11V200066-M 2000/662/62 (v/d/h) teplovodní systém 90/70, TRV 15, PŠ 15</t>
  </si>
  <si>
    <t>poplastovaný plech</t>
  </si>
  <si>
    <t>včetně protidešťové stříšky</t>
  </si>
  <si>
    <t>RŠ. 400</t>
  </si>
  <si>
    <t>- fasádní obkladová plechová kazeta z ocelového pozinkovaného plechu opatřeného vrchním barevným lakem tl.32mm</t>
  </si>
  <si>
    <t>- ocelový pozinkovaný a pozinkovaný lakovaný profil, šířka 50 mm nebo 80 mm, svislý nosný rošt, větraná vzduchová mezera tl. 30mm</t>
  </si>
  <si>
    <t>- difuzně otevřená fólie lehkého typu, hydroizolační a ochranná vrstva tl. 0,5 mm</t>
  </si>
  <si>
    <t>- TI z minerálních vláken kotvená do nosné konstrukce talířovými hmoždinkami</t>
  </si>
  <si>
    <t>- bodové konzoly typu A s vodorovně instalovaným Z-profilem, konzoly i Z-profily z pozinkovaného plechu</t>
  </si>
  <si>
    <t>demontáž stávajícího ocelového zábradlí</t>
  </si>
  <si>
    <t>popis: zábradlí ocelové žárově zinkováno - kotveno do ostění okna nosný profil Ř42,4x2,0 mm, výplň Ř12x1,5 mm, max. rozteč 120 mm</t>
  </si>
  <si>
    <t>ocel. k-ce:odstranění stávajícího nátěru a obroušení rezavějících částí na čistou ocel</t>
  </si>
  <si>
    <t xml:space="preserve">	základní nátěr: antikorozní rychleschnoucí základní barva na kov do exteriéru 2x</t>
  </si>
  <si>
    <t>popis: nové zábradlí ocelové žárově zinkováno - kotveno do ostění okna nosný profil Ř42,4x2,0 mm, výplň Ř12x1,5 mm, max. rozteč 120 mm</t>
  </si>
  <si>
    <t>odstranění stávajícího nátěru</t>
  </si>
  <si>
    <t>obroušení rezavějících částí na čistou ocel</t>
  </si>
  <si>
    <t>typ lamely: -	Z70</t>
  </si>
  <si>
    <t>barva:	-	antracit</t>
  </si>
  <si>
    <t>ovládání:	-	ovládání pomocí dálkového ovládání</t>
  </si>
  <si>
    <t>vodící lišty-	zaomítatelné vodící lišty vč. kotvících montážních válečků pro jejich vynesení (ZyRillo®-PE/ -EPS)</t>
  </si>
  <si>
    <t>dodávka a montáž: předokenní žaluzie Z70, elektromotor, kastlík, vodící lišty, 1x dálkový ovladač</t>
  </si>
  <si>
    <t>typ lamely: 	-Z70</t>
  </si>
  <si>
    <t>barva:		-antracit</t>
  </si>
  <si>
    <t>ovládání:		-ovládání pomocí dálkového ovládání</t>
  </si>
  <si>
    <t>vodící lišty:	zaomítatelné vodící lišty vč. kotvících montážních válečků pro jejich vynesení (ZyRillo®-PE/ -EPS)</t>
  </si>
  <si>
    <t>650011111R00</t>
  </si>
  <si>
    <t>Montáž žlabu kabelového drátěného šířky do 150 mm</t>
  </si>
  <si>
    <t>RMat1</t>
  </si>
  <si>
    <t>Drátěný žlab 50x50x2000 galvanický zinek</t>
  </si>
  <si>
    <t>POL3_0</t>
  </si>
  <si>
    <t>RMat2</t>
  </si>
  <si>
    <t>Drátěný žlab 50x100x2000 galvanický zinek</t>
  </si>
  <si>
    <t>Rmont1</t>
  </si>
  <si>
    <t>Lišta elektroinstalační PVC š.do 40mm, šroubováním</t>
  </si>
  <si>
    <t>34572120R</t>
  </si>
  <si>
    <t>lišta elektroinstalační vkládací; mat. PVC samozhášivé; Š x V 40 x 20 mm; délka 2,00 m; bílá; stupeň hořlavosti A-C3; teplot.rozsah -5 až 60 °C</t>
  </si>
  <si>
    <t>Rmont2</t>
  </si>
  <si>
    <t>Lišta elektroinstalační PVC š.do 80mm, šroubováním</t>
  </si>
  <si>
    <t>34572126R</t>
  </si>
  <si>
    <t>lišta elektroinstalační vkládací; mat. PVC samozhášivé; Š x V 50 x 50 mm; délka 2,00 m; bílá; stupeň hořlavosti A-C3; teplot.rozsah -5 až 60 °C</t>
  </si>
  <si>
    <t>650012111R00</t>
  </si>
  <si>
    <t>Uložení krabice kruhové pod omítku bez zapojení</t>
  </si>
  <si>
    <t>345715165R</t>
  </si>
  <si>
    <t>krabice elektroinstalační pod omítku; přístrojová; mat. PVC samozhášivé; teplot.rozsah -5 až 60 °C; určeno pro rozvody s napětím 400 V a proudem max. 16 A; rozměry-průměr,hloubka 73, 66 mm</t>
  </si>
  <si>
    <t>650124641R00</t>
  </si>
  <si>
    <t>Uložení kabelu Cu 3 x 1,5 mm2 pod omítku</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</si>
  <si>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</si>
  <si>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</si>
  <si>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650125761R00</t>
  </si>
  <si>
    <t>Uložení kabelu Cu 5 x 1,5 mm2 volně</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</si>
  <si>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</si>
  <si>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</si>
  <si>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650124709R00</t>
  </si>
  <si>
    <t>Uložení kabelu Cu 5 x 10 mm2 pod omítku</t>
  </si>
  <si>
    <t>34111101R</t>
  </si>
  <si>
    <t>kabel CYKY; instalační; pro pevné uložení ve vnitřních a venk.prostorách v zemi, betonu; Cu plné holé jádro, tvar jádra RE-kulatý jednodrát; počet a průřez žil 5x10mm2; počet žil 5; teplota použití -30 až 70 °C; max.provoz.teplota při zkratu 160 °C; min.teplota pokládky -5 °C; průřez vodiče 10 mm2; samozhášivý; odolnost vůči UV záření; barva pláště černá</t>
  </si>
  <si>
    <t>RMat3</t>
  </si>
  <si>
    <t>Kabel s funkční integritou 5x10 RE P60-R</t>
  </si>
  <si>
    <t>650124711R00</t>
  </si>
  <si>
    <t>Uložení kabelu Cu 5 x 16 mm2 pod omítku</t>
  </si>
  <si>
    <t>RMat4</t>
  </si>
  <si>
    <t>Kabel s funkční integritou 5x16 RE P60-R</t>
  </si>
  <si>
    <t>650141111R00</t>
  </si>
  <si>
    <t>Ukončení vodiče v rozvaděči + zapojení do 2,5 mm2</t>
  </si>
  <si>
    <t>650141115R00</t>
  </si>
  <si>
    <t>Ukončení vodiče v rozvaděči + zapojení do 16 mm2</t>
  </si>
  <si>
    <t>205      R00</t>
  </si>
  <si>
    <t>Zednické výpomoci M 21 podle čl.13-5c</t>
  </si>
  <si>
    <t>Montážní přirážka</t>
  </si>
  <si>
    <t>POL9_</t>
  </si>
  <si>
    <t>909      R00</t>
  </si>
  <si>
    <t>Hzs-nezmeritelne stavebni prace</t>
  </si>
  <si>
    <t>910      R00</t>
  </si>
  <si>
    <t>Hzs - predbezne obhlidky a revize</t>
  </si>
  <si>
    <t>520x0,4x1,05=218,4kg</t>
  </si>
  <si>
    <t>48x0,6x1,05=30,24kg</t>
  </si>
  <si>
    <t>180x1,08x1,05=204,12kg</t>
  </si>
  <si>
    <t>Tyč jímací JT 2,0 2000 mm na hřeben - komplet</t>
  </si>
  <si>
    <t>Podpěra na rovnou střachu PV21</t>
  </si>
  <si>
    <t>120</t>
  </si>
  <si>
    <t>317121151RT2</t>
  </si>
  <si>
    <t>Montáž ŽB překladů dodatečně do připravených rýh včetně dodávky železobetonových prefabrikátů_x000D_
 délky 1190 mm, šířky 140 mm, výšky 140 mm</t>
  </si>
  <si>
    <t>D.1.4.1.11 L01 : 2</t>
  </si>
  <si>
    <t>317121251RT2</t>
  </si>
  <si>
    <t>Montáž ŽB překladů dodatečně do připravených rýh včetně dodávky železobetonových prefabrikátů_x000D_
 délky 1490 mm, šířky 140 mm, výšky 140 mm</t>
  </si>
  <si>
    <t>D.1.4.1.11. : 2</t>
  </si>
  <si>
    <t>317121047RT2</t>
  </si>
  <si>
    <t>Překlady pórobetonové nenosné délky 1240 mm, šířky 100 mm, výšky 249 mm</t>
  </si>
  <si>
    <t>D.1.4.1.11 L02 : 1</t>
  </si>
  <si>
    <t>342255022R00</t>
  </si>
  <si>
    <t>Příčky z cihel a tvárnic nepálených příčky z příčkovek pórobetonových tloušťky 75 mm</t>
  </si>
  <si>
    <t>včetně pomocného lešení</t>
  </si>
  <si>
    <t>D.1.4.1.13 S09 : ((1,325+0,5)*3,15+(1,325+0,5)*3,55+(0,45+0,175)*3,3)*1,05</t>
  </si>
  <si>
    <t>342255024R00</t>
  </si>
  <si>
    <t>Příčky z cihel a tvárnic nepálených příčky z příčkovek pórobetonových tloušťky 100 mm</t>
  </si>
  <si>
    <t>D.1.4.1.13 S10 : ((1,7+1,8)*2,3-1,0*1,97)*1,05</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</si>
  <si>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</si>
  <si>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</si>
  <si>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</si>
  <si>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D.1.4.1.13 S13 : (1,1*2,1)*1,05</t>
  </si>
  <si>
    <t>342013222RT2</t>
  </si>
  <si>
    <t>Příčky z desek sádrokartonových dvojité opláštění, jednoduchá konstrukce CW 75 tloušťka příčky 125 mm, desky protipožární, tloušťky12,5 mm, tloušťka izolace 60 mm, požární odolnost EI 120</t>
  </si>
  <si>
    <t>D.1.4.1.13 S12 : (2,71*2,68)*2*1,05</t>
  </si>
  <si>
    <t>347015120T00</t>
  </si>
  <si>
    <t>Předstěna tl.75 mm,2xCW,2xopl.,deska RFI 12,5mm iz.60mm</t>
  </si>
  <si>
    <t>Přestěna odpovídá W6295/626, ocelová konstrukce 2 x CW 50, 2x opláštěná, tl. 75 mm, s minerální izolací tl. 60 mm, desky protipožární impregnované  RFI (DFH2) tl. 12,5 mm.  Požární odolnost EI 45.</t>
  </si>
  <si>
    <t>3.80.50</t>
  </si>
  <si>
    <t>D.1.4.1.13 S03 : (0,78*12,8)*1,05</t>
  </si>
  <si>
    <t>S11 : (0,89*2,68+(0,69+2,68)/2*2,64)*1,05</t>
  </si>
  <si>
    <t>416022123R00</t>
  </si>
  <si>
    <t>Podhledy na kovové konstrukci opláštěné deskami sádrokartonovými dvouúrovňový křížový rošt z profilů CD zavěšený 1x deska, tloušťky 12,5 mm, impregnovaná,  , bez izolace</t>
  </si>
  <si>
    <t>S06 : (20,02+20,83+21,00+1,5*6+2,1*3+5,39*3+(1,6+5,02+5,4+2,2)*3)*1,05</t>
  </si>
  <si>
    <t>416026224R00</t>
  </si>
  <si>
    <t>Podhledy na kovové konstrukci opláštěné deskami sádrokartonovými dvouúrovňový křížový rošt z profilů CD zavěšený 2x deska, tloušťky 12,5 mm, protipožární impregnovaná, požární odolnost REI 60, bez izolace</t>
  </si>
  <si>
    <t>S02 : (3,37*12,8)*1,05</t>
  </si>
  <si>
    <t>416042222R00</t>
  </si>
  <si>
    <t>Podhledy - samostatné požární předěly opláštěné deskami sádrokartonovými zavěšený podhled, profil CD, rozteč 750 mm 2x opláštěný, tloušťka desky 12,5 mm, protipožární, tloušťka minerální izolace 40 mm, požární odolnost shora EI 60 a zdola EI 45</t>
  </si>
  <si>
    <t>s úpravou rohů, koutů a hran konstrukcí, přebroušení a tmelení spár,</t>
  </si>
  <si>
    <t>D.1.4.1.13 S08 : (2,2*1,1+2,5*1,15+2,5*0,9)*1,05*2</t>
  </si>
  <si>
    <t>447115224RZ1</t>
  </si>
  <si>
    <t xml:space="preserve">Podkroví a stropy opláštěné sádrokartonovými deskami, bez záklopu nosná konstrukce z profilů CD 2x deska, tloušťky 12,5 mm, protipožární impregnovaná, bez dodávky a montáže izolace,  </t>
  </si>
  <si>
    <t>D.1.4.1.13 S01 : (12,8*0,4+1,66*1,6)*1,05</t>
  </si>
  <si>
    <t>41604F30</t>
  </si>
  <si>
    <t>Protipožární podhled - samostatný požární předěl TL 8-181 dodávka a montáž dle popisu</t>
  </si>
  <si>
    <t>Nosné profily jsou širokopatkové profily šířky 100mm do kterých jsou vkládány volně vyjímatelné panelové prefabrikované prvky z minerálních desek tl. 40 mm, formát 1400x600mm.</t>
  </si>
  <si>
    <t>Technická specifikace minerálních desek:</t>
  </si>
  <si>
    <t>-	Reakce na oheň: A2-s1, d0 podle ČSN EN 13501-01</t>
  </si>
  <si>
    <t>-	Požární odolnost: REI30 - REI120 podle EN 13501-2 (v provedení podle příslušného technického listu)</t>
  </si>
  <si>
    <t>-	Zvuková pohltivost: DIN EN ISO 354 ?w = 0,60 podle DIN EN ISO 11654 NRC=0,60 podle ASTM C 423</t>
  </si>
  <si>
    <t>-	Podélná vzduchová neprůzvučnost: Dn,f,w = 34 dB podle DIN EN ISO 10848(tloušťka 15 mm, podle zkušebního protokolu)</t>
  </si>
  <si>
    <t>-	Odolnost vlhkosti: do 95% relativní vzdušné vlhkosti</t>
  </si>
  <si>
    <t>-	Světelná odrazivost: pro bílou barvu podobnou RAL 9010 neoslnivé cca. 90%</t>
  </si>
  <si>
    <t>-	Tepelná vosidvost: ? = 0,052-0,057 W/mK podle DIN 52612</t>
  </si>
  <si>
    <t>-	Propustnost vzduchu: PM1 (? 30 m3/hm2) podle DIN 18177</t>
  </si>
  <si>
    <t>-	Barva: bílá podobná RAL 9010</t>
  </si>
  <si>
    <t>D.1.4.1.13 S05 : (65,59+69,79*2)*1,05</t>
  </si>
  <si>
    <t>4160604</t>
  </si>
  <si>
    <t>Kazetový podhled dodávka a montáž dle popisu</t>
  </si>
  <si>
    <t>- bez požadavků na požární odolnost</t>
  </si>
  <si>
    <t>D.1.4.1.13 S04 : (81,07+87,26*2)*1,05</t>
  </si>
  <si>
    <t>4160605</t>
  </si>
  <si>
    <t>Kazetový podhled zpětná montáž dle popisu</t>
  </si>
  <si>
    <t>B38 : (2,3*2,925)*1,05</t>
  </si>
  <si>
    <t>413232221RT2</t>
  </si>
  <si>
    <t>Zazdívka zhlaví jakýmikoliv cihlami pálenými válcovaných nosníků výšky přes 150 do 300 mm</t>
  </si>
  <si>
    <t>D.1.4.1.11 : 6*2</t>
  </si>
  <si>
    <t>413941123RT4</t>
  </si>
  <si>
    <t>Osazení ocelových válcovaných nosníků ve stropech profil I, 180 mm</t>
  </si>
  <si>
    <t>I , IE, U , UE nebo L</t>
  </si>
  <si>
    <t>D.1.4.1.11 : 6*3,625*0,0219*1,08</t>
  </si>
  <si>
    <t>602013131RT3</t>
  </si>
  <si>
    <t xml:space="preserve">Omítka stěn z hotových směsí jednovrstvá, vápenocementová, hlazená, tloušťka vrstvy 15 mm,  </t>
  </si>
  <si>
    <t>D.1.4.1.13 S09 : ((1,325+0,5)*3,15+(1,325+0,5)*3,55)*1,05</t>
  </si>
  <si>
    <t>D.1.4.1.13 S10 : ((1,7+1,8)*2,3-1,0*1,97)*1,05*2</t>
  </si>
  <si>
    <t>642942111R00</t>
  </si>
  <si>
    <t>Osazení zárubní dveřních ocelových bez dveřních křídel, do zdiva včetně kotvení, na jakoukoliv cementovou maltu, s vybetonováním prahu v zárubni a s osazením špalíků nebo latí pro dřevěný práh_x000D_
 plocha do 2,5 m2</t>
  </si>
  <si>
    <t>D.1.4.1.14 Z14 : 1</t>
  </si>
  <si>
    <t>642945212RT3</t>
  </si>
  <si>
    <t>Osazení ocelových zárubní protipožárních dvourámových, konstrukce zásuvná tloušťka stěny 100 mm, posuv +/-7 mm, včetně dodávky zárubně, š. průchodu 700 mm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</si>
  <si>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</si>
  <si>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D.1.4.1.13 T04 : 1</t>
  </si>
  <si>
    <t>642945212RT5</t>
  </si>
  <si>
    <t>Osazení ocelových zárubní protipožárních dvourámových, konstrukce zásuvná tloušťka stěny 100 mm, posuv +/-7 mm, včetně dodávky zárubně, š. průchodu 900 mm</t>
  </si>
  <si>
    <t>D.1.4.1.13 T03 : 1</t>
  </si>
  <si>
    <t>642945214RT4</t>
  </si>
  <si>
    <t>Osazení ocelových zárubní protipožárních dvourámových, konstrukce zásuvná tloušťka stěny 150 mm, posuv +/-7 mm, včetně dodávky zárubně, š. průchodu 800 mm</t>
  </si>
  <si>
    <t>D.1.4.1.13 Z01 : 1</t>
  </si>
  <si>
    <t>642945214RT6</t>
  </si>
  <si>
    <t>Osazení ocelových zárubní protipožárních dvourámových, konstrukce zásuvná tloušťka stěny 150 mm, posuv +/-7 mm, včetně dodávky zárubně, š. průchodu 1100 mm</t>
  </si>
  <si>
    <t>D.1.4.1.13 Z03 : 1</t>
  </si>
  <si>
    <t>553307120R</t>
  </si>
  <si>
    <t>zárubeň kovová hranatá; pro přesné zdění; š profilu 100 mm; š průchodu 800 mm; h průchodu 1 970 mm; L; závěsy kapsové</t>
  </si>
  <si>
    <t>D.1.4.1.13 S01 : 12,8*0,4*1,05</t>
  </si>
  <si>
    <t>953941312R00</t>
  </si>
  <si>
    <t>Osazení předmětů na hmoždinky osazení hasicího přístroje</t>
  </si>
  <si>
    <t>D.1.4.1.14 Z11 : 1</t>
  </si>
  <si>
    <t>Z12 : 2</t>
  </si>
  <si>
    <t>95395PC</t>
  </si>
  <si>
    <t>Bezpečnostní značky a tabulky D+M</t>
  </si>
  <si>
    <t>D.1.4.1.14 Z13 : 5</t>
  </si>
  <si>
    <t>44984125T</t>
  </si>
  <si>
    <t>Hasicí přístroj práškový 6kg (21A/113B/C)</t>
  </si>
  <si>
    <t>Přenosný hasicí přístroj práškový s náplní o hmotnosti 6kg, hasicí schopností 21A, 113B, C</t>
  </si>
  <si>
    <t>963016151R00</t>
  </si>
  <si>
    <t>Demontáž sádrokartonových a sádrovláknitých podhledů z desek bez minerální izolace, na dvouúrovňovém křížovém roštu, 1x opláštěné tl. 12,5 mm</t>
  </si>
  <si>
    <t>D.1.4.1.7   B22 : (20,02+20,83+21,00+1,5*6+2,1*3+5,39*3+(1,6+5,02+5,4+2,2)*3)*1,05</t>
  </si>
  <si>
    <t>m.č.4.08 : 1,7*1,76</t>
  </si>
  <si>
    <t>(2,3*2,925)*1,05</t>
  </si>
  <si>
    <t>968071126R00</t>
  </si>
  <si>
    <t>Vyvěšení nebo zavěšení kovových křídel dveří, plochy přes 2 m2</t>
  </si>
  <si>
    <t>D.1.4.1.7   B21 : 6</t>
  </si>
  <si>
    <t>D.1.4.1.7   B25 : 2</t>
  </si>
  <si>
    <t>968072455R00</t>
  </si>
  <si>
    <t>Vybourání a vyjmutí kovových rámů a rolet rámů, včetně pomocného lešení o výšce podlahy do 1900 mm a pro zatížení do 1,5 kPa  (150 kg/m2) dveřních zárubní, plochy do 2 m2</t>
  </si>
  <si>
    <t>D.1.4.1.7   B25 : 0,8*2</t>
  </si>
  <si>
    <t>1,1*2</t>
  </si>
  <si>
    <t>968072456R00</t>
  </si>
  <si>
    <t>Vybourání a vyjmutí kovových rámů a rolet rámů, včetně pomocného lešení o výšce podlahy do 1900 mm a pro zatížení do 1,5 kPa  (150 kg/m2) dveřních zárubní, plochy přes 2 m2</t>
  </si>
  <si>
    <t>D.1.4.1.7   B21 : 2,5*2,45*3</t>
  </si>
  <si>
    <t>970031160R00</t>
  </si>
  <si>
    <t>Jádrové vrtání, kruhové prostupy v cihelném zdivu jádrové vrtání, do D 160 mm</t>
  </si>
  <si>
    <t>D.1.4.1.7   B01 : 0,2*12</t>
  </si>
  <si>
    <t>B02 : 0,3*6</t>
  </si>
  <si>
    <t>B05 : 0,1*2</t>
  </si>
  <si>
    <t>B06 : 0,35*28</t>
  </si>
  <si>
    <t>B14 : 0,275*6</t>
  </si>
  <si>
    <t>B15 : 0,375*3</t>
  </si>
  <si>
    <t>B17 : 0,5*14</t>
  </si>
  <si>
    <t>970031250R00</t>
  </si>
  <si>
    <t>Jádrové vrtání, kruhové prostupy v cihelném zdivu jádrové vrtání, do D 250 mm</t>
  </si>
  <si>
    <t>D.1.4.1.7   B03 : 0,3*2</t>
  </si>
  <si>
    <t>B04 : 0,1*12</t>
  </si>
  <si>
    <t>B07 : 0,35*8</t>
  </si>
  <si>
    <t>B08 : 0,1*12</t>
  </si>
  <si>
    <t>B16 : 0,375*1</t>
  </si>
  <si>
    <t>B18 : 0,5*4</t>
  </si>
  <si>
    <t>970031300R00</t>
  </si>
  <si>
    <t>Jádrové vrtání, kruhové prostupy v cihelném zdivu jádrové vrtání, do D 300 mm</t>
  </si>
  <si>
    <t>D.1.4.1.7   B10 : 0,3*1</t>
  </si>
  <si>
    <t>B11 : 0,3*1</t>
  </si>
  <si>
    <t>B28 : 0,45*1</t>
  </si>
  <si>
    <t>B29 : 0,45*1</t>
  </si>
  <si>
    <t>B30 : 0,45*1</t>
  </si>
  <si>
    <t>B31 : 0,45*1</t>
  </si>
  <si>
    <t>B32 : 0,1*60</t>
  </si>
  <si>
    <t>B33 : 0,1*12</t>
  </si>
  <si>
    <t>971033331R00</t>
  </si>
  <si>
    <t>Vybourání otvorů ve zdivu cihelném z jakýchkoliv cihel pálených_x000D_
 na jakoukoliv maltu vápenou nebo vápenocementovou, plochy do 0,09 m2, tloušťky do 150 mm</t>
  </si>
  <si>
    <t>D.1.4.1.7   B35 : 1</t>
  </si>
  <si>
    <t>971033341R00</t>
  </si>
  <si>
    <t>Vybourání otvorů ve zdivu cihelném z jakýchkoliv cihel pálených_x000D_
 na jakoukoliv maltu vápenou nebo vápenocementovou, plochy do 0,09 m2, tloušťky do 300 mm</t>
  </si>
  <si>
    <t>D.1.4.1.7   B36 : 1</t>
  </si>
  <si>
    <t>971033351R00</t>
  </si>
  <si>
    <t>Vybourání otvorů ve zdivu cihelném z jakýchkoliv cihel pálených_x000D_
 na jakoukoliv maltu vápenou nebo vápenocementovou, plochy do 0,09 m2, tloušťky do 450 mm</t>
  </si>
  <si>
    <t>D.1.4.1.7   B37 : 1</t>
  </si>
  <si>
    <t>971033561R00</t>
  </si>
  <si>
    <t>Vybourání otvorů ve zdivu cihelném z jakýchkoliv cihel pálených_x000D_
 na jakoukoliv maltu vápenou nebo vápenocementovou, plochy do 1 m2, tloušťky do 600 mm</t>
  </si>
  <si>
    <t>D.1.4.1.7   B27 : 0,4*1,55*0,65*1,05</t>
  </si>
  <si>
    <t>D.1.4.1.7   B24 : (0,9*2,15+1,2*0,17)*0,30*1,05</t>
  </si>
  <si>
    <t>B39 : (0,45*1,3*0,3+0,17*1,55*0,3)*1,05</t>
  </si>
  <si>
    <t>972054491R00</t>
  </si>
  <si>
    <t>Vybourání otvorů ve stropech nebo klenbách železobetonových plochy do 1 m2, tloušťky přes 81 mm</t>
  </si>
  <si>
    <t>bez odstranění podlahy a násypu,</t>
  </si>
  <si>
    <t>D.1.4.1.7   B19 : (0,45*0,4*0,3)*4*1,05</t>
  </si>
  <si>
    <t>B20 : (0,61*0,4*0,3)*2*1,05</t>
  </si>
  <si>
    <t>973031324R00</t>
  </si>
  <si>
    <t>Vysekání v cihelném zdivu výklenků a kapes kapes na jakoukoliv maltu vápennou nebo vápenocementovou, plochy do 0,1 m2, hloubky do 150 mm</t>
  </si>
  <si>
    <t>D.1.4.1.7   B12 : 3</t>
  </si>
  <si>
    <t>B13 : 3</t>
  </si>
  <si>
    <t>973031325R00</t>
  </si>
  <si>
    <t>Vysekání v cihelném zdivu výklenků a kapes kapes na jakoukoliv maltu vápennou nebo vápenocementovou, plochy do 0,1 m2, hloubky do 300 mm</t>
  </si>
  <si>
    <t>B23 : 12</t>
  </si>
  <si>
    <t>B39 : 4</t>
  </si>
  <si>
    <t>973031334R00</t>
  </si>
  <si>
    <t>Vysekání v cihelném zdivu výklenků a kapes kapes na jakoukoliv maltu vápennou nebo vápenocementovou, plochy do 0,16 m2, hloubky do 150 mm</t>
  </si>
  <si>
    <t>D.1.4.1.7   B09 : 3</t>
  </si>
  <si>
    <t>974031666R00</t>
  </si>
  <si>
    <t>Vysekání rýh v jakémkoliv zdivu cihelném pro vtahování nosníků do zdí, před vybouráním otvorů_x000D_
 do hloubky 150 mm, při výšce nosníku do 250 mm</t>
  </si>
  <si>
    <t>D.1.4.1.7   B24 : 1,2*2</t>
  </si>
  <si>
    <t>B39 : 1,5*2</t>
  </si>
  <si>
    <t>974042532R00</t>
  </si>
  <si>
    <t>Vysekání rýh v podlaze betonové do hloubky 50 mm, šířky do 70 mm</t>
  </si>
  <si>
    <t>nebo dlažbě s betonovým podkladem</t>
  </si>
  <si>
    <t>D.1.4.1.7   B26 : 3,05*6</t>
  </si>
  <si>
    <t>975021211R00</t>
  </si>
  <si>
    <t>Podchycování nadzákladového zdiva pod stropem při tloušťce zdiva do 450 mm</t>
  </si>
  <si>
    <t>nad vybouraným otvorem pro jakoukoliv délku podchycení s vybouráním otvorů pro provléknutí vynášecích trámů pro podchycení zdi, oboustranného vynesení podchycené konstrukce,</t>
  </si>
  <si>
    <t>D.1.4.1.7   B24 : 2*2</t>
  </si>
  <si>
    <t>B39 : 2*2</t>
  </si>
  <si>
    <t>979990001R00</t>
  </si>
  <si>
    <t>Poplatek za skládku stavební suti, skupina 17 09 04 z Katalogu odpadů</t>
  </si>
  <si>
    <t>713111211RK3</t>
  </si>
  <si>
    <t>713111221RK3</t>
  </si>
  <si>
    <t>Montáž tepelné izolace stropů parotěsná zábrana zavěšených podhledů s přelepením spojů, včetně dodávky fólie</t>
  </si>
  <si>
    <t>713101122R00</t>
  </si>
  <si>
    <t>Odstranění tepelné izolace z desek, lamel, rohoží, pásů a foukané izolace stropů a podhledů, volně uložené, z minerálních desek, lamel, rohoží a pásů, tloušťky od 100 mm do 200 mm</t>
  </si>
  <si>
    <t>D.1.4.1.7   B34 : (8,28*5,98)*1,05</t>
  </si>
  <si>
    <t>6315085922R</t>
  </si>
  <si>
    <t>rohož, pas izolační skelná vlna; tl. 80,0 mm; součinitel tepelné vodivosti 0,033 W/mK; R = 2,400 m2K/W; obj. hmotnost 12,00 kg/m3; hydrofobizováno</t>
  </si>
  <si>
    <t>D.1.4.1.13 S01 : (12,8*0,4+1,66*1,6)*1,1</t>
  </si>
  <si>
    <t>979990144R00</t>
  </si>
  <si>
    <t>Poplatek za skládku minerální vata, skupina 17 06 04 z Katalogu odpadů</t>
  </si>
  <si>
    <t>762522814T00</t>
  </si>
  <si>
    <t>Demontáž podlah s polštáři z aglomerovaných desek tl. do 32 mm</t>
  </si>
  <si>
    <t>766661112R00</t>
  </si>
  <si>
    <t>Montáž dveřních křídel kompletizovaných otevíravých ,  , do ocelové nebo fošnové zárubně, jednokřídlových, šířky do 800 mm</t>
  </si>
  <si>
    <t>D.1.4.1.14 T05 : 1</t>
  </si>
  <si>
    <t>766661413R00</t>
  </si>
  <si>
    <t>Montáž dveřních křídel kompletizovaných otevíravých , protipožárních bez kukátka, do ocelové nebo fošnové zárubně, jednokřídlových, šířky do 800 mm</t>
  </si>
  <si>
    <t>D.1.4.1.13 T01 : 1</t>
  </si>
  <si>
    <t>T04 : 1</t>
  </si>
  <si>
    <t>766661422R00</t>
  </si>
  <si>
    <t>Montáž dveřních křídel kompletizovaných otevíravých , protipožárních, do ocelové nebo fošnové zárubně, jednokřídlových, šířky přes 800 mm</t>
  </si>
  <si>
    <t>D.1.4.1.13 T02 : 1</t>
  </si>
  <si>
    <t>T03 : 1</t>
  </si>
  <si>
    <t>766670021R00</t>
  </si>
  <si>
    <t xml:space="preserve">Montáž kliky a štítku </t>
  </si>
  <si>
    <t>T02 : 1</t>
  </si>
  <si>
    <t>T05 : 1</t>
  </si>
  <si>
    <t>776981121RU1</t>
  </si>
  <si>
    <t>Přechodové, krycí a ukončující podlahové profily přechodová lišta, stejná výška podlahoviny, nerez ocel, upevnění vruty s hmoždinkami,  , šířka profilu 30 mm</t>
  </si>
  <si>
    <t>D.1.4.1.13 Z02 : 0,8</t>
  </si>
  <si>
    <t>Z08 : 0,9</t>
  </si>
  <si>
    <t>Z10 : 0,7</t>
  </si>
  <si>
    <t>54914591R</t>
  </si>
  <si>
    <t>kování stavební - prvek: kliky se štíty pro klíč; provedení Cr; pro dveře</t>
  </si>
  <si>
    <t>611601203R</t>
  </si>
  <si>
    <t>dveře vnitřní š = 800 mm; h = 1 970,0 mm; laminátové; otevíravé; počet křídel 1; plné; dekor dub, buk, olše, javor, třešeň, bílá, šedá, ořech, wenge, kalvados, merano, titan</t>
  </si>
  <si>
    <t>611657042aT</t>
  </si>
  <si>
    <t>Dveře protipožární CPL EI30 DP3+C3+S200 90x197 , jednokřídlé</t>
  </si>
  <si>
    <t>Protipožární dveře CPL-parametry dle PD</t>
  </si>
  <si>
    <t>611657043T</t>
  </si>
  <si>
    <t>Dveře protipožární CPL EI30 DP3+C3 110x197 , jednokřídlé</t>
  </si>
  <si>
    <t>611657058T</t>
  </si>
  <si>
    <t>Dveře protipožární CPL EW30 DP3 70x180-atyp, jednokřídlé</t>
  </si>
  <si>
    <t>61165706T</t>
  </si>
  <si>
    <t>Dveře protipožární CPL EW30 DP3 80x197 , jednokřídlé</t>
  </si>
  <si>
    <t>Přesun hmot pro konstrukce truhlářské v objektech výšky do 24 m</t>
  </si>
  <si>
    <t>762313112R00</t>
  </si>
  <si>
    <t>Montáž ocelových spojovacích prostředků svorníků, šroubů _x000D_
 délky přes 150 do 300 mm</t>
  </si>
  <si>
    <t>D.1.4.1.11+   B27 : 8</t>
  </si>
  <si>
    <t>D.1.4.1.11+   B27 : 2*2,5*10,6</t>
  </si>
  <si>
    <t>76704</t>
  </si>
  <si>
    <t>Vnitřní  dveře dvoukřídlé v 1.NP 2,2x2,3 Al protipožární dle popisu dodávka a montáž</t>
  </si>
  <si>
    <t>"- uzavírání pomocí EPS</t>
  </si>
  <si>
    <t>- EI 30 DP3+S200+C3</t>
  </si>
  <si>
    <t>D.1.4.1.13 Z04 : 1</t>
  </si>
  <si>
    <t>76705</t>
  </si>
  <si>
    <t>Vnitřní  dveře dvoukřídlé v 1.NP 2,5x2,3 Al protipožární dle popisu dodávka a montáž</t>
  </si>
  <si>
    <t>D.1.4.1.13 Z05 : 1</t>
  </si>
  <si>
    <t>D.1.4.1.13 Z06 : 1</t>
  </si>
  <si>
    <t>13384425R</t>
  </si>
  <si>
    <t>tyč ocelová profilová válcovaná za tepla S235 (11375); průřez U; výška 100 mm</t>
  </si>
  <si>
    <t>D.1.4.1.11+   B27 : 2*2,5*0,0106*1,08</t>
  </si>
  <si>
    <t>311110190000R</t>
  </si>
  <si>
    <t>matice ocel.pozink.; přesná šestihranná; M12; pevnost 8.8</t>
  </si>
  <si>
    <t>D.1.4.1.11+   B27 : 8*4</t>
  </si>
  <si>
    <t>31120518R</t>
  </si>
  <si>
    <t>podložka spojovací, přesná pro šrouby se šestihr.hlavou a šestihr.mat., tvar A; ocelová; d = 24,0 mm; d díry = 13,0 mm; tl = 2,50 mm</t>
  </si>
  <si>
    <t>1000 ks</t>
  </si>
  <si>
    <t>D.1.4.1.11+   B27 : 0,008*2</t>
  </si>
  <si>
    <t>31179127R</t>
  </si>
  <si>
    <t>tyč závitová M12; l = 1 000 mm; mat. ocel 4,8 - DIN 975; povrch pozink</t>
  </si>
  <si>
    <t>D.1.4.1.11+   B27 : 8*0,3</t>
  </si>
  <si>
    <t>998767103R00</t>
  </si>
  <si>
    <t>Přesun hmot pro kovové stavební doplňk. konstrukce v objektech výšky do 24 m</t>
  </si>
  <si>
    <t>783225600R00</t>
  </si>
  <si>
    <t xml:space="preserve">Nátěry kov.stavebních doplňk.konstrukcí syntetické 2x email,  </t>
  </si>
  <si>
    <t>D.1.4.1.13 Z01 : 4,8*0,21</t>
  </si>
  <si>
    <t>Z03 : 4,8*0,21</t>
  </si>
  <si>
    <t>Z14 : 4,8*0,21</t>
  </si>
  <si>
    <t>783851223R00</t>
  </si>
  <si>
    <t>Nátěry omítek a betonů epoxidové, epoxidehtové a epoxiesterové epoxidové, betonové podlahy, dvojnásobné</t>
  </si>
  <si>
    <t>D.1.4.1.13 S07 : (39,1+0,8*0,15)*1,05</t>
  </si>
  <si>
    <t>1.NP : (11,0+5,1+9,3+6,2+5,0+10,7+5,0+5,8+3,35+3,4+6,5+9,9+3,4+9,1+30,1+48,35+2,4+10,35+0,6+0,5+5,6+26,0+3,5+1,35+3,55+5,0+2,25+2,0+14,6+2,0+10,0)*3,3</t>
  </si>
  <si>
    <t>2.NP : (11,0+5,1+9,3+6,2+5,0+10,7+5,0+5,8+3,35+3,4+6,5+9,9+3,4+9,1+30,1+48,35+2,4+10,35+0,6+0,5+5,6+26,0+3,5+1,35+3,55+5,0+2,25+2,0+14,6+2,0+10,0)*3,3</t>
  </si>
  <si>
    <t>3.NP půda : (11,0+5,1+9,3+6,2+5,0+10,7+5,0+5,8+3,35+3,4+6,5+9,9+3,4+9,1+30,1+48,35+2,4+10,35+0,6+0,5+5,6+26,0+3,5+1,35+3,55+5,0+2,25+2,0+14,6+2,0+10,0)*3,2</t>
  </si>
  <si>
    <t>(7,88+28,69+1,2+3,35+1,3+21,35+0,15+4,0+2,65)*2,75</t>
  </si>
  <si>
    <t>713111231R00</t>
  </si>
  <si>
    <t>Montáž tepelné izolace stropů parotěsná zábrana stropů shora s přelepením spojů, bez dodávky fólie</t>
  </si>
  <si>
    <t>Položka obsahuje pouze montážní práce a spojovací prostředky.</t>
  </si>
  <si>
    <t>S01 : 8,16</t>
  </si>
  <si>
    <t>S02 : 45,29</t>
  </si>
  <si>
    <t>67352330R</t>
  </si>
  <si>
    <t>fólie izolační střešní reflexní; parotěsná; tloušťka 0,27 mm; plošná hmotnost 170 g/m2; PE + hliník; sd od 300,00 m</t>
  </si>
  <si>
    <t>Odkaz na mn. položky pořadí 107 : 53,45000*1,1</t>
  </si>
  <si>
    <t>28355022R</t>
  </si>
  <si>
    <t>páska těsnicí silikon, PP; ruční trhání; samolepicí; jednostranně; š = 60,0 mm; l = 30,000 m; funkce k utěsnění prostupů podstřeší</t>
  </si>
  <si>
    <t>Odkaz na mn. položky pořadí 107 : 53,45000*0,05</t>
  </si>
  <si>
    <t>Podhledová konstrukce je samostatný požární předěl, odolávající požáru shora i zdola po dobu 30 minut.</t>
  </si>
  <si>
    <t>- stropní desky z minerální vlny, jílu a škrobu, jemně děrovaný hladký povrch, o rozměrech 600x1200 mm</t>
  </si>
  <si>
    <t>- nosná konstrukce tvořena kombinací hlavních a příčných profilů šířky 14,3mm</t>
  </si>
  <si>
    <t>- zavěšení na rychlozávěs</t>
  </si>
  <si>
    <t>- dodávka včetně všech systémových prvků</t>
  </si>
  <si>
    <t>- materiál: hliníkový komorový pofil</t>
  </si>
  <si>
    <t>- barva: eloxovaný hliník</t>
  </si>
  <si>
    <t>- zasklení : izolační dvojsklo, čiré</t>
  </si>
  <si>
    <t>- koor. zavírání</t>
  </si>
  <si>
    <t>- křídla držena v otevřené poloze elmg.</t>
  </si>
  <si>
    <t>"</t>
  </si>
  <si>
    <t>240 1 D</t>
  </si>
  <si>
    <t>Větrací jednotka  o výkonu 4890 m3/h,dodávka dle popisu</t>
  </si>
  <si>
    <t>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t>
  </si>
  <si>
    <t>240 1 M</t>
  </si>
  <si>
    <t>Větrací jednotka  o výkonu 4890 m3/h,montáž dle popisu</t>
  </si>
  <si>
    <t>240 2 D</t>
  </si>
  <si>
    <t>Požární klapka čtyřhranná 600x355 mm o požární odolnosti EIS60,dodávka dle popisu</t>
  </si>
  <si>
    <t>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</si>
  <si>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2 M</t>
  </si>
  <si>
    <t>Požární klapka čtyřhranná 600x355 mm o požární odolnosti EIS60,montáž dle popisu</t>
  </si>
  <si>
    <t>240 3 D</t>
  </si>
  <si>
    <t>Požární klapka čtyřhranná 400x200 mm o požární odolnosti EIS60,dodávka dle popisu</t>
  </si>
  <si>
    <t>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</si>
  <si>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3 M</t>
  </si>
  <si>
    <t>Požární klapka čtyřhranná 400x200 mm o požární odolnosti EIS60,montáž dle popisu</t>
  </si>
  <si>
    <t>240 4 D</t>
  </si>
  <si>
    <t>Požární klapka čtyřhranná 315x200 mm o požární odolnosti EIS60,dodávka dle popisu</t>
  </si>
  <si>
    <t>Požární klapka čtyřhranná 315x200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</si>
  <si>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4 M</t>
  </si>
  <si>
    <t>Požární klapka čtyřhranná 315x200 mm o požární odolnosti EIS60,montáž dle popisu</t>
  </si>
  <si>
    <t>240 5 D</t>
  </si>
  <si>
    <t>Mechanický samočinný regulátor konstantního průtoku vzduchu kruhový d100 dodávka dle popisu</t>
  </si>
  <si>
    <t>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</si>
  <si>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5 M</t>
  </si>
  <si>
    <t>Mechanický samočinný regulátor konstantního průtoku vzduchu kruhový d100 montáž dle popisu</t>
  </si>
  <si>
    <t>240 6 D</t>
  </si>
  <si>
    <t>Mechanický samočinný regulátor konstantního průtoku vzduchu kruhový d125 dodávka dle popisu</t>
  </si>
  <si>
    <t>Mechanický samočinný regulátor konstantního průtoku vzduchu kruhový d125mm,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</si>
  <si>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6 M</t>
  </si>
  <si>
    <t>Mechanický samočinný regulátor konstantního průtoku vzduchu kruhový d125 montáž dle popisu</t>
  </si>
  <si>
    <t>Mechanický samočinný regulátor konstantního průtoku vzduchu kruhový d125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</si>
  <si>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7 D</t>
  </si>
  <si>
    <t>Mechanický samočinný regulátor konstantního průtoku vzduchu kruhový d160mm,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</si>
  <si>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7 M</t>
  </si>
  <si>
    <t>Mechanický samočinný regulátor konstantního průtoku vzduchu kruhový d160 montáž dle popisu</t>
  </si>
  <si>
    <t>Mechanický samočinný regulátor konstantního průtoku vzduchu kruhový d160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</si>
  <si>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8 D</t>
  </si>
  <si>
    <t>Buňkový tlumič hluku 600x500 mm dl. 1,5 m a šířce buňky 200 mm dodávka dle popisu</t>
  </si>
  <si>
    <t>tlumič z pozinkovaného plechu s absorpční výplní z nehořlavého zvukoizolačního materiálu odděleného od proudícího média pozinkovaným děrovaným plechem a netkanou kašírovanou textílií, tlumič osazen náběhy na obou koncích</t>
  </si>
  <si>
    <t>240 8 M</t>
  </si>
  <si>
    <t>Buňkový tlumič hluku 600x500 mm dl. 1,5 m a šířce buňky 200 mm montáž dle popisu</t>
  </si>
  <si>
    <t>240 9 D</t>
  </si>
  <si>
    <t>Buňkový tlumič hluku 600x500 mm dl. 1,0 m a šířce buňky 200 mm dodávka dle popisu</t>
  </si>
  <si>
    <t>240 9 M</t>
  </si>
  <si>
    <t>Buňkový tlumič hluku 600x500 mm dl. 1,0 m a šířce buňky 200 mm montáž dle popisu</t>
  </si>
  <si>
    <t>240901D</t>
  </si>
  <si>
    <t>Radiální potrubní ventilátor Ř100 mm o výkonu min. 90 m3/h-dodávka</t>
  </si>
  <si>
    <t xml:space="preserve"> plášť ventilátoru z pozinkovaného plechu o těsnosti třídy C, ventilátor spouštěn pomocí časového spínače na 15 min. každou hodinu, dále spínán termostatem v místnosti při překročení 25°C, termostat a časový spínač dodávkou VZDT</t>
  </si>
  <si>
    <t>240901M</t>
  </si>
  <si>
    <t>Radiální potrubní ventilátor Ř100 mm o výkonu min. 90 m3/h-montáž</t>
  </si>
  <si>
    <t>2409002M</t>
  </si>
  <si>
    <t>Stěnová zpěňovací mřížka 200x100 mm EIS30-montáž</t>
  </si>
  <si>
    <t>2409002D</t>
  </si>
  <si>
    <t>Stěnová zpěňovací mřížka 200x100 mm EIS30</t>
  </si>
  <si>
    <t>240 91 D</t>
  </si>
  <si>
    <t>Regulačná klapka čtyřhranná protiběžná ruční 355x200 mm dodávka dle popisu</t>
  </si>
  <si>
    <t>240 91 M</t>
  </si>
  <si>
    <t>Regulačná klapka čtyřhranná protiběžná ruční 355x200 mm montáž dle popisu</t>
  </si>
  <si>
    <t>240 92 D</t>
  </si>
  <si>
    <t>Regulačná klapka kruhová protiběžná ruční D 160 mm dodávka dle popisu</t>
  </si>
  <si>
    <t>240 92 M</t>
  </si>
  <si>
    <t>Regulačná klapka kruhová protiběžná ruční D 160 mm montáž dle popisu</t>
  </si>
  <si>
    <t>240 93 D</t>
  </si>
  <si>
    <t>Fasádní protidešťová pozinkovaná žaluzie 1000x500 mm-dodávka</t>
  </si>
  <si>
    <t>240 93 M</t>
  </si>
  <si>
    <t>Fasádní protidešťová pozinkovaná žaluzie 1000x500 mm-montáž</t>
  </si>
  <si>
    <t>240 94 D</t>
  </si>
  <si>
    <t>Talířový ventil kovový d125 mm-dodávka</t>
  </si>
  <si>
    <t>240 94 M</t>
  </si>
  <si>
    <t>Talířový ventil kovový d125 mm-montáž</t>
  </si>
  <si>
    <t>240 95 D</t>
  </si>
  <si>
    <t>Talířový ventil kovový d160 mm-dodávka</t>
  </si>
  <si>
    <t>240 95 M</t>
  </si>
  <si>
    <t>Talířový ventil kovový d160 mm-montáž</t>
  </si>
  <si>
    <t>240 96 D</t>
  </si>
  <si>
    <t>Jednořadá komfortní vyústka 225x75 mm vč. regulace R1-dodávka</t>
  </si>
  <si>
    <t>240 96 M</t>
  </si>
  <si>
    <t>Jednořadá komfortní vyústka 225x75 mm vč. regulace R1-montáž</t>
  </si>
  <si>
    <t>240 97 D</t>
  </si>
  <si>
    <t>Jednořadá komfortní vyústka 425x125 mm vč. regulace R1-dodávka</t>
  </si>
  <si>
    <t>240 97 M</t>
  </si>
  <si>
    <t>Jednořadá komfortní vyústka 425x125 mm vč. regulace R1-montáž</t>
  </si>
  <si>
    <t>240 98 D</t>
  </si>
  <si>
    <t>Dvouřadá komfortní vyústka 225x75 mm vč. regulace R1-dodávka</t>
  </si>
  <si>
    <t>240 98 M</t>
  </si>
  <si>
    <t>Dvouřadá komfortní vyústka 225x75 mm vč. regulace R1-montáž</t>
  </si>
  <si>
    <t>240 99 D</t>
  </si>
  <si>
    <t>Dvouřadá komfortní vyústka 425x125 mm vč. regulace R1-dodávka</t>
  </si>
  <si>
    <t>240 99 M</t>
  </si>
  <si>
    <t>Dvouřadá komfortní vyústka 425x125 mm vč. regulace R1-montáž</t>
  </si>
  <si>
    <t>240 991 D</t>
  </si>
  <si>
    <t>Dvouřadá komfortní vyústka 525x225 mm vč. regulace R1-dodávka</t>
  </si>
  <si>
    <t>240 991 M</t>
  </si>
  <si>
    <t>240 992 D</t>
  </si>
  <si>
    <t>Čtyřhranné ocelové pozinkované potrubí spojované na příruby - přímé trouby-dodávka</t>
  </si>
  <si>
    <t>240 992 M</t>
  </si>
  <si>
    <t>Čtyřhranné ocelové pozinkované potrubí spojované na příruby - přímé trouby-montáž</t>
  </si>
  <si>
    <t>240 993 D</t>
  </si>
  <si>
    <t>Čtyřhranné ocelové pozinkované potrubí spojované na příruby - tvarovky-dodávka</t>
  </si>
  <si>
    <t>240 993 M</t>
  </si>
  <si>
    <t>Čtyřhranné ocelové pozinkované potrubí spojované na příruby - tvarovky-montáž</t>
  </si>
  <si>
    <t>240 994 D</t>
  </si>
  <si>
    <t>Ocelové kruhové pozinkované spiro potrubí d100 mm vč. 30% tvarovek-dodávka</t>
  </si>
  <si>
    <t>240 994 M</t>
  </si>
  <si>
    <t>Ocelové kruhové pozinkované spiro potrubí d100 mm vč. 30% tvarovek-montáž</t>
  </si>
  <si>
    <t>240 995 D</t>
  </si>
  <si>
    <t>Ocelové kruhové pozinkované spiro potrubí d125 mm vč. 30% tvarovek-dodávka</t>
  </si>
  <si>
    <t>240 995 M</t>
  </si>
  <si>
    <t>Ocelové kruhové pozinkované spiro potrubí d125 mm vč. 30% tvarovek-montáž</t>
  </si>
  <si>
    <t>240 996 D</t>
  </si>
  <si>
    <t>Ocelové kruhové pozinkované spiro potrubí d160 mm vč. 30% tvarovek-dodávka</t>
  </si>
  <si>
    <t>240 996 M</t>
  </si>
  <si>
    <t>Ocelové kruhové pozinkované spiro potrubí d160 mm vč. 30% tvarovek-montáž</t>
  </si>
  <si>
    <t>240996a</t>
  </si>
  <si>
    <t>Výfuková hlavice d100 mm-dodávka</t>
  </si>
  <si>
    <t>240996b</t>
  </si>
  <si>
    <t>Výfuková hlavice d100 mm-montáž</t>
  </si>
  <si>
    <t>240 997 D</t>
  </si>
  <si>
    <t>Al hadice d100 mm z vrstveného hliníkového laminátu vyztužená ocel.spirálně vinutým drátem-dodávka, opatřená 25-ti mm protihlukové izolace</t>
  </si>
  <si>
    <t>240 997 M</t>
  </si>
  <si>
    <t>Al hadice d100 mm z vrstveného hliníkového laminátu vyztužená ocel. spirálně vinutým drátem-montáž, opatřená 25-ti mm protihlukové izolace</t>
  </si>
  <si>
    <t>240 998 D</t>
  </si>
  <si>
    <t>Al hadice d125 mm z vrstveného hliníkového laminátu vyztužená ocel.spirálně vinutým drátem-dodávka, opatřená 25-ti mm protihlukové izolace</t>
  </si>
  <si>
    <t>240 998 M</t>
  </si>
  <si>
    <t>Al hadice d125 mm z vrstveného hliníkového laminátu vyztužená ocel. spirálně vinutým drátem-montáž, opatřená 25-ti mm protihlukové izolace</t>
  </si>
  <si>
    <t>240 999 D</t>
  </si>
  <si>
    <t>Al hadice d160 mm z vrstveného hliníkového laminátu vyztužená ocel.spirálně vinutým drátem-dodávka, opatřená 25-ti mm protihlukové izolace</t>
  </si>
  <si>
    <t>240 999 M</t>
  </si>
  <si>
    <t>Al hadice d160 mm z vrstveného hliníkového laminátu vyztužená ocel. spirálně vinutým drátem-montáž, opatřená 25-ti mm protihlukové izolace</t>
  </si>
  <si>
    <t>240 9991 D</t>
  </si>
  <si>
    <t>Tepelně-hluková izolace potrubí minerální vlnou tl. 60 mm-dodávka</t>
  </si>
  <si>
    <t>240 9991 M</t>
  </si>
  <si>
    <t>Tepelně-hluková izolace potrubí minerální vlnou tl. 60 mm-montáž</t>
  </si>
  <si>
    <t>240 9992 D</t>
  </si>
  <si>
    <t>Požární izolace potrubí EIS30-dodávka</t>
  </si>
  <si>
    <t>240 9992 M</t>
  </si>
  <si>
    <t>Požární izolace potrubí EIS30-montáž</t>
  </si>
  <si>
    <t>240 9993 D</t>
  </si>
  <si>
    <t>Požární izolace potrubí EIS90-dodávka</t>
  </si>
  <si>
    <t>240 9993 M</t>
  </si>
  <si>
    <t>Požární izolace potrubí EIS90-montáž</t>
  </si>
  <si>
    <t>2409993a</t>
  </si>
  <si>
    <t>Izolace potrubí lepeným kaučukem tl. 25 mm opatřeným Al fólií-dodávka</t>
  </si>
  <si>
    <t>2409993b</t>
  </si>
  <si>
    <t>Izolace potrubí lepeným kaučukem tl. 25 mm opatřeným Al fólií-montáž</t>
  </si>
  <si>
    <t>2409994</t>
  </si>
  <si>
    <t>Montážní, spojovací a těsnící materiál</t>
  </si>
  <si>
    <t>soubor</t>
  </si>
  <si>
    <t>240 99996</t>
  </si>
  <si>
    <t>Lešení, jeřáby a pomocné konstrukce</t>
  </si>
  <si>
    <t>240 99998</t>
  </si>
  <si>
    <t>Komplexní zkoušky</t>
  </si>
  <si>
    <t>34571511R</t>
  </si>
  <si>
    <t>krabice elektroinstalační pod omítku; přístrojová; mat. PVC samozhášivé; teplot.rozsah -5 až 60 °C; určeno pro rozvody s napětím 400 V a proudem max. 16 A; rozměry-průměr,hloubka pr.73x30 mm</t>
  </si>
  <si>
    <t>650012261R00</t>
  </si>
  <si>
    <t>Montáž krabice lištové bez zapojení</t>
  </si>
  <si>
    <t>345715820R</t>
  </si>
  <si>
    <t>krabice elektroinstalační do lišt; přístrojová, odbočná s víčkem; mat. PVC samozhášivé; teplot.rozsah -5 až 60 °C; určeno pro rozvody s napětím 400 V a proudem max. 16 A; rozměry-průměr,hloubka 82x82x24,5 mm</t>
  </si>
  <si>
    <t>650031121R00</t>
  </si>
  <si>
    <t>Osazení rozvodnice na zeď, pl. do 0,2 m2</t>
  </si>
  <si>
    <t>650031627R00</t>
  </si>
  <si>
    <t>Montáž rozváděče do váhy 150 kg</t>
  </si>
  <si>
    <t>RDod1</t>
  </si>
  <si>
    <t>Rozvaděč R-VZT</t>
  </si>
  <si>
    <t>RDod2</t>
  </si>
  <si>
    <t>Rozvaděč R-PBZ</t>
  </si>
  <si>
    <t>RMont3</t>
  </si>
  <si>
    <t>Rozvaděč R4.1 - přemístění a přepojení stáv.rozvaděče</t>
  </si>
  <si>
    <t>RDod3</t>
  </si>
  <si>
    <t>Odpojení a demontáž stávajícího III.pole rozvaděč HR (1.pp) a osazení nového rozvaděče včetně, přepojení vývodů 16x 1F (10, 16A)</t>
  </si>
  <si>
    <t>650051311R00</t>
  </si>
  <si>
    <t xml:space="preserve">Montáž spínače zapuštěného, řaz. 1 </t>
  </si>
  <si>
    <t>Spínač zapuštěný velkoplošný, řazení 1, komplet</t>
  </si>
  <si>
    <t>650052711R00</t>
  </si>
  <si>
    <t>Montáž zásuvky zapuštěné 2P+PE</t>
  </si>
  <si>
    <t>Zásuvka 230V 16A velkoplošná zapuštěná komplet</t>
  </si>
  <si>
    <t>650101511R00</t>
  </si>
  <si>
    <t>Montáž LED svítidla stropního vestavného</t>
  </si>
  <si>
    <t>RMat5</t>
  </si>
  <si>
    <t>LED panel do kazetového stropu 600x600 (C)</t>
  </si>
  <si>
    <t>650101521R00</t>
  </si>
  <si>
    <t>Montáž LED svítidla stropního přisazeného</t>
  </si>
  <si>
    <t>RMat6</t>
  </si>
  <si>
    <t>LED svítidlo opálový kryt  33W (A)</t>
  </si>
  <si>
    <t>RMat7</t>
  </si>
  <si>
    <t>LED svítidlo opálový kryt  52W (B)</t>
  </si>
  <si>
    <t>RMat8</t>
  </si>
  <si>
    <t>LED svítidlo opálový PMMA kryt pr.375mm (D)</t>
  </si>
  <si>
    <t>RMat9</t>
  </si>
  <si>
    <t>LED svítidlo opálový PMMA kryt pr.480mm (E)</t>
  </si>
  <si>
    <t>RMat10</t>
  </si>
  <si>
    <t>LED svítidlo opálový PMMA kryt pr.375mm (F)</t>
  </si>
  <si>
    <t>650124611R00</t>
  </si>
  <si>
    <t>Uložení kabelu Cu 2 x 1,5 mm2 pod omítku</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</si>
  <si>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</si>
  <si>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 barva pláště černá</t>
  </si>
  <si>
    <t>RMat11</t>
  </si>
  <si>
    <t>Kabel s funkční integritou 2x1,5 RE P60-R</t>
  </si>
  <si>
    <t>650124643R00</t>
  </si>
  <si>
    <t>Uložení kabelu Cu 3 x 2,5 mm2 pod omítku</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</si>
  <si>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</si>
  <si>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</si>
  <si>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RMat12</t>
  </si>
  <si>
    <t>Kabel s funkční integritou 3x2,5 RE P60-R</t>
  </si>
  <si>
    <t>650124703R00</t>
  </si>
  <si>
    <t>Uložení kabelu Cu 5 x 2,5 mm2 pod omítku</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</si>
  <si>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</si>
  <si>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</si>
  <si>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650124707R00</t>
  </si>
  <si>
    <t>Uložení kabelu Cu 5 x 6 mm2 pod omítku</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</si>
  <si>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</si>
  <si>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</si>
  <si>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650125727R00</t>
  </si>
  <si>
    <t>Uložení kabelu Cu 4 x 50 mm2 volně</t>
  </si>
  <si>
    <t>34111622R</t>
  </si>
  <si>
    <t>kabel 1-CYKY; silový; pro pevné uložení ve vnitřních a venk.prostorách v zemi, betonu; Cu jádro,tvar jádraRMV-vícežilové lanové kulaté zhuštěné jádro; počet a průřez žil 4x50mm2; počet žil 4; teplota použití -35 až 70 °C; max.provoz.teplota při zkratu 160 °C; min.teplota pokládky -5 °C; průřez vodiče 50 mm2; samozhášivý; odolnost vůči UV záření; barva pláště černá</t>
  </si>
  <si>
    <t>650141113R00</t>
  </si>
  <si>
    <t>Ukončení vodiče v rozvaděči + zapojení do 6 mm2</t>
  </si>
  <si>
    <t>650141121R00</t>
  </si>
  <si>
    <t>Ukončení vodiče v rozvaděči + zapojení do 50 mm2</t>
  </si>
  <si>
    <t>650801113R00</t>
  </si>
  <si>
    <t>Demontáž svítidla stropního přisazeného</t>
  </si>
  <si>
    <t>Pol__0001</t>
  </si>
  <si>
    <t>Ústředna EPS, základní verze skříň vč. interního panelu, 2 kruhy, kovové provedení, prostor pro AKU, 2x18Ah</t>
  </si>
  <si>
    <t>Pol__0002</t>
  </si>
  <si>
    <t>Výměnné popisné pole na ovládací panel  česky</t>
  </si>
  <si>
    <t>Pol__0003</t>
  </si>
  <si>
    <t>Plnohodnotné systémové tablo obsluhy</t>
  </si>
  <si>
    <t>Pol__0004</t>
  </si>
  <si>
    <t>Akku 12V / 17 Ah</t>
  </si>
  <si>
    <t>Pol__0005</t>
  </si>
  <si>
    <t>Multisenzorový hlásič požáru</t>
  </si>
  <si>
    <t>Pol__0006</t>
  </si>
  <si>
    <t>Sokl pro multisenzorová hlásič</t>
  </si>
  <si>
    <t>Pol__0007</t>
  </si>
  <si>
    <t>Tlačítkový hlásič, vč. zkrat. Izolátoru, IP24, červený</t>
  </si>
  <si>
    <t>Pol__0008</t>
  </si>
  <si>
    <t>Vstupně/výstupní modul 2 reléové výstupy, 4 vstupy</t>
  </si>
  <si>
    <t>Pol__0009</t>
  </si>
  <si>
    <t>Krabice pro moduly IP66 / rozměry: 130 x 94 x 57 mm</t>
  </si>
  <si>
    <t>Pol__0010</t>
  </si>
  <si>
    <t>Průchodka M20</t>
  </si>
  <si>
    <t>Pol__0011</t>
  </si>
  <si>
    <t>Kontra matka M20</t>
  </si>
  <si>
    <t>Pol__0012</t>
  </si>
  <si>
    <t>Montážní konzole pro hlásiče se sokly</t>
  </si>
  <si>
    <t>Pol__0013</t>
  </si>
  <si>
    <t>Kabel 1x2x0,8, B2cas1d1a1</t>
  </si>
  <si>
    <t>Pol__0014</t>
  </si>
  <si>
    <t>Kabel s funkční integritou při požáru, 1x2x0,8, P120-R, B2cas1d1a1, uložený v normované funkční, trasa</t>
  </si>
  <si>
    <t>Pol__0015</t>
  </si>
  <si>
    <t>Kabel s funkční integritou při požáru, 2x2x0,8, P120-R, B2cas1d1a1, uložený v normované funkční, trasa</t>
  </si>
  <si>
    <t>Pol__0016</t>
  </si>
  <si>
    <t>Jednostranná kabelová příchytka, průměr 8mm, včetně kotvícího vrutu s hmoždinkou</t>
  </si>
  <si>
    <t>Pol__0017</t>
  </si>
  <si>
    <t>Úchytky pro svazky kabelů s certifikací ČSN 73 0895 pro vytvoření trasy s funkční integritou P60-R</t>
  </si>
  <si>
    <t>Pol__0018</t>
  </si>
  <si>
    <t>Kabelová příchytka jednostránná s funkční integritou při požáru, velikost 8mm, certifikováno dle, zkušebního předpisu ZP-27/2008 jako normovaná nosná konstrukce</t>
  </si>
  <si>
    <t>Pol__0019</t>
  </si>
  <si>
    <t>Turbošroub do betonu, pro uchycení ohniodolných příchytek, do betonu, trasa s funkční integritou při, požáru, 7,5x52mm, PH90-R, certifikováno dle zkušebního předpisu ZP-27/2008 jako normovaná nosná</t>
  </si>
  <si>
    <t>konstrukce</t>
  </si>
  <si>
    <t>Pol__0020</t>
  </si>
  <si>
    <t>Instalační lišta hranatá 20x20 bezhalogenová</t>
  </si>
  <si>
    <t>Pol__0021</t>
  </si>
  <si>
    <t>Vysekání drážky 3x3cm</t>
  </si>
  <si>
    <t>Pol__0022</t>
  </si>
  <si>
    <t>Průraz stěnou do 250mm</t>
  </si>
  <si>
    <t>Pol__0023</t>
  </si>
  <si>
    <t>Průraz stěnou od 250mm do 600mm</t>
  </si>
  <si>
    <t>Pol__0024</t>
  </si>
  <si>
    <t>Průraz stropem</t>
  </si>
  <si>
    <t>Pol__0025</t>
  </si>
  <si>
    <t>Koordinace s HZS Pardubického kraje</t>
  </si>
  <si>
    <t>Pol__0026</t>
  </si>
  <si>
    <t>Připojení požární konzole</t>
  </si>
  <si>
    <t>Pol__0027</t>
  </si>
  <si>
    <t>Připojení el. rozvaděče, ovládácí kontakty</t>
  </si>
  <si>
    <t>Pol__0028</t>
  </si>
  <si>
    <t>Připojení rozvaděčů evakuačních výtahů</t>
  </si>
  <si>
    <t>Pol__0029</t>
  </si>
  <si>
    <t>Připojení evakuačníroho rozhlasu</t>
  </si>
  <si>
    <t>Pol__0030</t>
  </si>
  <si>
    <t>Láhev zkušebního plynu 918/5</t>
  </si>
  <si>
    <t>Pol__0031</t>
  </si>
  <si>
    <t>Testování čidel</t>
  </si>
  <si>
    <t>Pol__0032</t>
  </si>
  <si>
    <t>Revize systému EPS</t>
  </si>
  <si>
    <t>kpl</t>
  </si>
  <si>
    <t>Pol__0033</t>
  </si>
  <si>
    <t>Požární kniha</t>
  </si>
  <si>
    <t>Pol__0034</t>
  </si>
  <si>
    <t>SD-karta - 1GB</t>
  </si>
  <si>
    <t>Pol__0035</t>
  </si>
  <si>
    <t>Oživení a konfigurace systému, zaškolení obsluhy</t>
  </si>
  <si>
    <t>Pol__0036</t>
  </si>
  <si>
    <t>Koorinační funkční zkouška systému, včetně vypracování protokolů</t>
  </si>
  <si>
    <t>Pol__0037</t>
  </si>
  <si>
    <t>Koorinační funkční zkouška systému za přítomnosti HZS Pardubického kraje</t>
  </si>
  <si>
    <t>Pol__0038</t>
  </si>
  <si>
    <t>Popis jednotlivých hlásičů</t>
  </si>
  <si>
    <t>Pol__0039</t>
  </si>
  <si>
    <t>Drobné práce (2,5%) a materiál (1%)</t>
  </si>
  <si>
    <t>Datový rozvaděč stojanový 800x800x32U</t>
  </si>
  <si>
    <t>Horní/spodní ventil.jednotka,6x ventilátor,termostat,8U</t>
  </si>
  <si>
    <t>Montážní sada M6 (šroub, matice, podložka - sada 50 ks)</t>
  </si>
  <si>
    <t>Napájecí panel PDU 19", 9x ČSN, 1U, kabel 2 m</t>
  </si>
  <si>
    <t>19" montážní držák s lištou DIN, výška 3U, RAL 7035</t>
  </si>
  <si>
    <t>Svorka řadová RSA 2,5A, modrá</t>
  </si>
  <si>
    <t>Svorka řadová RSA 2,5A, šedá</t>
  </si>
  <si>
    <t>Modul směrovače s monitorováním pro 16 reproduktorových linek, 8 vstupů pro zesilovač, architektura, 1:2, impedanční metoda bez přerušení reprodukce, EN54-16</t>
  </si>
  <si>
    <t>Karta dohledu systémových prvků a funkci APS, EN54-16</t>
  </si>
  <si>
    <t>Digitální koncový zesilovač, třída D, 4 x200W, DSP procesor, ARIA, EN54-16</t>
  </si>
  <si>
    <t>Digitální koncový zesilovač, třída D, 2x 250W, EN54-16</t>
  </si>
  <si>
    <t>Karta datové komunikace se systémem EPS</t>
  </si>
  <si>
    <t>Karta 8 monitorovaných vstupů pro externí ovládání (EPS)</t>
  </si>
  <si>
    <t>Karta hlasových zpráv, max. 30 MP3 souborů</t>
  </si>
  <si>
    <t>Karta digitálních mikrofonních stanic, max. 30 stanic, redundantní připojení, EN54-16</t>
  </si>
  <si>
    <t>Karta vstupu externího audio zdroje</t>
  </si>
  <si>
    <t>Karta procesoru systému</t>
  </si>
  <si>
    <t>Digitální mikrofonní stanice s 16 funkčními tlačítky, EN54-16</t>
  </si>
  <si>
    <t>Záložní bateriový blok 48VDC/24Ah, 19", bez baterií</t>
  </si>
  <si>
    <t>Baterie 12 V/24 Ah W 173, D 164, H 124 mm</t>
  </si>
  <si>
    <t>19" systémová vana pro moduly APS</t>
  </si>
  <si>
    <t>19" úchyt modulů 3U</t>
  </si>
  <si>
    <t>19" úchyt modulů 2U</t>
  </si>
  <si>
    <t>Zadní zaslepovací panel systémové vany</t>
  </si>
  <si>
    <t>Čelní zaslepovací panel systémové vany</t>
  </si>
  <si>
    <t>Sběrnicový kabel 2HU</t>
  </si>
  <si>
    <t>Programovací kabel RS-232, 3 m</t>
  </si>
  <si>
    <t>Napájecí kabel 230V, 0,5m</t>
  </si>
  <si>
    <t>Přístroj zásuvky ISDN koncové jednonásobné, šroubové svorky, RJ-45 8p/8c, pro odnímatelné připojení, mikrofonní stanice.</t>
  </si>
  <si>
    <t>Krytka zásuvky ISDN včetně rámečku, bílá</t>
  </si>
  <si>
    <t>Instalční krabice KU68, včetně vysekání lůžka</t>
  </si>
  <si>
    <t>6W podhledový reproduktor, 100V, 6/3/1,5W, kov, IP55, protipožární kryt, keram. svorkovnice, EN54</t>
  </si>
  <si>
    <t>6W podhledový reproduktor, 100V, 6/3/1,5W, plast, IP21, keram. svorkovnice, EN54</t>
  </si>
  <si>
    <t>6W nástěnný reproduktor, 100V, 6/3/1,5W, MDF, IP54, keram. svorkovnice, EN54</t>
  </si>
  <si>
    <t>6W nástěnný reproduktor, 100V, 6/3/1,5W, MDF, IP54, keram. svorkovnice, EN54, určený pro instalaci, do vlhkého prostředí</t>
  </si>
  <si>
    <t>Kabel s funkční integritou při požáru, 2x1,5, P30-R, B2cas1d1</t>
  </si>
  <si>
    <t>Kabel s funkční integritou při požáru, 4x2x0,8, P30-R, B2cas1d1</t>
  </si>
  <si>
    <t>Kabelová příchytka jednostránná s funkční integritou při požáru, velikost 10mm, certifikováno dle, zkušebního předpisu ZP-27/2008 jako nenormovaná nosná konstrukce</t>
  </si>
  <si>
    <t>Turbošroub do betonu, pro uchycení ohniodolných příchytek, do betonu, trasa s funkční integritou při, požáru, 7,5x52mm, PH90-R, certifikováno dle zkušebního předpisu ZP-27/2008</t>
  </si>
  <si>
    <t>Pol__0040</t>
  </si>
  <si>
    <t>Drátěný žlab 150x50, trasa s funknčí integritou při pořáru</t>
  </si>
  <si>
    <t>Pol__0041</t>
  </si>
  <si>
    <t>Spojka drátěného žlabu</t>
  </si>
  <si>
    <t>Pol__0042</t>
  </si>
  <si>
    <t>Podpěra pro vertikální montáž drátěného žlabu šíře 150, včetně kotev do zdi</t>
  </si>
  <si>
    <t>Pol__0043</t>
  </si>
  <si>
    <t>Třemenová příchytka kabelu 33x43, trasa funkční při požáru, možnost max. 10 kabelu pod jednu, příchytku</t>
  </si>
  <si>
    <t>Pol__0044</t>
  </si>
  <si>
    <t>Pol__0045</t>
  </si>
  <si>
    <t>Pol__0046</t>
  </si>
  <si>
    <t>Pol__0047</t>
  </si>
  <si>
    <t>Pol__0048</t>
  </si>
  <si>
    <t>Nastavení a oživení systému, zaškolení obsluhy</t>
  </si>
  <si>
    <t>Pol__0049</t>
  </si>
  <si>
    <t>Funkční zkouška systému, včetně vypracování protokolů</t>
  </si>
  <si>
    <t>Pol__0050</t>
  </si>
  <si>
    <t>Provozní kniha evakuačního rozhlasu</t>
  </si>
  <si>
    <t>Pol__0051</t>
  </si>
  <si>
    <t>Povinná náležitost dle ČSN EN 60849: Odborné měření srozumitelnosti vč. měřicího protokolu s, přepočtem hodnot na stupnici CIS. Měření bude provedeno metodou indexu přenosu řeči, tzv. STI.</t>
  </si>
  <si>
    <t>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</si>
  <si>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Pol__0052</t>
  </si>
  <si>
    <t>Povinná náležitost dle ČSN EN 60849: Odborné měření skutečné impedance 100V linek vč. měřicího, protokolu s přepočtem hodnot na výkon repro @ 100V. Měření musí být provedeno specializovaným</t>
  </si>
  <si>
    <t>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</si>
  <si>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Pol__0053</t>
  </si>
  <si>
    <t>1 PC</t>
  </si>
  <si>
    <t xml:space="preserve">Požární ucpávky </t>
  </si>
  <si>
    <t>3PC</t>
  </si>
  <si>
    <t>Inženýrská a koordinační činnost</t>
  </si>
  <si>
    <t>4PC</t>
  </si>
  <si>
    <t>Dílenská dokumentace</t>
  </si>
  <si>
    <t>190804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</si>
</sst>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45" x14ac:dyDescent="0.2"/>
  <sheetData>
    <row r="1" spans="1:7" ht="13.1" x14ac:dyDescent="0.25">
      <c r="A1" s="21" t="s">
        <v>38</v>
      </c>
    </row>
    <row r="2" spans="1:7" ht="57.8" customHeight="1" x14ac:dyDescent="0.2">
      <c r="A2" s="73" t="s">
        <v>39</v>
      </c>
      <c r="B2" s="73"/>
      <c r="C2" s="73"/>
      <c r="D2" s="73"/>
      <c r="E2" s="73"/>
      <c r="F2" s="73"/>
      <c r="G2" s="73"/>
    </row>
  </sheetData>
  <sheetProtection algorithmName="SHA-512" hashValue="3hS6LrGMh+EjvK78JADaWVT9g/U1IhNsKEHirtyFsGg4ebUi0JDe6ZU7gWWfaOT1O5kYOmoXz2IG3KEMsNa0GQ==" saltValue="2wxVoLT6sBv4uV4gSwPKA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6"/>
  <sheetViews>
    <sheetView showGridLines="0" tabSelected="1" topLeftCell="B1" zoomScaleNormal="100" zoomScaleSheetLayoutView="75" workbookViewId="0">
      <selection activeCell="D2" sqref="D2"/>
    </sheetView>
  </sheetViews>
  <sheetFormatPr defaultColWidth="9" defaultRowHeight="12.45" x14ac:dyDescent="0.2"/>
  <cols>
    <col min="1" max="1" width="8.375" hidden="1" customWidth="1"/>
    <col min="2" max="2" width="13.375" customWidth="1"/>
    <col min="3" max="3" width="7.375" style="51" customWidth="1"/>
    <col min="4" max="4" width="13" style="51" customWidth="1"/>
    <col min="5" max="5" width="9.75" style="51" customWidth="1"/>
    <col min="6" max="6" width="11.75" customWidth="1"/>
    <col min="7" max="9" width="13" customWidth="1"/>
    <col min="10" max="10" width="5.625" customWidth="1"/>
    <col min="11" max="11" width="4.25" customWidth="1"/>
    <col min="12" max="15" width="10.7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3952</v>
      </c>
      <c r="E2" s="108" t="s">
        <v>45</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05" customHeight="1" x14ac:dyDescent="0.2">
      <c r="A5" s="2"/>
      <c r="B5" s="31" t="s">
        <v>42</v>
      </c>
      <c r="D5" s="121" t="s">
        <v>46</v>
      </c>
      <c r="E5" s="88"/>
      <c r="F5" s="88"/>
      <c r="G5" s="88"/>
      <c r="H5" s="18" t="s">
        <v>40</v>
      </c>
      <c r="I5" s="125" t="s">
        <v>50</v>
      </c>
      <c r="J5" s="8"/>
    </row>
    <row r="6" spans="1:15" ht="15.75" customHeight="1" x14ac:dyDescent="0.2">
      <c r="A6" s="2"/>
      <c r="B6" s="28"/>
      <c r="C6" s="53"/>
      <c r="D6" s="122" t="s">
        <v>47</v>
      </c>
      <c r="E6" s="89"/>
      <c r="F6" s="89"/>
      <c r="G6" s="89"/>
      <c r="H6" s="18" t="s">
        <v>34</v>
      </c>
      <c r="I6" s="125" t="s">
        <v>51</v>
      </c>
      <c r="J6" s="8"/>
    </row>
    <row r="7" spans="1:15" ht="15.75" customHeight="1" x14ac:dyDescent="0.2">
      <c r="A7" s="2"/>
      <c r="B7" s="29"/>
      <c r="C7" s="54"/>
      <c r="D7" s="124" t="s">
        <v>49</v>
      </c>
      <c r="E7" s="123" t="s">
        <v>48</v>
      </c>
      <c r="F7" s="90"/>
      <c r="G7" s="90"/>
      <c r="H7" s="24"/>
      <c r="I7" s="23"/>
      <c r="J7" s="34"/>
    </row>
    <row r="8" spans="1:15" ht="24.05" hidden="1" customHeight="1" x14ac:dyDescent="0.2">
      <c r="A8" s="2"/>
      <c r="B8" s="31" t="s">
        <v>20</v>
      </c>
      <c r="D8" s="126" t="s">
        <v>52</v>
      </c>
      <c r="H8" s="18" t="s">
        <v>40</v>
      </c>
      <c r="I8" s="125" t="s">
        <v>55</v>
      </c>
      <c r="J8" s="8"/>
    </row>
    <row r="9" spans="1:15" ht="15.75" hidden="1" customHeight="1" x14ac:dyDescent="0.2">
      <c r="A9" s="2"/>
      <c r="B9" s="2"/>
      <c r="D9" s="126" t="s">
        <v>53</v>
      </c>
      <c r="H9" s="18" t="s">
        <v>34</v>
      </c>
      <c r="I9" s="22"/>
      <c r="J9" s="8"/>
    </row>
    <row r="10" spans="1:15" ht="15.75" hidden="1" customHeight="1" x14ac:dyDescent="0.2">
      <c r="A10" s="2"/>
      <c r="B10" s="35"/>
      <c r="C10" s="54"/>
      <c r="D10" s="124" t="s">
        <v>49</v>
      </c>
      <c r="E10" s="127" t="s">
        <v>54</v>
      </c>
      <c r="F10" s="24"/>
      <c r="G10" s="14"/>
      <c r="H10" s="14"/>
      <c r="I10" s="36"/>
      <c r="J10" s="34"/>
    </row>
    <row r="11" spans="1:15" ht="24.05"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05"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5" t="s">
        <v>24</v>
      </c>
      <c r="B16" s="38" t="s">
        <v>24</v>
      </c>
      <c r="C16" s="59"/>
      <c r="D16" s="60"/>
      <c r="E16" s="80"/>
      <c r="F16" s="81"/>
      <c r="G16" s="80"/>
      <c r="H16" s="81"/>
      <c r="I16" s="80">
        <f>SUMIF(F67:F112,A16,I67:I112)+SUMIF(F67:F112,"PSU",I67:I112)</f>
        <v>0</v>
      </c>
      <c r="J16" s="82"/>
    </row>
    <row r="17" spans="1:10" ht="23.25" customHeight="1" x14ac:dyDescent="0.2">
      <c r="A17" s="195" t="s">
        <v>25</v>
      </c>
      <c r="B17" s="38" t="s">
        <v>25</v>
      </c>
      <c r="C17" s="59"/>
      <c r="D17" s="60"/>
      <c r="E17" s="80"/>
      <c r="F17" s="81"/>
      <c r="G17" s="80"/>
      <c r="H17" s="81"/>
      <c r="I17" s="80">
        <f>SUMIF(F67:F112,A17,I67:I112)</f>
        <v>0</v>
      </c>
      <c r="J17" s="82"/>
    </row>
    <row r="18" spans="1:10" ht="23.25" customHeight="1" x14ac:dyDescent="0.2">
      <c r="A18" s="195" t="s">
        <v>26</v>
      </c>
      <c r="B18" s="38" t="s">
        <v>26</v>
      </c>
      <c r="C18" s="59"/>
      <c r="D18" s="60"/>
      <c r="E18" s="80"/>
      <c r="F18" s="81"/>
      <c r="G18" s="80"/>
      <c r="H18" s="81"/>
      <c r="I18" s="80">
        <f>SUMIF(F67:F112,A18,I67:I112)</f>
        <v>0</v>
      </c>
      <c r="J18" s="82"/>
    </row>
    <row r="19" spans="1:10" ht="23.25" customHeight="1" x14ac:dyDescent="0.2">
      <c r="A19" s="195" t="s">
        <v>181</v>
      </c>
      <c r="B19" s="38" t="s">
        <v>27</v>
      </c>
      <c r="C19" s="59"/>
      <c r="D19" s="60"/>
      <c r="E19" s="80"/>
      <c r="F19" s="81"/>
      <c r="G19" s="80"/>
      <c r="H19" s="81"/>
      <c r="I19" s="80">
        <f>SUMIF(F67:F112,A19,I67:I112)</f>
        <v>0</v>
      </c>
      <c r="J19" s="82"/>
    </row>
    <row r="20" spans="1:10" ht="23.25" customHeight="1" x14ac:dyDescent="0.2">
      <c r="A20" s="195" t="s">
        <v>182</v>
      </c>
      <c r="B20" s="38" t="s">
        <v>28</v>
      </c>
      <c r="C20" s="59"/>
      <c r="D20" s="60"/>
      <c r="E20" s="80"/>
      <c r="F20" s="81"/>
      <c r="G20" s="80"/>
      <c r="H20" s="81"/>
      <c r="I20" s="80">
        <f>SUMIF(F67:F112,A20,I67:I112)</f>
        <v>0</v>
      </c>
      <c r="J20" s="82"/>
    </row>
    <row r="21" spans="1:10" ht="23.25" customHeight="1" x14ac:dyDescent="0.25">
      <c r="A21" s="2"/>
      <c r="B21" s="48" t="s">
        <v>29</v>
      </c>
      <c r="C21" s="61"/>
      <c r="D21" s="62"/>
      <c r="E21" s="86"/>
      <c r="F21" s="87"/>
      <c r="G21" s="86"/>
      <c r="H21" s="87"/>
      <c r="I21" s="86">
        <f>SUM(I16:J20)</f>
        <v>0</v>
      </c>
      <c r="J21" s="96"/>
    </row>
    <row r="22" spans="1:10" ht="33.049999999999997"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8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85" customHeight="1" thickBot="1" x14ac:dyDescent="0.25">
      <c r="A29" s="2">
        <f>(A27-INT(A27))*100</f>
        <v>0</v>
      </c>
      <c r="B29" s="165" t="s">
        <v>35</v>
      </c>
      <c r="C29" s="171"/>
      <c r="D29" s="171"/>
      <c r="E29" s="171"/>
      <c r="F29" s="172"/>
      <c r="G29" s="173">
        <f>A27</f>
        <v>0</v>
      </c>
      <c r="H29" s="173"/>
      <c r="I29" s="173"/>
      <c r="J29" s="174" t="s">
        <v>92</v>
      </c>
    </row>
    <row r="30" spans="1:10" ht="12.8" customHeight="1" x14ac:dyDescent="0.2">
      <c r="A30" s="2"/>
      <c r="B30" s="2"/>
      <c r="J30" s="9"/>
    </row>
    <row r="31" spans="1:10" ht="29.95" customHeight="1" x14ac:dyDescent="0.2">
      <c r="A31" s="2"/>
      <c r="B31" s="2"/>
      <c r="J31" s="9"/>
    </row>
    <row r="32" spans="1:10" ht="18.850000000000001" customHeight="1" x14ac:dyDescent="0.2">
      <c r="A32" s="2"/>
      <c r="B32" s="17"/>
      <c r="C32" s="69" t="s">
        <v>11</v>
      </c>
      <c r="D32" s="70"/>
      <c r="E32" s="70"/>
      <c r="F32" s="15" t="s">
        <v>10</v>
      </c>
      <c r="G32" s="26"/>
      <c r="H32" s="27"/>
      <c r="I32" s="26"/>
      <c r="J32" s="9"/>
    </row>
    <row r="33" spans="1:10" ht="47.3" customHeight="1" x14ac:dyDescent="0.2">
      <c r="A33" s="2"/>
      <c r="B33" s="2"/>
      <c r="J33" s="9"/>
    </row>
    <row r="34" spans="1:10" s="21" customFormat="1" ht="18.850000000000001" customHeight="1" x14ac:dyDescent="0.25">
      <c r="A34" s="20"/>
      <c r="B34" s="20"/>
      <c r="C34" s="71"/>
      <c r="D34" s="97" t="s">
        <v>43</v>
      </c>
      <c r="E34" s="98"/>
      <c r="G34" s="99"/>
      <c r="H34" s="100"/>
      <c r="I34" s="100"/>
      <c r="J34" s="25"/>
    </row>
    <row r="35" spans="1:10" ht="12.8" customHeight="1" x14ac:dyDescent="0.2">
      <c r="A35" s="2"/>
      <c r="B35" s="2"/>
      <c r="D35" s="91" t="s">
        <v>2</v>
      </c>
      <c r="E35" s="91"/>
      <c r="H35" s="10" t="s">
        <v>3</v>
      </c>
      <c r="J35" s="9"/>
    </row>
    <row r="36" spans="1:10" ht="13.6" customHeight="1" thickBot="1" x14ac:dyDescent="0.25">
      <c r="A36" s="11"/>
      <c r="B36" s="11"/>
      <c r="C36" s="72"/>
      <c r="D36" s="72"/>
      <c r="E36" s="72"/>
      <c r="F36" s="12"/>
      <c r="G36" s="12"/>
      <c r="H36" s="12"/>
      <c r="I36" s="12"/>
      <c r="J36" s="13"/>
    </row>
    <row r="37" spans="1:10" ht="27" customHeight="1" x14ac:dyDescent="0.2">
      <c r="B37" s="137" t="s">
        <v>16</v>
      </c>
      <c r="C37" s="138"/>
      <c r="D37" s="138"/>
      <c r="E37" s="138"/>
      <c r="F37" s="139"/>
      <c r="G37" s="139"/>
      <c r="H37" s="139"/>
      <c r="I37" s="139"/>
      <c r="J37" s="140"/>
    </row>
    <row r="38" spans="1:10" ht="25.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5" hidden="1" customHeight="1" x14ac:dyDescent="0.2">
      <c r="A39" s="136">
        <v>1</v>
      </c>
      <c r="B39" s="146" t="s">
        <v>56</v>
      </c>
      <c r="C39" s="147"/>
      <c r="D39" s="147"/>
      <c r="E39" s="147"/>
      <c r="F39" s="148">
        <f>'00 1 Pol'!AE54+'D 1.1 D 1.1.1 Pol'!AE1258+'D 1.1 D.1.1.4.4 Pol'!AE47+'D 1.2 D 1.2.1 Pol'!AE976+'D 1.2 D.1.2.4.4 Pol'!AE45+'D 1.3 D 1.3.1 Pol'!AE1590+'D 1.3 D 1.3.4.4a Pol'!AE33+'D 1.3 D.1.3.4.4b Pol'!AE48+'D 1.4 D 1.4.1 Pol'!AE359+'D 1.4 D 1.4.3 Pol'!AE101+'D 1.4 D 1.4.4 Pol'!AE54+'D 1.4 D 1.4.5 Pol'!AE50+'D 1.4 D 1.4.6 Pol'!AE65+'D 1.4 D 1.4.7 Pol'!AE13</f>
        <v>0</v>
      </c>
      <c r="G39" s="149">
        <f>'00 1 Pol'!AF54+'D 1.1 D 1.1.1 Pol'!AF1258+'D 1.1 D.1.1.4.4 Pol'!AF47+'D 1.2 D 1.2.1 Pol'!AF976+'D 1.2 D.1.2.4.4 Pol'!AF45+'D 1.3 D 1.3.1 Pol'!AF1590+'D 1.3 D 1.3.4.4a Pol'!AF33+'D 1.3 D.1.3.4.4b Pol'!AF48+'D 1.4 D 1.4.1 Pol'!AF359+'D 1.4 D 1.4.3 Pol'!AF101+'D 1.4 D 1.4.4 Pol'!AF54+'D 1.4 D 1.4.5 Pol'!AF50+'D 1.4 D 1.4.6 Pol'!AF65+'D 1.4 D 1.4.7 Pol'!AF13</f>
        <v>0</v>
      </c>
      <c r="H39" s="150">
        <f>(F39*SazbaDPH1/100)+(G39*SazbaDPH2/100)</f>
        <v>0</v>
      </c>
      <c r="I39" s="150">
        <f>F39+G39+H39</f>
        <v>0</v>
      </c>
      <c r="J39" s="151" t="str">
        <f>IF(CenaCelkemVypocet=0,"",I39/CenaCelkemVypocet*100)</f>
        <v/>
      </c>
    </row>
    <row r="40" spans="1:10" ht="25.55" customHeight="1" x14ac:dyDescent="0.2">
      <c r="A40" s="136">
        <v>2</v>
      </c>
      <c r="B40" s="152"/>
      <c r="C40" s="153" t="s">
        <v>57</v>
      </c>
      <c r="D40" s="153"/>
      <c r="E40" s="153"/>
      <c r="F40" s="154"/>
      <c r="G40" s="155"/>
      <c r="H40" s="155">
        <f>(F40*SazbaDPH1/100)+(G40*SazbaDPH2/100)</f>
        <v>0</v>
      </c>
      <c r="I40" s="155"/>
      <c r="J40" s="156"/>
    </row>
    <row r="41" spans="1:10" ht="25.55" customHeight="1" x14ac:dyDescent="0.2">
      <c r="A41" s="136">
        <v>2</v>
      </c>
      <c r="B41" s="152" t="s">
        <v>58</v>
      </c>
      <c r="C41" s="153" t="s">
        <v>59</v>
      </c>
      <c r="D41" s="153"/>
      <c r="E41" s="153"/>
      <c r="F41" s="154">
        <f>'00 1 Pol'!AE54</f>
        <v>0</v>
      </c>
      <c r="G41" s="155">
        <f>'00 1 Pol'!AF54</f>
        <v>0</v>
      </c>
      <c r="H41" s="155">
        <f>(F41*SazbaDPH1/100)+(G41*SazbaDPH2/100)</f>
        <v>0</v>
      </c>
      <c r="I41" s="155">
        <f>F41+G41+H41</f>
        <v>0</v>
      </c>
      <c r="J41" s="156" t="str">
        <f>IF(CenaCelkemVypocet=0,"",I41/CenaCelkemVypocet*100)</f>
        <v/>
      </c>
    </row>
    <row r="42" spans="1:10" ht="25.55" customHeight="1" x14ac:dyDescent="0.2">
      <c r="A42" s="136">
        <v>3</v>
      </c>
      <c r="B42" s="157" t="s">
        <v>60</v>
      </c>
      <c r="C42" s="147" t="s">
        <v>61</v>
      </c>
      <c r="D42" s="147"/>
      <c r="E42" s="147"/>
      <c r="F42" s="158">
        <f>'00 1 Pol'!AE54</f>
        <v>0</v>
      </c>
      <c r="G42" s="150">
        <f>'00 1 Pol'!AF54</f>
        <v>0</v>
      </c>
      <c r="H42" s="150">
        <f>(F42*SazbaDPH1/100)+(G42*SazbaDPH2/100)</f>
        <v>0</v>
      </c>
      <c r="I42" s="150">
        <f>F42+G42+H42</f>
        <v>0</v>
      </c>
      <c r="J42" s="151" t="str">
        <f>IF(CenaCelkemVypocet=0,"",I42/CenaCelkemVypocet*100)</f>
        <v/>
      </c>
    </row>
    <row r="43" spans="1:10" ht="25.55" customHeight="1" x14ac:dyDescent="0.2">
      <c r="A43" s="136">
        <v>2</v>
      </c>
      <c r="B43" s="152" t="s">
        <v>62</v>
      </c>
      <c r="C43" s="153" t="s">
        <v>63</v>
      </c>
      <c r="D43" s="153"/>
      <c r="E43" s="153"/>
      <c r="F43" s="154">
        <f>'D 1.1 D 1.1.1 Pol'!AE1258+'D 1.1 D.1.1.4.4 Pol'!AE47</f>
        <v>0</v>
      </c>
      <c r="G43" s="155">
        <f>'D 1.1 D 1.1.1 Pol'!AF1258+'D 1.1 D.1.1.4.4 Pol'!AF47</f>
        <v>0</v>
      </c>
      <c r="H43" s="155">
        <f>(F43*SazbaDPH1/100)+(G43*SazbaDPH2/100)</f>
        <v>0</v>
      </c>
      <c r="I43" s="155">
        <f>F43+G43+H43</f>
        <v>0</v>
      </c>
      <c r="J43" s="156" t="str">
        <f>IF(CenaCelkemVypocet=0,"",I43/CenaCelkemVypocet*100)</f>
        <v/>
      </c>
    </row>
    <row r="44" spans="1:10" ht="25.55" customHeight="1" x14ac:dyDescent="0.2">
      <c r="A44" s="136">
        <v>3</v>
      </c>
      <c r="B44" s="157" t="s">
        <v>64</v>
      </c>
      <c r="C44" s="147" t="s">
        <v>65</v>
      </c>
      <c r="D44" s="147"/>
      <c r="E44" s="147"/>
      <c r="F44" s="158">
        <f>'D 1.1 D 1.1.1 Pol'!AE1258</f>
        <v>0</v>
      </c>
      <c r="G44" s="150">
        <f>'D 1.1 D 1.1.1 Pol'!AF1258</f>
        <v>0</v>
      </c>
      <c r="H44" s="150">
        <f>(F44*SazbaDPH1/100)+(G44*SazbaDPH2/100)</f>
        <v>0</v>
      </c>
      <c r="I44" s="150">
        <f>F44+G44+H44</f>
        <v>0</v>
      </c>
      <c r="J44" s="151" t="str">
        <f>IF(CenaCelkemVypocet=0,"",I44/CenaCelkemVypocet*100)</f>
        <v/>
      </c>
    </row>
    <row r="45" spans="1:10" ht="25.55" customHeight="1" x14ac:dyDescent="0.2">
      <c r="A45" s="136">
        <v>3</v>
      </c>
      <c r="B45" s="157" t="s">
        <v>66</v>
      </c>
      <c r="C45" s="147" t="s">
        <v>67</v>
      </c>
      <c r="D45" s="147"/>
      <c r="E45" s="147"/>
      <c r="F45" s="158">
        <f>'D 1.1 D.1.1.4.4 Pol'!AE47</f>
        <v>0</v>
      </c>
      <c r="G45" s="150">
        <f>'D 1.1 D.1.1.4.4 Pol'!AF47</f>
        <v>0</v>
      </c>
      <c r="H45" s="150">
        <f>(F45*SazbaDPH1/100)+(G45*SazbaDPH2/100)</f>
        <v>0</v>
      </c>
      <c r="I45" s="150">
        <f>F45+G45+H45</f>
        <v>0</v>
      </c>
      <c r="J45" s="151" t="str">
        <f>IF(CenaCelkemVypocet=0,"",I45/CenaCelkemVypocet*100)</f>
        <v/>
      </c>
    </row>
    <row r="46" spans="1:10" ht="25.55" customHeight="1" x14ac:dyDescent="0.2">
      <c r="A46" s="136">
        <v>2</v>
      </c>
      <c r="B46" s="152" t="s">
        <v>68</v>
      </c>
      <c r="C46" s="153" t="s">
        <v>69</v>
      </c>
      <c r="D46" s="153"/>
      <c r="E46" s="153"/>
      <c r="F46" s="154">
        <f>'D 1.2 D 1.2.1 Pol'!AE976+'D 1.2 D.1.2.4.4 Pol'!AE45</f>
        <v>0</v>
      </c>
      <c r="G46" s="155">
        <f>'D 1.2 D 1.2.1 Pol'!AF976+'D 1.2 D.1.2.4.4 Pol'!AF45</f>
        <v>0</v>
      </c>
      <c r="H46" s="155">
        <f>(F46*SazbaDPH1/100)+(G46*SazbaDPH2/100)</f>
        <v>0</v>
      </c>
      <c r="I46" s="155">
        <f>F46+G46+H46</f>
        <v>0</v>
      </c>
      <c r="J46" s="156" t="str">
        <f>IF(CenaCelkemVypocet=0,"",I46/CenaCelkemVypocet*100)</f>
        <v/>
      </c>
    </row>
    <row r="47" spans="1:10" ht="25.55" customHeight="1" x14ac:dyDescent="0.2">
      <c r="A47" s="136">
        <v>3</v>
      </c>
      <c r="B47" s="157" t="s">
        <v>70</v>
      </c>
      <c r="C47" s="147" t="s">
        <v>65</v>
      </c>
      <c r="D47" s="147"/>
      <c r="E47" s="147"/>
      <c r="F47" s="158">
        <f>'D 1.2 D 1.2.1 Pol'!AE976</f>
        <v>0</v>
      </c>
      <c r="G47" s="150">
        <f>'D 1.2 D 1.2.1 Pol'!AF976</f>
        <v>0</v>
      </c>
      <c r="H47" s="150">
        <f>(F47*SazbaDPH1/100)+(G47*SazbaDPH2/100)</f>
        <v>0</v>
      </c>
      <c r="I47" s="150">
        <f>F47+G47+H47</f>
        <v>0</v>
      </c>
      <c r="J47" s="151" t="str">
        <f>IF(CenaCelkemVypocet=0,"",I47/CenaCelkemVypocet*100)</f>
        <v/>
      </c>
    </row>
    <row r="48" spans="1:10" ht="25.55" customHeight="1" x14ac:dyDescent="0.2">
      <c r="A48" s="136">
        <v>3</v>
      </c>
      <c r="B48" s="157" t="s">
        <v>71</v>
      </c>
      <c r="C48" s="147" t="s">
        <v>67</v>
      </c>
      <c r="D48" s="147"/>
      <c r="E48" s="147"/>
      <c r="F48" s="158">
        <f>'D 1.2 D.1.2.4.4 Pol'!AE45</f>
        <v>0</v>
      </c>
      <c r="G48" s="150">
        <f>'D 1.2 D.1.2.4.4 Pol'!AF45</f>
        <v>0</v>
      </c>
      <c r="H48" s="150">
        <f>(F48*SazbaDPH1/100)+(G48*SazbaDPH2/100)</f>
        <v>0</v>
      </c>
      <c r="I48" s="150">
        <f>F48+G48+H48</f>
        <v>0</v>
      </c>
      <c r="J48" s="151" t="str">
        <f>IF(CenaCelkemVypocet=0,"",I48/CenaCelkemVypocet*100)</f>
        <v/>
      </c>
    </row>
    <row r="49" spans="1:10" ht="25.55" customHeight="1" x14ac:dyDescent="0.2">
      <c r="A49" s="136">
        <v>2</v>
      </c>
      <c r="B49" s="152" t="s">
        <v>72</v>
      </c>
      <c r="C49" s="153" t="s">
        <v>73</v>
      </c>
      <c r="D49" s="153"/>
      <c r="E49" s="153"/>
      <c r="F49" s="154">
        <f>'D 1.3 D 1.3.1 Pol'!AE1590+'D 1.3 D 1.3.4.4a Pol'!AE33+'D 1.3 D.1.3.4.4b Pol'!AE48</f>
        <v>0</v>
      </c>
      <c r="G49" s="155">
        <f>'D 1.3 D 1.3.1 Pol'!AF1590+'D 1.3 D 1.3.4.4a Pol'!AF33+'D 1.3 D.1.3.4.4b Pol'!AF48</f>
        <v>0</v>
      </c>
      <c r="H49" s="155">
        <f>(F49*SazbaDPH1/100)+(G49*SazbaDPH2/100)</f>
        <v>0</v>
      </c>
      <c r="I49" s="155">
        <f>F49+G49+H49</f>
        <v>0</v>
      </c>
      <c r="J49" s="156" t="str">
        <f>IF(CenaCelkemVypocet=0,"",I49/CenaCelkemVypocet*100)</f>
        <v/>
      </c>
    </row>
    <row r="50" spans="1:10" ht="25.55" customHeight="1" x14ac:dyDescent="0.2">
      <c r="A50" s="136">
        <v>3</v>
      </c>
      <c r="B50" s="157" t="s">
        <v>74</v>
      </c>
      <c r="C50" s="147" t="s">
        <v>65</v>
      </c>
      <c r="D50" s="147"/>
      <c r="E50" s="147"/>
      <c r="F50" s="158">
        <f>'D 1.3 D 1.3.1 Pol'!AE1590</f>
        <v>0</v>
      </c>
      <c r="G50" s="150">
        <f>'D 1.3 D 1.3.1 Pol'!AF1590</f>
        <v>0</v>
      </c>
      <c r="H50" s="150">
        <f>(F50*SazbaDPH1/100)+(G50*SazbaDPH2/100)</f>
        <v>0</v>
      </c>
      <c r="I50" s="150">
        <f>F50+G50+H50</f>
        <v>0</v>
      </c>
      <c r="J50" s="151" t="str">
        <f>IF(CenaCelkemVypocet=0,"",I50/CenaCelkemVypocet*100)</f>
        <v/>
      </c>
    </row>
    <row r="51" spans="1:10" ht="25.55" customHeight="1" x14ac:dyDescent="0.2">
      <c r="A51" s="136">
        <v>3</v>
      </c>
      <c r="B51" s="157" t="s">
        <v>75</v>
      </c>
      <c r="C51" s="147" t="s">
        <v>76</v>
      </c>
      <c r="D51" s="147"/>
      <c r="E51" s="147"/>
      <c r="F51" s="158">
        <f>'D 1.3 D 1.3.4.4a Pol'!AE33</f>
        <v>0</v>
      </c>
      <c r="G51" s="150">
        <f>'D 1.3 D 1.3.4.4a Pol'!AF33</f>
        <v>0</v>
      </c>
      <c r="H51" s="150">
        <f>(F51*SazbaDPH1/100)+(G51*SazbaDPH2/100)</f>
        <v>0</v>
      </c>
      <c r="I51" s="150">
        <f>F51+G51+H51</f>
        <v>0</v>
      </c>
      <c r="J51" s="151" t="str">
        <f>IF(CenaCelkemVypocet=0,"",I51/CenaCelkemVypocet*100)</f>
        <v/>
      </c>
    </row>
    <row r="52" spans="1:10" ht="25.55" customHeight="1" x14ac:dyDescent="0.2">
      <c r="A52" s="136">
        <v>3</v>
      </c>
      <c r="B52" s="157" t="s">
        <v>77</v>
      </c>
      <c r="C52" s="147" t="s">
        <v>67</v>
      </c>
      <c r="D52" s="147"/>
      <c r="E52" s="147"/>
      <c r="F52" s="158">
        <f>'D 1.3 D.1.3.4.4b Pol'!AE48</f>
        <v>0</v>
      </c>
      <c r="G52" s="150">
        <f>'D 1.3 D.1.3.4.4b Pol'!AF48</f>
        <v>0</v>
      </c>
      <c r="H52" s="150">
        <f>(F52*SazbaDPH1/100)+(G52*SazbaDPH2/100)</f>
        <v>0</v>
      </c>
      <c r="I52" s="150">
        <f>F52+G52+H52</f>
        <v>0</v>
      </c>
      <c r="J52" s="151" t="str">
        <f>IF(CenaCelkemVypocet=0,"",I52/CenaCelkemVypocet*100)</f>
        <v/>
      </c>
    </row>
    <row r="53" spans="1:10" ht="25.55" customHeight="1" x14ac:dyDescent="0.2">
      <c r="A53" s="136">
        <v>2</v>
      </c>
      <c r="B53" s="152" t="s">
        <v>78</v>
      </c>
      <c r="C53" s="153" t="s">
        <v>79</v>
      </c>
      <c r="D53" s="153"/>
      <c r="E53" s="153"/>
      <c r="F53" s="154">
        <f>'D 1.4 D 1.4.1 Pol'!AE359+'D 1.4 D 1.4.3 Pol'!AE101+'D 1.4 D 1.4.4 Pol'!AE54+'D 1.4 D 1.4.5 Pol'!AE50+'D 1.4 D 1.4.6 Pol'!AE65+'D 1.4 D 1.4.7 Pol'!AE13</f>
        <v>0</v>
      </c>
      <c r="G53" s="155">
        <f>'D 1.4 D 1.4.1 Pol'!AF359+'D 1.4 D 1.4.3 Pol'!AF101+'D 1.4 D 1.4.4 Pol'!AF54+'D 1.4 D 1.4.5 Pol'!AF50+'D 1.4 D 1.4.6 Pol'!AF65+'D 1.4 D 1.4.7 Pol'!AF13</f>
        <v>0</v>
      </c>
      <c r="H53" s="155">
        <f>(F53*SazbaDPH1/100)+(G53*SazbaDPH2/100)</f>
        <v>0</v>
      </c>
      <c r="I53" s="155">
        <f>F53+G53+H53</f>
        <v>0</v>
      </c>
      <c r="J53" s="156" t="str">
        <f>IF(CenaCelkemVypocet=0,"",I53/CenaCelkemVypocet*100)</f>
        <v/>
      </c>
    </row>
    <row r="54" spans="1:10" ht="25.55" customHeight="1" x14ac:dyDescent="0.2">
      <c r="A54" s="136">
        <v>3</v>
      </c>
      <c r="B54" s="157" t="s">
        <v>80</v>
      </c>
      <c r="C54" s="147" t="s">
        <v>65</v>
      </c>
      <c r="D54" s="147"/>
      <c r="E54" s="147"/>
      <c r="F54" s="158">
        <f>'D 1.4 D 1.4.1 Pol'!AE359</f>
        <v>0</v>
      </c>
      <c r="G54" s="150">
        <f>'D 1.4 D 1.4.1 Pol'!AF359</f>
        <v>0</v>
      </c>
      <c r="H54" s="150">
        <f>(F54*SazbaDPH1/100)+(G54*SazbaDPH2/100)</f>
        <v>0</v>
      </c>
      <c r="I54" s="150">
        <f>F54+G54+H54</f>
        <v>0</v>
      </c>
      <c r="J54" s="151" t="str">
        <f>IF(CenaCelkemVypocet=0,"",I54/CenaCelkemVypocet*100)</f>
        <v/>
      </c>
    </row>
    <row r="55" spans="1:10" ht="25.55" customHeight="1" x14ac:dyDescent="0.2">
      <c r="A55" s="136">
        <v>3</v>
      </c>
      <c r="B55" s="157" t="s">
        <v>81</v>
      </c>
      <c r="C55" s="147" t="s">
        <v>82</v>
      </c>
      <c r="D55" s="147"/>
      <c r="E55" s="147"/>
      <c r="F55" s="158">
        <f>'D 1.4 D 1.4.3 Pol'!AE101</f>
        <v>0</v>
      </c>
      <c r="G55" s="150">
        <f>'D 1.4 D 1.4.3 Pol'!AF101</f>
        <v>0</v>
      </c>
      <c r="H55" s="150">
        <f>(F55*SazbaDPH1/100)+(G55*SazbaDPH2/100)</f>
        <v>0</v>
      </c>
      <c r="I55" s="150">
        <f>F55+G55+H55</f>
        <v>0</v>
      </c>
      <c r="J55" s="151" t="str">
        <f>IF(CenaCelkemVypocet=0,"",I55/CenaCelkemVypocet*100)</f>
        <v/>
      </c>
    </row>
    <row r="56" spans="1:10" ht="25.55" customHeight="1" x14ac:dyDescent="0.2">
      <c r="A56" s="136">
        <v>3</v>
      </c>
      <c r="B56" s="157" t="s">
        <v>83</v>
      </c>
      <c r="C56" s="147" t="s">
        <v>84</v>
      </c>
      <c r="D56" s="147"/>
      <c r="E56" s="147"/>
      <c r="F56" s="158">
        <f>'D 1.4 D 1.4.4 Pol'!AE54</f>
        <v>0</v>
      </c>
      <c r="G56" s="150">
        <f>'D 1.4 D 1.4.4 Pol'!AF54</f>
        <v>0</v>
      </c>
      <c r="H56" s="150">
        <f>(F56*SazbaDPH1/100)+(G56*SazbaDPH2/100)</f>
        <v>0</v>
      </c>
      <c r="I56" s="150">
        <f>F56+G56+H56</f>
        <v>0</v>
      </c>
      <c r="J56" s="151" t="str">
        <f>IF(CenaCelkemVypocet=0,"",I56/CenaCelkemVypocet*100)</f>
        <v/>
      </c>
    </row>
    <row r="57" spans="1:10" ht="25.55" customHeight="1" x14ac:dyDescent="0.2">
      <c r="A57" s="136">
        <v>3</v>
      </c>
      <c r="B57" s="157" t="s">
        <v>85</v>
      </c>
      <c r="C57" s="147" t="s">
        <v>86</v>
      </c>
      <c r="D57" s="147"/>
      <c r="E57" s="147"/>
      <c r="F57" s="158">
        <f>'D 1.4 D 1.4.5 Pol'!AE50</f>
        <v>0</v>
      </c>
      <c r="G57" s="150">
        <f>'D 1.4 D 1.4.5 Pol'!AF50</f>
        <v>0</v>
      </c>
      <c r="H57" s="150">
        <f>(F57*SazbaDPH1/100)+(G57*SazbaDPH2/100)</f>
        <v>0</v>
      </c>
      <c r="I57" s="150">
        <f>F57+G57+H57</f>
        <v>0</v>
      </c>
      <c r="J57" s="151" t="str">
        <f>IF(CenaCelkemVypocet=0,"",I57/CenaCelkemVypocet*100)</f>
        <v/>
      </c>
    </row>
    <row r="58" spans="1:10" ht="25.55" customHeight="1" x14ac:dyDescent="0.2">
      <c r="A58" s="136">
        <v>3</v>
      </c>
      <c r="B58" s="157" t="s">
        <v>87</v>
      </c>
      <c r="C58" s="147" t="s">
        <v>88</v>
      </c>
      <c r="D58" s="147"/>
      <c r="E58" s="147"/>
      <c r="F58" s="158">
        <f>'D 1.4 D 1.4.6 Pol'!AE65</f>
        <v>0</v>
      </c>
      <c r="G58" s="150">
        <f>'D 1.4 D 1.4.6 Pol'!AF65</f>
        <v>0</v>
      </c>
      <c r="H58" s="150">
        <f>(F58*SazbaDPH1/100)+(G58*SazbaDPH2/100)</f>
        <v>0</v>
      </c>
      <c r="I58" s="150">
        <f>F58+G58+H58</f>
        <v>0</v>
      </c>
      <c r="J58" s="151" t="str">
        <f>IF(CenaCelkemVypocet=0,"",I58/CenaCelkemVypocet*100)</f>
        <v/>
      </c>
    </row>
    <row r="59" spans="1:10" ht="25.55" customHeight="1" x14ac:dyDescent="0.2">
      <c r="A59" s="136">
        <v>3</v>
      </c>
      <c r="B59" s="157" t="s">
        <v>89</v>
      </c>
      <c r="C59" s="147" t="s">
        <v>90</v>
      </c>
      <c r="D59" s="147"/>
      <c r="E59" s="147"/>
      <c r="F59" s="158">
        <f>'D 1.4 D 1.4.7 Pol'!AE13</f>
        <v>0</v>
      </c>
      <c r="G59" s="150">
        <f>'D 1.4 D 1.4.7 Pol'!AF13</f>
        <v>0</v>
      </c>
      <c r="H59" s="150">
        <f>(F59*SazbaDPH1/100)+(G59*SazbaDPH2/100)</f>
        <v>0</v>
      </c>
      <c r="I59" s="150">
        <f>F59+G59+H59</f>
        <v>0</v>
      </c>
      <c r="J59" s="151" t="str">
        <f>IF(CenaCelkemVypocet=0,"",I59/CenaCelkemVypocet*100)</f>
        <v/>
      </c>
    </row>
    <row r="60" spans="1:10" ht="25.55" customHeight="1" x14ac:dyDescent="0.2">
      <c r="A60" s="136"/>
      <c r="B60" s="159" t="s">
        <v>91</v>
      </c>
      <c r="C60" s="160"/>
      <c r="D60" s="160"/>
      <c r="E60" s="161"/>
      <c r="F60" s="162">
        <f>SUMIF(A39:A59,"=1",F39:F59)</f>
        <v>0</v>
      </c>
      <c r="G60" s="163">
        <f>SUMIF(A39:A59,"=1",G39:G59)</f>
        <v>0</v>
      </c>
      <c r="H60" s="163">
        <f>SUMIF(A39:A59,"=1",H39:H59)</f>
        <v>0</v>
      </c>
      <c r="I60" s="163">
        <f>SUMIF(A39:A59,"=1",I39:I59)</f>
        <v>0</v>
      </c>
      <c r="J60" s="164">
        <f>SUMIF(A39:A59,"=1",J39:J59)</f>
        <v>0</v>
      </c>
    </row>
    <row r="64" spans="1:10" ht="15.05" x14ac:dyDescent="0.25">
      <c r="B64" s="175" t="s">
        <v>93</v>
      </c>
    </row>
    <row r="66" spans="1:10" ht="25.55" customHeight="1" x14ac:dyDescent="0.2">
      <c r="A66" s="177"/>
      <c r="B66" s="180" t="s">
        <v>17</v>
      </c>
      <c r="C66" s="180" t="s">
        <v>5</v>
      </c>
      <c r="D66" s="181"/>
      <c r="E66" s="181"/>
      <c r="F66" s="182" t="s">
        <v>94</v>
      </c>
      <c r="G66" s="182"/>
      <c r="H66" s="182"/>
      <c r="I66" s="182" t="s">
        <v>29</v>
      </c>
      <c r="J66" s="182" t="s">
        <v>0</v>
      </c>
    </row>
    <row r="67" spans="1:10" ht="36.85" customHeight="1" x14ac:dyDescent="0.2">
      <c r="A67" s="178"/>
      <c r="B67" s="183" t="s">
        <v>60</v>
      </c>
      <c r="C67" s="184" t="s">
        <v>95</v>
      </c>
      <c r="D67" s="185"/>
      <c r="E67" s="185"/>
      <c r="F67" s="191" t="s">
        <v>24</v>
      </c>
      <c r="G67" s="192"/>
      <c r="H67" s="192"/>
      <c r="I67" s="192">
        <f>'D 1.1 D 1.1.1 Pol'!G8+'D 1.2 D 1.2.1 Pol'!G8+'D 1.3 D 1.3.1 Pol'!G8</f>
        <v>0</v>
      </c>
      <c r="J67" s="189" t="str">
        <f>IF(I113=0,"",I67/I113*100)</f>
        <v/>
      </c>
    </row>
    <row r="68" spans="1:10" ht="36.85" customHeight="1" x14ac:dyDescent="0.2">
      <c r="A68" s="178"/>
      <c r="B68" s="183" t="s">
        <v>96</v>
      </c>
      <c r="C68" s="184" t="s">
        <v>97</v>
      </c>
      <c r="D68" s="185"/>
      <c r="E68" s="185"/>
      <c r="F68" s="191" t="s">
        <v>24</v>
      </c>
      <c r="G68" s="192"/>
      <c r="H68" s="192"/>
      <c r="I68" s="192">
        <f>'D 1.1 D 1.1.1 Pol'!G64+'D 1.3 D 1.3.1 Pol'!G77</f>
        <v>0</v>
      </c>
      <c r="J68" s="189" t="str">
        <f>IF(I113=0,"",I68/I113*100)</f>
        <v/>
      </c>
    </row>
    <row r="69" spans="1:10" ht="36.85" customHeight="1" x14ac:dyDescent="0.2">
      <c r="A69" s="178"/>
      <c r="B69" s="183" t="s">
        <v>98</v>
      </c>
      <c r="C69" s="184" t="s">
        <v>99</v>
      </c>
      <c r="D69" s="185"/>
      <c r="E69" s="185"/>
      <c r="F69" s="191" t="s">
        <v>24</v>
      </c>
      <c r="G69" s="192"/>
      <c r="H69" s="192"/>
      <c r="I69" s="192">
        <f>'D 1.4 D 1.4.1 Pol'!G8</f>
        <v>0</v>
      </c>
      <c r="J69" s="189" t="str">
        <f>IF(I113=0,"",I69/I113*100)</f>
        <v/>
      </c>
    </row>
    <row r="70" spans="1:10" ht="36.85" customHeight="1" x14ac:dyDescent="0.2">
      <c r="A70" s="178"/>
      <c r="B70" s="183" t="s">
        <v>100</v>
      </c>
      <c r="C70" s="184" t="s">
        <v>101</v>
      </c>
      <c r="D70" s="185"/>
      <c r="E70" s="185"/>
      <c r="F70" s="191" t="s">
        <v>24</v>
      </c>
      <c r="G70" s="192"/>
      <c r="H70" s="192"/>
      <c r="I70" s="192">
        <f>'D 1.1 D 1.1.1 Pol'!G70+'D 1.4 D 1.4.1 Pol'!G23</f>
        <v>0</v>
      </c>
      <c r="J70" s="189" t="str">
        <f>IF(I113=0,"",I70/I113*100)</f>
        <v/>
      </c>
    </row>
    <row r="71" spans="1:10" ht="36.85" customHeight="1" x14ac:dyDescent="0.2">
      <c r="A71" s="178"/>
      <c r="B71" s="183" t="s">
        <v>102</v>
      </c>
      <c r="C71" s="184" t="s">
        <v>103</v>
      </c>
      <c r="D71" s="185"/>
      <c r="E71" s="185"/>
      <c r="F71" s="191" t="s">
        <v>24</v>
      </c>
      <c r="G71" s="192"/>
      <c r="H71" s="192"/>
      <c r="I71" s="192">
        <f>'D 1.4 D 1.4.1 Pol'!G74</f>
        <v>0</v>
      </c>
      <c r="J71" s="189" t="str">
        <f>IF(I113=0,"",I71/I113*100)</f>
        <v/>
      </c>
    </row>
    <row r="72" spans="1:10" ht="36.85" customHeight="1" x14ac:dyDescent="0.2">
      <c r="A72" s="178"/>
      <c r="B72" s="183" t="s">
        <v>104</v>
      </c>
      <c r="C72" s="184" t="s">
        <v>105</v>
      </c>
      <c r="D72" s="185"/>
      <c r="E72" s="185"/>
      <c r="F72" s="191" t="s">
        <v>24</v>
      </c>
      <c r="G72" s="192"/>
      <c r="H72" s="192"/>
      <c r="I72" s="192">
        <f>'D 1.3 D 1.3.1 Pol'!G93</f>
        <v>0</v>
      </c>
      <c r="J72" s="189" t="str">
        <f>IF(I113=0,"",I72/I113*100)</f>
        <v/>
      </c>
    </row>
    <row r="73" spans="1:10" ht="36.85" customHeight="1" x14ac:dyDescent="0.2">
      <c r="A73" s="178"/>
      <c r="B73" s="183" t="s">
        <v>106</v>
      </c>
      <c r="C73" s="184" t="s">
        <v>107</v>
      </c>
      <c r="D73" s="185"/>
      <c r="E73" s="185"/>
      <c r="F73" s="191" t="s">
        <v>24</v>
      </c>
      <c r="G73" s="192"/>
      <c r="H73" s="192"/>
      <c r="I73" s="192">
        <f>'D 1.1 D 1.1.1 Pol'!G73+'D 1.3 D 1.3.1 Pol'!G100</f>
        <v>0</v>
      </c>
      <c r="J73" s="189" t="str">
        <f>IF(I113=0,"",I73/I113*100)</f>
        <v/>
      </c>
    </row>
    <row r="74" spans="1:10" ht="36.85" customHeight="1" x14ac:dyDescent="0.2">
      <c r="A74" s="178"/>
      <c r="B74" s="183" t="s">
        <v>108</v>
      </c>
      <c r="C74" s="184" t="s">
        <v>109</v>
      </c>
      <c r="D74" s="185"/>
      <c r="E74" s="185"/>
      <c r="F74" s="191" t="s">
        <v>24</v>
      </c>
      <c r="G74" s="192"/>
      <c r="H74" s="192"/>
      <c r="I74" s="192">
        <f>'D 1.2 D 1.2.1 Pol'!G58+'D 1.3 D 1.3.1 Pol'!G113</f>
        <v>0</v>
      </c>
      <c r="J74" s="189" t="str">
        <f>IF(I113=0,"",I74/I113*100)</f>
        <v/>
      </c>
    </row>
    <row r="75" spans="1:10" ht="36.85" customHeight="1" x14ac:dyDescent="0.2">
      <c r="A75" s="178"/>
      <c r="B75" s="183" t="s">
        <v>110</v>
      </c>
      <c r="C75" s="184" t="s">
        <v>111</v>
      </c>
      <c r="D75" s="185"/>
      <c r="E75" s="185"/>
      <c r="F75" s="191" t="s">
        <v>24</v>
      </c>
      <c r="G75" s="192"/>
      <c r="H75" s="192"/>
      <c r="I75" s="192">
        <f>'D 1.1 D 1.1.1 Pol'!G94+'D 1.2 D 1.2.1 Pol'!G72</f>
        <v>0</v>
      </c>
      <c r="J75" s="189" t="str">
        <f>IF(I113=0,"",I75/I113*100)</f>
        <v/>
      </c>
    </row>
    <row r="76" spans="1:10" ht="36.85" customHeight="1" x14ac:dyDescent="0.2">
      <c r="A76" s="178"/>
      <c r="B76" s="183" t="s">
        <v>112</v>
      </c>
      <c r="C76" s="184" t="s">
        <v>113</v>
      </c>
      <c r="D76" s="185"/>
      <c r="E76" s="185"/>
      <c r="F76" s="191" t="s">
        <v>24</v>
      </c>
      <c r="G76" s="192"/>
      <c r="H76" s="192"/>
      <c r="I76" s="192">
        <f>'D 1.2 D 1.2.1 Pol'!G105</f>
        <v>0</v>
      </c>
      <c r="J76" s="189" t="str">
        <f>IF(I113=0,"",I76/I113*100)</f>
        <v/>
      </c>
    </row>
    <row r="77" spans="1:10" ht="36.85" customHeight="1" x14ac:dyDescent="0.2">
      <c r="A77" s="178"/>
      <c r="B77" s="183" t="s">
        <v>114</v>
      </c>
      <c r="C77" s="184" t="s">
        <v>115</v>
      </c>
      <c r="D77" s="185"/>
      <c r="E77" s="185"/>
      <c r="F77" s="191" t="s">
        <v>24</v>
      </c>
      <c r="G77" s="192"/>
      <c r="H77" s="192"/>
      <c r="I77" s="192">
        <f>'D 1.1 D 1.1.1 Pol'!G111+'D 1.2 D 1.2.1 Pol'!G109+'D 1.3 D 1.3.1 Pol'!G148+'D 1.4 D 1.4.1 Pol'!G80</f>
        <v>0</v>
      </c>
      <c r="J77" s="189" t="str">
        <f>IF(I113=0,"",I77/I113*100)</f>
        <v/>
      </c>
    </row>
    <row r="78" spans="1:10" ht="36.85" customHeight="1" x14ac:dyDescent="0.2">
      <c r="A78" s="178"/>
      <c r="B78" s="183" t="s">
        <v>116</v>
      </c>
      <c r="C78" s="184" t="s">
        <v>117</v>
      </c>
      <c r="D78" s="185"/>
      <c r="E78" s="185"/>
      <c r="F78" s="191" t="s">
        <v>24</v>
      </c>
      <c r="G78" s="192"/>
      <c r="H78" s="192"/>
      <c r="I78" s="192">
        <f>'D 1.1 D 1.1.1 Pol'!G217+'D 1.2 D 1.2.1 Pol'!G184+'D 1.3 D 1.3.1 Pol'!G237</f>
        <v>0</v>
      </c>
      <c r="J78" s="189" t="str">
        <f>IF(I113=0,"",I78/I113*100)</f>
        <v/>
      </c>
    </row>
    <row r="79" spans="1:10" ht="36.85" customHeight="1" x14ac:dyDescent="0.2">
      <c r="A79" s="178"/>
      <c r="B79" s="183" t="s">
        <v>118</v>
      </c>
      <c r="C79" s="184" t="s">
        <v>119</v>
      </c>
      <c r="D79" s="185"/>
      <c r="E79" s="185"/>
      <c r="F79" s="191" t="s">
        <v>24</v>
      </c>
      <c r="G79" s="192"/>
      <c r="H79" s="192"/>
      <c r="I79" s="192">
        <f>'D 1.2 D 1.2.1 Pol'!G288</f>
        <v>0</v>
      </c>
      <c r="J79" s="189" t="str">
        <f>IF(I113=0,"",I79/I113*100)</f>
        <v/>
      </c>
    </row>
    <row r="80" spans="1:10" ht="36.85" customHeight="1" x14ac:dyDescent="0.2">
      <c r="A80" s="178"/>
      <c r="B80" s="183" t="s">
        <v>120</v>
      </c>
      <c r="C80" s="184" t="s">
        <v>121</v>
      </c>
      <c r="D80" s="185"/>
      <c r="E80" s="185"/>
      <c r="F80" s="191" t="s">
        <v>24</v>
      </c>
      <c r="G80" s="192"/>
      <c r="H80" s="192"/>
      <c r="I80" s="192">
        <f>'D 1.1 D 1.1.1 Pol'!G244+'D 1.2 D 1.2.1 Pol'!G292+'D 1.3 D 1.3.1 Pol'!G400+'D 1.4 D 1.4.1 Pol'!G85</f>
        <v>0</v>
      </c>
      <c r="J80" s="189" t="str">
        <f>IF(I113=0,"",I80/I113*100)</f>
        <v/>
      </c>
    </row>
    <row r="81" spans="1:10" ht="36.85" customHeight="1" x14ac:dyDescent="0.2">
      <c r="A81" s="178"/>
      <c r="B81" s="183" t="s">
        <v>122</v>
      </c>
      <c r="C81" s="184" t="s">
        <v>123</v>
      </c>
      <c r="D81" s="185"/>
      <c r="E81" s="185"/>
      <c r="F81" s="191" t="s">
        <v>24</v>
      </c>
      <c r="G81" s="192"/>
      <c r="H81" s="192"/>
      <c r="I81" s="192">
        <f>'D 1.3 D 1.3.1 Pol'!G447</f>
        <v>0</v>
      </c>
      <c r="J81" s="189" t="str">
        <f>IF(I113=0,"",I81/I113*100)</f>
        <v/>
      </c>
    </row>
    <row r="82" spans="1:10" ht="36.85" customHeight="1" x14ac:dyDescent="0.2">
      <c r="A82" s="178"/>
      <c r="B82" s="183" t="s">
        <v>124</v>
      </c>
      <c r="C82" s="184" t="s">
        <v>125</v>
      </c>
      <c r="D82" s="185"/>
      <c r="E82" s="185"/>
      <c r="F82" s="191" t="s">
        <v>24</v>
      </c>
      <c r="G82" s="192"/>
      <c r="H82" s="192"/>
      <c r="I82" s="192">
        <f>'D 1.1 D 1.1.1 Pol'!G303</f>
        <v>0</v>
      </c>
      <c r="J82" s="189" t="str">
        <f>IF(I113=0,"",I82/I113*100)</f>
        <v/>
      </c>
    </row>
    <row r="83" spans="1:10" ht="36.85" customHeight="1" x14ac:dyDescent="0.2">
      <c r="A83" s="178"/>
      <c r="B83" s="183" t="s">
        <v>126</v>
      </c>
      <c r="C83" s="184" t="s">
        <v>127</v>
      </c>
      <c r="D83" s="185"/>
      <c r="E83" s="185"/>
      <c r="F83" s="191" t="s">
        <v>24</v>
      </c>
      <c r="G83" s="192"/>
      <c r="H83" s="192"/>
      <c r="I83" s="192">
        <f>'D 1.1 D 1.1.1 Pol'!G315+'D 1.2 D 1.2.1 Pol'!G331+'D 1.3 D 1.3.1 Pol'!G458+'D 1.4 D 1.4.1 Pol'!G102</f>
        <v>0</v>
      </c>
      <c r="J83" s="189" t="str">
        <f>IF(I113=0,"",I83/I113*100)</f>
        <v/>
      </c>
    </row>
    <row r="84" spans="1:10" ht="36.85" customHeight="1" x14ac:dyDescent="0.2">
      <c r="A84" s="178"/>
      <c r="B84" s="183" t="s">
        <v>128</v>
      </c>
      <c r="C84" s="184" t="s">
        <v>129</v>
      </c>
      <c r="D84" s="185"/>
      <c r="E84" s="185"/>
      <c r="F84" s="191" t="s">
        <v>24</v>
      </c>
      <c r="G84" s="192"/>
      <c r="H84" s="192"/>
      <c r="I84" s="192">
        <f>'D 1.1 D 1.1.1 Pol'!G386+'D 1.2 D 1.2.1 Pol'!G358+'D 1.3 D 1.3.1 Pol'!G489+'D 1.4 D 1.4.1 Pol'!G108</f>
        <v>0</v>
      </c>
      <c r="J84" s="189" t="str">
        <f>IF(I113=0,"",I84/I113*100)</f>
        <v/>
      </c>
    </row>
    <row r="85" spans="1:10" ht="36.85" customHeight="1" x14ac:dyDescent="0.2">
      <c r="A85" s="178"/>
      <c r="B85" s="183" t="s">
        <v>130</v>
      </c>
      <c r="C85" s="184" t="s">
        <v>131</v>
      </c>
      <c r="D85" s="185"/>
      <c r="E85" s="185"/>
      <c r="F85" s="191" t="s">
        <v>24</v>
      </c>
      <c r="G85" s="192"/>
      <c r="H85" s="192"/>
      <c r="I85" s="192">
        <f>'D 1.1 D 1.1.1 Pol'!G391+'D 1.2 D 1.2.1 Pol'!G360+'D 1.3 D 1.3.1 Pol'!G516+'D 1.4 D 1.4.1 Pol'!G119</f>
        <v>0</v>
      </c>
      <c r="J85" s="189" t="str">
        <f>IF(I113=0,"",I85/I113*100)</f>
        <v/>
      </c>
    </row>
    <row r="86" spans="1:10" ht="36.85" customHeight="1" x14ac:dyDescent="0.2">
      <c r="A86" s="178"/>
      <c r="B86" s="183" t="s">
        <v>132</v>
      </c>
      <c r="C86" s="184" t="s">
        <v>133</v>
      </c>
      <c r="D86" s="185"/>
      <c r="E86" s="185"/>
      <c r="F86" s="191" t="s">
        <v>24</v>
      </c>
      <c r="G86" s="192"/>
      <c r="H86" s="192"/>
      <c r="I86" s="192">
        <f>'D 1.1 D 1.1.1 Pol'!G503+'D 1.2 D 1.2.1 Pol'!G444+'D 1.3 D 1.3.1 Pol'!G616+'D 1.4 D 1.4.1 Pol'!G208</f>
        <v>0</v>
      </c>
      <c r="J86" s="189" t="str">
        <f>IF(I113=0,"",I86/I113*100)</f>
        <v/>
      </c>
    </row>
    <row r="87" spans="1:10" ht="36.85" customHeight="1" x14ac:dyDescent="0.2">
      <c r="A87" s="178"/>
      <c r="B87" s="183" t="s">
        <v>134</v>
      </c>
      <c r="C87" s="184" t="s">
        <v>135</v>
      </c>
      <c r="D87" s="185"/>
      <c r="E87" s="185"/>
      <c r="F87" s="191" t="s">
        <v>25</v>
      </c>
      <c r="G87" s="192"/>
      <c r="H87" s="192"/>
      <c r="I87" s="192">
        <f>'D 1.1 D 1.1.1 Pol'!G506+'D 1.2 D 1.2.1 Pol'!G447+'D 1.3 D 1.3.1 Pol'!G619</f>
        <v>0</v>
      </c>
      <c r="J87" s="189" t="str">
        <f>IF(I113=0,"",I87/I113*100)</f>
        <v/>
      </c>
    </row>
    <row r="88" spans="1:10" ht="36.85" customHeight="1" x14ac:dyDescent="0.2">
      <c r="A88" s="178"/>
      <c r="B88" s="183" t="s">
        <v>136</v>
      </c>
      <c r="C88" s="184" t="s">
        <v>137</v>
      </c>
      <c r="D88" s="185"/>
      <c r="E88" s="185"/>
      <c r="F88" s="191" t="s">
        <v>25</v>
      </c>
      <c r="G88" s="192"/>
      <c r="H88" s="192"/>
      <c r="I88" s="192">
        <f>'D 1.1 D 1.1.1 Pol'!G546+'D 1.2 D 1.2.1 Pol'!G460+'D 1.3 D 1.3.1 Pol'!G635</f>
        <v>0</v>
      </c>
      <c r="J88" s="189" t="str">
        <f>IF(I113=0,"",I88/I113*100)</f>
        <v/>
      </c>
    </row>
    <row r="89" spans="1:10" ht="36.85" customHeight="1" x14ac:dyDescent="0.2">
      <c r="A89" s="178"/>
      <c r="B89" s="183" t="s">
        <v>138</v>
      </c>
      <c r="C89" s="184" t="s">
        <v>139</v>
      </c>
      <c r="D89" s="185"/>
      <c r="E89" s="185"/>
      <c r="F89" s="191" t="s">
        <v>25</v>
      </c>
      <c r="G89" s="192"/>
      <c r="H89" s="192"/>
      <c r="I89" s="192">
        <f>'D 1.1 D 1.1.1 Pol'!G584+'D 1.2 D 1.2.1 Pol'!G552+'D 1.3 D 1.3.1 Pol'!G708+'D 1.4 D 1.4.1 Pol'!G211+'D 1.4 D 1.4.1 Pol'!G349</f>
        <v>0</v>
      </c>
      <c r="J89" s="189" t="str">
        <f>IF(I113=0,"",I89/I113*100)</f>
        <v/>
      </c>
    </row>
    <row r="90" spans="1:10" ht="36.85" customHeight="1" x14ac:dyDescent="0.2">
      <c r="A90" s="178"/>
      <c r="B90" s="183" t="s">
        <v>140</v>
      </c>
      <c r="C90" s="184" t="s">
        <v>141</v>
      </c>
      <c r="D90" s="185"/>
      <c r="E90" s="185"/>
      <c r="F90" s="191" t="s">
        <v>25</v>
      </c>
      <c r="G90" s="192"/>
      <c r="H90" s="192"/>
      <c r="I90" s="192">
        <f>'D 1.2 D 1.2.1 Pol'!G578</f>
        <v>0</v>
      </c>
      <c r="J90" s="189" t="str">
        <f>IF(I113=0,"",I90/I113*100)</f>
        <v/>
      </c>
    </row>
    <row r="91" spans="1:10" ht="36.85" customHeight="1" x14ac:dyDescent="0.2">
      <c r="A91" s="178"/>
      <c r="B91" s="183" t="s">
        <v>142</v>
      </c>
      <c r="C91" s="184" t="s">
        <v>143</v>
      </c>
      <c r="D91" s="185"/>
      <c r="E91" s="185"/>
      <c r="F91" s="191" t="s">
        <v>25</v>
      </c>
      <c r="G91" s="192"/>
      <c r="H91" s="192"/>
      <c r="I91" s="192">
        <f>'D 1.3 D 1.3.1 Pol'!G776</f>
        <v>0</v>
      </c>
      <c r="J91" s="189" t="str">
        <f>IF(I113=0,"",I91/I113*100)</f>
        <v/>
      </c>
    </row>
    <row r="92" spans="1:10" ht="36.85" customHeight="1" x14ac:dyDescent="0.2">
      <c r="A92" s="178"/>
      <c r="B92" s="183" t="s">
        <v>144</v>
      </c>
      <c r="C92" s="184" t="s">
        <v>145</v>
      </c>
      <c r="D92" s="185"/>
      <c r="E92" s="185"/>
      <c r="F92" s="191" t="s">
        <v>25</v>
      </c>
      <c r="G92" s="192"/>
      <c r="H92" s="192"/>
      <c r="I92" s="192">
        <f>'D 1.1 D 1.1.1 Pol'!G614+'D 1.2 D 1.2.1 Pol'!G587+'D 1.3 D 1.3.1 Pol'!G824+'D 1.4 D 1.4.1 Pol'!G234</f>
        <v>0</v>
      </c>
      <c r="J92" s="189" t="str">
        <f>IF(I113=0,"",I92/I113*100)</f>
        <v/>
      </c>
    </row>
    <row r="93" spans="1:10" ht="36.85" customHeight="1" x14ac:dyDescent="0.2">
      <c r="A93" s="178"/>
      <c r="B93" s="183" t="s">
        <v>146</v>
      </c>
      <c r="C93" s="184" t="s">
        <v>147</v>
      </c>
      <c r="D93" s="185"/>
      <c r="E93" s="185"/>
      <c r="F93" s="191" t="s">
        <v>25</v>
      </c>
      <c r="G93" s="192"/>
      <c r="H93" s="192"/>
      <c r="I93" s="192">
        <f>'D 1.1 D 1.1.1 Pol'!G694+'D 1.2 D 1.2.1 Pol'!G622+'D 1.3 D 1.3.1 Pol'!G983</f>
        <v>0</v>
      </c>
      <c r="J93" s="189" t="str">
        <f>IF(I113=0,"",I93/I113*100)</f>
        <v/>
      </c>
    </row>
    <row r="94" spans="1:10" ht="36.85" customHeight="1" x14ac:dyDescent="0.2">
      <c r="A94" s="178"/>
      <c r="B94" s="183" t="s">
        <v>148</v>
      </c>
      <c r="C94" s="184" t="s">
        <v>149</v>
      </c>
      <c r="D94" s="185"/>
      <c r="E94" s="185"/>
      <c r="F94" s="191" t="s">
        <v>25</v>
      </c>
      <c r="G94" s="192"/>
      <c r="H94" s="192"/>
      <c r="I94" s="192">
        <f>'D 1.1 D 1.1.1 Pol'!G827+'D 1.3 D 1.3.1 Pol'!G1169</f>
        <v>0</v>
      </c>
      <c r="J94" s="189" t="str">
        <f>IF(I113=0,"",I94/I113*100)</f>
        <v/>
      </c>
    </row>
    <row r="95" spans="1:10" ht="36.85" customHeight="1" x14ac:dyDescent="0.2">
      <c r="A95" s="178"/>
      <c r="B95" s="183" t="s">
        <v>150</v>
      </c>
      <c r="C95" s="184" t="s">
        <v>151</v>
      </c>
      <c r="D95" s="185"/>
      <c r="E95" s="185"/>
      <c r="F95" s="191" t="s">
        <v>25</v>
      </c>
      <c r="G95" s="192"/>
      <c r="H95" s="192"/>
      <c r="I95" s="192">
        <f>'D 1.1 D 1.1.1 Pol'!G844+'D 1.2 D 1.2.1 Pol'!G692+'D 1.3 D 1.3.1 Pol'!G1182+'D 1.4 D 1.4.1 Pol'!G247</f>
        <v>0</v>
      </c>
      <c r="J95" s="189" t="str">
        <f>IF(I113=0,"",I95/I113*100)</f>
        <v/>
      </c>
    </row>
    <row r="96" spans="1:10" ht="36.85" customHeight="1" x14ac:dyDescent="0.2">
      <c r="A96" s="178"/>
      <c r="B96" s="183" t="s">
        <v>152</v>
      </c>
      <c r="C96" s="184" t="s">
        <v>153</v>
      </c>
      <c r="D96" s="185"/>
      <c r="E96" s="185"/>
      <c r="F96" s="191" t="s">
        <v>25</v>
      </c>
      <c r="G96" s="192"/>
      <c r="H96" s="192"/>
      <c r="I96" s="192">
        <f>'D 1.1 D 1.1.1 Pol'!G1115+'D 1.2 D 1.2.1 Pol'!G718+'D 1.3 D 1.3.1 Pol'!G1390+'D 1.4 D 1.4.1 Pol'!G283</f>
        <v>0</v>
      </c>
      <c r="J96" s="189" t="str">
        <f>IF(I113=0,"",I96/I113*100)</f>
        <v/>
      </c>
    </row>
    <row r="97" spans="1:10" ht="36.85" customHeight="1" x14ac:dyDescent="0.2">
      <c r="A97" s="178"/>
      <c r="B97" s="183" t="s">
        <v>154</v>
      </c>
      <c r="C97" s="184" t="s">
        <v>155</v>
      </c>
      <c r="D97" s="185"/>
      <c r="E97" s="185"/>
      <c r="F97" s="191" t="s">
        <v>25</v>
      </c>
      <c r="G97" s="192"/>
      <c r="H97" s="192"/>
      <c r="I97" s="192">
        <f>'D 1.2 D 1.2.1 Pol'!G837</f>
        <v>0</v>
      </c>
      <c r="J97" s="189" t="str">
        <f>IF(I113=0,"",I97/I113*100)</f>
        <v/>
      </c>
    </row>
    <row r="98" spans="1:10" ht="36.85" customHeight="1" x14ac:dyDescent="0.2">
      <c r="A98" s="178"/>
      <c r="B98" s="183" t="s">
        <v>156</v>
      </c>
      <c r="C98" s="184" t="s">
        <v>157</v>
      </c>
      <c r="D98" s="185"/>
      <c r="E98" s="185"/>
      <c r="F98" s="191" t="s">
        <v>25</v>
      </c>
      <c r="G98" s="192"/>
      <c r="H98" s="192"/>
      <c r="I98" s="192">
        <f>'D 1.2 D 1.2.1 Pol'!G911</f>
        <v>0</v>
      </c>
      <c r="J98" s="189" t="str">
        <f>IF(I113=0,"",I98/I113*100)</f>
        <v/>
      </c>
    </row>
    <row r="99" spans="1:10" ht="36.85" customHeight="1" x14ac:dyDescent="0.2">
      <c r="A99" s="178"/>
      <c r="B99" s="183" t="s">
        <v>158</v>
      </c>
      <c r="C99" s="184" t="s">
        <v>159</v>
      </c>
      <c r="D99" s="185"/>
      <c r="E99" s="185"/>
      <c r="F99" s="191" t="s">
        <v>25</v>
      </c>
      <c r="G99" s="192"/>
      <c r="H99" s="192"/>
      <c r="I99" s="192">
        <f>'D 1.2 D 1.2.1 Pol'!G922</f>
        <v>0</v>
      </c>
      <c r="J99" s="189" t="str">
        <f>IF(I113=0,"",I99/I113*100)</f>
        <v/>
      </c>
    </row>
    <row r="100" spans="1:10" ht="36.85" customHeight="1" x14ac:dyDescent="0.2">
      <c r="A100" s="178"/>
      <c r="B100" s="183" t="s">
        <v>160</v>
      </c>
      <c r="C100" s="184" t="s">
        <v>161</v>
      </c>
      <c r="D100" s="185"/>
      <c r="E100" s="185"/>
      <c r="F100" s="191" t="s">
        <v>25</v>
      </c>
      <c r="G100" s="192"/>
      <c r="H100" s="192"/>
      <c r="I100" s="192">
        <f>'D 1.1 D 1.1.1 Pol'!G1183+'D 1.3 D 1.3.1 Pol'!G1466</f>
        <v>0</v>
      </c>
      <c r="J100" s="189" t="str">
        <f>IF(I113=0,"",I100/I113*100)</f>
        <v/>
      </c>
    </row>
    <row r="101" spans="1:10" ht="36.85" customHeight="1" x14ac:dyDescent="0.2">
      <c r="A101" s="178"/>
      <c r="B101" s="183" t="s">
        <v>162</v>
      </c>
      <c r="C101" s="184" t="s">
        <v>163</v>
      </c>
      <c r="D101" s="185"/>
      <c r="E101" s="185"/>
      <c r="F101" s="191" t="s">
        <v>25</v>
      </c>
      <c r="G101" s="192"/>
      <c r="H101" s="192"/>
      <c r="I101" s="192">
        <f>'D 1.1 D 1.1.1 Pol'!G1197+'D 1.2 D 1.2.1 Pol'!G928+'D 1.3 D 1.3.1 Pol'!G1493+'D 1.4 D 1.4.1 Pol'!G328</f>
        <v>0</v>
      </c>
      <c r="J101" s="189" t="str">
        <f>IF(I113=0,"",I101/I113*100)</f>
        <v/>
      </c>
    </row>
    <row r="102" spans="1:10" ht="36.85" customHeight="1" x14ac:dyDescent="0.2">
      <c r="A102" s="178"/>
      <c r="B102" s="183" t="s">
        <v>164</v>
      </c>
      <c r="C102" s="184" t="s">
        <v>165</v>
      </c>
      <c r="D102" s="185"/>
      <c r="E102" s="185"/>
      <c r="F102" s="191" t="s">
        <v>25</v>
      </c>
      <c r="G102" s="192"/>
      <c r="H102" s="192"/>
      <c r="I102" s="192">
        <f>'D 1.1 D 1.1.1 Pol'!G1237+'D 1.2 D 1.2.1 Pol'!G938+'D 1.3 D 1.3.1 Pol'!G1531+'D 1.4 D 1.4.1 Pol'!G335</f>
        <v>0</v>
      </c>
      <c r="J102" s="189" t="str">
        <f>IF(I113=0,"",I102/I113*100)</f>
        <v/>
      </c>
    </row>
    <row r="103" spans="1:10" ht="36.85" customHeight="1" x14ac:dyDescent="0.2">
      <c r="A103" s="178"/>
      <c r="B103" s="183" t="s">
        <v>166</v>
      </c>
      <c r="C103" s="184" t="s">
        <v>167</v>
      </c>
      <c r="D103" s="185"/>
      <c r="E103" s="185"/>
      <c r="F103" s="191" t="s">
        <v>25</v>
      </c>
      <c r="G103" s="192"/>
      <c r="H103" s="192"/>
      <c r="I103" s="192">
        <f>'D 1.3 D 1.3.1 Pol'!G1546</f>
        <v>0</v>
      </c>
      <c r="J103" s="189" t="str">
        <f>IF(I113=0,"",I103/I113*100)</f>
        <v/>
      </c>
    </row>
    <row r="104" spans="1:10" ht="36.85" customHeight="1" x14ac:dyDescent="0.2">
      <c r="A104" s="178"/>
      <c r="B104" s="183" t="s">
        <v>168</v>
      </c>
      <c r="C104" s="184" t="s">
        <v>169</v>
      </c>
      <c r="D104" s="185"/>
      <c r="E104" s="185"/>
      <c r="F104" s="191" t="s">
        <v>26</v>
      </c>
      <c r="G104" s="192"/>
      <c r="H104" s="192"/>
      <c r="I104" s="192">
        <f>'D 1.1 D.1.1.4.4 Pol'!G8+'D 1.2 D.1.2.4.4 Pol'!G8+'D 1.3 D.1.3.4.4b Pol'!G8</f>
        <v>0</v>
      </c>
      <c r="J104" s="189" t="str">
        <f>IF(I113=0,"",I104/I113*100)</f>
        <v/>
      </c>
    </row>
    <row r="105" spans="1:10" ht="36.85" customHeight="1" x14ac:dyDescent="0.2">
      <c r="A105" s="178"/>
      <c r="B105" s="183" t="s">
        <v>170</v>
      </c>
      <c r="C105" s="184" t="s">
        <v>171</v>
      </c>
      <c r="D105" s="185"/>
      <c r="E105" s="185"/>
      <c r="F105" s="191" t="s">
        <v>26</v>
      </c>
      <c r="G105" s="192"/>
      <c r="H105" s="192"/>
      <c r="I105" s="192">
        <f>'D 1.4 D 1.4.7 Pol'!G8</f>
        <v>0</v>
      </c>
      <c r="J105" s="189" t="str">
        <f>IF(I113=0,"",I105/I113*100)</f>
        <v/>
      </c>
    </row>
    <row r="106" spans="1:10" ht="36.85" customHeight="1" x14ac:dyDescent="0.2">
      <c r="A106" s="178"/>
      <c r="B106" s="183" t="s">
        <v>172</v>
      </c>
      <c r="C106" s="184" t="s">
        <v>173</v>
      </c>
      <c r="D106" s="185"/>
      <c r="E106" s="185"/>
      <c r="F106" s="191" t="s">
        <v>26</v>
      </c>
      <c r="G106" s="192"/>
      <c r="H106" s="192"/>
      <c r="I106" s="192">
        <f>'D 1.4 D 1.4.5 Pol'!G8</f>
        <v>0</v>
      </c>
      <c r="J106" s="189" t="str">
        <f>IF(I113=0,"",I106/I113*100)</f>
        <v/>
      </c>
    </row>
    <row r="107" spans="1:10" ht="36.85" customHeight="1" x14ac:dyDescent="0.2">
      <c r="A107" s="178"/>
      <c r="B107" s="183" t="s">
        <v>174</v>
      </c>
      <c r="C107" s="184" t="s">
        <v>175</v>
      </c>
      <c r="D107" s="185"/>
      <c r="E107" s="185"/>
      <c r="F107" s="191" t="s">
        <v>26</v>
      </c>
      <c r="G107" s="192"/>
      <c r="H107" s="192"/>
      <c r="I107" s="192">
        <f>'D 1.4 D 1.4.6 Pol'!G8</f>
        <v>0</v>
      </c>
      <c r="J107" s="189" t="str">
        <f>IF(I113=0,"",I107/I113*100)</f>
        <v/>
      </c>
    </row>
    <row r="108" spans="1:10" ht="36.85" customHeight="1" x14ac:dyDescent="0.2">
      <c r="A108" s="178"/>
      <c r="B108" s="183" t="s">
        <v>176</v>
      </c>
      <c r="C108" s="184" t="s">
        <v>177</v>
      </c>
      <c r="D108" s="185"/>
      <c r="E108" s="185"/>
      <c r="F108" s="191" t="s">
        <v>26</v>
      </c>
      <c r="G108" s="192"/>
      <c r="H108" s="192"/>
      <c r="I108" s="192">
        <f>'D 1.4 D 1.4.3 Pol'!G8</f>
        <v>0</v>
      </c>
      <c r="J108" s="189" t="str">
        <f>IF(I113=0,"",I108/I113*100)</f>
        <v/>
      </c>
    </row>
    <row r="109" spans="1:10" ht="36.85" customHeight="1" x14ac:dyDescent="0.2">
      <c r="A109" s="178"/>
      <c r="B109" s="183" t="s">
        <v>178</v>
      </c>
      <c r="C109" s="184" t="s">
        <v>179</v>
      </c>
      <c r="D109" s="185"/>
      <c r="E109" s="185"/>
      <c r="F109" s="191" t="s">
        <v>26</v>
      </c>
      <c r="G109" s="192"/>
      <c r="H109" s="192"/>
      <c r="I109" s="192">
        <f>'D 1.1 D.1.1.4.4 Pol'!G42+'D 1.2 D.1.2.4.4 Pol'!G40+'D 1.3 D.1.3.4.4b Pol'!G43</f>
        <v>0</v>
      </c>
      <c r="J109" s="189" t="str">
        <f>IF(I113=0,"",I109/I113*100)</f>
        <v/>
      </c>
    </row>
    <row r="110" spans="1:10" ht="36.85" customHeight="1" x14ac:dyDescent="0.2">
      <c r="A110" s="178"/>
      <c r="B110" s="183" t="s">
        <v>180</v>
      </c>
      <c r="C110" s="184" t="s">
        <v>169</v>
      </c>
      <c r="D110" s="185"/>
      <c r="E110" s="185"/>
      <c r="F110" s="191" t="s">
        <v>26</v>
      </c>
      <c r="G110" s="192"/>
      <c r="H110" s="192"/>
      <c r="I110" s="192">
        <f>'D 1.3 D 1.3.4.4a Pol'!G8+'D 1.4 D 1.4.4 Pol'!G8</f>
        <v>0</v>
      </c>
      <c r="J110" s="189" t="str">
        <f>IF(I113=0,"",I110/I113*100)</f>
        <v/>
      </c>
    </row>
    <row r="111" spans="1:10" ht="36.85" customHeight="1" x14ac:dyDescent="0.2">
      <c r="A111" s="178"/>
      <c r="B111" s="183" t="s">
        <v>181</v>
      </c>
      <c r="C111" s="184" t="s">
        <v>27</v>
      </c>
      <c r="D111" s="185"/>
      <c r="E111" s="185"/>
      <c r="F111" s="191" t="s">
        <v>181</v>
      </c>
      <c r="G111" s="192"/>
      <c r="H111" s="192"/>
      <c r="I111" s="192">
        <f>'00 1 Pol'!G8</f>
        <v>0</v>
      </c>
      <c r="J111" s="189" t="str">
        <f>IF(I113=0,"",I111/I113*100)</f>
        <v/>
      </c>
    </row>
    <row r="112" spans="1:10" ht="36.85" customHeight="1" x14ac:dyDescent="0.2">
      <c r="A112" s="178"/>
      <c r="B112" s="183" t="s">
        <v>182</v>
      </c>
      <c r="C112" s="184" t="s">
        <v>28</v>
      </c>
      <c r="D112" s="185"/>
      <c r="E112" s="185"/>
      <c r="F112" s="191" t="s">
        <v>182</v>
      </c>
      <c r="G112" s="192"/>
      <c r="H112" s="192"/>
      <c r="I112" s="192">
        <f>'00 1 Pol'!G33</f>
        <v>0</v>
      </c>
      <c r="J112" s="189" t="str">
        <f>IF(I113=0,"",I112/I113*100)</f>
        <v/>
      </c>
    </row>
    <row r="113" spans="1:10" ht="25.55" customHeight="1" x14ac:dyDescent="0.2">
      <c r="A113" s="179"/>
      <c r="B113" s="186" t="s">
        <v>1</v>
      </c>
      <c r="C113" s="187"/>
      <c r="D113" s="188"/>
      <c r="E113" s="188"/>
      <c r="F113" s="193"/>
      <c r="G113" s="194"/>
      <c r="H113" s="194"/>
      <c r="I113" s="194">
        <f>SUM(I67:I112)</f>
        <v>0</v>
      </c>
      <c r="J113" s="190">
        <f>SUM(J67:J112)</f>
        <v>0</v>
      </c>
    </row>
    <row r="114" spans="1:10" x14ac:dyDescent="0.2">
      <c r="F114" s="134"/>
      <c r="G114" s="134"/>
      <c r="H114" s="134"/>
      <c r="I114" s="134"/>
      <c r="J114" s="135"/>
    </row>
    <row r="115" spans="1:10" x14ac:dyDescent="0.2">
      <c r="F115" s="134"/>
      <c r="G115" s="134"/>
      <c r="H115" s="134"/>
      <c r="I115" s="134"/>
      <c r="J115" s="135"/>
    </row>
    <row r="116" spans="1:10" x14ac:dyDescent="0.2">
      <c r="F116" s="134"/>
      <c r="G116" s="134"/>
      <c r="H116" s="134"/>
      <c r="I116" s="134"/>
      <c r="J116" s="135"/>
    </row>
  </sheetData>
  <sheetProtection algorithmName="SHA-512" hashValue="J7+1LVAEwYsIshYoMYvUu7CiVeUb88YYT3pGIReplDWXRj16TeCDdebU1HETdJsitXQEzU70VytgJBjoJwmFLQ==" saltValue="nk2kKQCq1mLmT8Ks9oqur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C110:E110"/>
    <mergeCell ref="C111:E111"/>
    <mergeCell ref="C112:E112"/>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59:E59"/>
    <mergeCell ref="B60:E60"/>
    <mergeCell ref="C67:E67"/>
    <mergeCell ref="C68:E68"/>
    <mergeCell ref="C69:E69"/>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25" defaultRowHeight="12.45" x14ac:dyDescent="0.2"/>
  <cols>
    <col min="1" max="1" width="4.25" style="3" customWidth="1"/>
    <col min="2" max="2" width="14.375" style="3" customWidth="1"/>
    <col min="3" max="3" width="38.25" style="7" customWidth="1"/>
    <col min="4" max="4" width="4.625" style="3" customWidth="1"/>
    <col min="5" max="5" width="10.625" style="3" customWidth="1"/>
    <col min="6" max="6" width="9.875" style="3" customWidth="1"/>
    <col min="7" max="7" width="12.75" style="3" customWidth="1"/>
    <col min="8" max="16384" width="9.125" style="3"/>
  </cols>
  <sheetData>
    <row r="1" spans="1:7" ht="15.05" x14ac:dyDescent="0.2">
      <c r="A1" s="101" t="s">
        <v>6</v>
      </c>
      <c r="B1" s="101"/>
      <c r="C1" s="102"/>
      <c r="D1" s="101"/>
      <c r="E1" s="101"/>
      <c r="F1" s="101"/>
      <c r="G1" s="101"/>
    </row>
    <row r="2" spans="1:7" ht="24.9" customHeight="1" x14ac:dyDescent="0.2">
      <c r="A2" s="50" t="s">
        <v>7</v>
      </c>
      <c r="B2" s="49"/>
      <c r="C2" s="103"/>
      <c r="D2" s="103"/>
      <c r="E2" s="103"/>
      <c r="F2" s="103"/>
      <c r="G2" s="104"/>
    </row>
    <row r="3" spans="1:7" ht="24.9" customHeight="1" x14ac:dyDescent="0.2">
      <c r="A3" s="50" t="s">
        <v>8</v>
      </c>
      <c r="B3" s="49"/>
      <c r="C3" s="103"/>
      <c r="D3" s="103"/>
      <c r="E3" s="103"/>
      <c r="F3" s="103"/>
      <c r="G3" s="104"/>
    </row>
    <row r="4" spans="1:7" ht="24.9" customHeight="1" x14ac:dyDescent="0.2">
      <c r="A4" s="50" t="s">
        <v>9</v>
      </c>
      <c r="B4" s="49"/>
      <c r="C4" s="103"/>
      <c r="D4" s="103"/>
      <c r="E4" s="103"/>
      <c r="F4" s="103"/>
      <c r="G4" s="104"/>
    </row>
    <row r="5" spans="1:7" x14ac:dyDescent="0.2">
      <c r="B5" s="4"/>
      <c r="C5" s="5"/>
      <c r="D5" s="6"/>
    </row>
  </sheetData>
  <sheetProtection algorithmName="SHA-512" hashValue="0A/JdAHm1aX8J4lLHoE/6WvK+07ylleeBSdWiHJk+Av3GACa5fK2fGdv93lqDCvW/SUtfLpDfNIB4UyNDDVpqw==" saltValue="6irQNmYg9RaYlWt+t3d73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10576-14D4-482A-829A-85991D969506}">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58</v>
      </c>
      <c r="C3" s="200" t="s">
        <v>59</v>
      </c>
      <c r="D3" s="198"/>
      <c r="E3" s="198"/>
      <c r="F3" s="198"/>
      <c r="G3" s="199"/>
      <c r="AC3" s="176" t="s">
        <v>185</v>
      </c>
      <c r="AG3" t="s">
        <v>186</v>
      </c>
    </row>
    <row r="4" spans="1:60" ht="25.05" customHeight="1" x14ac:dyDescent="0.2">
      <c r="A4" s="201" t="s">
        <v>9</v>
      </c>
      <c r="B4" s="202" t="s">
        <v>60</v>
      </c>
      <c r="C4" s="203" t="s">
        <v>61</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181</v>
      </c>
      <c r="C8" s="251" t="s">
        <v>27</v>
      </c>
      <c r="D8" s="229"/>
      <c r="E8" s="230"/>
      <c r="F8" s="231"/>
      <c r="G8" s="231">
        <f>SUMIF(AG9:AG32,"&lt;&gt;NOR",G9:G32)</f>
        <v>0</v>
      </c>
      <c r="H8" s="231"/>
      <c r="I8" s="231">
        <f>SUM(I9:I32)</f>
        <v>0</v>
      </c>
      <c r="J8" s="231"/>
      <c r="K8" s="231">
        <f>SUM(K9:K32)</f>
        <v>0</v>
      </c>
      <c r="L8" s="231"/>
      <c r="M8" s="231">
        <f>SUM(M9:M32)</f>
        <v>0</v>
      </c>
      <c r="N8" s="231"/>
      <c r="O8" s="231">
        <f>SUM(O9:O32)</f>
        <v>0</v>
      </c>
      <c r="P8" s="231"/>
      <c r="Q8" s="231">
        <f>SUM(Q9:Q32)</f>
        <v>0</v>
      </c>
      <c r="R8" s="231"/>
      <c r="S8" s="231"/>
      <c r="T8" s="232"/>
      <c r="U8" s="226"/>
      <c r="V8" s="226">
        <f>SUM(V9:V32)</f>
        <v>0</v>
      </c>
      <c r="W8" s="226"/>
      <c r="X8" s="226"/>
      <c r="AG8" t="s">
        <v>210</v>
      </c>
    </row>
    <row r="9" spans="1:60" outlineLevel="1" x14ac:dyDescent="0.2">
      <c r="A9" s="233">
        <v>1</v>
      </c>
      <c r="B9" s="234" t="s">
        <v>211</v>
      </c>
      <c r="C9" s="252" t="s">
        <v>212</v>
      </c>
      <c r="D9" s="235" t="s">
        <v>213</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214</v>
      </c>
      <c r="T9" s="239" t="s">
        <v>215</v>
      </c>
      <c r="U9" s="222">
        <v>0</v>
      </c>
      <c r="V9" s="222">
        <f>ROUND(E9*U9,2)</f>
        <v>0</v>
      </c>
      <c r="W9" s="222"/>
      <c r="X9" s="222" t="s">
        <v>216</v>
      </c>
      <c r="Y9" s="211"/>
      <c r="Z9" s="211"/>
      <c r="AA9" s="211"/>
      <c r="AB9" s="211"/>
      <c r="AC9" s="211"/>
      <c r="AD9" s="211"/>
      <c r="AE9" s="211"/>
      <c r="AF9" s="211"/>
      <c r="AG9" s="211" t="s">
        <v>217</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53" t="s">
        <v>218</v>
      </c>
      <c r="D10" s="240"/>
      <c r="E10" s="240"/>
      <c r="F10" s="240"/>
      <c r="G10" s="240"/>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219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4" t="s">
        <v>220</v>
      </c>
      <c r="D11" s="242"/>
      <c r="E11" s="242"/>
      <c r="F11" s="242"/>
      <c r="G11" s="24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219</v>
      </c>
      <c r="AH11" s="211"/>
      <c r="AI11" s="211"/>
      <c r="AJ11" s="211"/>
      <c r="AK11" s="211"/>
      <c r="AL11" s="211"/>
      <c r="AM11" s="211"/>
      <c r="AN11" s="211"/>
      <c r="AO11" s="211"/>
      <c r="AP11" s="211"/>
      <c r="AQ11" s="211"/>
      <c r="AR11" s="211"/>
      <c r="AS11" s="211"/>
      <c r="AT11" s="211"/>
      <c r="AU11" s="211"/>
      <c r="AV11" s="211"/>
      <c r="AW11" s="211"/>
      <c r="AX11" s="211"/>
      <c r="AY11" s="211"/>
      <c r="AZ11" s="211"/>
      <c r="BA11" s="241" t="str">
        <f>C11</f>
        <v>Sejmutí ornice, hrubá úprava terénu a zpevnění ploch pro osazení objektů sociálního zařízení staveniště a kanceláří stavby.</v>
      </c>
      <c r="BB11" s="211"/>
      <c r="BC11" s="211"/>
      <c r="BD11" s="211"/>
      <c r="BE11" s="211"/>
      <c r="BF11" s="211"/>
      <c r="BG11" s="211"/>
      <c r="BH11" s="211"/>
    </row>
    <row r="12" spans="1:60" outlineLevel="1" x14ac:dyDescent="0.2">
      <c r="A12" s="218"/>
      <c r="B12" s="219"/>
      <c r="C12" s="254" t="s">
        <v>221</v>
      </c>
      <c r="D12" s="242"/>
      <c r="E12" s="242"/>
      <c r="F12" s="242"/>
      <c r="G12" s="24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219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54" t="s">
        <v>222</v>
      </c>
      <c r="D13" s="242"/>
      <c r="E13" s="242"/>
      <c r="F13" s="242"/>
      <c r="G13" s="242"/>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219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54" t="s">
        <v>223</v>
      </c>
      <c r="D14" s="242"/>
      <c r="E14" s="242"/>
      <c r="F14" s="242"/>
      <c r="G14" s="24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219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0.95" outlineLevel="1" x14ac:dyDescent="0.2">
      <c r="A15" s="218"/>
      <c r="B15" s="219"/>
      <c r="C15" s="254" t="s">
        <v>224</v>
      </c>
      <c r="D15" s="242"/>
      <c r="E15" s="242"/>
      <c r="F15" s="242"/>
      <c r="G15" s="242"/>
      <c r="H15" s="222"/>
      <c r="I15" s="222"/>
      <c r="J15" s="222"/>
      <c r="K15" s="222"/>
      <c r="L15" s="222"/>
      <c r="M15" s="222"/>
      <c r="N15" s="222"/>
      <c r="O15" s="222"/>
      <c r="P15" s="222"/>
      <c r="Q15" s="222"/>
      <c r="R15" s="222"/>
      <c r="S15" s="222"/>
      <c r="T15" s="222"/>
      <c r="U15" s="222"/>
      <c r="V15" s="222"/>
      <c r="W15" s="222"/>
      <c r="X15" s="222"/>
      <c r="Y15" s="211"/>
      <c r="Z15" s="211"/>
      <c r="AA15" s="211"/>
      <c r="AB15" s="211"/>
      <c r="AC15" s="211"/>
      <c r="AD15" s="211"/>
      <c r="AE15" s="211"/>
      <c r="AF15" s="211"/>
      <c r="AG15" s="211" t="s">
        <v>219</v>
      </c>
      <c r="AH15" s="211"/>
      <c r="AI15" s="211"/>
      <c r="AJ15" s="211"/>
      <c r="AK15" s="211"/>
      <c r="AL15" s="211"/>
      <c r="AM15" s="211"/>
      <c r="AN15" s="211"/>
      <c r="AO15" s="211"/>
      <c r="AP15" s="211"/>
      <c r="AQ15" s="211"/>
      <c r="AR15" s="211"/>
      <c r="AS15" s="211"/>
      <c r="AT15" s="211"/>
      <c r="AU15" s="211"/>
      <c r="AV15" s="211"/>
      <c r="AW15" s="211"/>
      <c r="AX15" s="211"/>
      <c r="AY15" s="211"/>
      <c r="AZ15" s="211"/>
      <c r="BA15" s="241"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B15" s="211"/>
      <c r="BC15" s="211"/>
      <c r="BD15" s="211"/>
      <c r="BE15" s="211"/>
      <c r="BF15" s="211"/>
      <c r="BG15" s="211"/>
      <c r="BH15" s="211"/>
    </row>
    <row r="16" spans="1:60" outlineLevel="1" x14ac:dyDescent="0.2">
      <c r="A16" s="218"/>
      <c r="B16" s="219"/>
      <c r="C16" s="254" t="s">
        <v>225</v>
      </c>
      <c r="D16" s="242"/>
      <c r="E16" s="242"/>
      <c r="F16" s="242"/>
      <c r="G16" s="24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219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54" t="s">
        <v>226</v>
      </c>
      <c r="D17" s="242"/>
      <c r="E17" s="242"/>
      <c r="F17" s="242"/>
      <c r="G17" s="24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219</v>
      </c>
      <c r="AH17" s="211"/>
      <c r="AI17" s="211"/>
      <c r="AJ17" s="211"/>
      <c r="AK17" s="211"/>
      <c r="AL17" s="211"/>
      <c r="AM17" s="211"/>
      <c r="AN17" s="211"/>
      <c r="AO17" s="211"/>
      <c r="AP17" s="211"/>
      <c r="AQ17" s="211"/>
      <c r="AR17" s="211"/>
      <c r="AS17" s="211"/>
      <c r="AT17" s="211"/>
      <c r="AU17" s="211"/>
      <c r="AV17" s="211"/>
      <c r="AW17" s="211"/>
      <c r="AX17" s="211"/>
      <c r="AY17" s="211"/>
      <c r="AZ17" s="211"/>
      <c r="BA17" s="241" t="str">
        <f>C17</f>
        <v>Zřízení přípojky elektrické energie a vody do vzdálenosti 1 km od obvodu staveniště. Náhradní zdroj elektrické energie.</v>
      </c>
      <c r="BB17" s="211"/>
      <c r="BC17" s="211"/>
      <c r="BD17" s="211"/>
      <c r="BE17" s="211"/>
      <c r="BF17" s="211"/>
      <c r="BG17" s="211"/>
      <c r="BH17" s="211"/>
    </row>
    <row r="18" spans="1:60" outlineLevel="1" x14ac:dyDescent="0.2">
      <c r="A18" s="233">
        <v>2</v>
      </c>
      <c r="B18" s="234" t="s">
        <v>227</v>
      </c>
      <c r="C18" s="252" t="s">
        <v>228</v>
      </c>
      <c r="D18" s="235" t="s">
        <v>213</v>
      </c>
      <c r="E18" s="236">
        <v>1</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214</v>
      </c>
      <c r="T18" s="239" t="s">
        <v>215</v>
      </c>
      <c r="U18" s="222">
        <v>0</v>
      </c>
      <c r="V18" s="222">
        <f>ROUND(E18*U18,2)</f>
        <v>0</v>
      </c>
      <c r="W18" s="222"/>
      <c r="X18" s="222" t="s">
        <v>216</v>
      </c>
      <c r="Y18" s="211"/>
      <c r="Z18" s="211"/>
      <c r="AA18" s="211"/>
      <c r="AB18" s="211"/>
      <c r="AC18" s="211"/>
      <c r="AD18" s="211"/>
      <c r="AE18" s="211"/>
      <c r="AF18" s="211"/>
      <c r="AG18" s="211" t="s">
        <v>217</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53" t="s">
        <v>229</v>
      </c>
      <c r="D19" s="240"/>
      <c r="E19" s="240"/>
      <c r="F19" s="240"/>
      <c r="G19" s="240"/>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219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20.95" outlineLevel="1" x14ac:dyDescent="0.2">
      <c r="A20" s="218"/>
      <c r="B20" s="219"/>
      <c r="C20" s="254" t="s">
        <v>230</v>
      </c>
      <c r="D20" s="242"/>
      <c r="E20" s="242"/>
      <c r="F20" s="242"/>
      <c r="G20" s="242"/>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41" t="str">
        <f>C20</f>
        <v>Opotřebení a údržba nebo pronájem sociálního zařízení – umývárny, toalety, šatny. Opotřebení nebo pronájem dočasného oplocení staveniště.</v>
      </c>
      <c r="BB20" s="211"/>
      <c r="BC20" s="211"/>
      <c r="BD20" s="211"/>
      <c r="BE20" s="211"/>
      <c r="BF20" s="211"/>
      <c r="BG20" s="211"/>
      <c r="BH20" s="211"/>
    </row>
    <row r="21" spans="1:60" outlineLevel="1" x14ac:dyDescent="0.2">
      <c r="A21" s="218"/>
      <c r="B21" s="219"/>
      <c r="C21" s="254" t="s">
        <v>231</v>
      </c>
      <c r="D21" s="242"/>
      <c r="E21" s="242"/>
      <c r="F21" s="242"/>
      <c r="G21" s="242"/>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219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20.95" outlineLevel="1" x14ac:dyDescent="0.2">
      <c r="A22" s="218"/>
      <c r="B22" s="219"/>
      <c r="C22" s="254" t="s">
        <v>232</v>
      </c>
      <c r="D22" s="242"/>
      <c r="E22" s="242"/>
      <c r="F22" s="242"/>
      <c r="G22" s="24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41" t="str">
        <f>C22</f>
        <v>Spotřeba vody a elektrické energie pro potřebu sociálních zařízení a kanceláří stavby. Pronájem, opotřebení a spotřeba pohonných hmot náhradního zdroje elektrické energie.</v>
      </c>
      <c r="BB22" s="211"/>
      <c r="BC22" s="211"/>
      <c r="BD22" s="211"/>
      <c r="BE22" s="211"/>
      <c r="BF22" s="211"/>
      <c r="BG22" s="211"/>
      <c r="BH22" s="211"/>
    </row>
    <row r="23" spans="1:60" outlineLevel="1" x14ac:dyDescent="0.2">
      <c r="A23" s="218"/>
      <c r="B23" s="219"/>
      <c r="C23" s="254" t="s">
        <v>233</v>
      </c>
      <c r="D23" s="242"/>
      <c r="E23" s="242"/>
      <c r="F23" s="242"/>
      <c r="G23" s="242"/>
      <c r="H23" s="222"/>
      <c r="I23" s="222"/>
      <c r="J23" s="222"/>
      <c r="K23" s="222"/>
      <c r="L23" s="222"/>
      <c r="M23" s="222"/>
      <c r="N23" s="222"/>
      <c r="O23" s="222"/>
      <c r="P23" s="222"/>
      <c r="Q23" s="222"/>
      <c r="R23" s="222"/>
      <c r="S23" s="222"/>
      <c r="T23" s="222"/>
      <c r="U23" s="222"/>
      <c r="V23" s="222"/>
      <c r="W23" s="222"/>
      <c r="X23" s="222"/>
      <c r="Y23" s="211"/>
      <c r="Z23" s="211"/>
      <c r="AA23" s="211"/>
      <c r="AB23" s="211"/>
      <c r="AC23" s="211"/>
      <c r="AD23" s="211"/>
      <c r="AE23" s="211"/>
      <c r="AF23" s="211"/>
      <c r="AG23" s="211" t="s">
        <v>219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33">
        <v>3</v>
      </c>
      <c r="B24" s="234" t="s">
        <v>234</v>
      </c>
      <c r="C24" s="252" t="s">
        <v>235</v>
      </c>
      <c r="D24" s="235" t="s">
        <v>213</v>
      </c>
      <c r="E24" s="236">
        <v>1</v>
      </c>
      <c r="F24" s="237"/>
      <c r="G24" s="238">
        <f>ROUND(E24*F24,2)</f>
        <v>0</v>
      </c>
      <c r="H24" s="237"/>
      <c r="I24" s="238">
        <f>ROUND(E24*H24,2)</f>
        <v>0</v>
      </c>
      <c r="J24" s="237"/>
      <c r="K24" s="238">
        <f>ROUND(E24*J24,2)</f>
        <v>0</v>
      </c>
      <c r="L24" s="238">
        <v>21</v>
      </c>
      <c r="M24" s="238">
        <f>G24*(1+L24/100)</f>
        <v>0</v>
      </c>
      <c r="N24" s="238">
        <v>0</v>
      </c>
      <c r="O24" s="238">
        <f>ROUND(E24*N24,2)</f>
        <v>0</v>
      </c>
      <c r="P24" s="238">
        <v>0</v>
      </c>
      <c r="Q24" s="238">
        <f>ROUND(E24*P24,2)</f>
        <v>0</v>
      </c>
      <c r="R24" s="238"/>
      <c r="S24" s="238" t="s">
        <v>214</v>
      </c>
      <c r="T24" s="239" t="s">
        <v>215</v>
      </c>
      <c r="U24" s="222">
        <v>0</v>
      </c>
      <c r="V24" s="222">
        <f>ROUND(E24*U24,2)</f>
        <v>0</v>
      </c>
      <c r="W24" s="222"/>
      <c r="X24" s="222" t="s">
        <v>216</v>
      </c>
      <c r="Y24" s="211"/>
      <c r="Z24" s="211"/>
      <c r="AA24" s="211"/>
      <c r="AB24" s="211"/>
      <c r="AC24" s="211"/>
      <c r="AD24" s="211"/>
      <c r="AE24" s="211"/>
      <c r="AF24" s="211"/>
      <c r="AG24" s="211" t="s">
        <v>217</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3" t="s">
        <v>236</v>
      </c>
      <c r="D25" s="240"/>
      <c r="E25" s="240"/>
      <c r="F25" s="240"/>
      <c r="G25" s="240"/>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219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54" t="s">
        <v>237</v>
      </c>
      <c r="D26" s="242"/>
      <c r="E26" s="242"/>
      <c r="F26" s="242"/>
      <c r="G26" s="24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219</v>
      </c>
      <c r="AH26" s="211"/>
      <c r="AI26" s="211"/>
      <c r="AJ26" s="211"/>
      <c r="AK26" s="211"/>
      <c r="AL26" s="211"/>
      <c r="AM26" s="211"/>
      <c r="AN26" s="211"/>
      <c r="AO26" s="211"/>
      <c r="AP26" s="211"/>
      <c r="AQ26" s="211"/>
      <c r="AR26" s="211"/>
      <c r="AS26" s="211"/>
      <c r="AT26" s="211"/>
      <c r="AU26" s="211"/>
      <c r="AV26" s="211"/>
      <c r="AW26" s="211"/>
      <c r="AX26" s="211"/>
      <c r="AY26" s="211"/>
      <c r="AZ26" s="211"/>
      <c r="BA26" s="241" t="str">
        <f>C26</f>
        <v>Uvedení zpevněných ploch pro objekty sociálního zařízení staveniště a kanceláří stavby do původního stavu. Případné ohumusování.</v>
      </c>
      <c r="BB26" s="211"/>
      <c r="BC26" s="211"/>
      <c r="BD26" s="211"/>
      <c r="BE26" s="211"/>
      <c r="BF26" s="211"/>
      <c r="BG26" s="211"/>
      <c r="BH26" s="211"/>
    </row>
    <row r="27" spans="1:60" outlineLevel="1" x14ac:dyDescent="0.2">
      <c r="A27" s="218"/>
      <c r="B27" s="219"/>
      <c r="C27" s="254" t="s">
        <v>238</v>
      </c>
      <c r="D27" s="242"/>
      <c r="E27" s="242"/>
      <c r="F27" s="242"/>
      <c r="G27" s="24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219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54" t="s">
        <v>239</v>
      </c>
      <c r="D28" s="242"/>
      <c r="E28" s="242"/>
      <c r="F28" s="242"/>
      <c r="G28" s="24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54" t="s">
        <v>240</v>
      </c>
      <c r="D29" s="242"/>
      <c r="E29" s="242"/>
      <c r="F29" s="242"/>
      <c r="G29" s="24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219</v>
      </c>
      <c r="AH29" s="211"/>
      <c r="AI29" s="211"/>
      <c r="AJ29" s="211"/>
      <c r="AK29" s="211"/>
      <c r="AL29" s="211"/>
      <c r="AM29" s="211"/>
      <c r="AN29" s="211"/>
      <c r="AO29" s="211"/>
      <c r="AP29" s="211"/>
      <c r="AQ29" s="211"/>
      <c r="AR29" s="211"/>
      <c r="AS29" s="211"/>
      <c r="AT29" s="211"/>
      <c r="AU29" s="211"/>
      <c r="AV29" s="211"/>
      <c r="AW29" s="211"/>
      <c r="AX29" s="211"/>
      <c r="AY29" s="211"/>
      <c r="AZ29" s="211"/>
      <c r="BA29" s="241" t="str">
        <f>C29</f>
        <v>Odvoz mobilních kanceláří stavby a technického dozoru, nebo uvedení do původního stavu prostor pronajatých.</v>
      </c>
      <c r="BB29" s="211"/>
      <c r="BC29" s="211"/>
      <c r="BD29" s="211"/>
      <c r="BE29" s="211"/>
      <c r="BF29" s="211"/>
      <c r="BG29" s="211"/>
      <c r="BH29" s="211"/>
    </row>
    <row r="30" spans="1:60" outlineLevel="1" x14ac:dyDescent="0.2">
      <c r="A30" s="218"/>
      <c r="B30" s="219"/>
      <c r="C30" s="254" t="s">
        <v>241</v>
      </c>
      <c r="D30" s="242"/>
      <c r="E30" s="242"/>
      <c r="F30" s="242"/>
      <c r="G30" s="24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219</v>
      </c>
      <c r="AH30" s="211"/>
      <c r="AI30" s="211"/>
      <c r="AJ30" s="211"/>
      <c r="AK30" s="211"/>
      <c r="AL30" s="211"/>
      <c r="AM30" s="211"/>
      <c r="AN30" s="211"/>
      <c r="AO30" s="211"/>
      <c r="AP30" s="211"/>
      <c r="AQ30" s="211"/>
      <c r="AR30" s="211"/>
      <c r="AS30" s="211"/>
      <c r="AT30" s="211"/>
      <c r="AU30" s="211"/>
      <c r="AV30" s="211"/>
      <c r="AW30" s="211"/>
      <c r="AX30" s="211"/>
      <c r="AY30" s="211"/>
      <c r="AZ30" s="211"/>
      <c r="BA30" s="241" t="str">
        <f>C30</f>
        <v>Zrušení vnitrostaveništního rozvodu energie včetně rozvaděčů a osvětlení staveniště (včetně stožárů a osvětlovacích těles).</v>
      </c>
      <c r="BB30" s="211"/>
      <c r="BC30" s="211"/>
      <c r="BD30" s="211"/>
      <c r="BE30" s="211"/>
      <c r="BF30" s="211"/>
      <c r="BG30" s="211"/>
      <c r="BH30" s="211"/>
    </row>
    <row r="31" spans="1:60" outlineLevel="1" x14ac:dyDescent="0.2">
      <c r="A31" s="218"/>
      <c r="B31" s="219"/>
      <c r="C31" s="254" t="s">
        <v>242</v>
      </c>
      <c r="D31" s="242"/>
      <c r="E31" s="242"/>
      <c r="F31" s="242"/>
      <c r="G31" s="24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219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54" t="s">
        <v>243</v>
      </c>
      <c r="D32" s="242"/>
      <c r="E32" s="242"/>
      <c r="F32" s="242"/>
      <c r="G32" s="24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13.1" x14ac:dyDescent="0.2">
      <c r="A33" s="227" t="s">
        <v>209</v>
      </c>
      <c r="B33" s="228" t="s">
        <v>182</v>
      </c>
      <c r="C33" s="251" t="s">
        <v>28</v>
      </c>
      <c r="D33" s="229"/>
      <c r="E33" s="230"/>
      <c r="F33" s="231"/>
      <c r="G33" s="231">
        <f>SUMIF(AG34:AG52,"&lt;&gt;NOR",G34:G52)</f>
        <v>0</v>
      </c>
      <c r="H33" s="231"/>
      <c r="I33" s="231">
        <f>SUM(I34:I52)</f>
        <v>0</v>
      </c>
      <c r="J33" s="231"/>
      <c r="K33" s="231">
        <f>SUM(K34:K52)</f>
        <v>0</v>
      </c>
      <c r="L33" s="231"/>
      <c r="M33" s="231">
        <f>SUM(M34:M52)</f>
        <v>0</v>
      </c>
      <c r="N33" s="231"/>
      <c r="O33" s="231">
        <f>SUM(O34:O52)</f>
        <v>0</v>
      </c>
      <c r="P33" s="231"/>
      <c r="Q33" s="231">
        <f>SUM(Q34:Q52)</f>
        <v>0</v>
      </c>
      <c r="R33" s="231"/>
      <c r="S33" s="231"/>
      <c r="T33" s="232"/>
      <c r="U33" s="226"/>
      <c r="V33" s="226">
        <f>SUM(V34:V52)</f>
        <v>0</v>
      </c>
      <c r="W33" s="226"/>
      <c r="X33" s="226"/>
      <c r="AG33" t="s">
        <v>210</v>
      </c>
    </row>
    <row r="34" spans="1:60" outlineLevel="1" x14ac:dyDescent="0.2">
      <c r="A34" s="233">
        <v>4</v>
      </c>
      <c r="B34" s="234" t="s">
        <v>244</v>
      </c>
      <c r="C34" s="252" t="s">
        <v>245</v>
      </c>
      <c r="D34" s="235" t="s">
        <v>246</v>
      </c>
      <c r="E34" s="236">
        <v>1</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247</v>
      </c>
      <c r="T34" s="23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53" t="s">
        <v>250</v>
      </c>
      <c r="D35" s="240"/>
      <c r="E35" s="240"/>
      <c r="F35" s="240"/>
      <c r="G35" s="240"/>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219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5</v>
      </c>
      <c r="B36" s="234" t="s">
        <v>251</v>
      </c>
      <c r="C36" s="252" t="s">
        <v>252</v>
      </c>
      <c r="D36" s="235" t="s">
        <v>213</v>
      </c>
      <c r="E36" s="236">
        <v>1</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214</v>
      </c>
      <c r="T36" s="239" t="s">
        <v>215</v>
      </c>
      <c r="U36" s="222">
        <v>0</v>
      </c>
      <c r="V36" s="222">
        <f>ROUND(E36*U36,2)</f>
        <v>0</v>
      </c>
      <c r="W36" s="222"/>
      <c r="X36" s="222" t="s">
        <v>216</v>
      </c>
      <c r="Y36" s="211"/>
      <c r="Z36" s="211"/>
      <c r="AA36" s="211"/>
      <c r="AB36" s="211"/>
      <c r="AC36" s="211"/>
      <c r="AD36" s="211"/>
      <c r="AE36" s="211"/>
      <c r="AF36" s="211"/>
      <c r="AG36" s="211" t="s">
        <v>217</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18"/>
      <c r="B37" s="219"/>
      <c r="C37" s="253" t="s">
        <v>253</v>
      </c>
      <c r="D37" s="240"/>
      <c r="E37" s="240"/>
      <c r="F37" s="240"/>
      <c r="G37" s="240"/>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219</v>
      </c>
      <c r="AH37" s="211"/>
      <c r="AI37" s="211"/>
      <c r="AJ37" s="211"/>
      <c r="AK37" s="211"/>
      <c r="AL37" s="211"/>
      <c r="AM37" s="211"/>
      <c r="AN37" s="211"/>
      <c r="AO37" s="211"/>
      <c r="AP37" s="211"/>
      <c r="AQ37" s="211"/>
      <c r="AR37" s="211"/>
      <c r="AS37" s="211"/>
      <c r="AT37" s="211"/>
      <c r="AU37" s="211"/>
      <c r="AV37" s="211"/>
      <c r="AW37" s="211"/>
      <c r="AX37" s="211"/>
      <c r="AY37" s="211"/>
      <c r="AZ37" s="211"/>
      <c r="BA37" s="241" t="str">
        <f>C37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7" s="211"/>
      <c r="BC37" s="211"/>
      <c r="BD37" s="211"/>
      <c r="BE37" s="211"/>
      <c r="BF37" s="211"/>
      <c r="BG37" s="211"/>
      <c r="BH37" s="211"/>
    </row>
    <row r="38" spans="1:60" outlineLevel="1" x14ac:dyDescent="0.2">
      <c r="A38" s="233">
        <v>6</v>
      </c>
      <c r="B38" s="234" t="s">
        <v>254</v>
      </c>
      <c r="C38" s="252" t="s">
        <v>255</v>
      </c>
      <c r="D38" s="235" t="s">
        <v>213</v>
      </c>
      <c r="E38" s="236">
        <v>1</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c r="S38" s="238" t="s">
        <v>214</v>
      </c>
      <c r="T38" s="239" t="s">
        <v>215</v>
      </c>
      <c r="U38" s="222">
        <v>0</v>
      </c>
      <c r="V38" s="222">
        <f>ROUND(E38*U38,2)</f>
        <v>0</v>
      </c>
      <c r="W38" s="222"/>
      <c r="X38" s="222" t="s">
        <v>216</v>
      </c>
      <c r="Y38" s="211"/>
      <c r="Z38" s="211"/>
      <c r="AA38" s="211"/>
      <c r="AB38" s="211"/>
      <c r="AC38" s="211"/>
      <c r="AD38" s="211"/>
      <c r="AE38" s="211"/>
      <c r="AF38" s="211"/>
      <c r="AG38" s="211" t="s">
        <v>217</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3" t="s">
        <v>256</v>
      </c>
      <c r="D39" s="240"/>
      <c r="E39" s="240"/>
      <c r="F39" s="240"/>
      <c r="G39" s="240"/>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219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33">
        <v>7</v>
      </c>
      <c r="B40" s="234" t="s">
        <v>257</v>
      </c>
      <c r="C40" s="252" t="s">
        <v>258</v>
      </c>
      <c r="D40" s="235" t="s">
        <v>213</v>
      </c>
      <c r="E40" s="236">
        <v>1</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214</v>
      </c>
      <c r="T40" s="239" t="s">
        <v>215</v>
      </c>
      <c r="U40" s="222">
        <v>0</v>
      </c>
      <c r="V40" s="222">
        <f>ROUND(E40*U40,2)</f>
        <v>0</v>
      </c>
      <c r="W40" s="222"/>
      <c r="X40" s="222" t="s">
        <v>216</v>
      </c>
      <c r="Y40" s="211"/>
      <c r="Z40" s="211"/>
      <c r="AA40" s="211"/>
      <c r="AB40" s="211"/>
      <c r="AC40" s="211"/>
      <c r="AD40" s="211"/>
      <c r="AE40" s="211"/>
      <c r="AF40" s="211"/>
      <c r="AG40" s="211" t="s">
        <v>217</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53" t="s">
        <v>259</v>
      </c>
      <c r="D41" s="240"/>
      <c r="E41" s="240"/>
      <c r="F41" s="240"/>
      <c r="G41" s="240"/>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219</v>
      </c>
      <c r="AH41" s="211"/>
      <c r="AI41" s="211"/>
      <c r="AJ41" s="211"/>
      <c r="AK41" s="211"/>
      <c r="AL41" s="211"/>
      <c r="AM41" s="211"/>
      <c r="AN41" s="211"/>
      <c r="AO41" s="211"/>
      <c r="AP41" s="211"/>
      <c r="AQ41" s="211"/>
      <c r="AR41" s="211"/>
      <c r="AS41" s="211"/>
      <c r="AT41" s="211"/>
      <c r="AU41" s="211"/>
      <c r="AV41" s="211"/>
      <c r="AW41" s="211"/>
      <c r="AX41" s="211"/>
      <c r="AY41" s="211"/>
      <c r="AZ41" s="211"/>
      <c r="BA41" s="241" t="str">
        <f>C41</f>
        <v>Náklady zhotovitele, které vzniknou v souvislosti s povinnostmi zhotovitele při předání a převzetí díla.</v>
      </c>
      <c r="BB41" s="211"/>
      <c r="BC41" s="211"/>
      <c r="BD41" s="211"/>
      <c r="BE41" s="211"/>
      <c r="BF41" s="211"/>
      <c r="BG41" s="211"/>
      <c r="BH41" s="211"/>
    </row>
    <row r="42" spans="1:60" outlineLevel="1" x14ac:dyDescent="0.2">
      <c r="A42" s="233">
        <v>8</v>
      </c>
      <c r="B42" s="234" t="s">
        <v>260</v>
      </c>
      <c r="C42" s="252" t="s">
        <v>261</v>
      </c>
      <c r="D42" s="235" t="s">
        <v>213</v>
      </c>
      <c r="E42" s="236">
        <v>1</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c r="S42" s="238" t="s">
        <v>214</v>
      </c>
      <c r="T42" s="239" t="s">
        <v>215</v>
      </c>
      <c r="U42" s="222">
        <v>0</v>
      </c>
      <c r="V42" s="222">
        <f>ROUND(E42*U42,2)</f>
        <v>0</v>
      </c>
      <c r="W42" s="222"/>
      <c r="X42" s="222" t="s">
        <v>216</v>
      </c>
      <c r="Y42" s="211"/>
      <c r="Z42" s="211"/>
      <c r="AA42" s="211"/>
      <c r="AB42" s="211"/>
      <c r="AC42" s="211"/>
      <c r="AD42" s="211"/>
      <c r="AE42" s="211"/>
      <c r="AF42" s="211"/>
      <c r="AG42" s="211" t="s">
        <v>217</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20.95" outlineLevel="1" x14ac:dyDescent="0.2">
      <c r="A43" s="218"/>
      <c r="B43" s="219"/>
      <c r="C43" s="253" t="s">
        <v>262</v>
      </c>
      <c r="D43" s="240"/>
      <c r="E43" s="240"/>
      <c r="F43" s="240"/>
      <c r="G43" s="240"/>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219</v>
      </c>
      <c r="AH43" s="211"/>
      <c r="AI43" s="211"/>
      <c r="AJ43" s="211"/>
      <c r="AK43" s="211"/>
      <c r="AL43" s="211"/>
      <c r="AM43" s="211"/>
      <c r="AN43" s="211"/>
      <c r="AO43" s="211"/>
      <c r="AP43" s="211"/>
      <c r="AQ43" s="211"/>
      <c r="AR43" s="211"/>
      <c r="AS43" s="211"/>
      <c r="AT43" s="211"/>
      <c r="AU43" s="211"/>
      <c r="AV43" s="211"/>
      <c r="AW43" s="211"/>
      <c r="AX43" s="211"/>
      <c r="AY43" s="211"/>
      <c r="AZ43" s="211"/>
      <c r="BA43" s="241" t="str">
        <f>C43</f>
        <v>„Náklady na vyhotovení dokumentace skutečného provedení stavby v počtu třech  paré. Dokumentace bude předána v tištěné formě a na CD ve dvou formátech (veškerá dokumetnace v PDF,  výkresová část v DWG a PDF)“</v>
      </c>
      <c r="BB43" s="211"/>
      <c r="BC43" s="211"/>
      <c r="BD43" s="211"/>
      <c r="BE43" s="211"/>
      <c r="BF43" s="211"/>
      <c r="BG43" s="211"/>
      <c r="BH43" s="211"/>
    </row>
    <row r="44" spans="1:60" outlineLevel="1" x14ac:dyDescent="0.2">
      <c r="A44" s="233">
        <v>9</v>
      </c>
      <c r="B44" s="234" t="s">
        <v>263</v>
      </c>
      <c r="C44" s="252" t="s">
        <v>264</v>
      </c>
      <c r="D44" s="235" t="s">
        <v>213</v>
      </c>
      <c r="E44" s="236">
        <v>1</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c r="S44" s="238" t="s">
        <v>214</v>
      </c>
      <c r="T44" s="239" t="s">
        <v>215</v>
      </c>
      <c r="U44" s="222">
        <v>0</v>
      </c>
      <c r="V44" s="222">
        <f>ROUND(E44*U44,2)</f>
        <v>0</v>
      </c>
      <c r="W44" s="222"/>
      <c r="X44" s="222" t="s">
        <v>216</v>
      </c>
      <c r="Y44" s="211"/>
      <c r="Z44" s="211"/>
      <c r="AA44" s="211"/>
      <c r="AB44" s="211"/>
      <c r="AC44" s="211"/>
      <c r="AD44" s="211"/>
      <c r="AE44" s="211"/>
      <c r="AF44" s="211"/>
      <c r="AG44" s="211" t="s">
        <v>265</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ht="20.95" outlineLevel="1" x14ac:dyDescent="0.2">
      <c r="A45" s="218"/>
      <c r="B45" s="219"/>
      <c r="C45" s="253" t="s">
        <v>266</v>
      </c>
      <c r="D45" s="240"/>
      <c r="E45" s="240"/>
      <c r="F45" s="240"/>
      <c r="G45" s="240"/>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219</v>
      </c>
      <c r="AH45" s="211"/>
      <c r="AI45" s="211"/>
      <c r="AJ45" s="211"/>
      <c r="AK45" s="211"/>
      <c r="AL45" s="211"/>
      <c r="AM45" s="211"/>
      <c r="AN45" s="211"/>
      <c r="AO45" s="211"/>
      <c r="AP45" s="211"/>
      <c r="AQ45" s="211"/>
      <c r="AR45" s="211"/>
      <c r="AS45" s="211"/>
      <c r="AT45" s="211"/>
      <c r="AU45" s="211"/>
      <c r="AV45" s="211"/>
      <c r="AW45" s="211"/>
      <c r="AX45" s="211"/>
      <c r="AY45" s="211"/>
      <c r="AZ45" s="211"/>
      <c r="BA45" s="241" t="str">
        <f>C45</f>
        <v>Náklady zhotovitele spojené se zabezpečením a poskytnutím zajišťovacích bankovních záruk za řádné provedení díla, jak je zadavatel požaduje v obchodních podmínkách.</v>
      </c>
      <c r="BB45" s="211"/>
      <c r="BC45" s="211"/>
      <c r="BD45" s="211"/>
      <c r="BE45" s="211"/>
      <c r="BF45" s="211"/>
      <c r="BG45" s="211"/>
      <c r="BH45" s="211"/>
    </row>
    <row r="46" spans="1:60" outlineLevel="1" x14ac:dyDescent="0.2">
      <c r="A46" s="233">
        <v>10</v>
      </c>
      <c r="B46" s="234" t="s">
        <v>267</v>
      </c>
      <c r="C46" s="252" t="s">
        <v>268</v>
      </c>
      <c r="D46" s="235" t="s">
        <v>213</v>
      </c>
      <c r="E46" s="236">
        <v>1</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214</v>
      </c>
      <c r="T46" s="239" t="s">
        <v>215</v>
      </c>
      <c r="U46" s="222">
        <v>0</v>
      </c>
      <c r="V46" s="222">
        <f>ROUND(E46*U46,2)</f>
        <v>0</v>
      </c>
      <c r="W46" s="222"/>
      <c r="X46" s="222" t="s">
        <v>216</v>
      </c>
      <c r="Y46" s="211"/>
      <c r="Z46" s="211"/>
      <c r="AA46" s="211"/>
      <c r="AB46" s="211"/>
      <c r="AC46" s="211"/>
      <c r="AD46" s="211"/>
      <c r="AE46" s="211"/>
      <c r="AF46" s="211"/>
      <c r="AG46" s="211" t="s">
        <v>265</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20.95" outlineLevel="1" x14ac:dyDescent="0.2">
      <c r="A47" s="218"/>
      <c r="B47" s="219"/>
      <c r="C47" s="253" t="s">
        <v>269</v>
      </c>
      <c r="D47" s="240"/>
      <c r="E47" s="240"/>
      <c r="F47" s="240"/>
      <c r="G47" s="240"/>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219</v>
      </c>
      <c r="AH47" s="211"/>
      <c r="AI47" s="211"/>
      <c r="AJ47" s="211"/>
      <c r="AK47" s="211"/>
      <c r="AL47" s="211"/>
      <c r="AM47" s="211"/>
      <c r="AN47" s="211"/>
      <c r="AO47" s="211"/>
      <c r="AP47" s="211"/>
      <c r="AQ47" s="211"/>
      <c r="AR47" s="211"/>
      <c r="AS47" s="211"/>
      <c r="AT47" s="211"/>
      <c r="AU47" s="211"/>
      <c r="AV47" s="211"/>
      <c r="AW47" s="211"/>
      <c r="AX47" s="211"/>
      <c r="AY47" s="211"/>
      <c r="AZ47" s="211"/>
      <c r="BA47" s="241" t="str">
        <f>C47</f>
        <v>Náklady zhotovitele spojené se zabezpečením a poskytnutím zajišťovacích bankovních záruk za splnění záručních podmínek, jak je zadavatel požaduje v obchodních podmínkách.</v>
      </c>
      <c r="BB47" s="211"/>
      <c r="BC47" s="211"/>
      <c r="BD47" s="211"/>
      <c r="BE47" s="211"/>
      <c r="BF47" s="211"/>
      <c r="BG47" s="211"/>
      <c r="BH47" s="211"/>
    </row>
    <row r="48" spans="1:60" ht="20.95" outlineLevel="1" x14ac:dyDescent="0.2">
      <c r="A48" s="243">
        <v>11</v>
      </c>
      <c r="B48" s="244" t="s">
        <v>270</v>
      </c>
      <c r="C48" s="255" t="s">
        <v>271</v>
      </c>
      <c r="D48" s="245" t="s">
        <v>213</v>
      </c>
      <c r="E48" s="246">
        <v>1</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247</v>
      </c>
      <c r="T48" s="24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33">
        <v>12</v>
      </c>
      <c r="B49" s="234" t="s">
        <v>272</v>
      </c>
      <c r="C49" s="252" t="s">
        <v>273</v>
      </c>
      <c r="D49" s="235" t="s">
        <v>213</v>
      </c>
      <c r="E49" s="236">
        <v>1</v>
      </c>
      <c r="F49" s="237"/>
      <c r="G49" s="238">
        <f>ROUND(E49*F49,2)</f>
        <v>0</v>
      </c>
      <c r="H49" s="237"/>
      <c r="I49" s="238">
        <f>ROUND(E49*H49,2)</f>
        <v>0</v>
      </c>
      <c r="J49" s="237"/>
      <c r="K49" s="238">
        <f>ROUND(E49*J49,2)</f>
        <v>0</v>
      </c>
      <c r="L49" s="238">
        <v>21</v>
      </c>
      <c r="M49" s="238">
        <f>G49*(1+L49/100)</f>
        <v>0</v>
      </c>
      <c r="N49" s="238">
        <v>0</v>
      </c>
      <c r="O49" s="238">
        <f>ROUND(E49*N49,2)</f>
        <v>0</v>
      </c>
      <c r="P49" s="238">
        <v>0</v>
      </c>
      <c r="Q49" s="238">
        <f>ROUND(E49*P49,2)</f>
        <v>0</v>
      </c>
      <c r="R49" s="238"/>
      <c r="S49" s="238" t="s">
        <v>247</v>
      </c>
      <c r="T49" s="23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3" t="s">
        <v>274</v>
      </c>
      <c r="D50" s="240"/>
      <c r="E50" s="240"/>
      <c r="F50" s="240"/>
      <c r="G50" s="240"/>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219</v>
      </c>
      <c r="AH50" s="211"/>
      <c r="AI50" s="211"/>
      <c r="AJ50" s="211"/>
      <c r="AK50" s="211"/>
      <c r="AL50" s="211"/>
      <c r="AM50" s="211"/>
      <c r="AN50" s="211"/>
      <c r="AO50" s="211"/>
      <c r="AP50" s="211"/>
      <c r="AQ50" s="211"/>
      <c r="AR50" s="211"/>
      <c r="AS50" s="211"/>
      <c r="AT50" s="211"/>
      <c r="AU50" s="211"/>
      <c r="AV50" s="211"/>
      <c r="AW50" s="211"/>
      <c r="AX50" s="211"/>
      <c r="AY50" s="211"/>
      <c r="AZ50" s="211"/>
      <c r="BA50" s="241" t="str">
        <f>C50</f>
        <v>z materiálu odolného proti povětrnostním podmínkám, instalace po celou dobu realizace projektu na viditelném místě.</v>
      </c>
      <c r="BB50" s="211"/>
      <c r="BC50" s="211"/>
      <c r="BD50" s="211"/>
      <c r="BE50" s="211"/>
      <c r="BF50" s="211"/>
      <c r="BG50" s="211"/>
      <c r="BH50" s="211"/>
    </row>
    <row r="51" spans="1:60" outlineLevel="1" x14ac:dyDescent="0.2">
      <c r="A51" s="233">
        <v>13</v>
      </c>
      <c r="B51" s="234" t="s">
        <v>275</v>
      </c>
      <c r="C51" s="252" t="s">
        <v>276</v>
      </c>
      <c r="D51" s="235" t="s">
        <v>213</v>
      </c>
      <c r="E51" s="236">
        <v>1</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c r="S51" s="238" t="s">
        <v>214</v>
      </c>
      <c r="T51" s="239" t="s">
        <v>215</v>
      </c>
      <c r="U51" s="222">
        <v>0</v>
      </c>
      <c r="V51" s="222">
        <f>ROUND(E51*U51,2)</f>
        <v>0</v>
      </c>
      <c r="W51" s="222"/>
      <c r="X51" s="222" t="s">
        <v>216</v>
      </c>
      <c r="Y51" s="211"/>
      <c r="Z51" s="211"/>
      <c r="AA51" s="211"/>
      <c r="AB51" s="211"/>
      <c r="AC51" s="211"/>
      <c r="AD51" s="211"/>
      <c r="AE51" s="211"/>
      <c r="AF51" s="211"/>
      <c r="AG51" s="211" t="s">
        <v>265</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53" t="s">
        <v>277</v>
      </c>
      <c r="D52" s="240"/>
      <c r="E52" s="240"/>
      <c r="F52" s="240"/>
      <c r="G52" s="240"/>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219</v>
      </c>
      <c r="AH52" s="211"/>
      <c r="AI52" s="211"/>
      <c r="AJ52" s="211"/>
      <c r="AK52" s="211"/>
      <c r="AL52" s="211"/>
      <c r="AM52" s="211"/>
      <c r="AN52" s="211"/>
      <c r="AO52" s="211"/>
      <c r="AP52" s="211"/>
      <c r="AQ52" s="211"/>
      <c r="AR52" s="211"/>
      <c r="AS52" s="211"/>
      <c r="AT52" s="211"/>
      <c r="AU52" s="211"/>
      <c r="AV52" s="211"/>
      <c r="AW52" s="211"/>
      <c r="AX52" s="211"/>
      <c r="AY52" s="211"/>
      <c r="AZ52" s="211"/>
      <c r="BA52" s="241" t="str">
        <f>C52</f>
        <v>Zaměření a vytýčení stávajících inženýrských sítí v místě stavby z hlediska jejich ochrany při provádění stavby.</v>
      </c>
      <c r="BB52" s="211"/>
      <c r="BC52" s="211"/>
      <c r="BD52" s="211"/>
      <c r="BE52" s="211"/>
      <c r="BF52" s="211"/>
      <c r="BG52" s="211"/>
      <c r="BH52" s="211"/>
    </row>
    <row r="53" spans="1:60" x14ac:dyDescent="0.2">
      <c r="A53" s="3"/>
      <c r="B53" s="4"/>
      <c r="C53" s="256"/>
      <c r="D53" s="6"/>
      <c r="E53" s="3"/>
      <c r="F53" s="3"/>
      <c r="G53" s="3"/>
      <c r="H53" s="3"/>
      <c r="I53" s="3"/>
      <c r="J53" s="3"/>
      <c r="K53" s="3"/>
      <c r="L53" s="3"/>
      <c r="M53" s="3"/>
      <c r="N53" s="3"/>
      <c r="O53" s="3"/>
      <c r="P53" s="3"/>
      <c r="Q53" s="3"/>
      <c r="R53" s="3"/>
      <c r="S53" s="3"/>
      <c r="T53" s="3"/>
      <c r="U53" s="3"/>
      <c r="V53" s="3"/>
      <c r="W53" s="3"/>
      <c r="X53" s="3"/>
      <c r="AE53">
        <v>15</v>
      </c>
      <c r="AF53">
        <v>21</v>
      </c>
      <c r="AG53" t="s">
        <v>196</v>
      </c>
    </row>
    <row r="54" spans="1:60" ht="13.1" x14ac:dyDescent="0.2">
      <c r="A54" s="214"/>
      <c r="B54" s="215" t="s">
        <v>29</v>
      </c>
      <c r="C54" s="257"/>
      <c r="D54" s="216"/>
      <c r="E54" s="217"/>
      <c r="F54" s="217"/>
      <c r="G54" s="250">
        <f>G8+G33</f>
        <v>0</v>
      </c>
      <c r="H54" s="3"/>
      <c r="I54" s="3"/>
      <c r="J54" s="3"/>
      <c r="K54" s="3"/>
      <c r="L54" s="3"/>
      <c r="M54" s="3"/>
      <c r="N54" s="3"/>
      <c r="O54" s="3"/>
      <c r="P54" s="3"/>
      <c r="Q54" s="3"/>
      <c r="R54" s="3"/>
      <c r="S54" s="3"/>
      <c r="T54" s="3"/>
      <c r="U54" s="3"/>
      <c r="V54" s="3"/>
      <c r="W54" s="3"/>
      <c r="X54" s="3"/>
      <c r="AE54">
        <f>SUMIF(L7:L52,AE53,G7:G52)</f>
        <v>0</v>
      </c>
      <c r="AF54">
        <f>SUMIF(L7:L52,AF53,G7:G52)</f>
        <v>0</v>
      </c>
      <c r="AG54" t="s">
        <v>278</v>
      </c>
    </row>
    <row r="55" spans="1:60" x14ac:dyDescent="0.2">
      <c r="C55" s="258"/>
      <c r="D55" s="10"/>
      <c r="AG55" t="s">
        <v>279</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aQAAS3Zkn7aLB77CEdfW/OZ/bXgGB4ccldqIa2UEV2tN419gEfecPbM9+dM4F5e042AUUf85mxQzvVkgEfdsw==" saltValue="hHEnV1o1mlO9q5dg76ACpg==" spinCount="100000" sheet="1"/>
  <mergeCells count="34">
    <mergeCell ref="C45:G45"/>
    <mergeCell ref="C47:G47"/>
    <mergeCell ref="C50:G50"/>
    <mergeCell ref="C52:G52"/>
    <mergeCell ref="C32:G32"/>
    <mergeCell ref="C35:G35"/>
    <mergeCell ref="C37:G37"/>
    <mergeCell ref="C39:G39"/>
    <mergeCell ref="C41:G41"/>
    <mergeCell ref="C43:G43"/>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FD8F-DDBA-4C81-B4EC-A8EAC8CE4867}">
  <sheetPr>
    <outlinePr summaryBelow="0"/>
  </sheetPr>
  <dimension ref="A1:BH5000"/>
  <sheetViews>
    <sheetView view="pageBreakPreview" zoomScale="60" zoomScaleNormal="100" workbookViewId="0">
      <pane ySplit="7" topLeftCell="A844" activePane="bottomLeft" state="frozen"/>
      <selection pane="bottomLeft" activeCell="C844" sqref="C844"/>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62</v>
      </c>
      <c r="C3" s="200" t="s">
        <v>63</v>
      </c>
      <c r="D3" s="198"/>
      <c r="E3" s="198"/>
      <c r="F3" s="198"/>
      <c r="G3" s="199"/>
      <c r="AC3" s="176" t="s">
        <v>185</v>
      </c>
      <c r="AG3" t="s">
        <v>186</v>
      </c>
    </row>
    <row r="4" spans="1:60" ht="25.05" customHeight="1" x14ac:dyDescent="0.2">
      <c r="A4" s="201" t="s">
        <v>9</v>
      </c>
      <c r="B4" s="202" t="s">
        <v>64</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SUMIF(AG9:AG63,"&lt;&gt;NOR",G9:G63)</f>
        <v>0</v>
      </c>
      <c r="H8" s="231"/>
      <c r="I8" s="231">
        <f>SUM(I9:I63)</f>
        <v>0</v>
      </c>
      <c r="J8" s="231"/>
      <c r="K8" s="231">
        <f>SUM(K9:K63)</f>
        <v>0</v>
      </c>
      <c r="L8" s="231"/>
      <c r="M8" s="231">
        <f>SUM(M9:M63)</f>
        <v>0</v>
      </c>
      <c r="N8" s="231"/>
      <c r="O8" s="231">
        <f>SUM(O9:O63)</f>
        <v>0.03</v>
      </c>
      <c r="P8" s="231"/>
      <c r="Q8" s="231">
        <f>SUM(Q9:Q63)</f>
        <v>0</v>
      </c>
      <c r="R8" s="231"/>
      <c r="S8" s="231"/>
      <c r="T8" s="232"/>
      <c r="U8" s="226"/>
      <c r="V8" s="226">
        <f>SUM(V9:V63)</f>
        <v>112.03999999999999</v>
      </c>
      <c r="W8" s="226"/>
      <c r="X8" s="226"/>
      <c r="AG8" t="s">
        <v>210</v>
      </c>
    </row>
    <row r="9" spans="1:60" outlineLevel="1" x14ac:dyDescent="0.2">
      <c r="A9" s="233">
        <v>1</v>
      </c>
      <c r="B9" s="234" t="s">
        <v>280</v>
      </c>
      <c r="C9" s="252" t="s">
        <v>281</v>
      </c>
      <c r="D9" s="235" t="s">
        <v>282</v>
      </c>
      <c r="E9" s="236">
        <v>91.365120000000005</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33.35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outlineLevel="1" x14ac:dyDescent="0.2">
      <c r="A11" s="218"/>
      <c r="B11" s="219"/>
      <c r="C11" s="268" t="s">
        <v>287</v>
      </c>
      <c r="D11" s="259"/>
      <c r="E11" s="260">
        <v>72.14</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68" t="s">
        <v>289</v>
      </c>
      <c r="D12" s="259"/>
      <c r="E12" s="260">
        <v>19.23</v>
      </c>
      <c r="F12" s="222"/>
      <c r="G12" s="22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288</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33">
        <v>2</v>
      </c>
      <c r="B13" s="234" t="s">
        <v>290</v>
      </c>
      <c r="C13" s="252" t="s">
        <v>291</v>
      </c>
      <c r="D13" s="235" t="s">
        <v>282</v>
      </c>
      <c r="E13" s="236">
        <v>91.365120000000005</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t="s">
        <v>283</v>
      </c>
      <c r="S13" s="238" t="s">
        <v>214</v>
      </c>
      <c r="T13" s="239" t="s">
        <v>284</v>
      </c>
      <c r="U13" s="222">
        <v>8.4000000000000005E-2</v>
      </c>
      <c r="V13" s="222">
        <f>ROUND(E13*U13,2)</f>
        <v>7.67</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31.45" outlineLevel="1" x14ac:dyDescent="0.2">
      <c r="A14" s="218"/>
      <c r="B14" s="219"/>
      <c r="C14" s="267" t="s">
        <v>285</v>
      </c>
      <c r="D14" s="265"/>
      <c r="E14" s="265"/>
      <c r="F14" s="265"/>
      <c r="G14" s="265"/>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286</v>
      </c>
      <c r="AH14" s="211"/>
      <c r="AI14" s="211"/>
      <c r="AJ14" s="211"/>
      <c r="AK14" s="211"/>
      <c r="AL14" s="211"/>
      <c r="AM14" s="211"/>
      <c r="AN14" s="211"/>
      <c r="AO14" s="211"/>
      <c r="AP14" s="211"/>
      <c r="AQ14" s="211"/>
      <c r="AR14" s="211"/>
      <c r="AS14" s="211"/>
      <c r="AT14" s="211"/>
      <c r="AU14" s="211"/>
      <c r="AV14" s="211"/>
      <c r="AW14" s="211"/>
      <c r="AX14" s="211"/>
      <c r="AY14" s="211"/>
      <c r="AZ14" s="211"/>
      <c r="BA14" s="241"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1"/>
      <c r="BC14" s="211"/>
      <c r="BD14" s="211"/>
      <c r="BE14" s="211"/>
      <c r="BF14" s="211"/>
      <c r="BG14" s="211"/>
      <c r="BH14" s="211"/>
    </row>
    <row r="15" spans="1:60" outlineLevel="1" x14ac:dyDescent="0.2">
      <c r="A15" s="233">
        <v>3</v>
      </c>
      <c r="B15" s="234" t="s">
        <v>292</v>
      </c>
      <c r="C15" s="252" t="s">
        <v>293</v>
      </c>
      <c r="D15" s="235" t="s">
        <v>294</v>
      </c>
      <c r="E15" s="236">
        <v>30.524000000000001</v>
      </c>
      <c r="F15" s="237"/>
      <c r="G15" s="238">
        <f>ROUND(E15*F15,2)</f>
        <v>0</v>
      </c>
      <c r="H15" s="237"/>
      <c r="I15" s="238">
        <f>ROUND(E15*H15,2)</f>
        <v>0</v>
      </c>
      <c r="J15" s="237"/>
      <c r="K15" s="238">
        <f>ROUND(E15*J15,2)</f>
        <v>0</v>
      </c>
      <c r="L15" s="238">
        <v>21</v>
      </c>
      <c r="M15" s="238">
        <f>G15*(1+L15/100)</f>
        <v>0</v>
      </c>
      <c r="N15" s="238">
        <v>9.8999999999999999E-4</v>
      </c>
      <c r="O15" s="238">
        <f>ROUND(E15*N15,2)</f>
        <v>0.03</v>
      </c>
      <c r="P15" s="238">
        <v>0</v>
      </c>
      <c r="Q15" s="238">
        <f>ROUND(E15*P15,2)</f>
        <v>0</v>
      </c>
      <c r="R15" s="238" t="s">
        <v>283</v>
      </c>
      <c r="S15" s="238" t="s">
        <v>214</v>
      </c>
      <c r="T15" s="239" t="s">
        <v>284</v>
      </c>
      <c r="U15" s="222">
        <v>0.23599999999999999</v>
      </c>
      <c r="V15" s="222">
        <f>ROUND(E15*U15,2)</f>
        <v>7.2</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67" t="s">
        <v>295</v>
      </c>
      <c r="D16" s="265"/>
      <c r="E16" s="265"/>
      <c r="F16" s="265"/>
      <c r="G16" s="265"/>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286</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8" t="s">
        <v>296</v>
      </c>
      <c r="D17" s="259"/>
      <c r="E17" s="260">
        <v>30.52</v>
      </c>
      <c r="F17" s="222"/>
      <c r="G17" s="22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288</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33">
        <v>4</v>
      </c>
      <c r="B18" s="234" t="s">
        <v>297</v>
      </c>
      <c r="C18" s="252" t="s">
        <v>298</v>
      </c>
      <c r="D18" s="235" t="s">
        <v>294</v>
      </c>
      <c r="E18" s="236">
        <v>30.524000000000001</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t="s">
        <v>283</v>
      </c>
      <c r="S18" s="238" t="s">
        <v>214</v>
      </c>
      <c r="T18" s="239" t="s">
        <v>284</v>
      </c>
      <c r="U18" s="222">
        <v>7.0000000000000007E-2</v>
      </c>
      <c r="V18" s="222">
        <f>ROUND(E18*U18,2)</f>
        <v>2.14</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67" t="s">
        <v>299</v>
      </c>
      <c r="D19" s="265"/>
      <c r="E19" s="265"/>
      <c r="F19" s="265"/>
      <c r="G19" s="265"/>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286</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5</v>
      </c>
      <c r="B20" s="234" t="s">
        <v>300</v>
      </c>
      <c r="C20" s="252" t="s">
        <v>301</v>
      </c>
      <c r="D20" s="235" t="s">
        <v>282</v>
      </c>
      <c r="E20" s="236">
        <v>91.365120000000005</v>
      </c>
      <c r="F20" s="237"/>
      <c r="G20" s="238">
        <f>ROUND(E20*F20,2)</f>
        <v>0</v>
      </c>
      <c r="H20" s="237"/>
      <c r="I20" s="238">
        <f>ROUND(E20*H20,2)</f>
        <v>0</v>
      </c>
      <c r="J20" s="237"/>
      <c r="K20" s="238">
        <f>ROUND(E20*J20,2)</f>
        <v>0</v>
      </c>
      <c r="L20" s="238">
        <v>21</v>
      </c>
      <c r="M20" s="238">
        <f>G20*(1+L20/100)</f>
        <v>0</v>
      </c>
      <c r="N20" s="238">
        <v>0</v>
      </c>
      <c r="O20" s="238">
        <f>ROUND(E20*N20,2)</f>
        <v>0</v>
      </c>
      <c r="P20" s="238">
        <v>0</v>
      </c>
      <c r="Q20" s="238">
        <f>ROUND(E20*P20,2)</f>
        <v>0</v>
      </c>
      <c r="R20" s="238" t="s">
        <v>283</v>
      </c>
      <c r="S20" s="238" t="s">
        <v>214</v>
      </c>
      <c r="T20" s="239" t="s">
        <v>284</v>
      </c>
      <c r="U20" s="222">
        <v>0.51900000000000002</v>
      </c>
      <c r="V20" s="222">
        <f>ROUND(E20*U20,2)</f>
        <v>47.42</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7" t="s">
        <v>302</v>
      </c>
      <c r="D21" s="265"/>
      <c r="E21" s="265"/>
      <c r="F21" s="265"/>
      <c r="G21" s="265"/>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286</v>
      </c>
      <c r="AH21" s="211"/>
      <c r="AI21" s="211"/>
      <c r="AJ21" s="211"/>
      <c r="AK21" s="211"/>
      <c r="AL21" s="211"/>
      <c r="AM21" s="211"/>
      <c r="AN21" s="211"/>
      <c r="AO21" s="211"/>
      <c r="AP21" s="211"/>
      <c r="AQ21" s="211"/>
      <c r="AR21" s="211"/>
      <c r="AS21" s="211"/>
      <c r="AT21" s="211"/>
      <c r="AU21" s="211"/>
      <c r="AV21" s="211"/>
      <c r="AW21" s="211"/>
      <c r="AX21" s="211"/>
      <c r="AY21" s="211"/>
      <c r="AZ21" s="211"/>
      <c r="BA21" s="241" t="str">
        <f>C21</f>
        <v>bez naložení do dopravní nádoby, ale s vyprázdněním dopravní nádoby na hromadu nebo na dopravní prostředek,</v>
      </c>
      <c r="BB21" s="211"/>
      <c r="BC21" s="211"/>
      <c r="BD21" s="211"/>
      <c r="BE21" s="211"/>
      <c r="BF21" s="211"/>
      <c r="BG21" s="211"/>
      <c r="BH21" s="211"/>
    </row>
    <row r="22" spans="1:60" outlineLevel="1" x14ac:dyDescent="0.2">
      <c r="A22" s="233">
        <v>6</v>
      </c>
      <c r="B22" s="234" t="s">
        <v>303</v>
      </c>
      <c r="C22" s="252" t="s">
        <v>304</v>
      </c>
      <c r="D22" s="235" t="s">
        <v>282</v>
      </c>
      <c r="E22" s="236">
        <v>41.296289999999999</v>
      </c>
      <c r="F22" s="237"/>
      <c r="G22" s="238">
        <f>ROUND(E22*F22,2)</f>
        <v>0</v>
      </c>
      <c r="H22" s="237"/>
      <c r="I22" s="238">
        <f>ROUND(E22*H22,2)</f>
        <v>0</v>
      </c>
      <c r="J22" s="237"/>
      <c r="K22" s="238">
        <f>ROUND(E22*J22,2)</f>
        <v>0</v>
      </c>
      <c r="L22" s="238">
        <v>21</v>
      </c>
      <c r="M22" s="238">
        <f>G22*(1+L22/100)</f>
        <v>0</v>
      </c>
      <c r="N22" s="238">
        <v>0</v>
      </c>
      <c r="O22" s="238">
        <f>ROUND(E22*N22,2)</f>
        <v>0</v>
      </c>
      <c r="P22" s="238">
        <v>0</v>
      </c>
      <c r="Q22" s="238">
        <f>ROUND(E22*P22,2)</f>
        <v>0</v>
      </c>
      <c r="R22" s="238" t="s">
        <v>283</v>
      </c>
      <c r="S22" s="238" t="s">
        <v>214</v>
      </c>
      <c r="T22" s="239" t="s">
        <v>284</v>
      </c>
      <c r="U22" s="222">
        <v>1.0999999999999999E-2</v>
      </c>
      <c r="V22" s="222">
        <f>ROUND(E22*U22,2)</f>
        <v>0.45</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18"/>
      <c r="B23" s="219"/>
      <c r="C23" s="267" t="s">
        <v>305</v>
      </c>
      <c r="D23" s="265"/>
      <c r="E23" s="265"/>
      <c r="F23" s="265"/>
      <c r="G23" s="265"/>
      <c r="H23" s="222"/>
      <c r="I23" s="222"/>
      <c r="J23" s="222"/>
      <c r="K23" s="222"/>
      <c r="L23" s="222"/>
      <c r="M23" s="222"/>
      <c r="N23" s="222"/>
      <c r="O23" s="222"/>
      <c r="P23" s="222"/>
      <c r="Q23" s="222"/>
      <c r="R23" s="222"/>
      <c r="S23" s="222"/>
      <c r="T23" s="222"/>
      <c r="U23" s="222"/>
      <c r="V23" s="222"/>
      <c r="W23" s="222"/>
      <c r="X23" s="222"/>
      <c r="Y23" s="211"/>
      <c r="Z23" s="211"/>
      <c r="AA23" s="211"/>
      <c r="AB23" s="211"/>
      <c r="AC23" s="211"/>
      <c r="AD23" s="211"/>
      <c r="AE23" s="211"/>
      <c r="AF23" s="211"/>
      <c r="AG23" s="211" t="s">
        <v>286</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68" t="s">
        <v>287</v>
      </c>
      <c r="D24" s="259"/>
      <c r="E24" s="260">
        <v>72.14</v>
      </c>
      <c r="F24" s="222"/>
      <c r="G24" s="222"/>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288</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68" t="s">
        <v>289</v>
      </c>
      <c r="D25" s="259"/>
      <c r="E25" s="260">
        <v>19.23</v>
      </c>
      <c r="F25" s="222"/>
      <c r="G25" s="222"/>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288</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68" t="s">
        <v>306</v>
      </c>
      <c r="D26" s="259"/>
      <c r="E26" s="260">
        <v>-37.79</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8" t="s">
        <v>307</v>
      </c>
      <c r="D27" s="259"/>
      <c r="E27" s="260">
        <v>-12.28</v>
      </c>
      <c r="F27" s="222"/>
      <c r="G27" s="22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288</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31.45" outlineLevel="1" x14ac:dyDescent="0.2">
      <c r="A28" s="233">
        <v>7</v>
      </c>
      <c r="B28" s="234" t="s">
        <v>308</v>
      </c>
      <c r="C28" s="252" t="s">
        <v>309</v>
      </c>
      <c r="D28" s="235" t="s">
        <v>282</v>
      </c>
      <c r="E28" s="236">
        <v>412.96289999999999</v>
      </c>
      <c r="F28" s="237"/>
      <c r="G28" s="238">
        <f>ROUND(E28*F28,2)</f>
        <v>0</v>
      </c>
      <c r="H28" s="237"/>
      <c r="I28" s="238">
        <f>ROUND(E28*H28,2)</f>
        <v>0</v>
      </c>
      <c r="J28" s="237"/>
      <c r="K28" s="238">
        <f>ROUND(E28*J28,2)</f>
        <v>0</v>
      </c>
      <c r="L28" s="238">
        <v>21</v>
      </c>
      <c r="M28" s="238">
        <f>G28*(1+L28/100)</f>
        <v>0</v>
      </c>
      <c r="N28" s="238">
        <v>0</v>
      </c>
      <c r="O28" s="238">
        <f>ROUND(E28*N28,2)</f>
        <v>0</v>
      </c>
      <c r="P28" s="238">
        <v>0</v>
      </c>
      <c r="Q28" s="238">
        <f>ROUND(E28*P28,2)</f>
        <v>0</v>
      </c>
      <c r="R28" s="238" t="s">
        <v>283</v>
      </c>
      <c r="S28" s="238" t="s">
        <v>214</v>
      </c>
      <c r="T28" s="239" t="s">
        <v>284</v>
      </c>
      <c r="U28" s="222">
        <v>0</v>
      </c>
      <c r="V28" s="222">
        <f>ROUND(E28*U28,2)</f>
        <v>0</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67" t="s">
        <v>305</v>
      </c>
      <c r="D29" s="265"/>
      <c r="E29" s="265"/>
      <c r="F29" s="265"/>
      <c r="G29" s="265"/>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286</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9" t="s">
        <v>310</v>
      </c>
      <c r="D30" s="261"/>
      <c r="E30" s="262"/>
      <c r="F30" s="222"/>
      <c r="G30" s="22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288</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70" t="s">
        <v>311</v>
      </c>
      <c r="D31" s="261"/>
      <c r="E31" s="262">
        <v>72.14</v>
      </c>
      <c r="F31" s="222"/>
      <c r="G31" s="22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288</v>
      </c>
      <c r="AH31" s="211">
        <v>2</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70" t="s">
        <v>312</v>
      </c>
      <c r="D32" s="261"/>
      <c r="E32" s="262">
        <v>19.23</v>
      </c>
      <c r="F32" s="222"/>
      <c r="G32" s="22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288</v>
      </c>
      <c r="AH32" s="211">
        <v>2</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70" t="s">
        <v>313</v>
      </c>
      <c r="D33" s="261"/>
      <c r="E33" s="262">
        <v>-37.79</v>
      </c>
      <c r="F33" s="222"/>
      <c r="G33" s="222"/>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288</v>
      </c>
      <c r="AH33" s="211">
        <v>2</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70" t="s">
        <v>314</v>
      </c>
      <c r="D34" s="261"/>
      <c r="E34" s="262">
        <v>-12.28</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2</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71" t="s">
        <v>315</v>
      </c>
      <c r="D35" s="263"/>
      <c r="E35" s="264"/>
      <c r="F35" s="222"/>
      <c r="G35" s="222"/>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288</v>
      </c>
      <c r="AH35" s="211">
        <v>3</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9" t="s">
        <v>316</v>
      </c>
      <c r="D36" s="261"/>
      <c r="E36" s="262"/>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68" t="s">
        <v>317</v>
      </c>
      <c r="D37" s="259"/>
      <c r="E37" s="260">
        <v>412.96</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33">
        <v>8</v>
      </c>
      <c r="B38" s="234" t="s">
        <v>318</v>
      </c>
      <c r="C38" s="252" t="s">
        <v>319</v>
      </c>
      <c r="D38" s="235" t="s">
        <v>282</v>
      </c>
      <c r="E38" s="236">
        <v>91.365120000000005</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t="s">
        <v>283</v>
      </c>
      <c r="S38" s="238" t="s">
        <v>214</v>
      </c>
      <c r="T38" s="239" t="s">
        <v>284</v>
      </c>
      <c r="U38" s="222">
        <v>8.9999999999999993E-3</v>
      </c>
      <c r="V38" s="222">
        <f>ROUND(E38*U38,2)</f>
        <v>0.82</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8" t="s">
        <v>287</v>
      </c>
      <c r="D39" s="259"/>
      <c r="E39" s="260">
        <v>72.14</v>
      </c>
      <c r="F39" s="222"/>
      <c r="G39" s="222"/>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288</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68" t="s">
        <v>289</v>
      </c>
      <c r="D40" s="259"/>
      <c r="E40" s="260">
        <v>19.23</v>
      </c>
      <c r="F40" s="222"/>
      <c r="G40" s="222"/>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288</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33">
        <v>9</v>
      </c>
      <c r="B41" s="234" t="s">
        <v>320</v>
      </c>
      <c r="C41" s="252" t="s">
        <v>321</v>
      </c>
      <c r="D41" s="235" t="s">
        <v>282</v>
      </c>
      <c r="E41" s="236">
        <v>50.068829999999998</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t="s">
        <v>283</v>
      </c>
      <c r="S41" s="238" t="s">
        <v>214</v>
      </c>
      <c r="T41" s="239" t="s">
        <v>284</v>
      </c>
      <c r="U41" s="222">
        <v>0.20200000000000001</v>
      </c>
      <c r="V41" s="222">
        <f>ROUND(E41*U41,2)</f>
        <v>10.11</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67" t="s">
        <v>322</v>
      </c>
      <c r="D42" s="265"/>
      <c r="E42" s="265"/>
      <c r="F42" s="265"/>
      <c r="G42" s="265"/>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286</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8" t="s">
        <v>323</v>
      </c>
      <c r="D43" s="259"/>
      <c r="E43" s="260">
        <v>37.79</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8" t="s">
        <v>324</v>
      </c>
      <c r="D44" s="259"/>
      <c r="E44" s="260">
        <v>12.28</v>
      </c>
      <c r="F44" s="222"/>
      <c r="G44" s="222"/>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10</v>
      </c>
      <c r="B45" s="234" t="s">
        <v>325</v>
      </c>
      <c r="C45" s="252" t="s">
        <v>326</v>
      </c>
      <c r="D45" s="235" t="s">
        <v>294</v>
      </c>
      <c r="E45" s="236">
        <v>15.172499999999999</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t="s">
        <v>327</v>
      </c>
      <c r="S45" s="238" t="s">
        <v>214</v>
      </c>
      <c r="T45" s="239" t="s">
        <v>284</v>
      </c>
      <c r="U45" s="222">
        <v>0.06</v>
      </c>
      <c r="V45" s="222">
        <f>ROUND(E45*U45,2)</f>
        <v>0.91</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67" t="s">
        <v>328</v>
      </c>
      <c r="D46" s="265"/>
      <c r="E46" s="265"/>
      <c r="F46" s="265"/>
      <c r="G46" s="265"/>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286</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68" t="s">
        <v>329</v>
      </c>
      <c r="D47" s="259"/>
      <c r="E47" s="260">
        <v>15.17</v>
      </c>
      <c r="F47" s="222"/>
      <c r="G47" s="222"/>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288</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33">
        <v>11</v>
      </c>
      <c r="B48" s="234" t="s">
        <v>330</v>
      </c>
      <c r="C48" s="252" t="s">
        <v>331</v>
      </c>
      <c r="D48" s="235" t="s">
        <v>294</v>
      </c>
      <c r="E48" s="236">
        <v>62.390999999999998</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247</v>
      </c>
      <c r="T48" s="23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68" t="s">
        <v>332</v>
      </c>
      <c r="D49" s="259"/>
      <c r="E49" s="260">
        <v>62.39</v>
      </c>
      <c r="F49" s="222"/>
      <c r="G49" s="222"/>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288</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ht="20.95" outlineLevel="1" x14ac:dyDescent="0.2">
      <c r="A50" s="233">
        <v>12</v>
      </c>
      <c r="B50" s="234" t="s">
        <v>333</v>
      </c>
      <c r="C50" s="252" t="s">
        <v>334</v>
      </c>
      <c r="D50" s="235" t="s">
        <v>294</v>
      </c>
      <c r="E50" s="236">
        <v>15.172499999999999</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t="s">
        <v>283</v>
      </c>
      <c r="S50" s="238" t="s">
        <v>214</v>
      </c>
      <c r="T50" s="239" t="s">
        <v>284</v>
      </c>
      <c r="U50" s="222">
        <v>0.13</v>
      </c>
      <c r="V50" s="222">
        <f>ROUND(E50*U50,2)</f>
        <v>1.97</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0.95" outlineLevel="1" x14ac:dyDescent="0.2">
      <c r="A51" s="218"/>
      <c r="B51" s="219"/>
      <c r="C51" s="267" t="s">
        <v>335</v>
      </c>
      <c r="D51" s="265"/>
      <c r="E51" s="265"/>
      <c r="F51" s="265"/>
      <c r="G51" s="265"/>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286</v>
      </c>
      <c r="AH51" s="211"/>
      <c r="AI51" s="211"/>
      <c r="AJ51" s="211"/>
      <c r="AK51" s="211"/>
      <c r="AL51" s="211"/>
      <c r="AM51" s="211"/>
      <c r="AN51" s="211"/>
      <c r="AO51" s="211"/>
      <c r="AP51" s="211"/>
      <c r="AQ51" s="211"/>
      <c r="AR51" s="211"/>
      <c r="AS51" s="211"/>
      <c r="AT51" s="211"/>
      <c r="AU51" s="211"/>
      <c r="AV51" s="211"/>
      <c r="AW51" s="211"/>
      <c r="AX51" s="211"/>
      <c r="AY51" s="211"/>
      <c r="AZ51" s="211"/>
      <c r="BA51" s="241" t="str">
        <f>C51</f>
        <v>s případným nutným přemístěním hromad nebo dočasných skládek na místo potřeby ze vzdálenosti do 30 m, v rovině nebo ve svahu do 1 : 5,</v>
      </c>
      <c r="BB51" s="211"/>
      <c r="BC51" s="211"/>
      <c r="BD51" s="211"/>
      <c r="BE51" s="211"/>
      <c r="BF51" s="211"/>
      <c r="BG51" s="211"/>
      <c r="BH51" s="211"/>
    </row>
    <row r="52" spans="1:60" outlineLevel="1" x14ac:dyDescent="0.2">
      <c r="A52" s="218"/>
      <c r="B52" s="219"/>
      <c r="C52" s="268" t="s">
        <v>329</v>
      </c>
      <c r="D52" s="259"/>
      <c r="E52" s="260">
        <v>15.17</v>
      </c>
      <c r="F52" s="222"/>
      <c r="G52" s="22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288</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33">
        <v>13</v>
      </c>
      <c r="B53" s="234" t="s">
        <v>336</v>
      </c>
      <c r="C53" s="252" t="s">
        <v>337</v>
      </c>
      <c r="D53" s="235" t="s">
        <v>338</v>
      </c>
      <c r="E53" s="236">
        <v>78.462950000000006</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t="s">
        <v>283</v>
      </c>
      <c r="S53" s="238" t="s">
        <v>214</v>
      </c>
      <c r="T53" s="239" t="s">
        <v>284</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69" t="s">
        <v>310</v>
      </c>
      <c r="D54" s="261"/>
      <c r="E54" s="262"/>
      <c r="F54" s="222"/>
      <c r="G54" s="222"/>
      <c r="H54" s="222"/>
      <c r="I54" s="222"/>
      <c r="J54" s="222"/>
      <c r="K54" s="222"/>
      <c r="L54" s="222"/>
      <c r="M54" s="222"/>
      <c r="N54" s="222"/>
      <c r="O54" s="222"/>
      <c r="P54" s="222"/>
      <c r="Q54" s="222"/>
      <c r="R54" s="222"/>
      <c r="S54" s="222"/>
      <c r="T54" s="222"/>
      <c r="U54" s="222"/>
      <c r="V54" s="222"/>
      <c r="W54" s="222"/>
      <c r="X54" s="222"/>
      <c r="Y54" s="211"/>
      <c r="Z54" s="211"/>
      <c r="AA54" s="211"/>
      <c r="AB54" s="211"/>
      <c r="AC54" s="211"/>
      <c r="AD54" s="211"/>
      <c r="AE54" s="211"/>
      <c r="AF54" s="211"/>
      <c r="AG54" s="211" t="s">
        <v>288</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70" t="s">
        <v>311</v>
      </c>
      <c r="D55" s="261"/>
      <c r="E55" s="262">
        <v>72.14</v>
      </c>
      <c r="F55" s="222"/>
      <c r="G55" s="22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288</v>
      </c>
      <c r="AH55" s="211">
        <v>2</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70" t="s">
        <v>312</v>
      </c>
      <c r="D56" s="261"/>
      <c r="E56" s="262">
        <v>19.23</v>
      </c>
      <c r="F56" s="222"/>
      <c r="G56" s="222"/>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288</v>
      </c>
      <c r="AH56" s="211">
        <v>2</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70" t="s">
        <v>313</v>
      </c>
      <c r="D57" s="261"/>
      <c r="E57" s="262">
        <v>-37.79</v>
      </c>
      <c r="F57" s="222"/>
      <c r="G57" s="22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288</v>
      </c>
      <c r="AH57" s="211">
        <v>2</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70" t="s">
        <v>314</v>
      </c>
      <c r="D58" s="261"/>
      <c r="E58" s="262">
        <v>-12.28</v>
      </c>
      <c r="F58" s="222"/>
      <c r="G58" s="222"/>
      <c r="H58" s="222"/>
      <c r="I58" s="222"/>
      <c r="J58" s="222"/>
      <c r="K58" s="222"/>
      <c r="L58" s="222"/>
      <c r="M58" s="222"/>
      <c r="N58" s="222"/>
      <c r="O58" s="222"/>
      <c r="P58" s="222"/>
      <c r="Q58" s="222"/>
      <c r="R58" s="222"/>
      <c r="S58" s="222"/>
      <c r="T58" s="222"/>
      <c r="U58" s="222"/>
      <c r="V58" s="222"/>
      <c r="W58" s="222"/>
      <c r="X58" s="222"/>
      <c r="Y58" s="211"/>
      <c r="Z58" s="211"/>
      <c r="AA58" s="211"/>
      <c r="AB58" s="211"/>
      <c r="AC58" s="211"/>
      <c r="AD58" s="211"/>
      <c r="AE58" s="211"/>
      <c r="AF58" s="211"/>
      <c r="AG58" s="211" t="s">
        <v>288</v>
      </c>
      <c r="AH58" s="211">
        <v>2</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71" t="s">
        <v>315</v>
      </c>
      <c r="D59" s="263"/>
      <c r="E59" s="264"/>
      <c r="F59" s="222"/>
      <c r="G59" s="222"/>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288</v>
      </c>
      <c r="AH59" s="211">
        <v>3</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69" t="s">
        <v>316</v>
      </c>
      <c r="D60" s="261"/>
      <c r="E60" s="262"/>
      <c r="F60" s="222"/>
      <c r="G60" s="222"/>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288</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68" t="s">
        <v>339</v>
      </c>
      <c r="D61" s="259"/>
      <c r="E61" s="260">
        <v>78.459999999999994</v>
      </c>
      <c r="F61" s="222"/>
      <c r="G61" s="222"/>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288</v>
      </c>
      <c r="AH61" s="211">
        <v>0</v>
      </c>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33">
        <v>14</v>
      </c>
      <c r="B62" s="234" t="s">
        <v>340</v>
      </c>
      <c r="C62" s="252" t="s">
        <v>341</v>
      </c>
      <c r="D62" s="235" t="s">
        <v>342</v>
      </c>
      <c r="E62" s="236">
        <v>0.75863000000000003</v>
      </c>
      <c r="F62" s="237"/>
      <c r="G62" s="238">
        <f>ROUND(E62*F62,2)</f>
        <v>0</v>
      </c>
      <c r="H62" s="237"/>
      <c r="I62" s="238">
        <f>ROUND(E62*H62,2)</f>
        <v>0</v>
      </c>
      <c r="J62" s="237"/>
      <c r="K62" s="238">
        <f>ROUND(E62*J62,2)</f>
        <v>0</v>
      </c>
      <c r="L62" s="238">
        <v>21</v>
      </c>
      <c r="M62" s="238">
        <f>G62*(1+L62/100)</f>
        <v>0</v>
      </c>
      <c r="N62" s="238">
        <v>1E-3</v>
      </c>
      <c r="O62" s="238">
        <f>ROUND(E62*N62,2)</f>
        <v>0</v>
      </c>
      <c r="P62" s="238">
        <v>0</v>
      </c>
      <c r="Q62" s="238">
        <f>ROUND(E62*P62,2)</f>
        <v>0</v>
      </c>
      <c r="R62" s="238" t="s">
        <v>343</v>
      </c>
      <c r="S62" s="238" t="s">
        <v>214</v>
      </c>
      <c r="T62" s="239" t="s">
        <v>284</v>
      </c>
      <c r="U62" s="222">
        <v>0</v>
      </c>
      <c r="V62" s="222">
        <f>ROUND(E62*U62,2)</f>
        <v>0</v>
      </c>
      <c r="W62" s="222"/>
      <c r="X62" s="222" t="s">
        <v>344</v>
      </c>
      <c r="Y62" s="211"/>
      <c r="Z62" s="211"/>
      <c r="AA62" s="211"/>
      <c r="AB62" s="211"/>
      <c r="AC62" s="211"/>
      <c r="AD62" s="211"/>
      <c r="AE62" s="211"/>
      <c r="AF62" s="211"/>
      <c r="AG62" s="211" t="s">
        <v>345</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8" t="s">
        <v>346</v>
      </c>
      <c r="D63" s="259"/>
      <c r="E63" s="260">
        <v>0.76</v>
      </c>
      <c r="F63" s="222"/>
      <c r="G63" s="22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288</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ht="13.1" x14ac:dyDescent="0.2">
      <c r="A64" s="227" t="s">
        <v>209</v>
      </c>
      <c r="B64" s="228" t="s">
        <v>96</v>
      </c>
      <c r="C64" s="251" t="s">
        <v>97</v>
      </c>
      <c r="D64" s="229"/>
      <c r="E64" s="230"/>
      <c r="F64" s="231"/>
      <c r="G64" s="231">
        <f>SUMIF(AG65:AG69,"&lt;&gt;NOR",G65:G69)</f>
        <v>0</v>
      </c>
      <c r="H64" s="231"/>
      <c r="I64" s="231">
        <f>SUM(I65:I69)</f>
        <v>0</v>
      </c>
      <c r="J64" s="231"/>
      <c r="K64" s="231">
        <f>SUM(K65:K69)</f>
        <v>0</v>
      </c>
      <c r="L64" s="231"/>
      <c r="M64" s="231">
        <f>SUM(M65:M69)</f>
        <v>0</v>
      </c>
      <c r="N64" s="231"/>
      <c r="O64" s="231">
        <f>SUM(O65:O69)</f>
        <v>0.96000000000000008</v>
      </c>
      <c r="P64" s="231"/>
      <c r="Q64" s="231">
        <f>SUM(Q65:Q69)</f>
        <v>0</v>
      </c>
      <c r="R64" s="231"/>
      <c r="S64" s="231"/>
      <c r="T64" s="232"/>
      <c r="U64" s="226"/>
      <c r="V64" s="226">
        <f>SUM(V65:V69)</f>
        <v>46.84</v>
      </c>
      <c r="W64" s="226"/>
      <c r="X64" s="226"/>
      <c r="AG64" t="s">
        <v>210</v>
      </c>
    </row>
    <row r="65" spans="1:60" ht="20.95" outlineLevel="1" x14ac:dyDescent="0.2">
      <c r="A65" s="233">
        <v>15</v>
      </c>
      <c r="B65" s="234" t="s">
        <v>347</v>
      </c>
      <c r="C65" s="252" t="s">
        <v>348</v>
      </c>
      <c r="D65" s="235" t="s">
        <v>349</v>
      </c>
      <c r="E65" s="236">
        <v>33.6</v>
      </c>
      <c r="F65" s="237"/>
      <c r="G65" s="238">
        <f>ROUND(E65*F65,2)</f>
        <v>0</v>
      </c>
      <c r="H65" s="237"/>
      <c r="I65" s="238">
        <f>ROUND(E65*H65,2)</f>
        <v>0</v>
      </c>
      <c r="J65" s="237"/>
      <c r="K65" s="238">
        <f>ROUND(E65*J65,2)</f>
        <v>0</v>
      </c>
      <c r="L65" s="238">
        <v>21</v>
      </c>
      <c r="M65" s="238">
        <f>G65*(1+L65/100)</f>
        <v>0</v>
      </c>
      <c r="N65" s="238">
        <v>8.0000000000000004E-4</v>
      </c>
      <c r="O65" s="238">
        <f>ROUND(E65*N65,2)</f>
        <v>0.03</v>
      </c>
      <c r="P65" s="238">
        <v>0</v>
      </c>
      <c r="Q65" s="238">
        <f>ROUND(E65*P65,2)</f>
        <v>0</v>
      </c>
      <c r="R65" s="238" t="s">
        <v>350</v>
      </c>
      <c r="S65" s="238" t="s">
        <v>214</v>
      </c>
      <c r="T65" s="239" t="s">
        <v>284</v>
      </c>
      <c r="U65" s="222">
        <v>1.01999</v>
      </c>
      <c r="V65" s="222">
        <f>ROUND(E65*U65,2)</f>
        <v>34.270000000000003</v>
      </c>
      <c r="W65" s="222"/>
      <c r="X65" s="222" t="s">
        <v>248</v>
      </c>
      <c r="Y65" s="211"/>
      <c r="Z65" s="211"/>
      <c r="AA65" s="211"/>
      <c r="AB65" s="211"/>
      <c r="AC65" s="211"/>
      <c r="AD65" s="211"/>
      <c r="AE65" s="211"/>
      <c r="AF65" s="211"/>
      <c r="AG65" s="211" t="s">
        <v>249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351</v>
      </c>
      <c r="D66" s="259"/>
      <c r="E66" s="260">
        <v>33.6</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20.95" outlineLevel="1" x14ac:dyDescent="0.2">
      <c r="A67" s="233">
        <v>16</v>
      </c>
      <c r="B67" s="234" t="s">
        <v>352</v>
      </c>
      <c r="C67" s="252" t="s">
        <v>353</v>
      </c>
      <c r="D67" s="235" t="s">
        <v>294</v>
      </c>
      <c r="E67" s="236">
        <v>3.9689999999999999</v>
      </c>
      <c r="F67" s="237"/>
      <c r="G67" s="238">
        <f>ROUND(E67*F67,2)</f>
        <v>0</v>
      </c>
      <c r="H67" s="237"/>
      <c r="I67" s="238">
        <f>ROUND(E67*H67,2)</f>
        <v>0</v>
      </c>
      <c r="J67" s="237"/>
      <c r="K67" s="238">
        <f>ROUND(E67*J67,2)</f>
        <v>0</v>
      </c>
      <c r="L67" s="238">
        <v>21</v>
      </c>
      <c r="M67" s="238">
        <f>G67*(1+L67/100)</f>
        <v>0</v>
      </c>
      <c r="N67" s="238">
        <v>0.23336000000000001</v>
      </c>
      <c r="O67" s="238">
        <f>ROUND(E67*N67,2)</f>
        <v>0.93</v>
      </c>
      <c r="P67" s="238">
        <v>0</v>
      </c>
      <c r="Q67" s="238">
        <f>ROUND(E67*P67,2)</f>
        <v>0</v>
      </c>
      <c r="R67" s="238" t="s">
        <v>354</v>
      </c>
      <c r="S67" s="238" t="s">
        <v>214</v>
      </c>
      <c r="T67" s="239" t="s">
        <v>284</v>
      </c>
      <c r="U67" s="222">
        <v>3.1680000000000001</v>
      </c>
      <c r="V67" s="222">
        <f>ROUND(E67*U67,2)</f>
        <v>12.57</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67" t="s">
        <v>355</v>
      </c>
      <c r="D68" s="265"/>
      <c r="E68" s="265"/>
      <c r="F68" s="265"/>
      <c r="G68" s="265"/>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286</v>
      </c>
      <c r="AH68" s="211"/>
      <c r="AI68" s="211"/>
      <c r="AJ68" s="211"/>
      <c r="AK68" s="211"/>
      <c r="AL68" s="211"/>
      <c r="AM68" s="211"/>
      <c r="AN68" s="211"/>
      <c r="AO68" s="211"/>
      <c r="AP68" s="211"/>
      <c r="AQ68" s="211"/>
      <c r="AR68" s="211"/>
      <c r="AS68" s="211"/>
      <c r="AT68" s="211"/>
      <c r="AU68" s="211"/>
      <c r="AV68" s="211"/>
      <c r="AW68" s="211"/>
      <c r="AX68" s="211"/>
      <c r="AY68" s="211"/>
      <c r="AZ68" s="211"/>
      <c r="BA68" s="241" t="str">
        <f>C68</f>
        <v>C 12/15 až C 16/20 s případnou konstrukční obvodovou výztuží včetně bednění, s potěrem nebo s povrchem vyhlazeným ve spádu k okrajům,</v>
      </c>
      <c r="BB68" s="211"/>
      <c r="BC68" s="211"/>
      <c r="BD68" s="211"/>
      <c r="BE68" s="211"/>
      <c r="BF68" s="211"/>
      <c r="BG68" s="211"/>
      <c r="BH68" s="211"/>
    </row>
    <row r="69" spans="1:60" outlineLevel="1" x14ac:dyDescent="0.2">
      <c r="A69" s="218"/>
      <c r="B69" s="219"/>
      <c r="C69" s="268" t="s">
        <v>356</v>
      </c>
      <c r="D69" s="259"/>
      <c r="E69" s="260">
        <v>3.97</v>
      </c>
      <c r="F69" s="222"/>
      <c r="G69" s="22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288</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ht="13.1" x14ac:dyDescent="0.2">
      <c r="A70" s="227" t="s">
        <v>209</v>
      </c>
      <c r="B70" s="228" t="s">
        <v>100</v>
      </c>
      <c r="C70" s="251" t="s">
        <v>101</v>
      </c>
      <c r="D70" s="229"/>
      <c r="E70" s="230"/>
      <c r="F70" s="231"/>
      <c r="G70" s="231">
        <f>SUMIF(AG71:AG72,"&lt;&gt;NOR",G71:G72)</f>
        <v>0</v>
      </c>
      <c r="H70" s="231"/>
      <c r="I70" s="231">
        <f>SUM(I71:I72)</f>
        <v>0</v>
      </c>
      <c r="J70" s="231"/>
      <c r="K70" s="231">
        <f>SUM(K71:K72)</f>
        <v>0</v>
      </c>
      <c r="L70" s="231"/>
      <c r="M70" s="231">
        <f>SUM(M71:M72)</f>
        <v>0</v>
      </c>
      <c r="N70" s="231"/>
      <c r="O70" s="231">
        <f>SUM(O71:O72)</f>
        <v>6.84</v>
      </c>
      <c r="P70" s="231"/>
      <c r="Q70" s="231">
        <f>SUM(Q71:Q72)</f>
        <v>0</v>
      </c>
      <c r="R70" s="231"/>
      <c r="S70" s="231"/>
      <c r="T70" s="232"/>
      <c r="U70" s="226"/>
      <c r="V70" s="226">
        <f>SUM(V71:V72)</f>
        <v>522.39</v>
      </c>
      <c r="W70" s="226"/>
      <c r="X70" s="226"/>
      <c r="AG70" t="s">
        <v>210</v>
      </c>
    </row>
    <row r="71" spans="1:60" ht="20.95" outlineLevel="1" x14ac:dyDescent="0.2">
      <c r="A71" s="233">
        <v>17</v>
      </c>
      <c r="B71" s="234" t="s">
        <v>357</v>
      </c>
      <c r="C71" s="252" t="s">
        <v>358</v>
      </c>
      <c r="D71" s="235" t="s">
        <v>294</v>
      </c>
      <c r="E71" s="236">
        <v>549.88499999999999</v>
      </c>
      <c r="F71" s="237"/>
      <c r="G71" s="238">
        <f>ROUND(E71*F71,2)</f>
        <v>0</v>
      </c>
      <c r="H71" s="237"/>
      <c r="I71" s="238">
        <f>ROUND(E71*H71,2)</f>
        <v>0</v>
      </c>
      <c r="J71" s="237"/>
      <c r="K71" s="238">
        <f>ROUND(E71*J71,2)</f>
        <v>0</v>
      </c>
      <c r="L71" s="238">
        <v>21</v>
      </c>
      <c r="M71" s="238">
        <f>G71*(1+L71/100)</f>
        <v>0</v>
      </c>
      <c r="N71" s="238">
        <v>1.243E-2</v>
      </c>
      <c r="O71" s="238">
        <f>ROUND(E71*N71,2)</f>
        <v>6.84</v>
      </c>
      <c r="P71" s="238">
        <v>0</v>
      </c>
      <c r="Q71" s="238">
        <f>ROUND(E71*P71,2)</f>
        <v>0</v>
      </c>
      <c r="R71" s="238" t="s">
        <v>354</v>
      </c>
      <c r="S71" s="238" t="s">
        <v>214</v>
      </c>
      <c r="T71" s="239" t="s">
        <v>284</v>
      </c>
      <c r="U71" s="222">
        <v>0.95</v>
      </c>
      <c r="V71" s="222">
        <f>ROUND(E71*U71,2)</f>
        <v>522.39</v>
      </c>
      <c r="W71" s="222"/>
      <c r="X71" s="222" t="s">
        <v>248</v>
      </c>
      <c r="Y71" s="211"/>
      <c r="Z71" s="211"/>
      <c r="AA71" s="211"/>
      <c r="AB71" s="211"/>
      <c r="AC71" s="211"/>
      <c r="AD71" s="211"/>
      <c r="AE71" s="211"/>
      <c r="AF71" s="211"/>
      <c r="AG71" s="211" t="s">
        <v>249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ht="31.45" outlineLevel="1" x14ac:dyDescent="0.2">
      <c r="A72" s="218"/>
      <c r="B72" s="219"/>
      <c r="C72" s="268" t="s">
        <v>359</v>
      </c>
      <c r="D72" s="259"/>
      <c r="E72" s="260">
        <v>549.88</v>
      </c>
      <c r="F72" s="222"/>
      <c r="G72" s="222"/>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288</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ht="13.1" x14ac:dyDescent="0.2">
      <c r="A73" s="227" t="s">
        <v>209</v>
      </c>
      <c r="B73" s="228" t="s">
        <v>106</v>
      </c>
      <c r="C73" s="251" t="s">
        <v>107</v>
      </c>
      <c r="D73" s="229"/>
      <c r="E73" s="230"/>
      <c r="F73" s="231"/>
      <c r="G73" s="231">
        <f>SUMIF(AG74:AG93,"&lt;&gt;NOR",G74:G93)</f>
        <v>0</v>
      </c>
      <c r="H73" s="231"/>
      <c r="I73" s="231">
        <f>SUM(I74:I93)</f>
        <v>0</v>
      </c>
      <c r="J73" s="231"/>
      <c r="K73" s="231">
        <f>SUM(K74:K93)</f>
        <v>0</v>
      </c>
      <c r="L73" s="231"/>
      <c r="M73" s="231">
        <f>SUM(M74:M93)</f>
        <v>0</v>
      </c>
      <c r="N73" s="231"/>
      <c r="O73" s="231">
        <f>SUM(O74:O93)</f>
        <v>23.850000000000005</v>
      </c>
      <c r="P73" s="231"/>
      <c r="Q73" s="231">
        <f>SUM(Q74:Q93)</f>
        <v>0</v>
      </c>
      <c r="R73" s="231"/>
      <c r="S73" s="231"/>
      <c r="T73" s="232"/>
      <c r="U73" s="226"/>
      <c r="V73" s="226">
        <f>SUM(V74:V93)</f>
        <v>37.409999999999997</v>
      </c>
      <c r="W73" s="226"/>
      <c r="X73" s="226"/>
      <c r="AG73" t="s">
        <v>210</v>
      </c>
    </row>
    <row r="74" spans="1:60" outlineLevel="1" x14ac:dyDescent="0.2">
      <c r="A74" s="233">
        <v>18</v>
      </c>
      <c r="B74" s="234" t="s">
        <v>360</v>
      </c>
      <c r="C74" s="252" t="s">
        <v>361</v>
      </c>
      <c r="D74" s="235" t="s">
        <v>282</v>
      </c>
      <c r="E74" s="236">
        <v>14.53515</v>
      </c>
      <c r="F74" s="237"/>
      <c r="G74" s="238">
        <f>ROUND(E74*F74,2)</f>
        <v>0</v>
      </c>
      <c r="H74" s="237"/>
      <c r="I74" s="238">
        <f>ROUND(E74*H74,2)</f>
        <v>0</v>
      </c>
      <c r="J74" s="237"/>
      <c r="K74" s="238">
        <f>ROUND(E74*J74,2)</f>
        <v>0</v>
      </c>
      <c r="L74" s="238">
        <v>21</v>
      </c>
      <c r="M74" s="238">
        <f>G74*(1+L74/100)</f>
        <v>0</v>
      </c>
      <c r="N74" s="238">
        <v>1.63</v>
      </c>
      <c r="O74" s="238">
        <f>ROUND(E74*N74,2)</f>
        <v>23.69</v>
      </c>
      <c r="P74" s="238">
        <v>0</v>
      </c>
      <c r="Q74" s="238">
        <f>ROUND(E74*P74,2)</f>
        <v>0</v>
      </c>
      <c r="R74" s="238" t="s">
        <v>362</v>
      </c>
      <c r="S74" s="238" t="s">
        <v>214</v>
      </c>
      <c r="T74" s="239" t="s">
        <v>284</v>
      </c>
      <c r="U74" s="222">
        <v>0.92</v>
      </c>
      <c r="V74" s="222">
        <f>ROUND(E74*U74,2)</f>
        <v>13.37</v>
      </c>
      <c r="W74" s="222"/>
      <c r="X74" s="222" t="s">
        <v>248</v>
      </c>
      <c r="Y74" s="211"/>
      <c r="Z74" s="211"/>
      <c r="AA74" s="211"/>
      <c r="AB74" s="211"/>
      <c r="AC74" s="211"/>
      <c r="AD74" s="211"/>
      <c r="AE74" s="211"/>
      <c r="AF74" s="211"/>
      <c r="AG74" s="211" t="s">
        <v>249</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18"/>
      <c r="B75" s="219"/>
      <c r="C75" s="267" t="s">
        <v>363</v>
      </c>
      <c r="D75" s="265"/>
      <c r="E75" s="265"/>
      <c r="F75" s="265"/>
      <c r="G75" s="265"/>
      <c r="H75" s="222"/>
      <c r="I75" s="222"/>
      <c r="J75" s="222"/>
      <c r="K75" s="222"/>
      <c r="L75" s="222"/>
      <c r="M75" s="222"/>
      <c r="N75" s="222"/>
      <c r="O75" s="222"/>
      <c r="P75" s="222"/>
      <c r="Q75" s="222"/>
      <c r="R75" s="222"/>
      <c r="S75" s="222"/>
      <c r="T75" s="222"/>
      <c r="U75" s="222"/>
      <c r="V75" s="222"/>
      <c r="W75" s="222"/>
      <c r="X75" s="222"/>
      <c r="Y75" s="211"/>
      <c r="Z75" s="211"/>
      <c r="AA75" s="211"/>
      <c r="AB75" s="211"/>
      <c r="AC75" s="211"/>
      <c r="AD75" s="211"/>
      <c r="AE75" s="211"/>
      <c r="AF75" s="211"/>
      <c r="AG75" s="211" t="s">
        <v>286</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364</v>
      </c>
      <c r="D76" s="259"/>
      <c r="E76" s="260">
        <v>10.41</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68" t="s">
        <v>365</v>
      </c>
      <c r="D77" s="259"/>
      <c r="E77" s="260">
        <v>4.12</v>
      </c>
      <c r="F77" s="222"/>
      <c r="G77" s="222"/>
      <c r="H77" s="222"/>
      <c r="I77" s="222"/>
      <c r="J77" s="222"/>
      <c r="K77" s="222"/>
      <c r="L77" s="222"/>
      <c r="M77" s="222"/>
      <c r="N77" s="222"/>
      <c r="O77" s="222"/>
      <c r="P77" s="222"/>
      <c r="Q77" s="222"/>
      <c r="R77" s="222"/>
      <c r="S77" s="222"/>
      <c r="T77" s="222"/>
      <c r="U77" s="222"/>
      <c r="V77" s="222"/>
      <c r="W77" s="222"/>
      <c r="X77" s="222"/>
      <c r="Y77" s="211"/>
      <c r="Z77" s="211"/>
      <c r="AA77" s="211"/>
      <c r="AB77" s="211"/>
      <c r="AC77" s="211"/>
      <c r="AD77" s="211"/>
      <c r="AE77" s="211"/>
      <c r="AF77" s="211"/>
      <c r="AG77" s="211" t="s">
        <v>288</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33">
        <v>19</v>
      </c>
      <c r="B78" s="234" t="s">
        <v>366</v>
      </c>
      <c r="C78" s="252" t="s">
        <v>367</v>
      </c>
      <c r="D78" s="235" t="s">
        <v>294</v>
      </c>
      <c r="E78" s="236">
        <v>282.02159999999998</v>
      </c>
      <c r="F78" s="237"/>
      <c r="G78" s="238">
        <f>ROUND(E78*F78,2)</f>
        <v>0</v>
      </c>
      <c r="H78" s="237"/>
      <c r="I78" s="238">
        <f>ROUND(E78*H78,2)</f>
        <v>0</v>
      </c>
      <c r="J78" s="237"/>
      <c r="K78" s="238">
        <f>ROUND(E78*J78,2)</f>
        <v>0</v>
      </c>
      <c r="L78" s="238">
        <v>21</v>
      </c>
      <c r="M78" s="238">
        <f>G78*(1+L78/100)</f>
        <v>0</v>
      </c>
      <c r="N78" s="238">
        <v>1.8000000000000001E-4</v>
      </c>
      <c r="O78" s="238">
        <f>ROUND(E78*N78,2)</f>
        <v>0.05</v>
      </c>
      <c r="P78" s="238">
        <v>0</v>
      </c>
      <c r="Q78" s="238">
        <f>ROUND(E78*P78,2)</f>
        <v>0</v>
      </c>
      <c r="R78" s="238" t="s">
        <v>362</v>
      </c>
      <c r="S78" s="238" t="s">
        <v>214</v>
      </c>
      <c r="T78" s="239" t="s">
        <v>284</v>
      </c>
      <c r="U78" s="222">
        <v>7.4999999999999997E-2</v>
      </c>
      <c r="V78" s="222">
        <f>ROUND(E78*U78,2)</f>
        <v>21.15</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7" t="s">
        <v>368</v>
      </c>
      <c r="D79" s="265"/>
      <c r="E79" s="265"/>
      <c r="F79" s="265"/>
      <c r="G79" s="265"/>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286</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8" t="s">
        <v>369</v>
      </c>
      <c r="D80" s="259"/>
      <c r="E80" s="260">
        <v>190.52</v>
      </c>
      <c r="F80" s="222"/>
      <c r="G80" s="222"/>
      <c r="H80" s="222"/>
      <c r="I80" s="222"/>
      <c r="J80" s="222"/>
      <c r="K80" s="222"/>
      <c r="L80" s="222"/>
      <c r="M80" s="222"/>
      <c r="N80" s="222"/>
      <c r="O80" s="222"/>
      <c r="P80" s="222"/>
      <c r="Q80" s="222"/>
      <c r="R80" s="222"/>
      <c r="S80" s="222"/>
      <c r="T80" s="222"/>
      <c r="U80" s="222"/>
      <c r="V80" s="222"/>
      <c r="W80" s="222"/>
      <c r="X80" s="222"/>
      <c r="Y80" s="211"/>
      <c r="Z80" s="211"/>
      <c r="AA80" s="211"/>
      <c r="AB80" s="211"/>
      <c r="AC80" s="211"/>
      <c r="AD80" s="211"/>
      <c r="AE80" s="211"/>
      <c r="AF80" s="211"/>
      <c r="AG80" s="211" t="s">
        <v>288</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8" t="s">
        <v>370</v>
      </c>
      <c r="D81" s="259"/>
      <c r="E81" s="260">
        <v>91.5</v>
      </c>
      <c r="F81" s="222"/>
      <c r="G81" s="222"/>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288</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3">
        <v>20</v>
      </c>
      <c r="B82" s="234" t="s">
        <v>371</v>
      </c>
      <c r="C82" s="252" t="s">
        <v>372</v>
      </c>
      <c r="D82" s="235" t="s">
        <v>349</v>
      </c>
      <c r="E82" s="236">
        <v>55.545000000000002</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t="s">
        <v>373</v>
      </c>
      <c r="S82" s="238" t="s">
        <v>214</v>
      </c>
      <c r="T82" s="239" t="s">
        <v>284</v>
      </c>
      <c r="U82" s="222">
        <v>5.1999999999999998E-2</v>
      </c>
      <c r="V82" s="222">
        <f>ROUND(E82*U82,2)</f>
        <v>2.89</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8" t="s">
        <v>374</v>
      </c>
      <c r="D83" s="259"/>
      <c r="E83" s="260">
        <v>55.55</v>
      </c>
      <c r="F83" s="222"/>
      <c r="G83" s="222"/>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288</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43">
        <v>21</v>
      </c>
      <c r="B84" s="244" t="s">
        <v>375</v>
      </c>
      <c r="C84" s="255" t="s">
        <v>376</v>
      </c>
      <c r="D84" s="245" t="s">
        <v>246</v>
      </c>
      <c r="E84" s="246">
        <v>1</v>
      </c>
      <c r="F84" s="247"/>
      <c r="G84" s="248">
        <f>ROUND(E84*F84,2)</f>
        <v>0</v>
      </c>
      <c r="H84" s="247"/>
      <c r="I84" s="248">
        <f>ROUND(E84*H84,2)</f>
        <v>0</v>
      </c>
      <c r="J84" s="247"/>
      <c r="K84" s="248">
        <f>ROUND(E84*J84,2)</f>
        <v>0</v>
      </c>
      <c r="L84" s="248">
        <v>21</v>
      </c>
      <c r="M84" s="248">
        <f>G84*(1+L84/100)</f>
        <v>0</v>
      </c>
      <c r="N84" s="248">
        <v>3.0000000000000001E-3</v>
      </c>
      <c r="O84" s="248">
        <f>ROUND(E84*N84,2)</f>
        <v>0</v>
      </c>
      <c r="P84" s="248">
        <v>0</v>
      </c>
      <c r="Q84" s="248">
        <f>ROUND(E84*P84,2)</f>
        <v>0</v>
      </c>
      <c r="R84" s="248"/>
      <c r="S84" s="248" t="s">
        <v>247</v>
      </c>
      <c r="T84" s="249" t="s">
        <v>215</v>
      </c>
      <c r="U84" s="222">
        <v>0</v>
      </c>
      <c r="V84" s="222">
        <f>ROUND(E84*U84,2)</f>
        <v>0</v>
      </c>
      <c r="W84" s="222"/>
      <c r="X84" s="222" t="s">
        <v>248</v>
      </c>
      <c r="Y84" s="211"/>
      <c r="Z84" s="211"/>
      <c r="AA84" s="211"/>
      <c r="AB84" s="211"/>
      <c r="AC84" s="211"/>
      <c r="AD84" s="211"/>
      <c r="AE84" s="211"/>
      <c r="AF84" s="211"/>
      <c r="AG84" s="211" t="s">
        <v>249</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33">
        <v>22</v>
      </c>
      <c r="B85" s="234" t="s">
        <v>377</v>
      </c>
      <c r="C85" s="252" t="s">
        <v>378</v>
      </c>
      <c r="D85" s="235" t="s">
        <v>349</v>
      </c>
      <c r="E85" s="236">
        <v>57.661000000000001</v>
      </c>
      <c r="F85" s="237"/>
      <c r="G85" s="238">
        <f>ROUND(E85*F85,2)</f>
        <v>0</v>
      </c>
      <c r="H85" s="237"/>
      <c r="I85" s="238">
        <f>ROUND(E85*H85,2)</f>
        <v>0</v>
      </c>
      <c r="J85" s="237"/>
      <c r="K85" s="238">
        <f>ROUND(E85*J85,2)</f>
        <v>0</v>
      </c>
      <c r="L85" s="238">
        <v>21</v>
      </c>
      <c r="M85" s="238">
        <f>G85*(1+L85/100)</f>
        <v>0</v>
      </c>
      <c r="N85" s="238">
        <v>2.2000000000000001E-4</v>
      </c>
      <c r="O85" s="238">
        <f>ROUND(E85*N85,2)</f>
        <v>0.01</v>
      </c>
      <c r="P85" s="238">
        <v>0</v>
      </c>
      <c r="Q85" s="238">
        <f>ROUND(E85*P85,2)</f>
        <v>0</v>
      </c>
      <c r="R85" s="238" t="s">
        <v>343</v>
      </c>
      <c r="S85" s="238" t="s">
        <v>214</v>
      </c>
      <c r="T85" s="239" t="s">
        <v>284</v>
      </c>
      <c r="U85" s="222">
        <v>0</v>
      </c>
      <c r="V85" s="222">
        <f>ROUND(E85*U85,2)</f>
        <v>0</v>
      </c>
      <c r="W85" s="222"/>
      <c r="X85" s="222" t="s">
        <v>344</v>
      </c>
      <c r="Y85" s="211"/>
      <c r="Z85" s="211"/>
      <c r="AA85" s="211"/>
      <c r="AB85" s="211"/>
      <c r="AC85" s="211"/>
      <c r="AD85" s="211"/>
      <c r="AE85" s="211"/>
      <c r="AF85" s="211"/>
      <c r="AG85" s="211" t="s">
        <v>345</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68" t="s">
        <v>379</v>
      </c>
      <c r="D86" s="259"/>
      <c r="E86" s="260">
        <v>57.66</v>
      </c>
      <c r="F86" s="222"/>
      <c r="G86" s="222"/>
      <c r="H86" s="222"/>
      <c r="I86" s="222"/>
      <c r="J86" s="222"/>
      <c r="K86" s="222"/>
      <c r="L86" s="222"/>
      <c r="M86" s="222"/>
      <c r="N86" s="222"/>
      <c r="O86" s="222"/>
      <c r="P86" s="222"/>
      <c r="Q86" s="222"/>
      <c r="R86" s="222"/>
      <c r="S86" s="222"/>
      <c r="T86" s="222"/>
      <c r="U86" s="222"/>
      <c r="V86" s="222"/>
      <c r="W86" s="222"/>
      <c r="X86" s="222"/>
      <c r="Y86" s="211"/>
      <c r="Z86" s="211"/>
      <c r="AA86" s="211"/>
      <c r="AB86" s="211"/>
      <c r="AC86" s="211"/>
      <c r="AD86" s="211"/>
      <c r="AE86" s="211"/>
      <c r="AF86" s="211"/>
      <c r="AG86" s="211" t="s">
        <v>288</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33">
        <v>23</v>
      </c>
      <c r="B87" s="234" t="s">
        <v>380</v>
      </c>
      <c r="C87" s="252" t="s">
        <v>381</v>
      </c>
      <c r="D87" s="235" t="s">
        <v>294</v>
      </c>
      <c r="E87" s="236">
        <v>338.42592000000002</v>
      </c>
      <c r="F87" s="237"/>
      <c r="G87" s="238">
        <f>ROUND(E87*F87,2)</f>
        <v>0</v>
      </c>
      <c r="H87" s="237"/>
      <c r="I87" s="238">
        <f>ROUND(E87*H87,2)</f>
        <v>0</v>
      </c>
      <c r="J87" s="237"/>
      <c r="K87" s="238">
        <f>ROUND(E87*J87,2)</f>
        <v>0</v>
      </c>
      <c r="L87" s="238">
        <v>21</v>
      </c>
      <c r="M87" s="238">
        <f>G87*(1+L87/100)</f>
        <v>0</v>
      </c>
      <c r="N87" s="238">
        <v>2.9999999999999997E-4</v>
      </c>
      <c r="O87" s="238">
        <f>ROUND(E87*N87,2)</f>
        <v>0.1</v>
      </c>
      <c r="P87" s="238">
        <v>0</v>
      </c>
      <c r="Q87" s="238">
        <f>ROUND(E87*P87,2)</f>
        <v>0</v>
      </c>
      <c r="R87" s="238" t="s">
        <v>343</v>
      </c>
      <c r="S87" s="238" t="s">
        <v>214</v>
      </c>
      <c r="T87" s="239" t="s">
        <v>284</v>
      </c>
      <c r="U87" s="222">
        <v>0</v>
      </c>
      <c r="V87" s="222">
        <f>ROUND(E87*U87,2)</f>
        <v>0</v>
      </c>
      <c r="W87" s="222"/>
      <c r="X87" s="222" t="s">
        <v>344</v>
      </c>
      <c r="Y87" s="211"/>
      <c r="Z87" s="211"/>
      <c r="AA87" s="211"/>
      <c r="AB87" s="211"/>
      <c r="AC87" s="211"/>
      <c r="AD87" s="211"/>
      <c r="AE87" s="211"/>
      <c r="AF87" s="211"/>
      <c r="AG87" s="211" t="s">
        <v>345</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9" t="s">
        <v>310</v>
      </c>
      <c r="D88" s="261"/>
      <c r="E88" s="262"/>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70" t="s">
        <v>382</v>
      </c>
      <c r="D89" s="261"/>
      <c r="E89" s="262">
        <v>190.52</v>
      </c>
      <c r="F89" s="222"/>
      <c r="G89" s="222"/>
      <c r="H89" s="222"/>
      <c r="I89" s="222"/>
      <c r="J89" s="222"/>
      <c r="K89" s="222"/>
      <c r="L89" s="222"/>
      <c r="M89" s="222"/>
      <c r="N89" s="222"/>
      <c r="O89" s="222"/>
      <c r="P89" s="222"/>
      <c r="Q89" s="222"/>
      <c r="R89" s="222"/>
      <c r="S89" s="222"/>
      <c r="T89" s="222"/>
      <c r="U89" s="222"/>
      <c r="V89" s="222"/>
      <c r="W89" s="222"/>
      <c r="X89" s="222"/>
      <c r="Y89" s="211"/>
      <c r="Z89" s="211"/>
      <c r="AA89" s="211"/>
      <c r="AB89" s="211"/>
      <c r="AC89" s="211"/>
      <c r="AD89" s="211"/>
      <c r="AE89" s="211"/>
      <c r="AF89" s="211"/>
      <c r="AG89" s="211" t="s">
        <v>288</v>
      </c>
      <c r="AH89" s="211">
        <v>2</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70" t="s">
        <v>383</v>
      </c>
      <c r="D90" s="261"/>
      <c r="E90" s="262">
        <v>91.5</v>
      </c>
      <c r="F90" s="222"/>
      <c r="G90" s="222"/>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288</v>
      </c>
      <c r="AH90" s="211">
        <v>2</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71" t="s">
        <v>315</v>
      </c>
      <c r="D91" s="263"/>
      <c r="E91" s="264"/>
      <c r="F91" s="222"/>
      <c r="G91" s="222"/>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288</v>
      </c>
      <c r="AH91" s="211">
        <v>3</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69" t="s">
        <v>316</v>
      </c>
      <c r="D92" s="261"/>
      <c r="E92" s="262"/>
      <c r="F92" s="222"/>
      <c r="G92" s="222"/>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288</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68" t="s">
        <v>384</v>
      </c>
      <c r="D93" s="259"/>
      <c r="E93" s="260">
        <v>338.43</v>
      </c>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ht="13.1" x14ac:dyDescent="0.2">
      <c r="A94" s="227" t="s">
        <v>209</v>
      </c>
      <c r="B94" s="228" t="s">
        <v>110</v>
      </c>
      <c r="C94" s="251" t="s">
        <v>111</v>
      </c>
      <c r="D94" s="229"/>
      <c r="E94" s="230"/>
      <c r="F94" s="231"/>
      <c r="G94" s="231">
        <f>SUMIF(AG95:AG110,"&lt;&gt;NOR",G95:G110)</f>
        <v>0</v>
      </c>
      <c r="H94" s="231"/>
      <c r="I94" s="231">
        <f>SUM(I95:I110)</f>
        <v>0</v>
      </c>
      <c r="J94" s="231"/>
      <c r="K94" s="231">
        <f>SUM(K95:K110)</f>
        <v>0</v>
      </c>
      <c r="L94" s="231"/>
      <c r="M94" s="231">
        <f>SUM(M95:M110)</f>
        <v>0</v>
      </c>
      <c r="N94" s="231"/>
      <c r="O94" s="231">
        <f>SUM(O95:O110)</f>
        <v>40.299999999999997</v>
      </c>
      <c r="P94" s="231"/>
      <c r="Q94" s="231">
        <f>SUM(Q95:Q110)</f>
        <v>0</v>
      </c>
      <c r="R94" s="231"/>
      <c r="S94" s="231"/>
      <c r="T94" s="232"/>
      <c r="U94" s="226"/>
      <c r="V94" s="226">
        <f>SUM(V95:V110)</f>
        <v>62.77</v>
      </c>
      <c r="W94" s="226"/>
      <c r="X94" s="226"/>
      <c r="AG94" t="s">
        <v>210</v>
      </c>
    </row>
    <row r="95" spans="1:60" outlineLevel="1" x14ac:dyDescent="0.2">
      <c r="A95" s="233">
        <v>24</v>
      </c>
      <c r="B95" s="234" t="s">
        <v>385</v>
      </c>
      <c r="C95" s="252" t="s">
        <v>386</v>
      </c>
      <c r="D95" s="235" t="s">
        <v>294</v>
      </c>
      <c r="E95" s="236">
        <v>62.390999999999998</v>
      </c>
      <c r="F95" s="237"/>
      <c r="G95" s="238">
        <f>ROUND(E95*F95,2)</f>
        <v>0</v>
      </c>
      <c r="H95" s="237"/>
      <c r="I95" s="238">
        <f>ROUND(E95*H95,2)</f>
        <v>0</v>
      </c>
      <c r="J95" s="237"/>
      <c r="K95" s="238">
        <f>ROUND(E95*J95,2)</f>
        <v>0</v>
      </c>
      <c r="L95" s="238">
        <v>21</v>
      </c>
      <c r="M95" s="238">
        <f>G95*(1+L95/100)</f>
        <v>0</v>
      </c>
      <c r="N95" s="238">
        <v>5.0000000000000001E-4</v>
      </c>
      <c r="O95" s="238">
        <f>ROUND(E95*N95,2)</f>
        <v>0.03</v>
      </c>
      <c r="P95" s="238">
        <v>0</v>
      </c>
      <c r="Q95" s="238">
        <f>ROUND(E95*P95,2)</f>
        <v>0</v>
      </c>
      <c r="R95" s="238" t="s">
        <v>362</v>
      </c>
      <c r="S95" s="238" t="s">
        <v>214</v>
      </c>
      <c r="T95" s="239" t="s">
        <v>284</v>
      </c>
      <c r="U95" s="222">
        <v>9.4E-2</v>
      </c>
      <c r="V95" s="222">
        <f>ROUND(E95*U95,2)</f>
        <v>5.86</v>
      </c>
      <c r="W95" s="222"/>
      <c r="X95" s="222" t="s">
        <v>248</v>
      </c>
      <c r="Y95" s="211"/>
      <c r="Z95" s="211"/>
      <c r="AA95" s="211"/>
      <c r="AB95" s="211"/>
      <c r="AC95" s="211"/>
      <c r="AD95" s="211"/>
      <c r="AE95" s="211"/>
      <c r="AF95" s="211"/>
      <c r="AG95" s="211" t="s">
        <v>249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68" t="s">
        <v>332</v>
      </c>
      <c r="D96" s="259"/>
      <c r="E96" s="260">
        <v>62.39</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ht="20.95" outlineLevel="1" x14ac:dyDescent="0.2">
      <c r="A97" s="233">
        <v>25</v>
      </c>
      <c r="B97" s="234" t="s">
        <v>387</v>
      </c>
      <c r="C97" s="252" t="s">
        <v>388</v>
      </c>
      <c r="D97" s="235" t="s">
        <v>294</v>
      </c>
      <c r="E97" s="236">
        <v>62.390999999999998</v>
      </c>
      <c r="F97" s="237"/>
      <c r="G97" s="238">
        <f>ROUND(E97*F97,2)</f>
        <v>0</v>
      </c>
      <c r="H97" s="237"/>
      <c r="I97" s="238">
        <f>ROUND(E97*H97,2)</f>
        <v>0</v>
      </c>
      <c r="J97" s="237"/>
      <c r="K97" s="238">
        <f>ROUND(E97*J97,2)</f>
        <v>0</v>
      </c>
      <c r="L97" s="238">
        <v>21</v>
      </c>
      <c r="M97" s="238">
        <f>G97*(1+L97/100)</f>
        <v>0</v>
      </c>
      <c r="N97" s="238">
        <v>0.378</v>
      </c>
      <c r="O97" s="238">
        <f>ROUND(E97*N97,2)</f>
        <v>23.58</v>
      </c>
      <c r="P97" s="238">
        <v>0</v>
      </c>
      <c r="Q97" s="238">
        <f>ROUND(E97*P97,2)</f>
        <v>0</v>
      </c>
      <c r="R97" s="238" t="s">
        <v>389</v>
      </c>
      <c r="S97" s="238" t="s">
        <v>214</v>
      </c>
      <c r="T97" s="239" t="s">
        <v>284</v>
      </c>
      <c r="U97" s="222">
        <v>2.5999999999999999E-2</v>
      </c>
      <c r="V97" s="222">
        <f>ROUND(E97*U97,2)</f>
        <v>1.62</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68" t="s">
        <v>332</v>
      </c>
      <c r="D98" s="259"/>
      <c r="E98" s="260">
        <v>62.39</v>
      </c>
      <c r="F98" s="222"/>
      <c r="G98" s="222"/>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288</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33">
        <v>26</v>
      </c>
      <c r="B99" s="234" t="s">
        <v>390</v>
      </c>
      <c r="C99" s="252" t="s">
        <v>391</v>
      </c>
      <c r="D99" s="235" t="s">
        <v>294</v>
      </c>
      <c r="E99" s="236">
        <v>62.390999999999998</v>
      </c>
      <c r="F99" s="237"/>
      <c r="G99" s="238">
        <f>ROUND(E99*F99,2)</f>
        <v>0</v>
      </c>
      <c r="H99" s="237"/>
      <c r="I99" s="238">
        <f>ROUND(E99*H99,2)</f>
        <v>0</v>
      </c>
      <c r="J99" s="237"/>
      <c r="K99" s="238">
        <f>ROUND(E99*J99,2)</f>
        <v>0</v>
      </c>
      <c r="L99" s="238">
        <v>21</v>
      </c>
      <c r="M99" s="238">
        <f>G99*(1+L99/100)</f>
        <v>0</v>
      </c>
      <c r="N99" s="238">
        <v>7.3899999999999993E-2</v>
      </c>
      <c r="O99" s="238">
        <f>ROUND(E99*N99,2)</f>
        <v>4.6100000000000003</v>
      </c>
      <c r="P99" s="238">
        <v>0</v>
      </c>
      <c r="Q99" s="238">
        <f>ROUND(E99*P99,2)</f>
        <v>0</v>
      </c>
      <c r="R99" s="238" t="s">
        <v>389</v>
      </c>
      <c r="S99" s="238" t="s">
        <v>214</v>
      </c>
      <c r="T99" s="239" t="s">
        <v>284</v>
      </c>
      <c r="U99" s="222">
        <v>0.45200000000000001</v>
      </c>
      <c r="V99" s="222">
        <f>ROUND(E99*U99,2)</f>
        <v>28.2</v>
      </c>
      <c r="W99" s="222"/>
      <c r="X99" s="222" t="s">
        <v>248</v>
      </c>
      <c r="Y99" s="211"/>
      <c r="Z99" s="211"/>
      <c r="AA99" s="211"/>
      <c r="AB99" s="211"/>
      <c r="AC99" s="211"/>
      <c r="AD99" s="211"/>
      <c r="AE99" s="211"/>
      <c r="AF99" s="211"/>
      <c r="AG99" s="211" t="s">
        <v>249</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95" outlineLevel="1" x14ac:dyDescent="0.2">
      <c r="A100" s="218"/>
      <c r="B100" s="219"/>
      <c r="C100" s="267" t="s">
        <v>392</v>
      </c>
      <c r="D100" s="265"/>
      <c r="E100" s="265"/>
      <c r="F100" s="265"/>
      <c r="G100" s="265"/>
      <c r="H100" s="222"/>
      <c r="I100" s="222"/>
      <c r="J100" s="222"/>
      <c r="K100" s="222"/>
      <c r="L100" s="222"/>
      <c r="M100" s="222"/>
      <c r="N100" s="222"/>
      <c r="O100" s="222"/>
      <c r="P100" s="222"/>
      <c r="Q100" s="222"/>
      <c r="R100" s="222"/>
      <c r="S100" s="222"/>
      <c r="T100" s="222"/>
      <c r="U100" s="222"/>
      <c r="V100" s="222"/>
      <c r="W100" s="222"/>
      <c r="X100" s="222"/>
      <c r="Y100" s="211"/>
      <c r="Z100" s="211"/>
      <c r="AA100" s="211"/>
      <c r="AB100" s="211"/>
      <c r="AC100" s="211"/>
      <c r="AD100" s="211"/>
      <c r="AE100" s="211"/>
      <c r="AF100" s="211"/>
      <c r="AG100" s="211" t="s">
        <v>286</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41" t="str">
        <f>C100</f>
        <v>s provedením lože z kameniva drceného, s vyplněním spár, s dvojitým hutněním a se smetením přebytečného materiálu na krajnici. S dodáním hmot pro lože a výplň spár.</v>
      </c>
      <c r="BB100" s="211"/>
      <c r="BC100" s="211"/>
      <c r="BD100" s="211"/>
      <c r="BE100" s="211"/>
      <c r="BF100" s="211"/>
      <c r="BG100" s="211"/>
      <c r="BH100" s="211"/>
    </row>
    <row r="101" spans="1:60" outlineLevel="1" x14ac:dyDescent="0.2">
      <c r="A101" s="218"/>
      <c r="B101" s="219"/>
      <c r="C101" s="268" t="s">
        <v>332</v>
      </c>
      <c r="D101" s="259"/>
      <c r="E101" s="260">
        <v>62.39</v>
      </c>
      <c r="F101" s="222"/>
      <c r="G101" s="222"/>
      <c r="H101" s="222"/>
      <c r="I101" s="222"/>
      <c r="J101" s="222"/>
      <c r="K101" s="222"/>
      <c r="L101" s="222"/>
      <c r="M101" s="222"/>
      <c r="N101" s="222"/>
      <c r="O101" s="222"/>
      <c r="P101" s="222"/>
      <c r="Q101" s="222"/>
      <c r="R101" s="222"/>
      <c r="S101" s="222"/>
      <c r="T101" s="222"/>
      <c r="U101" s="222"/>
      <c r="V101" s="222"/>
      <c r="W101" s="222"/>
      <c r="X101" s="222"/>
      <c r="Y101" s="211"/>
      <c r="Z101" s="211"/>
      <c r="AA101" s="211"/>
      <c r="AB101" s="211"/>
      <c r="AC101" s="211"/>
      <c r="AD101" s="211"/>
      <c r="AE101" s="211"/>
      <c r="AF101" s="211"/>
      <c r="AG101" s="211" t="s">
        <v>288</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33">
        <v>27</v>
      </c>
      <c r="B102" s="234" t="s">
        <v>393</v>
      </c>
      <c r="C102" s="252" t="s">
        <v>394</v>
      </c>
      <c r="D102" s="235" t="s">
        <v>349</v>
      </c>
      <c r="E102" s="236">
        <v>56.5</v>
      </c>
      <c r="F102" s="237"/>
      <c r="G102" s="238">
        <f>ROUND(E102*F102,2)</f>
        <v>0</v>
      </c>
      <c r="H102" s="237"/>
      <c r="I102" s="238">
        <f>ROUND(E102*H102,2)</f>
        <v>0</v>
      </c>
      <c r="J102" s="237"/>
      <c r="K102" s="238">
        <f>ROUND(E102*J102,2)</f>
        <v>0</v>
      </c>
      <c r="L102" s="238">
        <v>21</v>
      </c>
      <c r="M102" s="238">
        <f>G102*(1+L102/100)</f>
        <v>0</v>
      </c>
      <c r="N102" s="238">
        <v>3.3E-4</v>
      </c>
      <c r="O102" s="238">
        <f>ROUND(E102*N102,2)</f>
        <v>0.02</v>
      </c>
      <c r="P102" s="238">
        <v>0</v>
      </c>
      <c r="Q102" s="238">
        <f>ROUND(E102*P102,2)</f>
        <v>0</v>
      </c>
      <c r="R102" s="238" t="s">
        <v>389</v>
      </c>
      <c r="S102" s="238" t="s">
        <v>214</v>
      </c>
      <c r="T102" s="239" t="s">
        <v>284</v>
      </c>
      <c r="U102" s="222">
        <v>0.41</v>
      </c>
      <c r="V102" s="222">
        <f>ROUND(E102*U102,2)</f>
        <v>23.17</v>
      </c>
      <c r="W102" s="222"/>
      <c r="X102" s="222" t="s">
        <v>248</v>
      </c>
      <c r="Y102" s="211"/>
      <c r="Z102" s="211"/>
      <c r="AA102" s="211"/>
      <c r="AB102" s="211"/>
      <c r="AC102" s="211"/>
      <c r="AD102" s="211"/>
      <c r="AE102" s="211"/>
      <c r="AF102" s="211"/>
      <c r="AG102" s="211" t="s">
        <v>249</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68" t="s">
        <v>395</v>
      </c>
      <c r="D103" s="259"/>
      <c r="E103" s="260">
        <v>56.5</v>
      </c>
      <c r="F103" s="222"/>
      <c r="G103" s="222"/>
      <c r="H103" s="222"/>
      <c r="I103" s="222"/>
      <c r="J103" s="222"/>
      <c r="K103" s="222"/>
      <c r="L103" s="222"/>
      <c r="M103" s="222"/>
      <c r="N103" s="222"/>
      <c r="O103" s="222"/>
      <c r="P103" s="222"/>
      <c r="Q103" s="222"/>
      <c r="R103" s="222"/>
      <c r="S103" s="222"/>
      <c r="T103" s="222"/>
      <c r="U103" s="222"/>
      <c r="V103" s="222"/>
      <c r="W103" s="222"/>
      <c r="X103" s="222"/>
      <c r="Y103" s="211"/>
      <c r="Z103" s="211"/>
      <c r="AA103" s="211"/>
      <c r="AB103" s="211"/>
      <c r="AC103" s="211"/>
      <c r="AD103" s="211"/>
      <c r="AE103" s="211"/>
      <c r="AF103" s="211"/>
      <c r="AG103" s="211" t="s">
        <v>288</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ht="20.95" outlineLevel="1" x14ac:dyDescent="0.2">
      <c r="A104" s="233">
        <v>28</v>
      </c>
      <c r="B104" s="234" t="s">
        <v>396</v>
      </c>
      <c r="C104" s="252" t="s">
        <v>397</v>
      </c>
      <c r="D104" s="235" t="s">
        <v>349</v>
      </c>
      <c r="E104" s="236">
        <v>28</v>
      </c>
      <c r="F104" s="237"/>
      <c r="G104" s="238">
        <f>ROUND(E104*F104,2)</f>
        <v>0</v>
      </c>
      <c r="H104" s="237"/>
      <c r="I104" s="238">
        <f>ROUND(E104*H104,2)</f>
        <v>0</v>
      </c>
      <c r="J104" s="237"/>
      <c r="K104" s="238">
        <f>ROUND(E104*J104,2)</f>
        <v>0</v>
      </c>
      <c r="L104" s="238">
        <v>21</v>
      </c>
      <c r="M104" s="238">
        <f>G104*(1+L104/100)</f>
        <v>0</v>
      </c>
      <c r="N104" s="238">
        <v>0.10249999999999999</v>
      </c>
      <c r="O104" s="238">
        <f>ROUND(E104*N104,2)</f>
        <v>2.87</v>
      </c>
      <c r="P104" s="238">
        <v>0</v>
      </c>
      <c r="Q104" s="238">
        <f>ROUND(E104*P104,2)</f>
        <v>0</v>
      </c>
      <c r="R104" s="238" t="s">
        <v>389</v>
      </c>
      <c r="S104" s="238" t="s">
        <v>214</v>
      </c>
      <c r="T104" s="239" t="s">
        <v>284</v>
      </c>
      <c r="U104" s="222">
        <v>0.14000000000000001</v>
      </c>
      <c r="V104" s="222">
        <f>ROUND(E104*U104,2)</f>
        <v>3.92</v>
      </c>
      <c r="W104" s="222"/>
      <c r="X104" s="222" t="s">
        <v>248</v>
      </c>
      <c r="Y104" s="211"/>
      <c r="Z104" s="211"/>
      <c r="AA104" s="211"/>
      <c r="AB104" s="211"/>
      <c r="AC104" s="211"/>
      <c r="AD104" s="211"/>
      <c r="AE104" s="211"/>
      <c r="AF104" s="211"/>
      <c r="AG104" s="211" t="s">
        <v>249</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7" t="s">
        <v>398</v>
      </c>
      <c r="D105" s="265"/>
      <c r="E105" s="265"/>
      <c r="F105" s="265"/>
      <c r="G105" s="265"/>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286</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8" t="s">
        <v>399</v>
      </c>
      <c r="D106" s="259"/>
      <c r="E106" s="260">
        <v>28</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ht="20.95" outlineLevel="1" x14ac:dyDescent="0.2">
      <c r="A107" s="233">
        <v>29</v>
      </c>
      <c r="B107" s="234" t="s">
        <v>400</v>
      </c>
      <c r="C107" s="252" t="s">
        <v>401</v>
      </c>
      <c r="D107" s="235" t="s">
        <v>246</v>
      </c>
      <c r="E107" s="236">
        <v>28.28</v>
      </c>
      <c r="F107" s="237"/>
      <c r="G107" s="238">
        <f>ROUND(E107*F107,2)</f>
        <v>0</v>
      </c>
      <c r="H107" s="237"/>
      <c r="I107" s="238">
        <f>ROUND(E107*H107,2)</f>
        <v>0</v>
      </c>
      <c r="J107" s="237"/>
      <c r="K107" s="238">
        <f>ROUND(E107*J107,2)</f>
        <v>0</v>
      </c>
      <c r="L107" s="238">
        <v>21</v>
      </c>
      <c r="M107" s="238">
        <f>G107*(1+L107/100)</f>
        <v>0</v>
      </c>
      <c r="N107" s="238">
        <v>2.7E-2</v>
      </c>
      <c r="O107" s="238">
        <f>ROUND(E107*N107,2)</f>
        <v>0.76</v>
      </c>
      <c r="P107" s="238">
        <v>0</v>
      </c>
      <c r="Q107" s="238">
        <f>ROUND(E107*P107,2)</f>
        <v>0</v>
      </c>
      <c r="R107" s="238" t="s">
        <v>343</v>
      </c>
      <c r="S107" s="238" t="s">
        <v>214</v>
      </c>
      <c r="T107" s="239" t="s">
        <v>284</v>
      </c>
      <c r="U107" s="222">
        <v>0</v>
      </c>
      <c r="V107" s="222">
        <f>ROUND(E107*U107,2)</f>
        <v>0</v>
      </c>
      <c r="W107" s="222"/>
      <c r="X107" s="222" t="s">
        <v>344</v>
      </c>
      <c r="Y107" s="211"/>
      <c r="Z107" s="211"/>
      <c r="AA107" s="211"/>
      <c r="AB107" s="211"/>
      <c r="AC107" s="211"/>
      <c r="AD107" s="211"/>
      <c r="AE107" s="211"/>
      <c r="AF107" s="211"/>
      <c r="AG107" s="211" t="s">
        <v>345</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8" t="s">
        <v>402</v>
      </c>
      <c r="D108" s="259"/>
      <c r="E108" s="260">
        <v>28.28</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20.95" outlineLevel="1" x14ac:dyDescent="0.2">
      <c r="A109" s="233">
        <v>30</v>
      </c>
      <c r="B109" s="234" t="s">
        <v>403</v>
      </c>
      <c r="C109" s="252" t="s">
        <v>404</v>
      </c>
      <c r="D109" s="235" t="s">
        <v>294</v>
      </c>
      <c r="E109" s="236">
        <v>65.361999999999995</v>
      </c>
      <c r="F109" s="237"/>
      <c r="G109" s="238">
        <f>ROUND(E109*F109,2)</f>
        <v>0</v>
      </c>
      <c r="H109" s="237"/>
      <c r="I109" s="238">
        <f>ROUND(E109*H109,2)</f>
        <v>0</v>
      </c>
      <c r="J109" s="237"/>
      <c r="K109" s="238">
        <f>ROUND(E109*J109,2)</f>
        <v>0</v>
      </c>
      <c r="L109" s="238">
        <v>21</v>
      </c>
      <c r="M109" s="238">
        <f>G109*(1+L109/100)</f>
        <v>0</v>
      </c>
      <c r="N109" s="238">
        <v>0.129</v>
      </c>
      <c r="O109" s="238">
        <f>ROUND(E109*N109,2)</f>
        <v>8.43</v>
      </c>
      <c r="P109" s="238">
        <v>0</v>
      </c>
      <c r="Q109" s="238">
        <f>ROUND(E109*P109,2)</f>
        <v>0</v>
      </c>
      <c r="R109" s="238" t="s">
        <v>343</v>
      </c>
      <c r="S109" s="238" t="s">
        <v>214</v>
      </c>
      <c r="T109" s="239" t="s">
        <v>284</v>
      </c>
      <c r="U109" s="222">
        <v>0</v>
      </c>
      <c r="V109" s="222">
        <f>ROUND(E109*U109,2)</f>
        <v>0</v>
      </c>
      <c r="W109" s="222"/>
      <c r="X109" s="222" t="s">
        <v>344</v>
      </c>
      <c r="Y109" s="211"/>
      <c r="Z109" s="211"/>
      <c r="AA109" s="211"/>
      <c r="AB109" s="211"/>
      <c r="AC109" s="211"/>
      <c r="AD109" s="211"/>
      <c r="AE109" s="211"/>
      <c r="AF109" s="211"/>
      <c r="AG109" s="211" t="s">
        <v>345</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68" t="s">
        <v>405</v>
      </c>
      <c r="D110" s="259"/>
      <c r="E110" s="260">
        <v>65.36</v>
      </c>
      <c r="F110" s="222"/>
      <c r="G110" s="222"/>
      <c r="H110" s="222"/>
      <c r="I110" s="222"/>
      <c r="J110" s="222"/>
      <c r="K110" s="222"/>
      <c r="L110" s="222"/>
      <c r="M110" s="222"/>
      <c r="N110" s="222"/>
      <c r="O110" s="222"/>
      <c r="P110" s="222"/>
      <c r="Q110" s="222"/>
      <c r="R110" s="222"/>
      <c r="S110" s="222"/>
      <c r="T110" s="222"/>
      <c r="U110" s="222"/>
      <c r="V110" s="222"/>
      <c r="W110" s="222"/>
      <c r="X110" s="222"/>
      <c r="Y110" s="211"/>
      <c r="Z110" s="211"/>
      <c r="AA110" s="211"/>
      <c r="AB110" s="211"/>
      <c r="AC110" s="211"/>
      <c r="AD110" s="211"/>
      <c r="AE110" s="211"/>
      <c r="AF110" s="211"/>
      <c r="AG110" s="211" t="s">
        <v>288</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ht="13.1" x14ac:dyDescent="0.2">
      <c r="A111" s="227" t="s">
        <v>209</v>
      </c>
      <c r="B111" s="228" t="s">
        <v>114</v>
      </c>
      <c r="C111" s="251" t="s">
        <v>115</v>
      </c>
      <c r="D111" s="229"/>
      <c r="E111" s="230"/>
      <c r="F111" s="231"/>
      <c r="G111" s="231">
        <f>SUMIF(AG112:AG216,"&lt;&gt;NOR",G112:G216)</f>
        <v>0</v>
      </c>
      <c r="H111" s="231"/>
      <c r="I111" s="231">
        <f>SUM(I112:I216)</f>
        <v>0</v>
      </c>
      <c r="J111" s="231"/>
      <c r="K111" s="231">
        <f>SUM(K112:K216)</f>
        <v>0</v>
      </c>
      <c r="L111" s="231"/>
      <c r="M111" s="231">
        <f>SUM(M112:M216)</f>
        <v>0</v>
      </c>
      <c r="N111" s="231"/>
      <c r="O111" s="231">
        <f>SUM(O112:O216)</f>
        <v>1.48</v>
      </c>
      <c r="P111" s="231"/>
      <c r="Q111" s="231">
        <f>SUM(Q112:Q216)</f>
        <v>0</v>
      </c>
      <c r="R111" s="231"/>
      <c r="S111" s="231"/>
      <c r="T111" s="232"/>
      <c r="U111" s="226"/>
      <c r="V111" s="226">
        <f>SUM(V112:V216)</f>
        <v>52.14</v>
      </c>
      <c r="W111" s="226"/>
      <c r="X111" s="226"/>
      <c r="AG111" t="s">
        <v>210</v>
      </c>
    </row>
    <row r="112" spans="1:60" ht="20.95" outlineLevel="1" x14ac:dyDescent="0.2">
      <c r="A112" s="233">
        <v>31</v>
      </c>
      <c r="B112" s="234" t="s">
        <v>406</v>
      </c>
      <c r="C112" s="252" t="s">
        <v>407</v>
      </c>
      <c r="D112" s="235" t="s">
        <v>294</v>
      </c>
      <c r="E112" s="236">
        <v>21.204999999999998</v>
      </c>
      <c r="F112" s="237"/>
      <c r="G112" s="238">
        <f>ROUND(E112*F112,2)</f>
        <v>0</v>
      </c>
      <c r="H112" s="237"/>
      <c r="I112" s="238">
        <f>ROUND(E112*H112,2)</f>
        <v>0</v>
      </c>
      <c r="J112" s="237"/>
      <c r="K112" s="238">
        <f>ROUND(E112*J112,2)</f>
        <v>0</v>
      </c>
      <c r="L112" s="238">
        <v>21</v>
      </c>
      <c r="M112" s="238">
        <f>G112*(1+L112/100)</f>
        <v>0</v>
      </c>
      <c r="N112" s="238">
        <v>3.2000000000000003E-4</v>
      </c>
      <c r="O112" s="238">
        <f>ROUND(E112*N112,2)</f>
        <v>0.01</v>
      </c>
      <c r="P112" s="238">
        <v>0</v>
      </c>
      <c r="Q112" s="238">
        <f>ROUND(E112*P112,2)</f>
        <v>0</v>
      </c>
      <c r="R112" s="238" t="s">
        <v>354</v>
      </c>
      <c r="S112" s="238" t="s">
        <v>214</v>
      </c>
      <c r="T112" s="239" t="s">
        <v>284</v>
      </c>
      <c r="U112" s="222">
        <v>7.0000000000000007E-2</v>
      </c>
      <c r="V112" s="222">
        <f>ROUND(E112*U112,2)</f>
        <v>1.48</v>
      </c>
      <c r="W112" s="222"/>
      <c r="X112" s="222" t="s">
        <v>248</v>
      </c>
      <c r="Y112" s="211"/>
      <c r="Z112" s="211"/>
      <c r="AA112" s="211"/>
      <c r="AB112" s="211"/>
      <c r="AC112" s="211"/>
      <c r="AD112" s="211"/>
      <c r="AE112" s="211"/>
      <c r="AF112" s="211"/>
      <c r="AG112" s="211" t="s">
        <v>249</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18"/>
      <c r="B113" s="219"/>
      <c r="C113" s="267" t="s">
        <v>408</v>
      </c>
      <c r="D113" s="265"/>
      <c r="E113" s="265"/>
      <c r="F113" s="265"/>
      <c r="G113" s="265"/>
      <c r="H113" s="222"/>
      <c r="I113" s="222"/>
      <c r="J113" s="222"/>
      <c r="K113" s="222"/>
      <c r="L113" s="222"/>
      <c r="M113" s="222"/>
      <c r="N113" s="222"/>
      <c r="O113" s="222"/>
      <c r="P113" s="222"/>
      <c r="Q113" s="222"/>
      <c r="R113" s="222"/>
      <c r="S113" s="222"/>
      <c r="T113" s="222"/>
      <c r="U113" s="222"/>
      <c r="V113" s="222"/>
      <c r="W113" s="222"/>
      <c r="X113" s="222"/>
      <c r="Y113" s="211"/>
      <c r="Z113" s="211"/>
      <c r="AA113" s="211"/>
      <c r="AB113" s="211"/>
      <c r="AC113" s="211"/>
      <c r="AD113" s="211"/>
      <c r="AE113" s="211"/>
      <c r="AF113" s="211"/>
      <c r="AG113" s="211" t="s">
        <v>286</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ht="31.45" outlineLevel="1" x14ac:dyDescent="0.2">
      <c r="A114" s="218"/>
      <c r="B114" s="219"/>
      <c r="C114" s="268" t="s">
        <v>409</v>
      </c>
      <c r="D114" s="259"/>
      <c r="E114" s="260">
        <v>14.05</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8" t="s">
        <v>410</v>
      </c>
      <c r="D115" s="259"/>
      <c r="E115" s="260">
        <v>7.1550000000000002</v>
      </c>
      <c r="F115" s="222"/>
      <c r="G115" s="222"/>
      <c r="H115" s="222"/>
      <c r="I115" s="222"/>
      <c r="J115" s="222"/>
      <c r="K115" s="222"/>
      <c r="L115" s="222"/>
      <c r="M115" s="222"/>
      <c r="N115" s="222"/>
      <c r="O115" s="222"/>
      <c r="P115" s="222"/>
      <c r="Q115" s="222"/>
      <c r="R115" s="222"/>
      <c r="S115" s="222"/>
      <c r="T115" s="222"/>
      <c r="U115" s="222"/>
      <c r="V115" s="222"/>
      <c r="W115" s="222"/>
      <c r="X115" s="222"/>
      <c r="Y115" s="211"/>
      <c r="Z115" s="211"/>
      <c r="AA115" s="211"/>
      <c r="AB115" s="211"/>
      <c r="AC115" s="211"/>
      <c r="AD115" s="211"/>
      <c r="AE115" s="211"/>
      <c r="AF115" s="211"/>
      <c r="AG115" s="211" t="s">
        <v>288</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33">
        <v>32</v>
      </c>
      <c r="B116" s="234" t="s">
        <v>411</v>
      </c>
      <c r="C116" s="252" t="s">
        <v>412</v>
      </c>
      <c r="D116" s="235" t="s">
        <v>294</v>
      </c>
      <c r="E116" s="236">
        <v>3.5325000000000002</v>
      </c>
      <c r="F116" s="237"/>
      <c r="G116" s="238">
        <f>ROUND(E116*F116,2)</f>
        <v>0</v>
      </c>
      <c r="H116" s="237"/>
      <c r="I116" s="238">
        <f>ROUND(E116*H116,2)</f>
        <v>0</v>
      </c>
      <c r="J116" s="237"/>
      <c r="K116" s="238">
        <f>ROUND(E116*J116,2)</f>
        <v>0</v>
      </c>
      <c r="L116" s="238">
        <v>21</v>
      </c>
      <c r="M116" s="238">
        <f>G116*(1+L116/100)</f>
        <v>0</v>
      </c>
      <c r="N116" s="238">
        <v>4.0000000000000003E-5</v>
      </c>
      <c r="O116" s="238">
        <f>ROUND(E116*N116,2)</f>
        <v>0</v>
      </c>
      <c r="P116" s="238">
        <v>0</v>
      </c>
      <c r="Q116" s="238">
        <f>ROUND(E116*P116,2)</f>
        <v>0</v>
      </c>
      <c r="R116" s="238" t="s">
        <v>354</v>
      </c>
      <c r="S116" s="238" t="s">
        <v>214</v>
      </c>
      <c r="T116" s="239" t="s">
        <v>284</v>
      </c>
      <c r="U116" s="222">
        <v>7.8E-2</v>
      </c>
      <c r="V116" s="222">
        <f>ROUND(E116*U116,2)</f>
        <v>0.28000000000000003</v>
      </c>
      <c r="W116" s="222"/>
      <c r="X116" s="222" t="s">
        <v>248</v>
      </c>
      <c r="Y116" s="211"/>
      <c r="Z116" s="211"/>
      <c r="AA116" s="211"/>
      <c r="AB116" s="211"/>
      <c r="AC116" s="211"/>
      <c r="AD116" s="211"/>
      <c r="AE116" s="211"/>
      <c r="AF116" s="211"/>
      <c r="AG116" s="211" t="s">
        <v>249</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ht="20.95" outlineLevel="1" x14ac:dyDescent="0.2">
      <c r="A117" s="218"/>
      <c r="B117" s="219"/>
      <c r="C117" s="267" t="s">
        <v>413</v>
      </c>
      <c r="D117" s="265"/>
      <c r="E117" s="265"/>
      <c r="F117" s="265"/>
      <c r="G117" s="265"/>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286</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41" t="str">
        <f>C117</f>
        <v>které se zřizují před úpravami povrchu, a obalení osazených dveřních zárubní před znečištěním při úpravách povrchu nástřikem plastických maltovin včetně pozdějšího odkrytí,</v>
      </c>
      <c r="BB117" s="211"/>
      <c r="BC117" s="211"/>
      <c r="BD117" s="211"/>
      <c r="BE117" s="211"/>
      <c r="BF117" s="211"/>
      <c r="BG117" s="211"/>
      <c r="BH117" s="211"/>
    </row>
    <row r="118" spans="1:60" outlineLevel="1" x14ac:dyDescent="0.2">
      <c r="A118" s="218"/>
      <c r="B118" s="219"/>
      <c r="C118" s="268" t="s">
        <v>414</v>
      </c>
      <c r="D118" s="259"/>
      <c r="E118" s="260">
        <v>1.98</v>
      </c>
      <c r="F118" s="222"/>
      <c r="G118" s="222"/>
      <c r="H118" s="222"/>
      <c r="I118" s="222"/>
      <c r="J118" s="222"/>
      <c r="K118" s="222"/>
      <c r="L118" s="222"/>
      <c r="M118" s="222"/>
      <c r="N118" s="222"/>
      <c r="O118" s="222"/>
      <c r="P118" s="222"/>
      <c r="Q118" s="222"/>
      <c r="R118" s="222"/>
      <c r="S118" s="222"/>
      <c r="T118" s="222"/>
      <c r="U118" s="222"/>
      <c r="V118" s="222"/>
      <c r="W118" s="222"/>
      <c r="X118" s="222"/>
      <c r="Y118" s="211"/>
      <c r="Z118" s="211"/>
      <c r="AA118" s="211"/>
      <c r="AB118" s="211"/>
      <c r="AC118" s="211"/>
      <c r="AD118" s="211"/>
      <c r="AE118" s="211"/>
      <c r="AF118" s="211"/>
      <c r="AG118" s="211" t="s">
        <v>288</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68" t="s">
        <v>415</v>
      </c>
      <c r="D119" s="259"/>
      <c r="E119" s="260">
        <v>1.5525</v>
      </c>
      <c r="F119" s="222"/>
      <c r="G119" s="222"/>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288</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
      <c r="A120" s="233">
        <v>33</v>
      </c>
      <c r="B120" s="234" t="s">
        <v>416</v>
      </c>
      <c r="C120" s="252" t="s">
        <v>417</v>
      </c>
      <c r="D120" s="235" t="s">
        <v>294</v>
      </c>
      <c r="E120" s="236">
        <v>7.1550000000000002</v>
      </c>
      <c r="F120" s="237"/>
      <c r="G120" s="238">
        <f>ROUND(E120*F120,2)</f>
        <v>0</v>
      </c>
      <c r="H120" s="237"/>
      <c r="I120" s="238">
        <f>ROUND(E120*H120,2)</f>
        <v>0</v>
      </c>
      <c r="J120" s="237"/>
      <c r="K120" s="238">
        <f>ROUND(E120*J120,2)</f>
        <v>0</v>
      </c>
      <c r="L120" s="238">
        <v>21</v>
      </c>
      <c r="M120" s="238">
        <f>G120*(1+L120/100)</f>
        <v>0</v>
      </c>
      <c r="N120" s="238">
        <v>3.4909999999999997E-2</v>
      </c>
      <c r="O120" s="238">
        <f>ROUND(E120*N120,2)</f>
        <v>0.25</v>
      </c>
      <c r="P120" s="238">
        <v>0</v>
      </c>
      <c r="Q120" s="238">
        <f>ROUND(E120*P120,2)</f>
        <v>0</v>
      </c>
      <c r="R120" s="238" t="s">
        <v>350</v>
      </c>
      <c r="S120" s="238" t="s">
        <v>214</v>
      </c>
      <c r="T120" s="239" t="s">
        <v>284</v>
      </c>
      <c r="U120" s="222">
        <v>1.1841699999999999</v>
      </c>
      <c r="V120" s="222">
        <f>ROUND(E120*U120,2)</f>
        <v>8.4700000000000006</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7" t="s">
        <v>418</v>
      </c>
      <c r="D121" s="265"/>
      <c r="E121" s="265"/>
      <c r="F121" s="265"/>
      <c r="G121" s="265"/>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286</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41" t="str">
        <f>C121</f>
        <v>okenního nebo dveřního, z pomocného pracovního lešení o výšce podlahy do 1900 mm a pro zatížení do 1,5 kPa,</v>
      </c>
      <c r="BB121" s="211"/>
      <c r="BC121" s="211"/>
      <c r="BD121" s="211"/>
      <c r="BE121" s="211"/>
      <c r="BF121" s="211"/>
      <c r="BG121" s="211"/>
      <c r="BH121" s="211"/>
    </row>
    <row r="122" spans="1:60" ht="31.45" outlineLevel="1" x14ac:dyDescent="0.2">
      <c r="A122" s="218"/>
      <c r="B122" s="219"/>
      <c r="C122" s="268" t="s">
        <v>419</v>
      </c>
      <c r="D122" s="259"/>
      <c r="E122" s="260">
        <v>7.1550000000000002</v>
      </c>
      <c r="F122" s="222"/>
      <c r="G122" s="222"/>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288</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ht="20.95" outlineLevel="1" x14ac:dyDescent="0.2">
      <c r="A123" s="233">
        <v>34</v>
      </c>
      <c r="B123" s="234" t="s">
        <v>420</v>
      </c>
      <c r="C123" s="252" t="s">
        <v>421</v>
      </c>
      <c r="D123" s="235" t="s">
        <v>294</v>
      </c>
      <c r="E123" s="236">
        <v>13.762499999999999</v>
      </c>
      <c r="F123" s="237"/>
      <c r="G123" s="238">
        <f>ROUND(E123*F123,2)</f>
        <v>0</v>
      </c>
      <c r="H123" s="237"/>
      <c r="I123" s="238">
        <f>ROUND(E123*H123,2)</f>
        <v>0</v>
      </c>
      <c r="J123" s="237"/>
      <c r="K123" s="238">
        <f>ROUND(E123*J123,2)</f>
        <v>0</v>
      </c>
      <c r="L123" s="238">
        <v>21</v>
      </c>
      <c r="M123" s="238">
        <f>G123*(1+L123/100)</f>
        <v>0</v>
      </c>
      <c r="N123" s="238">
        <v>4.9840000000000002E-2</v>
      </c>
      <c r="O123" s="238">
        <f>ROUND(E123*N123,2)</f>
        <v>0.69</v>
      </c>
      <c r="P123" s="238">
        <v>0</v>
      </c>
      <c r="Q123" s="238">
        <f>ROUND(E123*P123,2)</f>
        <v>0</v>
      </c>
      <c r="R123" s="238" t="s">
        <v>354</v>
      </c>
      <c r="S123" s="238" t="s">
        <v>214</v>
      </c>
      <c r="T123" s="239" t="s">
        <v>284</v>
      </c>
      <c r="U123" s="222">
        <v>0.34799999999999998</v>
      </c>
      <c r="V123" s="222">
        <f>ROUND(E123*U123,2)</f>
        <v>4.79</v>
      </c>
      <c r="W123" s="222"/>
      <c r="X123" s="222" t="s">
        <v>248</v>
      </c>
      <c r="Y123" s="211"/>
      <c r="Z123" s="211"/>
      <c r="AA123" s="211"/>
      <c r="AB123" s="211"/>
      <c r="AC123" s="211"/>
      <c r="AD123" s="211"/>
      <c r="AE123" s="211"/>
      <c r="AF123" s="211"/>
      <c r="AG123" s="211" t="s">
        <v>249</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ht="20.95" outlineLevel="1" x14ac:dyDescent="0.2">
      <c r="A124" s="218"/>
      <c r="B124" s="219"/>
      <c r="C124" s="267" t="s">
        <v>422</v>
      </c>
      <c r="D124" s="265"/>
      <c r="E124" s="265"/>
      <c r="F124" s="265"/>
      <c r="G124" s="265"/>
      <c r="H124" s="222"/>
      <c r="I124" s="222"/>
      <c r="J124" s="222"/>
      <c r="K124" s="222"/>
      <c r="L124" s="222"/>
      <c r="M124" s="222"/>
      <c r="N124" s="222"/>
      <c r="O124" s="222"/>
      <c r="P124" s="222"/>
      <c r="Q124" s="222"/>
      <c r="R124" s="222"/>
      <c r="S124" s="222"/>
      <c r="T124" s="222"/>
      <c r="U124" s="222"/>
      <c r="V124" s="222"/>
      <c r="W124" s="222"/>
      <c r="X124" s="222"/>
      <c r="Y124" s="211"/>
      <c r="Z124" s="211"/>
      <c r="AA124" s="211"/>
      <c r="AB124" s="211"/>
      <c r="AC124" s="211"/>
      <c r="AD124" s="211"/>
      <c r="AE124" s="211"/>
      <c r="AF124" s="211"/>
      <c r="AG124" s="211" t="s">
        <v>286</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41" t="str">
        <f>C124</f>
        <v>na zdivu jako podklad např. pod izolaci, na parapetech z prefabrikovaných dílců, pod oplechování apod., vodorovný nebo ve spádu do 15°, hlazený dřevěným hladítkem,</v>
      </c>
      <c r="BB124" s="211"/>
      <c r="BC124" s="211"/>
      <c r="BD124" s="211"/>
      <c r="BE124" s="211"/>
      <c r="BF124" s="211"/>
      <c r="BG124" s="211"/>
      <c r="BH124" s="211"/>
    </row>
    <row r="125" spans="1:60" ht="31.45" outlineLevel="1" x14ac:dyDescent="0.2">
      <c r="A125" s="218"/>
      <c r="B125" s="219"/>
      <c r="C125" s="268" t="s">
        <v>423</v>
      </c>
      <c r="D125" s="259"/>
      <c r="E125" s="260">
        <v>13.762499999999999</v>
      </c>
      <c r="F125" s="222"/>
      <c r="G125" s="222"/>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288</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33">
        <v>35</v>
      </c>
      <c r="B126" s="234" t="s">
        <v>411</v>
      </c>
      <c r="C126" s="252" t="s">
        <v>412</v>
      </c>
      <c r="D126" s="235" t="s">
        <v>294</v>
      </c>
      <c r="E126" s="236">
        <v>132.1157</v>
      </c>
      <c r="F126" s="237"/>
      <c r="G126" s="238">
        <f>ROUND(E126*F126,2)</f>
        <v>0</v>
      </c>
      <c r="H126" s="237"/>
      <c r="I126" s="238">
        <f>ROUND(E126*H126,2)</f>
        <v>0</v>
      </c>
      <c r="J126" s="237"/>
      <c r="K126" s="238">
        <f>ROUND(E126*J126,2)</f>
        <v>0</v>
      </c>
      <c r="L126" s="238">
        <v>21</v>
      </c>
      <c r="M126" s="238">
        <f>G126*(1+L126/100)</f>
        <v>0</v>
      </c>
      <c r="N126" s="238">
        <v>4.0000000000000003E-5</v>
      </c>
      <c r="O126" s="238">
        <f>ROUND(E126*N126,2)</f>
        <v>0.01</v>
      </c>
      <c r="P126" s="238">
        <v>0</v>
      </c>
      <c r="Q126" s="238">
        <f>ROUND(E126*P126,2)</f>
        <v>0</v>
      </c>
      <c r="R126" s="238" t="s">
        <v>354</v>
      </c>
      <c r="S126" s="238" t="s">
        <v>214</v>
      </c>
      <c r="T126" s="239" t="s">
        <v>284</v>
      </c>
      <c r="U126" s="222">
        <v>7.8E-2</v>
      </c>
      <c r="V126" s="222">
        <f>ROUND(E126*U126,2)</f>
        <v>10.31</v>
      </c>
      <c r="W126" s="222"/>
      <c r="X126" s="222" t="s">
        <v>248</v>
      </c>
      <c r="Y126" s="211"/>
      <c r="Z126" s="211"/>
      <c r="AA126" s="211"/>
      <c r="AB126" s="211"/>
      <c r="AC126" s="211"/>
      <c r="AD126" s="211"/>
      <c r="AE126" s="211"/>
      <c r="AF126" s="211"/>
      <c r="AG126" s="211" t="s">
        <v>249</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ht="20.95" outlineLevel="1" x14ac:dyDescent="0.2">
      <c r="A127" s="218"/>
      <c r="B127" s="219"/>
      <c r="C127" s="267" t="s">
        <v>413</v>
      </c>
      <c r="D127" s="265"/>
      <c r="E127" s="265"/>
      <c r="F127" s="265"/>
      <c r="G127" s="265"/>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286</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41" t="str">
        <f>C127</f>
        <v>které se zřizují před úpravami povrchu, a obalení osazených dveřních zárubní před znečištěním při úpravách povrchu nástřikem plastických maltovin včetně pozdějšího odkrytí,</v>
      </c>
      <c r="BB127" s="211"/>
      <c r="BC127" s="211"/>
      <c r="BD127" s="211"/>
      <c r="BE127" s="211"/>
      <c r="BF127" s="211"/>
      <c r="BG127" s="211"/>
      <c r="BH127" s="211"/>
    </row>
    <row r="128" spans="1:60" outlineLevel="1" x14ac:dyDescent="0.2">
      <c r="A128" s="218"/>
      <c r="B128" s="219"/>
      <c r="C128" s="268" t="s">
        <v>424</v>
      </c>
      <c r="D128" s="259"/>
      <c r="E128" s="260">
        <v>13.86</v>
      </c>
      <c r="F128" s="222"/>
      <c r="G128" s="222"/>
      <c r="H128" s="222"/>
      <c r="I128" s="222"/>
      <c r="J128" s="222"/>
      <c r="K128" s="222"/>
      <c r="L128" s="222"/>
      <c r="M128" s="222"/>
      <c r="N128" s="222"/>
      <c r="O128" s="222"/>
      <c r="P128" s="222"/>
      <c r="Q128" s="222"/>
      <c r="R128" s="222"/>
      <c r="S128" s="222"/>
      <c r="T128" s="222"/>
      <c r="U128" s="222"/>
      <c r="V128" s="222"/>
      <c r="W128" s="222"/>
      <c r="X128" s="222"/>
      <c r="Y128" s="211"/>
      <c r="Z128" s="211"/>
      <c r="AA128" s="211"/>
      <c r="AB128" s="211"/>
      <c r="AC128" s="211"/>
      <c r="AD128" s="211"/>
      <c r="AE128" s="211"/>
      <c r="AF128" s="211"/>
      <c r="AG128" s="211" t="s">
        <v>288</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425</v>
      </c>
      <c r="D129" s="259"/>
      <c r="E129" s="260">
        <v>9.9</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426</v>
      </c>
      <c r="D130" s="259"/>
      <c r="E130" s="260">
        <v>4.1399999999999997</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68" t="s">
        <v>427</v>
      </c>
      <c r="D131" s="259"/>
      <c r="E131" s="260">
        <v>6.3</v>
      </c>
      <c r="F131" s="222"/>
      <c r="G131" s="222"/>
      <c r="H131" s="222"/>
      <c r="I131" s="222"/>
      <c r="J131" s="222"/>
      <c r="K131" s="222"/>
      <c r="L131" s="222"/>
      <c r="M131" s="222"/>
      <c r="N131" s="222"/>
      <c r="O131" s="222"/>
      <c r="P131" s="222"/>
      <c r="Q131" s="222"/>
      <c r="R131" s="222"/>
      <c r="S131" s="222"/>
      <c r="T131" s="222"/>
      <c r="U131" s="222"/>
      <c r="V131" s="222"/>
      <c r="W131" s="222"/>
      <c r="X131" s="222"/>
      <c r="Y131" s="211"/>
      <c r="Z131" s="211"/>
      <c r="AA131" s="211"/>
      <c r="AB131" s="211"/>
      <c r="AC131" s="211"/>
      <c r="AD131" s="211"/>
      <c r="AE131" s="211"/>
      <c r="AF131" s="211"/>
      <c r="AG131" s="211" t="s">
        <v>288</v>
      </c>
      <c r="AH131" s="211">
        <v>0</v>
      </c>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8" t="s">
        <v>428</v>
      </c>
      <c r="D132" s="259"/>
      <c r="E132" s="260">
        <v>4.1399999999999997</v>
      </c>
      <c r="F132" s="222"/>
      <c r="G132" s="222"/>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288</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68" t="s">
        <v>429</v>
      </c>
      <c r="D133" s="259"/>
      <c r="E133" s="260">
        <v>1.1399999999999999</v>
      </c>
      <c r="F133" s="222"/>
      <c r="G133" s="22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288</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430</v>
      </c>
      <c r="D134" s="259"/>
      <c r="E134" s="260">
        <v>0.91</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431</v>
      </c>
      <c r="D135" s="259"/>
      <c r="E135" s="260">
        <v>2.0699999999999998</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432</v>
      </c>
      <c r="D136" s="259"/>
      <c r="E136" s="260">
        <v>2.0699999999999998</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68" t="s">
        <v>433</v>
      </c>
      <c r="D137" s="259"/>
      <c r="E137" s="260">
        <v>2.0699999999999998</v>
      </c>
      <c r="F137" s="222"/>
      <c r="G137" s="222"/>
      <c r="H137" s="222"/>
      <c r="I137" s="222"/>
      <c r="J137" s="222"/>
      <c r="K137" s="222"/>
      <c r="L137" s="222"/>
      <c r="M137" s="222"/>
      <c r="N137" s="222"/>
      <c r="O137" s="222"/>
      <c r="P137" s="222"/>
      <c r="Q137" s="222"/>
      <c r="R137" s="222"/>
      <c r="S137" s="222"/>
      <c r="T137" s="222"/>
      <c r="U137" s="222"/>
      <c r="V137" s="222"/>
      <c r="W137" s="222"/>
      <c r="X137" s="222"/>
      <c r="Y137" s="211"/>
      <c r="Z137" s="211"/>
      <c r="AA137" s="211"/>
      <c r="AB137" s="211"/>
      <c r="AC137" s="211"/>
      <c r="AD137" s="211"/>
      <c r="AE137" s="211"/>
      <c r="AF137" s="211"/>
      <c r="AG137" s="211" t="s">
        <v>288</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434</v>
      </c>
      <c r="D138" s="259"/>
      <c r="E138" s="260">
        <v>0.44</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435</v>
      </c>
      <c r="D139" s="259"/>
      <c r="E139" s="260">
        <v>0.33</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436</v>
      </c>
      <c r="D140" s="259"/>
      <c r="E140" s="260">
        <v>0.6</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8" t="s">
        <v>437</v>
      </c>
      <c r="D141" s="259"/>
      <c r="E141" s="260">
        <v>0.54</v>
      </c>
      <c r="F141" s="222"/>
      <c r="G141" s="222"/>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288</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438</v>
      </c>
      <c r="D142" s="259"/>
      <c r="E142" s="260">
        <v>0.66</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8" t="s">
        <v>439</v>
      </c>
      <c r="D143" s="259"/>
      <c r="E143" s="260">
        <v>1.32</v>
      </c>
      <c r="F143" s="222"/>
      <c r="G143" s="222"/>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288</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440</v>
      </c>
      <c r="D144" s="259"/>
      <c r="E144" s="260">
        <v>0.49</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441</v>
      </c>
      <c r="D145" s="259"/>
      <c r="E145" s="260">
        <v>1.9</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442</v>
      </c>
      <c r="D146" s="259"/>
      <c r="E146" s="260">
        <v>2.99</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443</v>
      </c>
      <c r="D147" s="259"/>
      <c r="E147" s="260">
        <v>3.51</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8" t="s">
        <v>444</v>
      </c>
      <c r="D148" s="259"/>
      <c r="E148" s="260">
        <v>1.55</v>
      </c>
      <c r="F148" s="222"/>
      <c r="G148" s="222"/>
      <c r="H148" s="222"/>
      <c r="I148" s="222"/>
      <c r="J148" s="222"/>
      <c r="K148" s="222"/>
      <c r="L148" s="222"/>
      <c r="M148" s="222"/>
      <c r="N148" s="222"/>
      <c r="O148" s="222"/>
      <c r="P148" s="222"/>
      <c r="Q148" s="222"/>
      <c r="R148" s="222"/>
      <c r="S148" s="222"/>
      <c r="T148" s="222"/>
      <c r="U148" s="222"/>
      <c r="V148" s="222"/>
      <c r="W148" s="222"/>
      <c r="X148" s="222"/>
      <c r="Y148" s="211"/>
      <c r="Z148" s="211"/>
      <c r="AA148" s="211"/>
      <c r="AB148" s="211"/>
      <c r="AC148" s="211"/>
      <c r="AD148" s="211"/>
      <c r="AE148" s="211"/>
      <c r="AF148" s="211"/>
      <c r="AG148" s="211" t="s">
        <v>288</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8" t="s">
        <v>445</v>
      </c>
      <c r="D149" s="259"/>
      <c r="E149" s="260">
        <v>1.23</v>
      </c>
      <c r="F149" s="222"/>
      <c r="G149" s="222"/>
      <c r="H149" s="222"/>
      <c r="I149" s="222"/>
      <c r="J149" s="222"/>
      <c r="K149" s="222"/>
      <c r="L149" s="222"/>
      <c r="M149" s="222"/>
      <c r="N149" s="222"/>
      <c r="O149" s="222"/>
      <c r="P149" s="222"/>
      <c r="Q149" s="222"/>
      <c r="R149" s="222"/>
      <c r="S149" s="222"/>
      <c r="T149" s="222"/>
      <c r="U149" s="222"/>
      <c r="V149" s="222"/>
      <c r="W149" s="222"/>
      <c r="X149" s="222"/>
      <c r="Y149" s="211"/>
      <c r="Z149" s="211"/>
      <c r="AA149" s="211"/>
      <c r="AB149" s="211"/>
      <c r="AC149" s="211"/>
      <c r="AD149" s="211"/>
      <c r="AE149" s="211"/>
      <c r="AF149" s="211"/>
      <c r="AG149" s="211" t="s">
        <v>288</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8" t="s">
        <v>446</v>
      </c>
      <c r="D150" s="259"/>
      <c r="E150" s="260">
        <v>0.99</v>
      </c>
      <c r="F150" s="222"/>
      <c r="G150" s="222"/>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288</v>
      </c>
      <c r="AH150" s="211">
        <v>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8" t="s">
        <v>447</v>
      </c>
      <c r="D151" s="259"/>
      <c r="E151" s="260">
        <v>7.2</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68" t="s">
        <v>448</v>
      </c>
      <c r="D152" s="259"/>
      <c r="E152" s="260">
        <v>0.89</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8" t="s">
        <v>449</v>
      </c>
      <c r="D153" s="259"/>
      <c r="E153" s="260">
        <v>1.3</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8" t="s">
        <v>450</v>
      </c>
      <c r="D154" s="259"/>
      <c r="E154" s="260">
        <v>2.2200000000000002</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8" t="s">
        <v>451</v>
      </c>
      <c r="D155" s="259"/>
      <c r="E155" s="260">
        <v>11.1</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452</v>
      </c>
      <c r="D156" s="259"/>
      <c r="E156" s="260">
        <v>3.23</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68" t="s">
        <v>453</v>
      </c>
      <c r="D157" s="259"/>
      <c r="E157" s="260">
        <v>2.58</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68" t="s">
        <v>454</v>
      </c>
      <c r="D158" s="259"/>
      <c r="E158" s="260">
        <v>3.36</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8" t="s">
        <v>455</v>
      </c>
      <c r="D159" s="259"/>
      <c r="E159" s="260">
        <v>2.04</v>
      </c>
      <c r="F159" s="222"/>
      <c r="G159" s="222"/>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288</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8" t="s">
        <v>456</v>
      </c>
      <c r="D160" s="259"/>
      <c r="E160" s="260">
        <v>3.36</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68" t="s">
        <v>457</v>
      </c>
      <c r="D161" s="259"/>
      <c r="E161" s="260">
        <v>1.69</v>
      </c>
      <c r="F161" s="222"/>
      <c r="G161" s="222"/>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288</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8" t="s">
        <v>458</v>
      </c>
      <c r="D162" s="259"/>
      <c r="E162" s="260">
        <v>1.4</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459</v>
      </c>
      <c r="D163" s="259"/>
      <c r="E163" s="260">
        <v>2.04</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8" t="s">
        <v>460</v>
      </c>
      <c r="D164" s="259"/>
      <c r="E164" s="260">
        <v>7.01</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8" t="s">
        <v>461</v>
      </c>
      <c r="D165" s="259"/>
      <c r="E165" s="260">
        <v>0.9</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462</v>
      </c>
      <c r="D166" s="259"/>
      <c r="E166" s="260">
        <v>2.2000000000000002</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8" t="s">
        <v>463</v>
      </c>
      <c r="D167" s="259"/>
      <c r="E167" s="260">
        <v>3.18</v>
      </c>
      <c r="F167" s="222"/>
      <c r="G167" s="222"/>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288</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8" t="s">
        <v>464</v>
      </c>
      <c r="D168" s="259"/>
      <c r="E168" s="260">
        <v>1.8</v>
      </c>
      <c r="F168" s="222"/>
      <c r="G168" s="222"/>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288</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465</v>
      </c>
      <c r="D169" s="259"/>
      <c r="E169" s="260">
        <v>2.31</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466</v>
      </c>
      <c r="D170" s="259"/>
      <c r="E170" s="260">
        <v>3.15</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467</v>
      </c>
      <c r="D171" s="259"/>
      <c r="E171" s="260">
        <v>2.86</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468</v>
      </c>
      <c r="D172" s="259"/>
      <c r="E172" s="260">
        <v>1.35</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469</v>
      </c>
      <c r="D173" s="259"/>
      <c r="E173" s="260">
        <v>1.8</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33">
        <v>36</v>
      </c>
      <c r="B174" s="234" t="s">
        <v>470</v>
      </c>
      <c r="C174" s="252" t="s">
        <v>471</v>
      </c>
      <c r="D174" s="235" t="s">
        <v>349</v>
      </c>
      <c r="E174" s="236">
        <v>52.65</v>
      </c>
      <c r="F174" s="237"/>
      <c r="G174" s="238">
        <f>ROUND(E174*F174,2)</f>
        <v>0</v>
      </c>
      <c r="H174" s="237"/>
      <c r="I174" s="238">
        <f>ROUND(E174*H174,2)</f>
        <v>0</v>
      </c>
      <c r="J174" s="237"/>
      <c r="K174" s="238">
        <f>ROUND(E174*J174,2)</f>
        <v>0</v>
      </c>
      <c r="L174" s="238">
        <v>21</v>
      </c>
      <c r="M174" s="238">
        <f>G174*(1+L174/100)</f>
        <v>0</v>
      </c>
      <c r="N174" s="238">
        <v>2.3800000000000002E-3</v>
      </c>
      <c r="O174" s="238">
        <f>ROUND(E174*N174,2)</f>
        <v>0.13</v>
      </c>
      <c r="P174" s="238">
        <v>0</v>
      </c>
      <c r="Q174" s="238">
        <f>ROUND(E174*P174,2)</f>
        <v>0</v>
      </c>
      <c r="R174" s="238" t="s">
        <v>350</v>
      </c>
      <c r="S174" s="238" t="s">
        <v>214</v>
      </c>
      <c r="T174" s="239" t="s">
        <v>284</v>
      </c>
      <c r="U174" s="222">
        <v>0.18232999999999999</v>
      </c>
      <c r="V174" s="222">
        <f>ROUND(E174*U174,2)</f>
        <v>9.6</v>
      </c>
      <c r="W174" s="222"/>
      <c r="X174" s="222" t="s">
        <v>248</v>
      </c>
      <c r="Y174" s="211"/>
      <c r="Z174" s="211"/>
      <c r="AA174" s="211"/>
      <c r="AB174" s="211"/>
      <c r="AC174" s="211"/>
      <c r="AD174" s="211"/>
      <c r="AE174" s="211"/>
      <c r="AF174" s="211"/>
      <c r="AG174" s="211" t="s">
        <v>249</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472</v>
      </c>
      <c r="D175" s="259"/>
      <c r="E175" s="260">
        <v>3.5</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473</v>
      </c>
      <c r="D176" s="259"/>
      <c r="E176" s="260">
        <v>9.1999999999999993</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474</v>
      </c>
      <c r="D177" s="259"/>
      <c r="E177" s="260">
        <v>4.4000000000000004</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8" t="s">
        <v>475</v>
      </c>
      <c r="D178" s="259"/>
      <c r="E178" s="260">
        <v>2.1</v>
      </c>
      <c r="F178" s="222"/>
      <c r="G178" s="222"/>
      <c r="H178" s="222"/>
      <c r="I178" s="222"/>
      <c r="J178" s="222"/>
      <c r="K178" s="222"/>
      <c r="L178" s="222"/>
      <c r="M178" s="222"/>
      <c r="N178" s="222"/>
      <c r="O178" s="222"/>
      <c r="P178" s="222"/>
      <c r="Q178" s="222"/>
      <c r="R178" s="222"/>
      <c r="S178" s="222"/>
      <c r="T178" s="222"/>
      <c r="U178" s="222"/>
      <c r="V178" s="222"/>
      <c r="W178" s="222"/>
      <c r="X178" s="222"/>
      <c r="Y178" s="211"/>
      <c r="Z178" s="211"/>
      <c r="AA178" s="211"/>
      <c r="AB178" s="211"/>
      <c r="AC178" s="211"/>
      <c r="AD178" s="211"/>
      <c r="AE178" s="211"/>
      <c r="AF178" s="211"/>
      <c r="AG178" s="211" t="s">
        <v>288</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476</v>
      </c>
      <c r="D179" s="259"/>
      <c r="E179" s="260">
        <v>0.9</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477</v>
      </c>
      <c r="D180" s="259"/>
      <c r="E180" s="260">
        <v>2.25</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8" t="s">
        <v>478</v>
      </c>
      <c r="D181" s="259"/>
      <c r="E181" s="260">
        <v>13.2</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479</v>
      </c>
      <c r="D182" s="259"/>
      <c r="E182" s="260">
        <v>1.6</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480</v>
      </c>
      <c r="D183" s="259"/>
      <c r="E183" s="260">
        <v>0.6</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481</v>
      </c>
      <c r="D184" s="259"/>
      <c r="E184" s="260">
        <v>5.2</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482</v>
      </c>
      <c r="D185" s="259"/>
      <c r="E185" s="260">
        <v>1.05</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483</v>
      </c>
      <c r="D186" s="259"/>
      <c r="E186" s="260">
        <v>1</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484</v>
      </c>
      <c r="D187" s="259"/>
      <c r="E187" s="260">
        <v>2.15</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485</v>
      </c>
      <c r="D188" s="259"/>
      <c r="E188" s="260">
        <v>2.2000000000000002</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486</v>
      </c>
      <c r="D189" s="259"/>
      <c r="E189" s="260">
        <v>0.8</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487</v>
      </c>
      <c r="D190" s="259"/>
      <c r="E190" s="260">
        <v>2.5</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33">
        <v>37</v>
      </c>
      <c r="B191" s="234" t="s">
        <v>416</v>
      </c>
      <c r="C191" s="252" t="s">
        <v>417</v>
      </c>
      <c r="D191" s="235" t="s">
        <v>294</v>
      </c>
      <c r="E191" s="236">
        <v>9.8550000000000004</v>
      </c>
      <c r="F191" s="237"/>
      <c r="G191" s="238">
        <f>ROUND(E191*F191,2)</f>
        <v>0</v>
      </c>
      <c r="H191" s="237"/>
      <c r="I191" s="238">
        <f>ROUND(E191*H191,2)</f>
        <v>0</v>
      </c>
      <c r="J191" s="237"/>
      <c r="K191" s="238">
        <f>ROUND(E191*J191,2)</f>
        <v>0</v>
      </c>
      <c r="L191" s="238">
        <v>21</v>
      </c>
      <c r="M191" s="238">
        <f>G191*(1+L191/100)</f>
        <v>0</v>
      </c>
      <c r="N191" s="238">
        <v>3.4909999999999997E-2</v>
      </c>
      <c r="O191" s="238">
        <f>ROUND(E191*N191,2)</f>
        <v>0.34</v>
      </c>
      <c r="P191" s="238">
        <v>0</v>
      </c>
      <c r="Q191" s="238">
        <f>ROUND(E191*P191,2)</f>
        <v>0</v>
      </c>
      <c r="R191" s="238" t="s">
        <v>350</v>
      </c>
      <c r="S191" s="238" t="s">
        <v>214</v>
      </c>
      <c r="T191" s="239" t="s">
        <v>284</v>
      </c>
      <c r="U191" s="222">
        <v>1.1841699999999999</v>
      </c>
      <c r="V191" s="222">
        <f>ROUND(E191*U191,2)</f>
        <v>11.67</v>
      </c>
      <c r="W191" s="222"/>
      <c r="X191" s="222" t="s">
        <v>248</v>
      </c>
      <c r="Y191" s="211"/>
      <c r="Z191" s="211"/>
      <c r="AA191" s="211"/>
      <c r="AB191" s="211"/>
      <c r="AC191" s="211"/>
      <c r="AD191" s="211"/>
      <c r="AE191" s="211"/>
      <c r="AF191" s="211"/>
      <c r="AG191" s="211" t="s">
        <v>249</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7" t="s">
        <v>418</v>
      </c>
      <c r="D192" s="265"/>
      <c r="E192" s="265"/>
      <c r="F192" s="265"/>
      <c r="G192" s="265"/>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41" t="str">
        <f>C192</f>
        <v>okenního nebo dveřního, z pomocného pracovního lešení o výšce podlahy do 1900 mm a pro zatížení do 1,5 kPa,</v>
      </c>
      <c r="BB192" s="211"/>
      <c r="BC192" s="211"/>
      <c r="BD192" s="211"/>
      <c r="BE192" s="211"/>
      <c r="BF192" s="211"/>
      <c r="BG192" s="211"/>
      <c r="BH192" s="211"/>
    </row>
    <row r="193" spans="1:60" outlineLevel="1" x14ac:dyDescent="0.2">
      <c r="A193" s="218"/>
      <c r="B193" s="219"/>
      <c r="C193" s="269" t="s">
        <v>310</v>
      </c>
      <c r="D193" s="261"/>
      <c r="E193" s="262"/>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70" t="s">
        <v>488</v>
      </c>
      <c r="D194" s="261"/>
      <c r="E194" s="262">
        <v>2.15</v>
      </c>
      <c r="F194" s="222"/>
      <c r="G194" s="222"/>
      <c r="H194" s="222"/>
      <c r="I194" s="222"/>
      <c r="J194" s="222"/>
      <c r="K194" s="222"/>
      <c r="L194" s="222"/>
      <c r="M194" s="222"/>
      <c r="N194" s="222"/>
      <c r="O194" s="222"/>
      <c r="P194" s="222"/>
      <c r="Q194" s="222"/>
      <c r="R194" s="222"/>
      <c r="S194" s="222"/>
      <c r="T194" s="222"/>
      <c r="U194" s="222"/>
      <c r="V194" s="222"/>
      <c r="W194" s="222"/>
      <c r="X194" s="222"/>
      <c r="Y194" s="211"/>
      <c r="Z194" s="211"/>
      <c r="AA194" s="211"/>
      <c r="AB194" s="211"/>
      <c r="AC194" s="211"/>
      <c r="AD194" s="211"/>
      <c r="AE194" s="211"/>
      <c r="AF194" s="211"/>
      <c r="AG194" s="211" t="s">
        <v>288</v>
      </c>
      <c r="AH194" s="211">
        <v>2</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70" t="s">
        <v>489</v>
      </c>
      <c r="D195" s="261"/>
      <c r="E195" s="262">
        <v>1.75</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2</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70" t="s">
        <v>490</v>
      </c>
      <c r="D196" s="261"/>
      <c r="E196" s="262">
        <v>2.35</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2</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70" t="s">
        <v>491</v>
      </c>
      <c r="D197" s="261"/>
      <c r="E197" s="262">
        <v>3.3</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2</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70" t="s">
        <v>492</v>
      </c>
      <c r="D198" s="261"/>
      <c r="E198" s="262">
        <v>3.5</v>
      </c>
      <c r="F198" s="222"/>
      <c r="G198" s="222"/>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288</v>
      </c>
      <c r="AH198" s="211">
        <v>2</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70" t="s">
        <v>493</v>
      </c>
      <c r="D199" s="261"/>
      <c r="E199" s="262">
        <v>7</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2</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70" t="s">
        <v>494</v>
      </c>
      <c r="D200" s="261"/>
      <c r="E200" s="262">
        <v>2.1</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2</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70" t="s">
        <v>495</v>
      </c>
      <c r="D201" s="261"/>
      <c r="E201" s="262">
        <v>7.8</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2</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70" t="s">
        <v>496</v>
      </c>
      <c r="D202" s="261"/>
      <c r="E202" s="262">
        <v>2.9</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2</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71" t="s">
        <v>315</v>
      </c>
      <c r="D203" s="263"/>
      <c r="E203" s="264"/>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3</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9" t="s">
        <v>316</v>
      </c>
      <c r="D204" s="261"/>
      <c r="E204" s="262"/>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497</v>
      </c>
      <c r="D205" s="259"/>
      <c r="E205" s="260">
        <v>9.86</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33">
        <v>38</v>
      </c>
      <c r="B206" s="234" t="s">
        <v>498</v>
      </c>
      <c r="C206" s="252" t="s">
        <v>499</v>
      </c>
      <c r="D206" s="235" t="s">
        <v>349</v>
      </c>
      <c r="E206" s="236">
        <v>32.85</v>
      </c>
      <c r="F206" s="237"/>
      <c r="G206" s="238">
        <f>ROUND(E206*F206,2)</f>
        <v>0</v>
      </c>
      <c r="H206" s="237"/>
      <c r="I206" s="238">
        <f>ROUND(E206*H206,2)</f>
        <v>0</v>
      </c>
      <c r="J206" s="237"/>
      <c r="K206" s="238">
        <f>ROUND(E206*J206,2)</f>
        <v>0</v>
      </c>
      <c r="L206" s="238">
        <v>21</v>
      </c>
      <c r="M206" s="238">
        <f>G206*(1+L206/100)</f>
        <v>0</v>
      </c>
      <c r="N206" s="238">
        <v>1.4999999999999999E-4</v>
      </c>
      <c r="O206" s="238">
        <f>ROUND(E206*N206,2)</f>
        <v>0</v>
      </c>
      <c r="P206" s="238">
        <v>0</v>
      </c>
      <c r="Q206" s="238">
        <f>ROUND(E206*P206,2)</f>
        <v>0</v>
      </c>
      <c r="R206" s="238" t="s">
        <v>354</v>
      </c>
      <c r="S206" s="238" t="s">
        <v>214</v>
      </c>
      <c r="T206" s="239" t="s">
        <v>284</v>
      </c>
      <c r="U206" s="222">
        <v>0.06</v>
      </c>
      <c r="V206" s="222">
        <f>ROUND(E206*U206,2)</f>
        <v>1.97</v>
      </c>
      <c r="W206" s="222"/>
      <c r="X206" s="222" t="s">
        <v>248</v>
      </c>
      <c r="Y206" s="211"/>
      <c r="Z206" s="211"/>
      <c r="AA206" s="211"/>
      <c r="AB206" s="211"/>
      <c r="AC206" s="211"/>
      <c r="AD206" s="211"/>
      <c r="AE206" s="211"/>
      <c r="AF206" s="211"/>
      <c r="AG206" s="211" t="s">
        <v>249</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8" t="s">
        <v>500</v>
      </c>
      <c r="D207" s="259"/>
      <c r="E207" s="260">
        <v>2.15</v>
      </c>
      <c r="F207" s="222"/>
      <c r="G207" s="222"/>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288</v>
      </c>
      <c r="AH207" s="211">
        <v>0</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68" t="s">
        <v>501</v>
      </c>
      <c r="D208" s="259"/>
      <c r="E208" s="260">
        <v>1.75</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8" t="s">
        <v>502</v>
      </c>
      <c r="D209" s="259"/>
      <c r="E209" s="260">
        <v>2.35</v>
      </c>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8" t="s">
        <v>503</v>
      </c>
      <c r="D210" s="259"/>
      <c r="E210" s="260">
        <v>3.3</v>
      </c>
      <c r="F210" s="222"/>
      <c r="G210" s="222"/>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288</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8" t="s">
        <v>504</v>
      </c>
      <c r="D211" s="259"/>
      <c r="E211" s="260">
        <v>3.5</v>
      </c>
      <c r="F211" s="222"/>
      <c r="G211" s="222"/>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288</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68" t="s">
        <v>505</v>
      </c>
      <c r="D212" s="259"/>
      <c r="E212" s="260">
        <v>7</v>
      </c>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8" t="s">
        <v>506</v>
      </c>
      <c r="D213" s="259"/>
      <c r="E213" s="260">
        <v>2.1</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68" t="s">
        <v>507</v>
      </c>
      <c r="D214" s="259"/>
      <c r="E214" s="260">
        <v>7.8</v>
      </c>
      <c r="F214" s="222"/>
      <c r="G214" s="222"/>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288</v>
      </c>
      <c r="AH214" s="211">
        <v>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68" t="s">
        <v>508</v>
      </c>
      <c r="D215" s="259"/>
      <c r="E215" s="260">
        <v>2.9</v>
      </c>
      <c r="F215" s="222"/>
      <c r="G215" s="222"/>
      <c r="H215" s="222"/>
      <c r="I215" s="222"/>
      <c r="J215" s="222"/>
      <c r="K215" s="222"/>
      <c r="L215" s="222"/>
      <c r="M215" s="222"/>
      <c r="N215" s="222"/>
      <c r="O215" s="222"/>
      <c r="P215" s="222"/>
      <c r="Q215" s="222"/>
      <c r="R215" s="222"/>
      <c r="S215" s="222"/>
      <c r="T215" s="222"/>
      <c r="U215" s="222"/>
      <c r="V215" s="222"/>
      <c r="W215" s="222"/>
      <c r="X215" s="222"/>
      <c r="Y215" s="211"/>
      <c r="Z215" s="211"/>
      <c r="AA215" s="211"/>
      <c r="AB215" s="211"/>
      <c r="AC215" s="211"/>
      <c r="AD215" s="211"/>
      <c r="AE215" s="211"/>
      <c r="AF215" s="211"/>
      <c r="AG215" s="211" t="s">
        <v>288</v>
      </c>
      <c r="AH215" s="211">
        <v>0</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ht="20.95" outlineLevel="1" x14ac:dyDescent="0.2">
      <c r="A216" s="243">
        <v>39</v>
      </c>
      <c r="B216" s="244" t="s">
        <v>509</v>
      </c>
      <c r="C216" s="255" t="s">
        <v>510</v>
      </c>
      <c r="D216" s="245" t="s">
        <v>294</v>
      </c>
      <c r="E216" s="246">
        <v>9.8550000000000004</v>
      </c>
      <c r="F216" s="247"/>
      <c r="G216" s="248">
        <f>ROUND(E216*F216,2)</f>
        <v>0</v>
      </c>
      <c r="H216" s="247"/>
      <c r="I216" s="248">
        <f>ROUND(E216*H216,2)</f>
        <v>0</v>
      </c>
      <c r="J216" s="247"/>
      <c r="K216" s="248">
        <f>ROUND(E216*J216,2)</f>
        <v>0</v>
      </c>
      <c r="L216" s="248">
        <v>21</v>
      </c>
      <c r="M216" s="248">
        <f>G216*(1+L216/100)</f>
        <v>0</v>
      </c>
      <c r="N216" s="248">
        <v>4.9100000000000003E-3</v>
      </c>
      <c r="O216" s="248">
        <f>ROUND(E216*N216,2)</f>
        <v>0.05</v>
      </c>
      <c r="P216" s="248">
        <v>0</v>
      </c>
      <c r="Q216" s="248">
        <f>ROUND(E216*P216,2)</f>
        <v>0</v>
      </c>
      <c r="R216" s="248" t="s">
        <v>354</v>
      </c>
      <c r="S216" s="248" t="s">
        <v>214</v>
      </c>
      <c r="T216" s="249" t="s">
        <v>284</v>
      </c>
      <c r="U216" s="222">
        <v>0.36199999999999999</v>
      </c>
      <c r="V216" s="222">
        <f>ROUND(E216*U216,2)</f>
        <v>3.57</v>
      </c>
      <c r="W216" s="222"/>
      <c r="X216" s="222" t="s">
        <v>248</v>
      </c>
      <c r="Y216" s="211"/>
      <c r="Z216" s="211"/>
      <c r="AA216" s="211"/>
      <c r="AB216" s="211"/>
      <c r="AC216" s="211"/>
      <c r="AD216" s="211"/>
      <c r="AE216" s="211"/>
      <c r="AF216" s="211"/>
      <c r="AG216" s="211" t="s">
        <v>249</v>
      </c>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ht="13.1" x14ac:dyDescent="0.2">
      <c r="A217" s="227" t="s">
        <v>209</v>
      </c>
      <c r="B217" s="228" t="s">
        <v>116</v>
      </c>
      <c r="C217" s="251" t="s">
        <v>117</v>
      </c>
      <c r="D217" s="229"/>
      <c r="E217" s="230"/>
      <c r="F217" s="231"/>
      <c r="G217" s="231">
        <f>SUMIF(AG218:AG243,"&lt;&gt;NOR",G218:G243)</f>
        <v>0</v>
      </c>
      <c r="H217" s="231"/>
      <c r="I217" s="231">
        <f>SUM(I218:I243)</f>
        <v>0</v>
      </c>
      <c r="J217" s="231"/>
      <c r="K217" s="231">
        <f>SUM(K218:K243)</f>
        <v>0</v>
      </c>
      <c r="L217" s="231"/>
      <c r="M217" s="231">
        <f>SUM(M218:M243)</f>
        <v>0</v>
      </c>
      <c r="N217" s="231"/>
      <c r="O217" s="231">
        <f>SUM(O218:O243)</f>
        <v>3.6899999999999995</v>
      </c>
      <c r="P217" s="231"/>
      <c r="Q217" s="231">
        <f>SUM(Q218:Q243)</f>
        <v>0</v>
      </c>
      <c r="R217" s="231"/>
      <c r="S217" s="231"/>
      <c r="T217" s="232"/>
      <c r="U217" s="226"/>
      <c r="V217" s="226">
        <f>SUM(V218:V243)</f>
        <v>176.51</v>
      </c>
      <c r="W217" s="226"/>
      <c r="X217" s="226"/>
      <c r="AG217" t="s">
        <v>210</v>
      </c>
    </row>
    <row r="218" spans="1:60" ht="20.95" outlineLevel="1" x14ac:dyDescent="0.2">
      <c r="A218" s="233">
        <v>40</v>
      </c>
      <c r="B218" s="234" t="s">
        <v>511</v>
      </c>
      <c r="C218" s="252" t="s">
        <v>512</v>
      </c>
      <c r="D218" s="235" t="s">
        <v>294</v>
      </c>
      <c r="E218" s="236">
        <v>51.423749999999998</v>
      </c>
      <c r="F218" s="237"/>
      <c r="G218" s="238">
        <f>ROUND(E218*F218,2)</f>
        <v>0</v>
      </c>
      <c r="H218" s="237"/>
      <c r="I218" s="238">
        <f>ROUND(E218*H218,2)</f>
        <v>0</v>
      </c>
      <c r="J218" s="237"/>
      <c r="K218" s="238">
        <f>ROUND(E218*J218,2)</f>
        <v>0</v>
      </c>
      <c r="L218" s="238">
        <v>21</v>
      </c>
      <c r="M218" s="238">
        <f>G218*(1+L218/100)</f>
        <v>0</v>
      </c>
      <c r="N218" s="238">
        <v>4.9459999999999997E-2</v>
      </c>
      <c r="O218" s="238">
        <f>ROUND(E218*N218,2)</f>
        <v>2.54</v>
      </c>
      <c r="P218" s="238">
        <v>0</v>
      </c>
      <c r="Q218" s="238">
        <f>ROUND(E218*P218,2)</f>
        <v>0</v>
      </c>
      <c r="R218" s="238" t="s">
        <v>350</v>
      </c>
      <c r="S218" s="238" t="s">
        <v>214</v>
      </c>
      <c r="T218" s="239" t="s">
        <v>284</v>
      </c>
      <c r="U218" s="222">
        <v>0.61</v>
      </c>
      <c r="V218" s="222">
        <f>ROUND(E218*U218,2)</f>
        <v>31.37</v>
      </c>
      <c r="W218" s="222"/>
      <c r="X218" s="222" t="s">
        <v>248</v>
      </c>
      <c r="Y218" s="211"/>
      <c r="Z218" s="211"/>
      <c r="AA218" s="211"/>
      <c r="AB218" s="211"/>
      <c r="AC218" s="211"/>
      <c r="AD218" s="211"/>
      <c r="AE218" s="211"/>
      <c r="AF218" s="211"/>
      <c r="AG218" s="211" t="s">
        <v>249</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7" t="s">
        <v>513</v>
      </c>
      <c r="D219" s="265"/>
      <c r="E219" s="265"/>
      <c r="F219" s="265"/>
      <c r="G219" s="265"/>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286</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54" t="s">
        <v>514</v>
      </c>
      <c r="D220" s="242"/>
      <c r="E220" s="242"/>
      <c r="F220" s="242"/>
      <c r="G220" s="242"/>
      <c r="H220" s="222"/>
      <c r="I220" s="222"/>
      <c r="J220" s="222"/>
      <c r="K220" s="222"/>
      <c r="L220" s="222"/>
      <c r="M220" s="222"/>
      <c r="N220" s="222"/>
      <c r="O220" s="222"/>
      <c r="P220" s="222"/>
      <c r="Q220" s="222"/>
      <c r="R220" s="222"/>
      <c r="S220" s="222"/>
      <c r="T220" s="222"/>
      <c r="U220" s="222"/>
      <c r="V220" s="222"/>
      <c r="W220" s="222"/>
      <c r="X220" s="222"/>
      <c r="Y220" s="211"/>
      <c r="Z220" s="211"/>
      <c r="AA220" s="211"/>
      <c r="AB220" s="211"/>
      <c r="AC220" s="211"/>
      <c r="AD220" s="211"/>
      <c r="AE220" s="211"/>
      <c r="AF220" s="211"/>
      <c r="AG220" s="211" t="s">
        <v>219</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8" t="s">
        <v>515</v>
      </c>
      <c r="D221" s="259"/>
      <c r="E221" s="260">
        <v>51.42</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ht="20.95" outlineLevel="1" x14ac:dyDescent="0.2">
      <c r="A222" s="233">
        <v>41</v>
      </c>
      <c r="B222" s="234" t="s">
        <v>516</v>
      </c>
      <c r="C222" s="252" t="s">
        <v>517</v>
      </c>
      <c r="D222" s="235" t="s">
        <v>294</v>
      </c>
      <c r="E222" s="236">
        <v>51.423749999999998</v>
      </c>
      <c r="F222" s="237"/>
      <c r="G222" s="238">
        <f>ROUND(E222*F222,2)</f>
        <v>0</v>
      </c>
      <c r="H222" s="237"/>
      <c r="I222" s="238">
        <f>ROUND(E222*H222,2)</f>
        <v>0</v>
      </c>
      <c r="J222" s="237"/>
      <c r="K222" s="238">
        <f>ROUND(E222*J222,2)</f>
        <v>0</v>
      </c>
      <c r="L222" s="238">
        <v>21</v>
      </c>
      <c r="M222" s="238">
        <f>G222*(1+L222/100)</f>
        <v>0</v>
      </c>
      <c r="N222" s="238">
        <v>1.111E-2</v>
      </c>
      <c r="O222" s="238">
        <f>ROUND(E222*N222,2)</f>
        <v>0.56999999999999995</v>
      </c>
      <c r="P222" s="238">
        <v>0</v>
      </c>
      <c r="Q222" s="238">
        <f>ROUND(E222*P222,2)</f>
        <v>0</v>
      </c>
      <c r="R222" s="238" t="s">
        <v>354</v>
      </c>
      <c r="S222" s="238" t="s">
        <v>214</v>
      </c>
      <c r="T222" s="239" t="s">
        <v>284</v>
      </c>
      <c r="U222" s="222">
        <v>0.85699999999999998</v>
      </c>
      <c r="V222" s="222">
        <f>ROUND(E222*U222,2)</f>
        <v>44.07</v>
      </c>
      <c r="W222" s="222"/>
      <c r="X222" s="222" t="s">
        <v>248</v>
      </c>
      <c r="Y222" s="211"/>
      <c r="Z222" s="211"/>
      <c r="AA222" s="211"/>
      <c r="AB222" s="211"/>
      <c r="AC222" s="211"/>
      <c r="AD222" s="211"/>
      <c r="AE222" s="211"/>
      <c r="AF222" s="211"/>
      <c r="AG222" s="211" t="s">
        <v>249</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ht="20.95" outlineLevel="1" x14ac:dyDescent="0.2">
      <c r="A223" s="218"/>
      <c r="B223" s="219"/>
      <c r="C223" s="267" t="s">
        <v>518</v>
      </c>
      <c r="D223" s="265"/>
      <c r="E223" s="265"/>
      <c r="F223" s="265"/>
      <c r="G223" s="265"/>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286</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41" t="str">
        <f>C223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3" s="211"/>
      <c r="BC223" s="211"/>
      <c r="BD223" s="211"/>
      <c r="BE223" s="211"/>
      <c r="BF223" s="211"/>
      <c r="BG223" s="211"/>
      <c r="BH223" s="211"/>
    </row>
    <row r="224" spans="1:60" outlineLevel="1" x14ac:dyDescent="0.2">
      <c r="A224" s="218"/>
      <c r="B224" s="219"/>
      <c r="C224" s="268" t="s">
        <v>515</v>
      </c>
      <c r="D224" s="259"/>
      <c r="E224" s="260">
        <v>51.42</v>
      </c>
      <c r="F224" s="222"/>
      <c r="G224" s="222"/>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288</v>
      </c>
      <c r="AH224" s="211">
        <v>0</v>
      </c>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43">
        <v>42</v>
      </c>
      <c r="B225" s="244" t="s">
        <v>519</v>
      </c>
      <c r="C225" s="255" t="s">
        <v>520</v>
      </c>
      <c r="D225" s="245" t="s">
        <v>294</v>
      </c>
      <c r="E225" s="246">
        <v>51.423749999999998</v>
      </c>
      <c r="F225" s="247"/>
      <c r="G225" s="248">
        <f>ROUND(E225*F225,2)</f>
        <v>0</v>
      </c>
      <c r="H225" s="247"/>
      <c r="I225" s="248">
        <f>ROUND(E225*H225,2)</f>
        <v>0</v>
      </c>
      <c r="J225" s="247"/>
      <c r="K225" s="248">
        <f>ROUND(E225*J225,2)</f>
        <v>0</v>
      </c>
      <c r="L225" s="248">
        <v>21</v>
      </c>
      <c r="M225" s="248">
        <f>G225*(1+L225/100)</f>
        <v>0</v>
      </c>
      <c r="N225" s="248">
        <v>1.2E-4</v>
      </c>
      <c r="O225" s="248">
        <f>ROUND(E225*N225,2)</f>
        <v>0.01</v>
      </c>
      <c r="P225" s="248">
        <v>0</v>
      </c>
      <c r="Q225" s="248">
        <f>ROUND(E225*P225,2)</f>
        <v>0</v>
      </c>
      <c r="R225" s="248"/>
      <c r="S225" s="248" t="s">
        <v>247</v>
      </c>
      <c r="T225" s="249" t="s">
        <v>215</v>
      </c>
      <c r="U225" s="222">
        <v>0</v>
      </c>
      <c r="V225" s="222">
        <f>ROUND(E225*U225,2)</f>
        <v>0</v>
      </c>
      <c r="W225" s="222"/>
      <c r="X225" s="222" t="s">
        <v>248</v>
      </c>
      <c r="Y225" s="211"/>
      <c r="Z225" s="211"/>
      <c r="AA225" s="211"/>
      <c r="AB225" s="211"/>
      <c r="AC225" s="211"/>
      <c r="AD225" s="211"/>
      <c r="AE225" s="211"/>
      <c r="AF225" s="211"/>
      <c r="AG225" s="211" t="s">
        <v>249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33">
        <v>43</v>
      </c>
      <c r="B226" s="234" t="s">
        <v>498</v>
      </c>
      <c r="C226" s="252" t="s">
        <v>499</v>
      </c>
      <c r="D226" s="235" t="s">
        <v>349</v>
      </c>
      <c r="E226" s="236">
        <v>32.85</v>
      </c>
      <c r="F226" s="237"/>
      <c r="G226" s="238">
        <f>ROUND(E226*F226,2)</f>
        <v>0</v>
      </c>
      <c r="H226" s="237"/>
      <c r="I226" s="238">
        <f>ROUND(E226*H226,2)</f>
        <v>0</v>
      </c>
      <c r="J226" s="237"/>
      <c r="K226" s="238">
        <f>ROUND(E226*J226,2)</f>
        <v>0</v>
      </c>
      <c r="L226" s="238">
        <v>21</v>
      </c>
      <c r="M226" s="238">
        <f>G226*(1+L226/100)</f>
        <v>0</v>
      </c>
      <c r="N226" s="238">
        <v>1.4999999999999999E-4</v>
      </c>
      <c r="O226" s="238">
        <f>ROUND(E226*N226,2)</f>
        <v>0</v>
      </c>
      <c r="P226" s="238">
        <v>0</v>
      </c>
      <c r="Q226" s="238">
        <f>ROUND(E226*P226,2)</f>
        <v>0</v>
      </c>
      <c r="R226" s="238" t="s">
        <v>354</v>
      </c>
      <c r="S226" s="238" t="s">
        <v>214</v>
      </c>
      <c r="T226" s="239" t="s">
        <v>284</v>
      </c>
      <c r="U226" s="222">
        <v>0.06</v>
      </c>
      <c r="V226" s="222">
        <f>ROUND(E226*U226,2)</f>
        <v>1.97</v>
      </c>
      <c r="W226" s="222"/>
      <c r="X226" s="222" t="s">
        <v>248</v>
      </c>
      <c r="Y226" s="211"/>
      <c r="Z226" s="211"/>
      <c r="AA226" s="211"/>
      <c r="AB226" s="211"/>
      <c r="AC226" s="211"/>
      <c r="AD226" s="211"/>
      <c r="AE226" s="211"/>
      <c r="AF226" s="211"/>
      <c r="AG226" s="211" t="s">
        <v>249</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68" t="s">
        <v>500</v>
      </c>
      <c r="D227" s="259"/>
      <c r="E227" s="260">
        <v>2.15</v>
      </c>
      <c r="F227" s="222"/>
      <c r="G227" s="222"/>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288</v>
      </c>
      <c r="AH227" s="211">
        <v>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8" t="s">
        <v>501</v>
      </c>
      <c r="D228" s="259"/>
      <c r="E228" s="260">
        <v>1.75</v>
      </c>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v>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68" t="s">
        <v>502</v>
      </c>
      <c r="D229" s="259"/>
      <c r="E229" s="260">
        <v>2.35</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68" t="s">
        <v>503</v>
      </c>
      <c r="D230" s="259"/>
      <c r="E230" s="260">
        <v>3.3</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0</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68" t="s">
        <v>504</v>
      </c>
      <c r="D231" s="259"/>
      <c r="E231" s="260">
        <v>3.5</v>
      </c>
      <c r="F231" s="222"/>
      <c r="G231" s="222"/>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288</v>
      </c>
      <c r="AH231" s="211">
        <v>0</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68" t="s">
        <v>505</v>
      </c>
      <c r="D232" s="259"/>
      <c r="E232" s="260">
        <v>7</v>
      </c>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8" t="s">
        <v>506</v>
      </c>
      <c r="D233" s="259"/>
      <c r="E233" s="260">
        <v>2.1</v>
      </c>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v>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8" t="s">
        <v>507</v>
      </c>
      <c r="D234" s="259"/>
      <c r="E234" s="260">
        <v>7.8</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18"/>
      <c r="B235" s="219"/>
      <c r="C235" s="268" t="s">
        <v>508</v>
      </c>
      <c r="D235" s="259"/>
      <c r="E235" s="260">
        <v>2.9</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0</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33">
        <v>44</v>
      </c>
      <c r="B236" s="234" t="s">
        <v>521</v>
      </c>
      <c r="C236" s="252" t="s">
        <v>522</v>
      </c>
      <c r="D236" s="235" t="s">
        <v>294</v>
      </c>
      <c r="E236" s="236">
        <v>47.323500000000003</v>
      </c>
      <c r="F236" s="237"/>
      <c r="G236" s="238">
        <f>ROUND(E236*F236,2)</f>
        <v>0</v>
      </c>
      <c r="H236" s="237"/>
      <c r="I236" s="238">
        <f>ROUND(E236*H236,2)</f>
        <v>0</v>
      </c>
      <c r="J236" s="237"/>
      <c r="K236" s="238">
        <f>ROUND(E236*J236,2)</f>
        <v>0</v>
      </c>
      <c r="L236" s="238">
        <v>21</v>
      </c>
      <c r="M236" s="238">
        <f>G236*(1+L236/100)</f>
        <v>0</v>
      </c>
      <c r="N236" s="238">
        <v>3.5E-4</v>
      </c>
      <c r="O236" s="238">
        <f>ROUND(E236*N236,2)</f>
        <v>0.02</v>
      </c>
      <c r="P236" s="238">
        <v>0</v>
      </c>
      <c r="Q236" s="238">
        <f>ROUND(E236*P236,2)</f>
        <v>0</v>
      </c>
      <c r="R236" s="238" t="s">
        <v>354</v>
      </c>
      <c r="S236" s="238" t="s">
        <v>214</v>
      </c>
      <c r="T236" s="239" t="s">
        <v>284</v>
      </c>
      <c r="U236" s="222">
        <v>8.5999999999999993E-2</v>
      </c>
      <c r="V236" s="222">
        <f>ROUND(E236*U236,2)</f>
        <v>4.07</v>
      </c>
      <c r="W236" s="222"/>
      <c r="X236" s="222" t="s">
        <v>248</v>
      </c>
      <c r="Y236" s="211"/>
      <c r="Z236" s="211"/>
      <c r="AA236" s="211"/>
      <c r="AB236" s="211"/>
      <c r="AC236" s="211"/>
      <c r="AD236" s="211"/>
      <c r="AE236" s="211"/>
      <c r="AF236" s="211"/>
      <c r="AG236" s="211" t="s">
        <v>249</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18"/>
      <c r="B237" s="219"/>
      <c r="C237" s="267" t="s">
        <v>523</v>
      </c>
      <c r="D237" s="265"/>
      <c r="E237" s="265"/>
      <c r="F237" s="265"/>
      <c r="G237" s="265"/>
      <c r="H237" s="222"/>
      <c r="I237" s="222"/>
      <c r="J237" s="222"/>
      <c r="K237" s="222"/>
      <c r="L237" s="222"/>
      <c r="M237" s="222"/>
      <c r="N237" s="222"/>
      <c r="O237" s="222"/>
      <c r="P237" s="222"/>
      <c r="Q237" s="222"/>
      <c r="R237" s="222"/>
      <c r="S237" s="222"/>
      <c r="T237" s="222"/>
      <c r="U237" s="222"/>
      <c r="V237" s="222"/>
      <c r="W237" s="222"/>
      <c r="X237" s="222"/>
      <c r="Y237" s="211"/>
      <c r="Z237" s="211"/>
      <c r="AA237" s="211"/>
      <c r="AB237" s="211"/>
      <c r="AC237" s="211"/>
      <c r="AD237" s="211"/>
      <c r="AE237" s="211"/>
      <c r="AF237" s="211"/>
      <c r="AG237" s="211" t="s">
        <v>286</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18"/>
      <c r="B238" s="219"/>
      <c r="C238" s="268" t="s">
        <v>524</v>
      </c>
      <c r="D238" s="259"/>
      <c r="E238" s="260">
        <v>43.35</v>
      </c>
      <c r="F238" s="222"/>
      <c r="G238" s="222"/>
      <c r="H238" s="222"/>
      <c r="I238" s="222"/>
      <c r="J238" s="222"/>
      <c r="K238" s="222"/>
      <c r="L238" s="222"/>
      <c r="M238" s="222"/>
      <c r="N238" s="222"/>
      <c r="O238" s="222"/>
      <c r="P238" s="222"/>
      <c r="Q238" s="222"/>
      <c r="R238" s="222"/>
      <c r="S238" s="222"/>
      <c r="T238" s="222"/>
      <c r="U238" s="222"/>
      <c r="V238" s="222"/>
      <c r="W238" s="222"/>
      <c r="X238" s="222"/>
      <c r="Y238" s="211"/>
      <c r="Z238" s="211"/>
      <c r="AA238" s="211"/>
      <c r="AB238" s="211"/>
      <c r="AC238" s="211"/>
      <c r="AD238" s="211"/>
      <c r="AE238" s="211"/>
      <c r="AF238" s="211"/>
      <c r="AG238" s="211" t="s">
        <v>288</v>
      </c>
      <c r="AH238" s="211">
        <v>0</v>
      </c>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8" t="s">
        <v>525</v>
      </c>
      <c r="D239" s="259"/>
      <c r="E239" s="260">
        <v>3.97</v>
      </c>
      <c r="F239" s="222"/>
      <c r="G239" s="222"/>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288</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33">
        <v>45</v>
      </c>
      <c r="B240" s="234" t="s">
        <v>526</v>
      </c>
      <c r="C240" s="252" t="s">
        <v>527</v>
      </c>
      <c r="D240" s="235" t="s">
        <v>294</v>
      </c>
      <c r="E240" s="236">
        <v>43.354500000000002</v>
      </c>
      <c r="F240" s="237"/>
      <c r="G240" s="238">
        <f>ROUND(E240*F240,2)</f>
        <v>0</v>
      </c>
      <c r="H240" s="237"/>
      <c r="I240" s="238">
        <f>ROUND(E240*H240,2)</f>
        <v>0</v>
      </c>
      <c r="J240" s="237"/>
      <c r="K240" s="238">
        <f>ROUND(E240*J240,2)</f>
        <v>0</v>
      </c>
      <c r="L240" s="238">
        <v>21</v>
      </c>
      <c r="M240" s="238">
        <f>G240*(1+L240/100)</f>
        <v>0</v>
      </c>
      <c r="N240" s="238">
        <v>2.0000000000000002E-5</v>
      </c>
      <c r="O240" s="238">
        <f>ROUND(E240*N240,2)</f>
        <v>0</v>
      </c>
      <c r="P240" s="238">
        <v>0</v>
      </c>
      <c r="Q240" s="238">
        <f>ROUND(E240*P240,2)</f>
        <v>0</v>
      </c>
      <c r="R240" s="238" t="s">
        <v>354</v>
      </c>
      <c r="S240" s="238" t="s">
        <v>214</v>
      </c>
      <c r="T240" s="239" t="s">
        <v>284</v>
      </c>
      <c r="U240" s="222">
        <v>0.11</v>
      </c>
      <c r="V240" s="222">
        <f>ROUND(E240*U240,2)</f>
        <v>4.7699999999999996</v>
      </c>
      <c r="W240" s="222"/>
      <c r="X240" s="222" t="s">
        <v>248</v>
      </c>
      <c r="Y240" s="211"/>
      <c r="Z240" s="211"/>
      <c r="AA240" s="211"/>
      <c r="AB240" s="211"/>
      <c r="AC240" s="211"/>
      <c r="AD240" s="211"/>
      <c r="AE240" s="211"/>
      <c r="AF240" s="211"/>
      <c r="AG240" s="211" t="s">
        <v>249</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18"/>
      <c r="B241" s="219"/>
      <c r="C241" s="268" t="s">
        <v>524</v>
      </c>
      <c r="D241" s="259"/>
      <c r="E241" s="260">
        <v>43.35</v>
      </c>
      <c r="F241" s="222"/>
      <c r="G241" s="222"/>
      <c r="H241" s="222"/>
      <c r="I241" s="222"/>
      <c r="J241" s="222"/>
      <c r="K241" s="222"/>
      <c r="L241" s="222"/>
      <c r="M241" s="222"/>
      <c r="N241" s="222"/>
      <c r="O241" s="222"/>
      <c r="P241" s="222"/>
      <c r="Q241" s="222"/>
      <c r="R241" s="222"/>
      <c r="S241" s="222"/>
      <c r="T241" s="222"/>
      <c r="U241" s="222"/>
      <c r="V241" s="222"/>
      <c r="W241" s="222"/>
      <c r="X241" s="222"/>
      <c r="Y241" s="211"/>
      <c r="Z241" s="211"/>
      <c r="AA241" s="211"/>
      <c r="AB241" s="211"/>
      <c r="AC241" s="211"/>
      <c r="AD241" s="211"/>
      <c r="AE241" s="211"/>
      <c r="AF241" s="211"/>
      <c r="AG241" s="211" t="s">
        <v>288</v>
      </c>
      <c r="AH241" s="211">
        <v>0</v>
      </c>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33">
        <v>46</v>
      </c>
      <c r="B242" s="234" t="s">
        <v>528</v>
      </c>
      <c r="C242" s="252" t="s">
        <v>529</v>
      </c>
      <c r="D242" s="235" t="s">
        <v>294</v>
      </c>
      <c r="E242" s="236">
        <v>43.354500000000002</v>
      </c>
      <c r="F242" s="237"/>
      <c r="G242" s="238">
        <f>ROUND(E242*F242,2)</f>
        <v>0</v>
      </c>
      <c r="H242" s="237"/>
      <c r="I242" s="238">
        <f>ROUND(E242*H242,2)</f>
        <v>0</v>
      </c>
      <c r="J242" s="237"/>
      <c r="K242" s="238">
        <f>ROUND(E242*J242,2)</f>
        <v>0</v>
      </c>
      <c r="L242" s="238">
        <v>21</v>
      </c>
      <c r="M242" s="238">
        <f>G242*(1+L242/100)</f>
        <v>0</v>
      </c>
      <c r="N242" s="238">
        <v>1.2619999999999999E-2</v>
      </c>
      <c r="O242" s="238">
        <f>ROUND(E242*N242,2)</f>
        <v>0.55000000000000004</v>
      </c>
      <c r="P242" s="238">
        <v>0</v>
      </c>
      <c r="Q242" s="238">
        <f>ROUND(E242*P242,2)</f>
        <v>0</v>
      </c>
      <c r="R242" s="238" t="s">
        <v>530</v>
      </c>
      <c r="S242" s="238" t="s">
        <v>214</v>
      </c>
      <c r="T242" s="239" t="s">
        <v>284</v>
      </c>
      <c r="U242" s="222">
        <v>2.0819999999999999</v>
      </c>
      <c r="V242" s="222">
        <f>ROUND(E242*U242,2)</f>
        <v>90.26</v>
      </c>
      <c r="W242" s="222"/>
      <c r="X242" s="222" t="s">
        <v>248</v>
      </c>
      <c r="Y242" s="211"/>
      <c r="Z242" s="211"/>
      <c r="AA242" s="211"/>
      <c r="AB242" s="211"/>
      <c r="AC242" s="211"/>
      <c r="AD242" s="211"/>
      <c r="AE242" s="211"/>
      <c r="AF242" s="211"/>
      <c r="AG242" s="211" t="s">
        <v>249</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ht="20.95" outlineLevel="1" x14ac:dyDescent="0.2">
      <c r="A243" s="218"/>
      <c r="B243" s="219"/>
      <c r="C243" s="267" t="s">
        <v>531</v>
      </c>
      <c r="D243" s="265"/>
      <c r="E243" s="265"/>
      <c r="F243" s="265"/>
      <c r="G243" s="265"/>
      <c r="H243" s="222"/>
      <c r="I243" s="222"/>
      <c r="J243" s="222"/>
      <c r="K243" s="222"/>
      <c r="L243" s="222"/>
      <c r="M243" s="222"/>
      <c r="N243" s="222"/>
      <c r="O243" s="222"/>
      <c r="P243" s="222"/>
      <c r="Q243" s="222"/>
      <c r="R243" s="222"/>
      <c r="S243" s="222"/>
      <c r="T243" s="222"/>
      <c r="U243" s="222"/>
      <c r="V243" s="222"/>
      <c r="W243" s="222"/>
      <c r="X243" s="222"/>
      <c r="Y243" s="211"/>
      <c r="Z243" s="211"/>
      <c r="AA243" s="211"/>
      <c r="AB243" s="211"/>
      <c r="AC243" s="211"/>
      <c r="AD243" s="211"/>
      <c r="AE243" s="211"/>
      <c r="AF243" s="211"/>
      <c r="AG243" s="211" t="s">
        <v>286</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41" t="str">
        <f>C243</f>
        <v>jakoukoliv cementovou maltou se zatřením spár, s vypláchnutím spár vodou a očištěním povrchu zdiva po vyspárování, s odklizením zbylého materiálu do 20 m, z lomového kamene, kvádrového, cihelného,</v>
      </c>
      <c r="BB243" s="211"/>
      <c r="BC243" s="211"/>
      <c r="BD243" s="211"/>
      <c r="BE243" s="211"/>
      <c r="BF243" s="211"/>
      <c r="BG243" s="211"/>
      <c r="BH243" s="211"/>
    </row>
    <row r="244" spans="1:60" ht="13.1" x14ac:dyDescent="0.2">
      <c r="A244" s="227" t="s">
        <v>209</v>
      </c>
      <c r="B244" s="228" t="s">
        <v>120</v>
      </c>
      <c r="C244" s="251" t="s">
        <v>121</v>
      </c>
      <c r="D244" s="229"/>
      <c r="E244" s="230"/>
      <c r="F244" s="231"/>
      <c r="G244" s="231">
        <f>SUMIF(AG245:AG302,"&lt;&gt;NOR",G245:G302)</f>
        <v>0</v>
      </c>
      <c r="H244" s="231"/>
      <c r="I244" s="231">
        <f>SUM(I245:I302)</f>
        <v>0</v>
      </c>
      <c r="J244" s="231"/>
      <c r="K244" s="231">
        <f>SUM(K245:K302)</f>
        <v>0</v>
      </c>
      <c r="L244" s="231"/>
      <c r="M244" s="231">
        <f>SUM(M245:M302)</f>
        <v>0</v>
      </c>
      <c r="N244" s="231"/>
      <c r="O244" s="231">
        <f>SUM(O245:O302)</f>
        <v>0.49</v>
      </c>
      <c r="P244" s="231"/>
      <c r="Q244" s="231">
        <f>SUM(Q245:Q302)</f>
        <v>0</v>
      </c>
      <c r="R244" s="231"/>
      <c r="S244" s="231"/>
      <c r="T244" s="232"/>
      <c r="U244" s="226"/>
      <c r="V244" s="226">
        <f>SUM(V245:V302)</f>
        <v>29.18</v>
      </c>
      <c r="W244" s="226"/>
      <c r="X244" s="226"/>
      <c r="AG244" t="s">
        <v>210</v>
      </c>
    </row>
    <row r="245" spans="1:60" outlineLevel="1" x14ac:dyDescent="0.2">
      <c r="A245" s="233">
        <v>47</v>
      </c>
      <c r="B245" s="234" t="s">
        <v>532</v>
      </c>
      <c r="C245" s="252" t="s">
        <v>533</v>
      </c>
      <c r="D245" s="235" t="s">
        <v>349</v>
      </c>
      <c r="E245" s="236">
        <v>55.05</v>
      </c>
      <c r="F245" s="237"/>
      <c r="G245" s="238">
        <f>ROUND(E245*F245,2)</f>
        <v>0</v>
      </c>
      <c r="H245" s="237"/>
      <c r="I245" s="238">
        <f>ROUND(E245*H245,2)</f>
        <v>0</v>
      </c>
      <c r="J245" s="237"/>
      <c r="K245" s="238">
        <f>ROUND(E245*J245,2)</f>
        <v>0</v>
      </c>
      <c r="L245" s="238">
        <v>21</v>
      </c>
      <c r="M245" s="238">
        <f>G245*(1+L245/100)</f>
        <v>0</v>
      </c>
      <c r="N245" s="238">
        <v>8.8699999999999994E-3</v>
      </c>
      <c r="O245" s="238">
        <f>ROUND(E245*N245,2)</f>
        <v>0.49</v>
      </c>
      <c r="P245" s="238">
        <v>0</v>
      </c>
      <c r="Q245" s="238">
        <f>ROUND(E245*P245,2)</f>
        <v>0</v>
      </c>
      <c r="R245" s="238" t="s">
        <v>354</v>
      </c>
      <c r="S245" s="238" t="s">
        <v>214</v>
      </c>
      <c r="T245" s="239" t="s">
        <v>284</v>
      </c>
      <c r="U245" s="222">
        <v>0.53</v>
      </c>
      <c r="V245" s="222">
        <f>ROUND(E245*U245,2)</f>
        <v>29.18</v>
      </c>
      <c r="W245" s="222"/>
      <c r="X245" s="222" t="s">
        <v>248</v>
      </c>
      <c r="Y245" s="211"/>
      <c r="Z245" s="211"/>
      <c r="AA245" s="211"/>
      <c r="AB245" s="211"/>
      <c r="AC245" s="211"/>
      <c r="AD245" s="211"/>
      <c r="AE245" s="211"/>
      <c r="AF245" s="211"/>
      <c r="AG245" s="211" t="s">
        <v>249</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7" t="s">
        <v>534</v>
      </c>
      <c r="D246" s="265"/>
      <c r="E246" s="265"/>
      <c r="F246" s="265"/>
      <c r="G246" s="265"/>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286</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41" t="str">
        <f>C246</f>
        <v>na montážní pěnu, zapravení omítky pod parapetem, těsnění spáry mezi parapetem a rámem okna, dodávka silikonu.</v>
      </c>
      <c r="BB246" s="211"/>
      <c r="BC246" s="211"/>
      <c r="BD246" s="211"/>
      <c r="BE246" s="211"/>
      <c r="BF246" s="211"/>
      <c r="BG246" s="211"/>
      <c r="BH246" s="211"/>
    </row>
    <row r="247" spans="1:60" outlineLevel="1" x14ac:dyDescent="0.2">
      <c r="A247" s="218"/>
      <c r="B247" s="219"/>
      <c r="C247" s="268" t="s">
        <v>472</v>
      </c>
      <c r="D247" s="259"/>
      <c r="E247" s="260">
        <v>3.5</v>
      </c>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8" t="s">
        <v>473</v>
      </c>
      <c r="D248" s="259"/>
      <c r="E248" s="260">
        <v>9.1999999999999993</v>
      </c>
      <c r="F248" s="222"/>
      <c r="G248" s="222"/>
      <c r="H248" s="222"/>
      <c r="I248" s="222"/>
      <c r="J248" s="222"/>
      <c r="K248" s="222"/>
      <c r="L248" s="222"/>
      <c r="M248" s="222"/>
      <c r="N248" s="222"/>
      <c r="O248" s="222"/>
      <c r="P248" s="222"/>
      <c r="Q248" s="222"/>
      <c r="R248" s="222"/>
      <c r="S248" s="222"/>
      <c r="T248" s="222"/>
      <c r="U248" s="222"/>
      <c r="V248" s="222"/>
      <c r="W248" s="222"/>
      <c r="X248" s="222"/>
      <c r="Y248" s="211"/>
      <c r="Z248" s="211"/>
      <c r="AA248" s="211"/>
      <c r="AB248" s="211"/>
      <c r="AC248" s="211"/>
      <c r="AD248" s="211"/>
      <c r="AE248" s="211"/>
      <c r="AF248" s="211"/>
      <c r="AG248" s="211" t="s">
        <v>288</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474</v>
      </c>
      <c r="D249" s="259"/>
      <c r="E249" s="260">
        <v>4.4000000000000004</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68" t="s">
        <v>475</v>
      </c>
      <c r="D250" s="259"/>
      <c r="E250" s="260">
        <v>2.1</v>
      </c>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476</v>
      </c>
      <c r="D251" s="259"/>
      <c r="E251" s="260">
        <v>0.9</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477</v>
      </c>
      <c r="D252" s="259"/>
      <c r="E252" s="260">
        <v>2.25</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8" t="s">
        <v>478</v>
      </c>
      <c r="D253" s="259"/>
      <c r="E253" s="260">
        <v>13.2</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8" t="s">
        <v>479</v>
      </c>
      <c r="D254" s="259"/>
      <c r="E254" s="260">
        <v>1.6</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480</v>
      </c>
      <c r="D255" s="259"/>
      <c r="E255" s="260">
        <v>0.6</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8" t="s">
        <v>535</v>
      </c>
      <c r="D256" s="259"/>
      <c r="E256" s="260">
        <v>5.85</v>
      </c>
      <c r="F256" s="222"/>
      <c r="G256" s="222"/>
      <c r="H256" s="222"/>
      <c r="I256" s="222"/>
      <c r="J256" s="222"/>
      <c r="K256" s="222"/>
      <c r="L256" s="222"/>
      <c r="M256" s="222"/>
      <c r="N256" s="222"/>
      <c r="O256" s="222"/>
      <c r="P256" s="222"/>
      <c r="Q256" s="222"/>
      <c r="R256" s="222"/>
      <c r="S256" s="222"/>
      <c r="T256" s="222"/>
      <c r="U256" s="222"/>
      <c r="V256" s="222"/>
      <c r="W256" s="222"/>
      <c r="X256" s="222"/>
      <c r="Y256" s="211"/>
      <c r="Z256" s="211"/>
      <c r="AA256" s="211"/>
      <c r="AB256" s="211"/>
      <c r="AC256" s="211"/>
      <c r="AD256" s="211"/>
      <c r="AE256" s="211"/>
      <c r="AF256" s="211"/>
      <c r="AG256" s="211" t="s">
        <v>288</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482</v>
      </c>
      <c r="D257" s="259"/>
      <c r="E257" s="260">
        <v>1.05</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483</v>
      </c>
      <c r="D258" s="259"/>
      <c r="E258" s="260">
        <v>1</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484</v>
      </c>
      <c r="D259" s="259"/>
      <c r="E259" s="260">
        <v>2.15</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485</v>
      </c>
      <c r="D260" s="259"/>
      <c r="E260" s="260">
        <v>2.2000000000000002</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536</v>
      </c>
      <c r="D261" s="259"/>
      <c r="E261" s="260">
        <v>2.5499999999999998</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8" t="s">
        <v>487</v>
      </c>
      <c r="D262" s="259"/>
      <c r="E262" s="260">
        <v>2.5</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33">
        <v>48</v>
      </c>
      <c r="B263" s="234" t="s">
        <v>537</v>
      </c>
      <c r="C263" s="252" t="s">
        <v>538</v>
      </c>
      <c r="D263" s="235" t="s">
        <v>539</v>
      </c>
      <c r="E263" s="236">
        <v>55</v>
      </c>
      <c r="F263" s="237"/>
      <c r="G263" s="238">
        <f>ROUND(E263*F263,2)</f>
        <v>0</v>
      </c>
      <c r="H263" s="237"/>
      <c r="I263" s="238">
        <f>ROUND(E263*H263,2)</f>
        <v>0</v>
      </c>
      <c r="J263" s="237"/>
      <c r="K263" s="238">
        <f>ROUND(E263*J263,2)</f>
        <v>0</v>
      </c>
      <c r="L263" s="238">
        <v>21</v>
      </c>
      <c r="M263" s="238">
        <f>G263*(1+L263/100)</f>
        <v>0</v>
      </c>
      <c r="N263" s="238">
        <v>2.0000000000000002E-5</v>
      </c>
      <c r="O263" s="238">
        <f>ROUND(E263*N263,2)</f>
        <v>0</v>
      </c>
      <c r="P263" s="238">
        <v>0</v>
      </c>
      <c r="Q263" s="238">
        <f>ROUND(E263*P263,2)</f>
        <v>0</v>
      </c>
      <c r="R263" s="238"/>
      <c r="S263" s="238" t="s">
        <v>247</v>
      </c>
      <c r="T263" s="239" t="s">
        <v>215</v>
      </c>
      <c r="U263" s="222">
        <v>0</v>
      </c>
      <c r="V263" s="222">
        <f>ROUND(E263*U263,2)</f>
        <v>0</v>
      </c>
      <c r="W263" s="222"/>
      <c r="X263" s="222" t="s">
        <v>344</v>
      </c>
      <c r="Y263" s="211"/>
      <c r="Z263" s="211"/>
      <c r="AA263" s="211"/>
      <c r="AB263" s="211"/>
      <c r="AC263" s="211"/>
      <c r="AD263" s="211"/>
      <c r="AE263" s="211"/>
      <c r="AF263" s="211"/>
      <c r="AG263" s="211" t="s">
        <v>345</v>
      </c>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540</v>
      </c>
      <c r="D264" s="259"/>
      <c r="E264" s="260">
        <v>2</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541</v>
      </c>
      <c r="D265" s="259"/>
      <c r="E265" s="260">
        <v>8</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8" t="s">
        <v>542</v>
      </c>
      <c r="D266" s="259"/>
      <c r="E266" s="260">
        <v>8</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543</v>
      </c>
      <c r="D267" s="259"/>
      <c r="E267" s="260">
        <v>3</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544</v>
      </c>
      <c r="D268" s="259"/>
      <c r="E268" s="260">
        <v>2</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8" t="s">
        <v>545</v>
      </c>
      <c r="D269" s="259"/>
      <c r="E269" s="260">
        <v>3</v>
      </c>
      <c r="F269" s="222"/>
      <c r="G269" s="222"/>
      <c r="H269" s="222"/>
      <c r="I269" s="222"/>
      <c r="J269" s="222"/>
      <c r="K269" s="222"/>
      <c r="L269" s="222"/>
      <c r="M269" s="222"/>
      <c r="N269" s="222"/>
      <c r="O269" s="222"/>
      <c r="P269" s="222"/>
      <c r="Q269" s="222"/>
      <c r="R269" s="222"/>
      <c r="S269" s="222"/>
      <c r="T269" s="222"/>
      <c r="U269" s="222"/>
      <c r="V269" s="222"/>
      <c r="W269" s="222"/>
      <c r="X269" s="222"/>
      <c r="Y269" s="211"/>
      <c r="Z269" s="211"/>
      <c r="AA269" s="211"/>
      <c r="AB269" s="211"/>
      <c r="AC269" s="211"/>
      <c r="AD269" s="211"/>
      <c r="AE269" s="211"/>
      <c r="AF269" s="211"/>
      <c r="AG269" s="211" t="s">
        <v>288</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8" t="s">
        <v>546</v>
      </c>
      <c r="D270" s="259"/>
      <c r="E270" s="260">
        <v>11</v>
      </c>
      <c r="F270" s="222"/>
      <c r="G270" s="222"/>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288</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547</v>
      </c>
      <c r="D271" s="259"/>
      <c r="E271" s="260">
        <v>1</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8" t="s">
        <v>548</v>
      </c>
      <c r="D272" s="259"/>
      <c r="E272" s="260">
        <v>1</v>
      </c>
      <c r="F272" s="222"/>
      <c r="G272" s="222"/>
      <c r="H272" s="222"/>
      <c r="I272" s="222"/>
      <c r="J272" s="222"/>
      <c r="K272" s="222"/>
      <c r="L272" s="222"/>
      <c r="M272" s="222"/>
      <c r="N272" s="222"/>
      <c r="O272" s="222"/>
      <c r="P272" s="222"/>
      <c r="Q272" s="222"/>
      <c r="R272" s="222"/>
      <c r="S272" s="222"/>
      <c r="T272" s="222"/>
      <c r="U272" s="222"/>
      <c r="V272" s="222"/>
      <c r="W272" s="222"/>
      <c r="X272" s="222"/>
      <c r="Y272" s="211"/>
      <c r="Z272" s="211"/>
      <c r="AA272" s="211"/>
      <c r="AB272" s="211"/>
      <c r="AC272" s="211"/>
      <c r="AD272" s="211"/>
      <c r="AE272" s="211"/>
      <c r="AF272" s="211"/>
      <c r="AG272" s="211" t="s">
        <v>288</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8" t="s">
        <v>549</v>
      </c>
      <c r="D273" s="259"/>
      <c r="E273" s="260">
        <v>9</v>
      </c>
      <c r="F273" s="222"/>
      <c r="G273" s="222"/>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288</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550</v>
      </c>
      <c r="D274" s="259"/>
      <c r="E274" s="260">
        <v>1</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68" t="s">
        <v>551</v>
      </c>
      <c r="D275" s="259"/>
      <c r="E275" s="260">
        <v>1</v>
      </c>
      <c r="F275" s="222"/>
      <c r="G275" s="222"/>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288</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68" t="s">
        <v>552</v>
      </c>
      <c r="D276" s="259"/>
      <c r="E276" s="260">
        <v>1</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553</v>
      </c>
      <c r="D277" s="259"/>
      <c r="E277" s="260">
        <v>2</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68" t="s">
        <v>554</v>
      </c>
      <c r="D278" s="259"/>
      <c r="E278" s="260">
        <v>1</v>
      </c>
      <c r="F278" s="222"/>
      <c r="G278" s="222"/>
      <c r="H278" s="222"/>
      <c r="I278" s="222"/>
      <c r="J278" s="222"/>
      <c r="K278" s="222"/>
      <c r="L278" s="222"/>
      <c r="M278" s="222"/>
      <c r="N278" s="222"/>
      <c r="O278" s="222"/>
      <c r="P278" s="222"/>
      <c r="Q278" s="222"/>
      <c r="R278" s="222"/>
      <c r="S278" s="222"/>
      <c r="T278" s="222"/>
      <c r="U278" s="222"/>
      <c r="V278" s="222"/>
      <c r="W278" s="222"/>
      <c r="X278" s="222"/>
      <c r="Y278" s="211"/>
      <c r="Z278" s="211"/>
      <c r="AA278" s="211"/>
      <c r="AB278" s="211"/>
      <c r="AC278" s="211"/>
      <c r="AD278" s="211"/>
      <c r="AE278" s="211"/>
      <c r="AF278" s="211"/>
      <c r="AG278" s="211" t="s">
        <v>288</v>
      </c>
      <c r="AH278" s="211">
        <v>0</v>
      </c>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8" t="s">
        <v>555</v>
      </c>
      <c r="D279" s="259"/>
      <c r="E279" s="260">
        <v>1</v>
      </c>
      <c r="F279" s="222"/>
      <c r="G279" s="222"/>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288</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33">
        <v>49</v>
      </c>
      <c r="B280" s="234" t="s">
        <v>556</v>
      </c>
      <c r="C280" s="252" t="s">
        <v>557</v>
      </c>
      <c r="D280" s="235" t="s">
        <v>558</v>
      </c>
      <c r="E280" s="236">
        <v>70.077150000000003</v>
      </c>
      <c r="F280" s="237"/>
      <c r="G280" s="238">
        <f>ROUND(E280*F280,2)</f>
        <v>0</v>
      </c>
      <c r="H280" s="237"/>
      <c r="I280" s="238">
        <f>ROUND(E280*H280,2)</f>
        <v>0</v>
      </c>
      <c r="J280" s="237"/>
      <c r="K280" s="238">
        <f>ROUND(E280*J280,2)</f>
        <v>0</v>
      </c>
      <c r="L280" s="238">
        <v>21</v>
      </c>
      <c r="M280" s="238">
        <f>G280*(1+L280/100)</f>
        <v>0</v>
      </c>
      <c r="N280" s="238">
        <v>0</v>
      </c>
      <c r="O280" s="238">
        <f>ROUND(E280*N280,2)</f>
        <v>0</v>
      </c>
      <c r="P280" s="238">
        <v>0</v>
      </c>
      <c r="Q280" s="238">
        <f>ROUND(E280*P280,2)</f>
        <v>0</v>
      </c>
      <c r="R280" s="238"/>
      <c r="S280" s="238" t="s">
        <v>247</v>
      </c>
      <c r="T280" s="239" t="s">
        <v>215</v>
      </c>
      <c r="U280" s="222">
        <v>0</v>
      </c>
      <c r="V280" s="222">
        <f>ROUND(E280*U280,2)</f>
        <v>0</v>
      </c>
      <c r="W280" s="222"/>
      <c r="X280" s="222" t="s">
        <v>344</v>
      </c>
      <c r="Y280" s="211"/>
      <c r="Z280" s="211"/>
      <c r="AA280" s="211"/>
      <c r="AB280" s="211"/>
      <c r="AC280" s="211"/>
      <c r="AD280" s="211"/>
      <c r="AE280" s="211"/>
      <c r="AF280" s="211"/>
      <c r="AG280" s="211" t="s">
        <v>345</v>
      </c>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18"/>
      <c r="B281" s="219"/>
      <c r="C281" s="253" t="s">
        <v>1482</v>
      </c>
      <c r="D281" s="240"/>
      <c r="E281" s="240"/>
      <c r="F281" s="240"/>
      <c r="G281" s="240"/>
      <c r="H281" s="222"/>
      <c r="I281" s="222"/>
      <c r="J281" s="222"/>
      <c r="K281" s="222"/>
      <c r="L281" s="222"/>
      <c r="M281" s="222"/>
      <c r="N281" s="222"/>
      <c r="O281" s="222"/>
      <c r="P281" s="222"/>
      <c r="Q281" s="222"/>
      <c r="R281" s="222"/>
      <c r="S281" s="222"/>
      <c r="T281" s="222"/>
      <c r="U281" s="222"/>
      <c r="V281" s="222"/>
      <c r="W281" s="222"/>
      <c r="X281" s="222"/>
      <c r="Y281" s="211"/>
      <c r="Z281" s="211"/>
      <c r="AA281" s="211"/>
      <c r="AB281" s="211"/>
      <c r="AC281" s="211"/>
      <c r="AD281" s="211"/>
      <c r="AE281" s="211"/>
      <c r="AF281" s="211"/>
      <c r="AG281" s="211" t="s">
        <v>219</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54" t="s">
        <v>559</v>
      </c>
      <c r="D282" s="242"/>
      <c r="E282" s="242"/>
      <c r="F282" s="242"/>
      <c r="G282" s="24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219</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18"/>
      <c r="B283" s="219"/>
      <c r="C283" s="269" t="s">
        <v>310</v>
      </c>
      <c r="D283" s="261"/>
      <c r="E283" s="262"/>
      <c r="F283" s="222"/>
      <c r="G283" s="222"/>
      <c r="H283" s="222"/>
      <c r="I283" s="222"/>
      <c r="J283" s="222"/>
      <c r="K283" s="222"/>
      <c r="L283" s="222"/>
      <c r="M283" s="222"/>
      <c r="N283" s="222"/>
      <c r="O283" s="222"/>
      <c r="P283" s="222"/>
      <c r="Q283" s="222"/>
      <c r="R283" s="222"/>
      <c r="S283" s="222"/>
      <c r="T283" s="222"/>
      <c r="U283" s="222"/>
      <c r="V283" s="222"/>
      <c r="W283" s="222"/>
      <c r="X283" s="222"/>
      <c r="Y283" s="211"/>
      <c r="Z283" s="211"/>
      <c r="AA283" s="211"/>
      <c r="AB283" s="211"/>
      <c r="AC283" s="211"/>
      <c r="AD283" s="211"/>
      <c r="AE283" s="211"/>
      <c r="AF283" s="211"/>
      <c r="AG283" s="211" t="s">
        <v>288</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70" t="s">
        <v>560</v>
      </c>
      <c r="D284" s="261"/>
      <c r="E284" s="262">
        <v>3.5</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2</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70" t="s">
        <v>561</v>
      </c>
      <c r="D285" s="261"/>
      <c r="E285" s="262">
        <v>9.1999999999999993</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2</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70" t="s">
        <v>562</v>
      </c>
      <c r="D286" s="261"/>
      <c r="E286" s="262">
        <v>4.4000000000000004</v>
      </c>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v>2</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70" t="s">
        <v>563</v>
      </c>
      <c r="D287" s="261"/>
      <c r="E287" s="262">
        <v>2.1</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2</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70" t="s">
        <v>564</v>
      </c>
      <c r="D288" s="261"/>
      <c r="E288" s="262">
        <v>0.9</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2</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70" t="s">
        <v>565</v>
      </c>
      <c r="D289" s="261"/>
      <c r="E289" s="262">
        <v>2.25</v>
      </c>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2</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70" t="s">
        <v>566</v>
      </c>
      <c r="D290" s="261"/>
      <c r="E290" s="262">
        <v>13.2</v>
      </c>
      <c r="F290" s="222"/>
      <c r="G290" s="22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288</v>
      </c>
      <c r="AH290" s="211">
        <v>2</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70" t="s">
        <v>567</v>
      </c>
      <c r="D291" s="261"/>
      <c r="E291" s="262">
        <v>1.6</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2</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70" t="s">
        <v>568</v>
      </c>
      <c r="D292" s="261"/>
      <c r="E292" s="262">
        <v>0.6</v>
      </c>
      <c r="F292" s="222"/>
      <c r="G292" s="22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288</v>
      </c>
      <c r="AH292" s="211">
        <v>2</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70" t="s">
        <v>569</v>
      </c>
      <c r="D293" s="261"/>
      <c r="E293" s="262">
        <v>5.85</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2</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70" t="s">
        <v>570</v>
      </c>
      <c r="D294" s="261"/>
      <c r="E294" s="262">
        <v>1.05</v>
      </c>
      <c r="F294" s="222"/>
      <c r="G294" s="22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288</v>
      </c>
      <c r="AH294" s="211">
        <v>2</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70" t="s">
        <v>571</v>
      </c>
      <c r="D295" s="261"/>
      <c r="E295" s="262">
        <v>1</v>
      </c>
      <c r="F295" s="222"/>
      <c r="G295" s="22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288</v>
      </c>
      <c r="AH295" s="211">
        <v>2</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70" t="s">
        <v>572</v>
      </c>
      <c r="D296" s="261"/>
      <c r="E296" s="262">
        <v>2.15</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2</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70" t="s">
        <v>573</v>
      </c>
      <c r="D297" s="261"/>
      <c r="E297" s="262">
        <v>2.2000000000000002</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2</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70" t="s">
        <v>574</v>
      </c>
      <c r="D298" s="261"/>
      <c r="E298" s="262">
        <v>2.5499999999999998</v>
      </c>
      <c r="F298" s="222"/>
      <c r="G298" s="222"/>
      <c r="H298" s="222"/>
      <c r="I298" s="222"/>
      <c r="J298" s="222"/>
      <c r="K298" s="222"/>
      <c r="L298" s="222"/>
      <c r="M298" s="222"/>
      <c r="N298" s="222"/>
      <c r="O298" s="222"/>
      <c r="P298" s="222"/>
      <c r="Q298" s="222"/>
      <c r="R298" s="222"/>
      <c r="S298" s="222"/>
      <c r="T298" s="222"/>
      <c r="U298" s="222"/>
      <c r="V298" s="222"/>
      <c r="W298" s="222"/>
      <c r="X298" s="222"/>
      <c r="Y298" s="211"/>
      <c r="Z298" s="211"/>
      <c r="AA298" s="211"/>
      <c r="AB298" s="211"/>
      <c r="AC298" s="211"/>
      <c r="AD298" s="211"/>
      <c r="AE298" s="211"/>
      <c r="AF298" s="211"/>
      <c r="AG298" s="211" t="s">
        <v>288</v>
      </c>
      <c r="AH298" s="211">
        <v>2</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70" t="s">
        <v>575</v>
      </c>
      <c r="D299" s="261"/>
      <c r="E299" s="262">
        <v>2.5</v>
      </c>
      <c r="F299" s="222"/>
      <c r="G299" s="222"/>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288</v>
      </c>
      <c r="AH299" s="211">
        <v>2</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71" t="s">
        <v>315</v>
      </c>
      <c r="D300" s="263"/>
      <c r="E300" s="264"/>
      <c r="F300" s="222"/>
      <c r="G300" s="22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288</v>
      </c>
      <c r="AH300" s="211">
        <v>3</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9" t="s">
        <v>316</v>
      </c>
      <c r="D301" s="261"/>
      <c r="E301" s="262"/>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8" t="s">
        <v>576</v>
      </c>
      <c r="D302" s="259"/>
      <c r="E302" s="260">
        <v>70.08</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ht="13.1" x14ac:dyDescent="0.2">
      <c r="A303" s="227" t="s">
        <v>209</v>
      </c>
      <c r="B303" s="228" t="s">
        <v>124</v>
      </c>
      <c r="C303" s="251" t="s">
        <v>125</v>
      </c>
      <c r="D303" s="229"/>
      <c r="E303" s="230"/>
      <c r="F303" s="231"/>
      <c r="G303" s="231">
        <f>SUMIF(AG304:AG314,"&lt;&gt;NOR",G304:G314)</f>
        <v>0</v>
      </c>
      <c r="H303" s="231"/>
      <c r="I303" s="231">
        <f>SUM(I304:I314)</f>
        <v>0</v>
      </c>
      <c r="J303" s="231"/>
      <c r="K303" s="231">
        <f>SUM(K304:K314)</f>
        <v>0</v>
      </c>
      <c r="L303" s="231"/>
      <c r="M303" s="231">
        <f>SUM(M304:M314)</f>
        <v>0</v>
      </c>
      <c r="N303" s="231"/>
      <c r="O303" s="231">
        <f>SUM(O304:O314)</f>
        <v>10.08</v>
      </c>
      <c r="P303" s="231"/>
      <c r="Q303" s="231">
        <f>SUM(Q304:Q314)</f>
        <v>0</v>
      </c>
      <c r="R303" s="231"/>
      <c r="S303" s="231"/>
      <c r="T303" s="232"/>
      <c r="U303" s="226"/>
      <c r="V303" s="226">
        <f>SUM(V304:V314)</f>
        <v>5.7600000000000007</v>
      </c>
      <c r="W303" s="226"/>
      <c r="X303" s="226"/>
      <c r="AG303" t="s">
        <v>210</v>
      </c>
    </row>
    <row r="304" spans="1:60" outlineLevel="1" x14ac:dyDescent="0.2">
      <c r="A304" s="233">
        <v>50</v>
      </c>
      <c r="B304" s="234" t="s">
        <v>577</v>
      </c>
      <c r="C304" s="252" t="s">
        <v>578</v>
      </c>
      <c r="D304" s="235" t="s">
        <v>349</v>
      </c>
      <c r="E304" s="236">
        <v>1.365</v>
      </c>
      <c r="F304" s="237"/>
      <c r="G304" s="238">
        <f>ROUND(E304*F304,2)</f>
        <v>0</v>
      </c>
      <c r="H304" s="237"/>
      <c r="I304" s="238">
        <f>ROUND(E304*H304,2)</f>
        <v>0</v>
      </c>
      <c r="J304" s="237"/>
      <c r="K304" s="238">
        <f>ROUND(E304*J304,2)</f>
        <v>0</v>
      </c>
      <c r="L304" s="238">
        <v>21</v>
      </c>
      <c r="M304" s="238">
        <f>G304*(1+L304/100)</f>
        <v>0</v>
      </c>
      <c r="N304" s="238">
        <v>0.50600999999999996</v>
      </c>
      <c r="O304" s="238">
        <f>ROUND(E304*N304,2)</f>
        <v>0.69</v>
      </c>
      <c r="P304" s="238">
        <v>0</v>
      </c>
      <c r="Q304" s="238">
        <f>ROUND(E304*P304,2)</f>
        <v>0</v>
      </c>
      <c r="R304" s="238" t="s">
        <v>389</v>
      </c>
      <c r="S304" s="238" t="s">
        <v>214</v>
      </c>
      <c r="T304" s="239" t="s">
        <v>284</v>
      </c>
      <c r="U304" s="222">
        <v>0.125</v>
      </c>
      <c r="V304" s="222">
        <f>ROUND(E304*U304,2)</f>
        <v>0.17</v>
      </c>
      <c r="W304" s="222"/>
      <c r="X304" s="222" t="s">
        <v>248</v>
      </c>
      <c r="Y304" s="211"/>
      <c r="Z304" s="211"/>
      <c r="AA304" s="211"/>
      <c r="AB304" s="211"/>
      <c r="AC304" s="211"/>
      <c r="AD304" s="211"/>
      <c r="AE304" s="211"/>
      <c r="AF304" s="211"/>
      <c r="AG304" s="211" t="s">
        <v>249</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ht="20.95" outlineLevel="1" x14ac:dyDescent="0.2">
      <c r="A305" s="218"/>
      <c r="B305" s="219"/>
      <c r="C305" s="267" t="s">
        <v>579</v>
      </c>
      <c r="D305" s="265"/>
      <c r="E305" s="265"/>
      <c r="F305" s="265"/>
      <c r="G305" s="265"/>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286</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41" t="str">
        <f>C305</f>
        <v>z betonové směsi pro cementobetonové vozovky a letištní plochy z kameniva frakce do 22 mm v přímce nebo oblouku o poloměru přes 20 m, podle průřezové plochy</v>
      </c>
      <c r="BB305" s="211"/>
      <c r="BC305" s="211"/>
      <c r="BD305" s="211"/>
      <c r="BE305" s="211"/>
      <c r="BF305" s="211"/>
      <c r="BG305" s="211"/>
      <c r="BH305" s="211"/>
    </row>
    <row r="306" spans="1:60" outlineLevel="1" x14ac:dyDescent="0.2">
      <c r="A306" s="218"/>
      <c r="B306" s="219"/>
      <c r="C306" s="268" t="s">
        <v>580</v>
      </c>
      <c r="D306" s="259"/>
      <c r="E306" s="260">
        <v>1.37</v>
      </c>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v>0</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ht="20.95" outlineLevel="1" x14ac:dyDescent="0.2">
      <c r="A307" s="233">
        <v>51</v>
      </c>
      <c r="B307" s="234" t="s">
        <v>581</v>
      </c>
      <c r="C307" s="252" t="s">
        <v>582</v>
      </c>
      <c r="D307" s="235" t="s">
        <v>349</v>
      </c>
      <c r="E307" s="236">
        <v>27.93</v>
      </c>
      <c r="F307" s="237"/>
      <c r="G307" s="238">
        <f>ROUND(E307*F307,2)</f>
        <v>0</v>
      </c>
      <c r="H307" s="237"/>
      <c r="I307" s="238">
        <f>ROUND(E307*H307,2)</f>
        <v>0</v>
      </c>
      <c r="J307" s="237"/>
      <c r="K307" s="238">
        <f>ROUND(E307*J307,2)</f>
        <v>0</v>
      </c>
      <c r="L307" s="238">
        <v>21</v>
      </c>
      <c r="M307" s="238">
        <f>G307*(1+L307/100)</f>
        <v>0</v>
      </c>
      <c r="N307" s="238">
        <v>0.14565</v>
      </c>
      <c r="O307" s="238">
        <f>ROUND(E307*N307,2)</f>
        <v>4.07</v>
      </c>
      <c r="P307" s="238">
        <v>0</v>
      </c>
      <c r="Q307" s="238">
        <f>ROUND(E307*P307,2)</f>
        <v>0</v>
      </c>
      <c r="R307" s="238" t="s">
        <v>389</v>
      </c>
      <c r="S307" s="238" t="s">
        <v>214</v>
      </c>
      <c r="T307" s="239" t="s">
        <v>284</v>
      </c>
      <c r="U307" s="222">
        <v>0.186</v>
      </c>
      <c r="V307" s="222">
        <f>ROUND(E307*U307,2)</f>
        <v>5.19</v>
      </c>
      <c r="W307" s="222"/>
      <c r="X307" s="222" t="s">
        <v>248</v>
      </c>
      <c r="Y307" s="211"/>
      <c r="Z307" s="211"/>
      <c r="AA307" s="211"/>
      <c r="AB307" s="211"/>
      <c r="AC307" s="211"/>
      <c r="AD307" s="211"/>
      <c r="AE307" s="211"/>
      <c r="AF307" s="211"/>
      <c r="AG307" s="211" t="s">
        <v>249</v>
      </c>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67" t="s">
        <v>583</v>
      </c>
      <c r="D308" s="265"/>
      <c r="E308" s="265"/>
      <c r="F308" s="265"/>
      <c r="G308" s="265"/>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286</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68" t="s">
        <v>584</v>
      </c>
      <c r="D309" s="259"/>
      <c r="E309" s="260">
        <v>27.93</v>
      </c>
      <c r="F309" s="222"/>
      <c r="G309" s="222"/>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288</v>
      </c>
      <c r="AH309" s="211">
        <v>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ht="20.95" outlineLevel="1" x14ac:dyDescent="0.2">
      <c r="A310" s="233">
        <v>52</v>
      </c>
      <c r="B310" s="234" t="s">
        <v>585</v>
      </c>
      <c r="C310" s="252" t="s">
        <v>586</v>
      </c>
      <c r="D310" s="235" t="s">
        <v>294</v>
      </c>
      <c r="E310" s="236">
        <v>66.5</v>
      </c>
      <c r="F310" s="237"/>
      <c r="G310" s="238">
        <f>ROUND(E310*F310,2)</f>
        <v>0</v>
      </c>
      <c r="H310" s="237"/>
      <c r="I310" s="238">
        <f>ROUND(E310*H310,2)</f>
        <v>0</v>
      </c>
      <c r="J310" s="237"/>
      <c r="K310" s="238">
        <f>ROUND(E310*J310,2)</f>
        <v>0</v>
      </c>
      <c r="L310" s="238">
        <v>21</v>
      </c>
      <c r="M310" s="238">
        <f>G310*(1+L310/100)</f>
        <v>0</v>
      </c>
      <c r="N310" s="238">
        <v>0.03</v>
      </c>
      <c r="O310" s="238">
        <f>ROUND(E310*N310,2)</f>
        <v>2</v>
      </c>
      <c r="P310" s="238">
        <v>0</v>
      </c>
      <c r="Q310" s="238">
        <f>ROUND(E310*P310,2)</f>
        <v>0</v>
      </c>
      <c r="R310" s="238" t="s">
        <v>389</v>
      </c>
      <c r="S310" s="238" t="s">
        <v>214</v>
      </c>
      <c r="T310" s="239" t="s">
        <v>284</v>
      </c>
      <c r="U310" s="222">
        <v>6.0000000000000001E-3</v>
      </c>
      <c r="V310" s="222">
        <f>ROUND(E310*U310,2)</f>
        <v>0.4</v>
      </c>
      <c r="W310" s="222"/>
      <c r="X310" s="222" t="s">
        <v>248</v>
      </c>
      <c r="Y310" s="211"/>
      <c r="Z310" s="211"/>
      <c r="AA310" s="211"/>
      <c r="AB310" s="211"/>
      <c r="AC310" s="211"/>
      <c r="AD310" s="211"/>
      <c r="AE310" s="211"/>
      <c r="AF310" s="211"/>
      <c r="AG310" s="211" t="s">
        <v>249</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67" t="s">
        <v>583</v>
      </c>
      <c r="D311" s="265"/>
      <c r="E311" s="265"/>
      <c r="F311" s="265"/>
      <c r="G311" s="265"/>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286</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68" t="s">
        <v>587</v>
      </c>
      <c r="D312" s="259"/>
      <c r="E312" s="260">
        <v>66.5</v>
      </c>
      <c r="F312" s="222"/>
      <c r="G312" s="22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288</v>
      </c>
      <c r="AH312" s="211">
        <v>0</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33">
        <v>53</v>
      </c>
      <c r="B313" s="234" t="s">
        <v>588</v>
      </c>
      <c r="C313" s="252" t="s">
        <v>589</v>
      </c>
      <c r="D313" s="235" t="s">
        <v>246</v>
      </c>
      <c r="E313" s="236">
        <v>55.86</v>
      </c>
      <c r="F313" s="237"/>
      <c r="G313" s="238">
        <f>ROUND(E313*F313,2)</f>
        <v>0</v>
      </c>
      <c r="H313" s="237"/>
      <c r="I313" s="238">
        <f>ROUND(E313*H313,2)</f>
        <v>0</v>
      </c>
      <c r="J313" s="237"/>
      <c r="K313" s="238">
        <f>ROUND(E313*J313,2)</f>
        <v>0</v>
      </c>
      <c r="L313" s="238">
        <v>21</v>
      </c>
      <c r="M313" s="238">
        <f>G313*(1+L313/100)</f>
        <v>0</v>
      </c>
      <c r="N313" s="238">
        <v>5.9499999999999997E-2</v>
      </c>
      <c r="O313" s="238">
        <f>ROUND(E313*N313,2)</f>
        <v>3.32</v>
      </c>
      <c r="P313" s="238">
        <v>0</v>
      </c>
      <c r="Q313" s="238">
        <f>ROUND(E313*P313,2)</f>
        <v>0</v>
      </c>
      <c r="R313" s="238" t="s">
        <v>343</v>
      </c>
      <c r="S313" s="238" t="s">
        <v>214</v>
      </c>
      <c r="T313" s="239" t="s">
        <v>284</v>
      </c>
      <c r="U313" s="222">
        <v>0</v>
      </c>
      <c r="V313" s="222">
        <f>ROUND(E313*U313,2)</f>
        <v>0</v>
      </c>
      <c r="W313" s="222"/>
      <c r="X313" s="222" t="s">
        <v>344</v>
      </c>
      <c r="Y313" s="211"/>
      <c r="Z313" s="211"/>
      <c r="AA313" s="211"/>
      <c r="AB313" s="211"/>
      <c r="AC313" s="211"/>
      <c r="AD313" s="211"/>
      <c r="AE313" s="211"/>
      <c r="AF313" s="211"/>
      <c r="AG313" s="211" t="s">
        <v>345</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68" t="s">
        <v>590</v>
      </c>
      <c r="D314" s="259"/>
      <c r="E314" s="260">
        <v>55.86</v>
      </c>
      <c r="F314" s="222"/>
      <c r="G314" s="22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288</v>
      </c>
      <c r="AH314" s="211">
        <v>0</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ht="13.1" x14ac:dyDescent="0.2">
      <c r="A315" s="227" t="s">
        <v>209</v>
      </c>
      <c r="B315" s="228" t="s">
        <v>126</v>
      </c>
      <c r="C315" s="251" t="s">
        <v>127</v>
      </c>
      <c r="D315" s="229"/>
      <c r="E315" s="230"/>
      <c r="F315" s="231"/>
      <c r="G315" s="231">
        <f>SUMIF(AG316:AG385,"&lt;&gt;NOR",G316:G385)</f>
        <v>0</v>
      </c>
      <c r="H315" s="231"/>
      <c r="I315" s="231">
        <f>SUM(I316:I385)</f>
        <v>0</v>
      </c>
      <c r="J315" s="231"/>
      <c r="K315" s="231">
        <f>SUM(K316:K385)</f>
        <v>0</v>
      </c>
      <c r="L315" s="231"/>
      <c r="M315" s="231">
        <f>SUM(M316:M385)</f>
        <v>0</v>
      </c>
      <c r="N315" s="231"/>
      <c r="O315" s="231">
        <f>SUM(O316:O385)</f>
        <v>25.509999999999994</v>
      </c>
      <c r="P315" s="231"/>
      <c r="Q315" s="231">
        <f>SUM(Q316:Q385)</f>
        <v>0</v>
      </c>
      <c r="R315" s="231"/>
      <c r="S315" s="231"/>
      <c r="T315" s="232"/>
      <c r="U315" s="226"/>
      <c r="V315" s="226">
        <f>SUM(V316:V385)</f>
        <v>391.13</v>
      </c>
      <c r="W315" s="226"/>
      <c r="X315" s="226"/>
      <c r="AG315" t="s">
        <v>210</v>
      </c>
    </row>
    <row r="316" spans="1:60" ht="20.95" outlineLevel="1" x14ac:dyDescent="0.2">
      <c r="A316" s="233">
        <v>54</v>
      </c>
      <c r="B316" s="234" t="s">
        <v>591</v>
      </c>
      <c r="C316" s="252" t="s">
        <v>592</v>
      </c>
      <c r="D316" s="235" t="s">
        <v>294</v>
      </c>
      <c r="E316" s="236">
        <v>367</v>
      </c>
      <c r="F316" s="237"/>
      <c r="G316" s="238">
        <f>ROUND(E316*F316,2)</f>
        <v>0</v>
      </c>
      <c r="H316" s="237"/>
      <c r="I316" s="238">
        <f>ROUND(E316*H316,2)</f>
        <v>0</v>
      </c>
      <c r="J316" s="237"/>
      <c r="K316" s="238">
        <f>ROUND(E316*J316,2)</f>
        <v>0</v>
      </c>
      <c r="L316" s="238">
        <v>21</v>
      </c>
      <c r="M316" s="238">
        <f>G316*(1+L316/100)</f>
        <v>0</v>
      </c>
      <c r="N316" s="238">
        <v>1.8380000000000001E-2</v>
      </c>
      <c r="O316" s="238">
        <f>ROUND(E316*N316,2)</f>
        <v>6.75</v>
      </c>
      <c r="P316" s="238">
        <v>0</v>
      </c>
      <c r="Q316" s="238">
        <f>ROUND(E316*P316,2)</f>
        <v>0</v>
      </c>
      <c r="R316" s="238" t="s">
        <v>593</v>
      </c>
      <c r="S316" s="238" t="s">
        <v>214</v>
      </c>
      <c r="T316" s="239" t="s">
        <v>284</v>
      </c>
      <c r="U316" s="222">
        <v>0.13</v>
      </c>
      <c r="V316" s="222">
        <f>ROUND(E316*U316,2)</f>
        <v>47.71</v>
      </c>
      <c r="W316" s="222"/>
      <c r="X316" s="222" t="s">
        <v>248</v>
      </c>
      <c r="Y316" s="211"/>
      <c r="Z316" s="211"/>
      <c r="AA316" s="211"/>
      <c r="AB316" s="211"/>
      <c r="AC316" s="211"/>
      <c r="AD316" s="211"/>
      <c r="AE316" s="211"/>
      <c r="AF316" s="211"/>
      <c r="AG316" s="211" t="s">
        <v>249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7" t="s">
        <v>594</v>
      </c>
      <c r="D317" s="265"/>
      <c r="E317" s="265"/>
      <c r="F317" s="265"/>
      <c r="G317" s="265"/>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286</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18"/>
      <c r="B318" s="219"/>
      <c r="C318" s="268" t="s">
        <v>595</v>
      </c>
      <c r="D318" s="259"/>
      <c r="E318" s="260">
        <v>152</v>
      </c>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v>0</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596</v>
      </c>
      <c r="D319" s="259"/>
      <c r="E319" s="260">
        <v>215</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ht="20.95" outlineLevel="1" x14ac:dyDescent="0.2">
      <c r="A320" s="233">
        <v>55</v>
      </c>
      <c r="B320" s="234" t="s">
        <v>597</v>
      </c>
      <c r="C320" s="252" t="s">
        <v>598</v>
      </c>
      <c r="D320" s="235" t="s">
        <v>294</v>
      </c>
      <c r="E320" s="236">
        <v>791</v>
      </c>
      <c r="F320" s="237"/>
      <c r="G320" s="238">
        <f>ROUND(E320*F320,2)</f>
        <v>0</v>
      </c>
      <c r="H320" s="237"/>
      <c r="I320" s="238">
        <f>ROUND(E320*H320,2)</f>
        <v>0</v>
      </c>
      <c r="J320" s="237"/>
      <c r="K320" s="238">
        <f>ROUND(E320*J320,2)</f>
        <v>0</v>
      </c>
      <c r="L320" s="238">
        <v>21</v>
      </c>
      <c r="M320" s="238">
        <f>G320*(1+L320/100)</f>
        <v>0</v>
      </c>
      <c r="N320" s="238">
        <v>1.8380000000000001E-2</v>
      </c>
      <c r="O320" s="238">
        <f>ROUND(E320*N320,2)</f>
        <v>14.54</v>
      </c>
      <c r="P320" s="238">
        <v>0</v>
      </c>
      <c r="Q320" s="238">
        <f>ROUND(E320*P320,2)</f>
        <v>0</v>
      </c>
      <c r="R320" s="238" t="s">
        <v>593</v>
      </c>
      <c r="S320" s="238" t="s">
        <v>214</v>
      </c>
      <c r="T320" s="239" t="s">
        <v>284</v>
      </c>
      <c r="U320" s="222">
        <v>0.123</v>
      </c>
      <c r="V320" s="222">
        <f>ROUND(E320*U320,2)</f>
        <v>97.29</v>
      </c>
      <c r="W320" s="222"/>
      <c r="X320" s="222" t="s">
        <v>248</v>
      </c>
      <c r="Y320" s="211"/>
      <c r="Z320" s="211"/>
      <c r="AA320" s="211"/>
      <c r="AB320" s="211"/>
      <c r="AC320" s="211"/>
      <c r="AD320" s="211"/>
      <c r="AE320" s="211"/>
      <c r="AF320" s="211"/>
      <c r="AG320" s="211" t="s">
        <v>249</v>
      </c>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7" t="s">
        <v>594</v>
      </c>
      <c r="D321" s="265"/>
      <c r="E321" s="265"/>
      <c r="F321" s="265"/>
      <c r="G321" s="265"/>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286</v>
      </c>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68" t="s">
        <v>599</v>
      </c>
      <c r="D322" s="259"/>
      <c r="E322" s="260">
        <v>791</v>
      </c>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0</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ht="31.45" outlineLevel="1" x14ac:dyDescent="0.2">
      <c r="A323" s="233">
        <v>56</v>
      </c>
      <c r="B323" s="234" t="s">
        <v>600</v>
      </c>
      <c r="C323" s="252" t="s">
        <v>601</v>
      </c>
      <c r="D323" s="235" t="s">
        <v>294</v>
      </c>
      <c r="E323" s="236">
        <v>367</v>
      </c>
      <c r="F323" s="237"/>
      <c r="G323" s="238">
        <f>ROUND(E323*F323,2)</f>
        <v>0</v>
      </c>
      <c r="H323" s="237"/>
      <c r="I323" s="238">
        <f>ROUND(E323*H323,2)</f>
        <v>0</v>
      </c>
      <c r="J323" s="237"/>
      <c r="K323" s="238">
        <f>ROUND(E323*J323,2)</f>
        <v>0</v>
      </c>
      <c r="L323" s="238">
        <v>21</v>
      </c>
      <c r="M323" s="238">
        <f>G323*(1+L323/100)</f>
        <v>0</v>
      </c>
      <c r="N323" s="238">
        <v>8.4999999999999995E-4</v>
      </c>
      <c r="O323" s="238">
        <f>ROUND(E323*N323,2)</f>
        <v>0.31</v>
      </c>
      <c r="P323" s="238">
        <v>0</v>
      </c>
      <c r="Q323" s="238">
        <f>ROUND(E323*P323,2)</f>
        <v>0</v>
      </c>
      <c r="R323" s="238" t="s">
        <v>593</v>
      </c>
      <c r="S323" s="238" t="s">
        <v>214</v>
      </c>
      <c r="T323" s="239" t="s">
        <v>284</v>
      </c>
      <c r="U323" s="222">
        <v>6.0000000000000001E-3</v>
      </c>
      <c r="V323" s="222">
        <f>ROUND(E323*U323,2)</f>
        <v>2.2000000000000002</v>
      </c>
      <c r="W323" s="222"/>
      <c r="X323" s="222" t="s">
        <v>248</v>
      </c>
      <c r="Y323" s="211"/>
      <c r="Z323" s="211"/>
      <c r="AA323" s="211"/>
      <c r="AB323" s="211"/>
      <c r="AC323" s="211"/>
      <c r="AD323" s="211"/>
      <c r="AE323" s="211"/>
      <c r="AF323" s="211"/>
      <c r="AG323" s="211" t="s">
        <v>249</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67" t="s">
        <v>594</v>
      </c>
      <c r="D324" s="265"/>
      <c r="E324" s="265"/>
      <c r="F324" s="265"/>
      <c r="G324" s="265"/>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286</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ht="31.45" outlineLevel="1" x14ac:dyDescent="0.2">
      <c r="A325" s="233">
        <v>57</v>
      </c>
      <c r="B325" s="234" t="s">
        <v>602</v>
      </c>
      <c r="C325" s="252" t="s">
        <v>603</v>
      </c>
      <c r="D325" s="235" t="s">
        <v>294</v>
      </c>
      <c r="E325" s="236">
        <v>791</v>
      </c>
      <c r="F325" s="237"/>
      <c r="G325" s="238">
        <f>ROUND(E325*F325,2)</f>
        <v>0</v>
      </c>
      <c r="H325" s="237"/>
      <c r="I325" s="238">
        <f>ROUND(E325*H325,2)</f>
        <v>0</v>
      </c>
      <c r="J325" s="237"/>
      <c r="K325" s="238">
        <f>ROUND(E325*J325,2)</f>
        <v>0</v>
      </c>
      <c r="L325" s="238">
        <v>21</v>
      </c>
      <c r="M325" s="238">
        <f>G325*(1+L325/100)</f>
        <v>0</v>
      </c>
      <c r="N325" s="238">
        <v>8.1999999999999998E-4</v>
      </c>
      <c r="O325" s="238">
        <f>ROUND(E325*N325,2)</f>
        <v>0.65</v>
      </c>
      <c r="P325" s="238">
        <v>0</v>
      </c>
      <c r="Q325" s="238">
        <f>ROUND(E325*P325,2)</f>
        <v>0</v>
      </c>
      <c r="R325" s="238" t="s">
        <v>593</v>
      </c>
      <c r="S325" s="238" t="s">
        <v>214</v>
      </c>
      <c r="T325" s="239" t="s">
        <v>284</v>
      </c>
      <c r="U325" s="222">
        <v>6.0000000000000001E-3</v>
      </c>
      <c r="V325" s="222">
        <f>ROUND(E325*U325,2)</f>
        <v>4.75</v>
      </c>
      <c r="W325" s="222"/>
      <c r="X325" s="222" t="s">
        <v>248</v>
      </c>
      <c r="Y325" s="211"/>
      <c r="Z325" s="211"/>
      <c r="AA325" s="211"/>
      <c r="AB325" s="211"/>
      <c r="AC325" s="211"/>
      <c r="AD325" s="211"/>
      <c r="AE325" s="211"/>
      <c r="AF325" s="211"/>
      <c r="AG325" s="211" t="s">
        <v>249</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67" t="s">
        <v>594</v>
      </c>
      <c r="D326" s="265"/>
      <c r="E326" s="265"/>
      <c r="F326" s="265"/>
      <c r="G326" s="265"/>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286</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43">
        <v>58</v>
      </c>
      <c r="B327" s="244" t="s">
        <v>604</v>
      </c>
      <c r="C327" s="255" t="s">
        <v>605</v>
      </c>
      <c r="D327" s="245" t="s">
        <v>294</v>
      </c>
      <c r="E327" s="246">
        <v>367</v>
      </c>
      <c r="F327" s="247"/>
      <c r="G327" s="248">
        <f>ROUND(E327*F327,2)</f>
        <v>0</v>
      </c>
      <c r="H327" s="247"/>
      <c r="I327" s="248">
        <f>ROUND(E327*H327,2)</f>
        <v>0</v>
      </c>
      <c r="J327" s="247"/>
      <c r="K327" s="248">
        <f>ROUND(E327*J327,2)</f>
        <v>0</v>
      </c>
      <c r="L327" s="248">
        <v>21</v>
      </c>
      <c r="M327" s="248">
        <f>G327*(1+L327/100)</f>
        <v>0</v>
      </c>
      <c r="N327" s="248">
        <v>0</v>
      </c>
      <c r="O327" s="248">
        <f>ROUND(E327*N327,2)</f>
        <v>0</v>
      </c>
      <c r="P327" s="248">
        <v>0</v>
      </c>
      <c r="Q327" s="248">
        <f>ROUND(E327*P327,2)</f>
        <v>0</v>
      </c>
      <c r="R327" s="248" t="s">
        <v>593</v>
      </c>
      <c r="S327" s="248" t="s">
        <v>214</v>
      </c>
      <c r="T327" s="249" t="s">
        <v>284</v>
      </c>
      <c r="U327" s="222">
        <v>0.10199999999999999</v>
      </c>
      <c r="V327" s="222">
        <f>ROUND(E327*U327,2)</f>
        <v>37.43</v>
      </c>
      <c r="W327" s="222"/>
      <c r="X327" s="222" t="s">
        <v>248</v>
      </c>
      <c r="Y327" s="211"/>
      <c r="Z327" s="211"/>
      <c r="AA327" s="211"/>
      <c r="AB327" s="211"/>
      <c r="AC327" s="211"/>
      <c r="AD327" s="211"/>
      <c r="AE327" s="211"/>
      <c r="AF327" s="211"/>
      <c r="AG327" s="211" t="s">
        <v>249</v>
      </c>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ht="20.95" outlineLevel="1" x14ac:dyDescent="0.2">
      <c r="A328" s="243">
        <v>59</v>
      </c>
      <c r="B328" s="244" t="s">
        <v>606</v>
      </c>
      <c r="C328" s="255" t="s">
        <v>607</v>
      </c>
      <c r="D328" s="245" t="s">
        <v>294</v>
      </c>
      <c r="E328" s="246">
        <v>791</v>
      </c>
      <c r="F328" s="247"/>
      <c r="G328" s="248">
        <f>ROUND(E328*F328,2)</f>
        <v>0</v>
      </c>
      <c r="H328" s="247"/>
      <c r="I328" s="248">
        <f>ROUND(E328*H328,2)</f>
        <v>0</v>
      </c>
      <c r="J328" s="247"/>
      <c r="K328" s="248">
        <f>ROUND(E328*J328,2)</f>
        <v>0</v>
      </c>
      <c r="L328" s="248">
        <v>21</v>
      </c>
      <c r="M328" s="248">
        <f>G328*(1+L328/100)</f>
        <v>0</v>
      </c>
      <c r="N328" s="248">
        <v>0</v>
      </c>
      <c r="O328" s="248">
        <f>ROUND(E328*N328,2)</f>
        <v>0</v>
      </c>
      <c r="P328" s="248">
        <v>0</v>
      </c>
      <c r="Q328" s="248">
        <f>ROUND(E328*P328,2)</f>
        <v>0</v>
      </c>
      <c r="R328" s="248" t="s">
        <v>593</v>
      </c>
      <c r="S328" s="248" t="s">
        <v>214</v>
      </c>
      <c r="T328" s="249" t="s">
        <v>284</v>
      </c>
      <c r="U328" s="222">
        <v>0.105</v>
      </c>
      <c r="V328" s="222">
        <f>ROUND(E328*U328,2)</f>
        <v>83.06</v>
      </c>
      <c r="W328" s="222"/>
      <c r="X328" s="222" t="s">
        <v>248</v>
      </c>
      <c r="Y328" s="211"/>
      <c r="Z328" s="211"/>
      <c r="AA328" s="211"/>
      <c r="AB328" s="211"/>
      <c r="AC328" s="211"/>
      <c r="AD328" s="211"/>
      <c r="AE328" s="211"/>
      <c r="AF328" s="211"/>
      <c r="AG328" s="211" t="s">
        <v>249</v>
      </c>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ht="20.95" outlineLevel="1" x14ac:dyDescent="0.2">
      <c r="A329" s="233">
        <v>60</v>
      </c>
      <c r="B329" s="234" t="s">
        <v>608</v>
      </c>
      <c r="C329" s="252" t="s">
        <v>609</v>
      </c>
      <c r="D329" s="235" t="s">
        <v>294</v>
      </c>
      <c r="E329" s="236">
        <v>122.5</v>
      </c>
      <c r="F329" s="237"/>
      <c r="G329" s="238">
        <f>ROUND(E329*F329,2)</f>
        <v>0</v>
      </c>
      <c r="H329" s="237"/>
      <c r="I329" s="238">
        <f>ROUND(E329*H329,2)</f>
        <v>0</v>
      </c>
      <c r="J329" s="237"/>
      <c r="K329" s="238">
        <f>ROUND(E329*J329,2)</f>
        <v>0</v>
      </c>
      <c r="L329" s="238">
        <v>21</v>
      </c>
      <c r="M329" s="238">
        <f>G329*(1+L329/100)</f>
        <v>0</v>
      </c>
      <c r="N329" s="238">
        <v>2.1899999999999999E-2</v>
      </c>
      <c r="O329" s="238">
        <f>ROUND(E329*N329,2)</f>
        <v>2.68</v>
      </c>
      <c r="P329" s="238">
        <v>0</v>
      </c>
      <c r="Q329" s="238">
        <f>ROUND(E329*P329,2)</f>
        <v>0</v>
      </c>
      <c r="R329" s="238" t="s">
        <v>593</v>
      </c>
      <c r="S329" s="238" t="s">
        <v>214</v>
      </c>
      <c r="T329" s="239" t="s">
        <v>284</v>
      </c>
      <c r="U329" s="222">
        <v>0.39</v>
      </c>
      <c r="V329" s="222">
        <f>ROUND(E329*U329,2)</f>
        <v>47.78</v>
      </c>
      <c r="W329" s="222"/>
      <c r="X329" s="222" t="s">
        <v>248</v>
      </c>
      <c r="Y329" s="211"/>
      <c r="Z329" s="211"/>
      <c r="AA329" s="211"/>
      <c r="AB329" s="211"/>
      <c r="AC329" s="211"/>
      <c r="AD329" s="211"/>
      <c r="AE329" s="211"/>
      <c r="AF329" s="211"/>
      <c r="AG329" s="211" t="s">
        <v>249</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67" t="s">
        <v>610</v>
      </c>
      <c r="D330" s="265"/>
      <c r="E330" s="265"/>
      <c r="F330" s="265"/>
      <c r="G330" s="265"/>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286</v>
      </c>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68" t="s">
        <v>611</v>
      </c>
      <c r="D331" s="259"/>
      <c r="E331" s="260">
        <v>122.5</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ht="31.45" outlineLevel="1" x14ac:dyDescent="0.2">
      <c r="A332" s="233">
        <v>61</v>
      </c>
      <c r="B332" s="234" t="s">
        <v>612</v>
      </c>
      <c r="C332" s="252" t="s">
        <v>613</v>
      </c>
      <c r="D332" s="235" t="s">
        <v>294</v>
      </c>
      <c r="E332" s="236">
        <v>122.5</v>
      </c>
      <c r="F332" s="237"/>
      <c r="G332" s="238">
        <f>ROUND(E332*F332,2)</f>
        <v>0</v>
      </c>
      <c r="H332" s="237"/>
      <c r="I332" s="238">
        <f>ROUND(E332*H332,2)</f>
        <v>0</v>
      </c>
      <c r="J332" s="237"/>
      <c r="K332" s="238">
        <f>ROUND(E332*J332,2)</f>
        <v>0</v>
      </c>
      <c r="L332" s="238">
        <v>21</v>
      </c>
      <c r="M332" s="238">
        <f>G332*(1+L332/100)</f>
        <v>0</v>
      </c>
      <c r="N332" s="238">
        <v>2.2000000000000001E-3</v>
      </c>
      <c r="O332" s="238">
        <f>ROUND(E332*N332,2)</f>
        <v>0.27</v>
      </c>
      <c r="P332" s="238">
        <v>0</v>
      </c>
      <c r="Q332" s="238">
        <f>ROUND(E332*P332,2)</f>
        <v>0</v>
      </c>
      <c r="R332" s="238" t="s">
        <v>593</v>
      </c>
      <c r="S332" s="238" t="s">
        <v>214</v>
      </c>
      <c r="T332" s="239" t="s">
        <v>284</v>
      </c>
      <c r="U332" s="222">
        <v>1.4999999999999999E-2</v>
      </c>
      <c r="V332" s="222">
        <f>ROUND(E332*U332,2)</f>
        <v>1.84</v>
      </c>
      <c r="W332" s="222"/>
      <c r="X332" s="222" t="s">
        <v>248</v>
      </c>
      <c r="Y332" s="211"/>
      <c r="Z332" s="211"/>
      <c r="AA332" s="211"/>
      <c r="AB332" s="211"/>
      <c r="AC332" s="211"/>
      <c r="AD332" s="211"/>
      <c r="AE332" s="211"/>
      <c r="AF332" s="211"/>
      <c r="AG332" s="211" t="s">
        <v>249</v>
      </c>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67" t="s">
        <v>610</v>
      </c>
      <c r="D333" s="265"/>
      <c r="E333" s="265"/>
      <c r="F333" s="265"/>
      <c r="G333" s="265"/>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286</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43">
        <v>62</v>
      </c>
      <c r="B334" s="244" t="s">
        <v>614</v>
      </c>
      <c r="C334" s="255" t="s">
        <v>615</v>
      </c>
      <c r="D334" s="245" t="s">
        <v>294</v>
      </c>
      <c r="E334" s="246">
        <v>122.5</v>
      </c>
      <c r="F334" s="247"/>
      <c r="G334" s="248">
        <f>ROUND(E334*F334,2)</f>
        <v>0</v>
      </c>
      <c r="H334" s="247"/>
      <c r="I334" s="248">
        <f>ROUND(E334*H334,2)</f>
        <v>0</v>
      </c>
      <c r="J334" s="247"/>
      <c r="K334" s="248">
        <f>ROUND(E334*J334,2)</f>
        <v>0</v>
      </c>
      <c r="L334" s="248">
        <v>21</v>
      </c>
      <c r="M334" s="248">
        <f>G334*(1+L334/100)</f>
        <v>0</v>
      </c>
      <c r="N334" s="248">
        <v>0</v>
      </c>
      <c r="O334" s="248">
        <f>ROUND(E334*N334,2)</f>
        <v>0</v>
      </c>
      <c r="P334" s="248">
        <v>0</v>
      </c>
      <c r="Q334" s="248">
        <f>ROUND(E334*P334,2)</f>
        <v>0</v>
      </c>
      <c r="R334" s="248" t="s">
        <v>593</v>
      </c>
      <c r="S334" s="248" t="s">
        <v>214</v>
      </c>
      <c r="T334" s="249" t="s">
        <v>284</v>
      </c>
      <c r="U334" s="222">
        <v>0.22</v>
      </c>
      <c r="V334" s="222">
        <f>ROUND(E334*U334,2)</f>
        <v>26.95</v>
      </c>
      <c r="W334" s="222"/>
      <c r="X334" s="222" t="s">
        <v>248</v>
      </c>
      <c r="Y334" s="211"/>
      <c r="Z334" s="211"/>
      <c r="AA334" s="211"/>
      <c r="AB334" s="211"/>
      <c r="AC334" s="211"/>
      <c r="AD334" s="211"/>
      <c r="AE334" s="211"/>
      <c r="AF334" s="211"/>
      <c r="AG334" s="211" t="s">
        <v>249</v>
      </c>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33">
        <v>63</v>
      </c>
      <c r="B335" s="234" t="s">
        <v>616</v>
      </c>
      <c r="C335" s="252" t="s">
        <v>617</v>
      </c>
      <c r="D335" s="235" t="s">
        <v>294</v>
      </c>
      <c r="E335" s="236">
        <v>196.8</v>
      </c>
      <c r="F335" s="237"/>
      <c r="G335" s="238">
        <f>ROUND(E335*F335,2)</f>
        <v>0</v>
      </c>
      <c r="H335" s="237"/>
      <c r="I335" s="238">
        <f>ROUND(E335*H335,2)</f>
        <v>0</v>
      </c>
      <c r="J335" s="237"/>
      <c r="K335" s="238">
        <f>ROUND(E335*J335,2)</f>
        <v>0</v>
      </c>
      <c r="L335" s="238">
        <v>21</v>
      </c>
      <c r="M335" s="238">
        <f>G335*(1+L335/100)</f>
        <v>0</v>
      </c>
      <c r="N335" s="238">
        <v>1.58E-3</v>
      </c>
      <c r="O335" s="238">
        <f>ROUND(E335*N335,2)</f>
        <v>0.31</v>
      </c>
      <c r="P335" s="238">
        <v>0</v>
      </c>
      <c r="Q335" s="238">
        <f>ROUND(E335*P335,2)</f>
        <v>0</v>
      </c>
      <c r="R335" s="238" t="s">
        <v>593</v>
      </c>
      <c r="S335" s="238" t="s">
        <v>214</v>
      </c>
      <c r="T335" s="239" t="s">
        <v>284</v>
      </c>
      <c r="U335" s="222">
        <v>0.214</v>
      </c>
      <c r="V335" s="222">
        <f>ROUND(E335*U335,2)</f>
        <v>42.12</v>
      </c>
      <c r="W335" s="222"/>
      <c r="X335" s="222" t="s">
        <v>248</v>
      </c>
      <c r="Y335" s="211"/>
      <c r="Z335" s="211"/>
      <c r="AA335" s="211"/>
      <c r="AB335" s="211"/>
      <c r="AC335" s="211"/>
      <c r="AD335" s="211"/>
      <c r="AE335" s="211"/>
      <c r="AF335" s="211"/>
      <c r="AG335" s="211" t="s">
        <v>249</v>
      </c>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18"/>
      <c r="B336" s="219"/>
      <c r="C336" s="269" t="s">
        <v>310</v>
      </c>
      <c r="D336" s="261"/>
      <c r="E336" s="262"/>
      <c r="F336" s="222"/>
      <c r="G336" s="222"/>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288</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70" t="s">
        <v>618</v>
      </c>
      <c r="D337" s="261"/>
      <c r="E337" s="262">
        <v>7.7</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2</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70" t="s">
        <v>619</v>
      </c>
      <c r="D338" s="261"/>
      <c r="E338" s="262">
        <v>5.5</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2</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70" t="s">
        <v>620</v>
      </c>
      <c r="D339" s="261"/>
      <c r="E339" s="262">
        <v>2.2999999999999998</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2</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70" t="s">
        <v>621</v>
      </c>
      <c r="D340" s="261"/>
      <c r="E340" s="262">
        <v>3.5</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2</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70" t="s">
        <v>622</v>
      </c>
      <c r="D341" s="261"/>
      <c r="E341" s="262">
        <v>2.2999999999999998</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2</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70" t="s">
        <v>623</v>
      </c>
      <c r="D342" s="261"/>
      <c r="E342" s="262">
        <v>1.2</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2</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70" t="s">
        <v>624</v>
      </c>
      <c r="D343" s="261"/>
      <c r="E343" s="262">
        <v>0.65</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2</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70" t="s">
        <v>625</v>
      </c>
      <c r="D344" s="261"/>
      <c r="E344" s="262">
        <v>1.1499999999999999</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2</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70" t="s">
        <v>626</v>
      </c>
      <c r="D345" s="261"/>
      <c r="E345" s="262">
        <v>1.1499999999999999</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2</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70" t="s">
        <v>627</v>
      </c>
      <c r="D346" s="261"/>
      <c r="E346" s="262">
        <v>1.1499999999999999</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2</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70" t="s">
        <v>628</v>
      </c>
      <c r="D347" s="261"/>
      <c r="E347" s="262">
        <v>0.55000000000000004</v>
      </c>
      <c r="F347" s="222"/>
      <c r="G347" s="222"/>
      <c r="H347" s="222"/>
      <c r="I347" s="222"/>
      <c r="J347" s="222"/>
      <c r="K347" s="222"/>
      <c r="L347" s="222"/>
      <c r="M347" s="222"/>
      <c r="N347" s="222"/>
      <c r="O347" s="222"/>
      <c r="P347" s="222"/>
      <c r="Q347" s="222"/>
      <c r="R347" s="222"/>
      <c r="S347" s="222"/>
      <c r="T347" s="222"/>
      <c r="U347" s="222"/>
      <c r="V347" s="222"/>
      <c r="W347" s="222"/>
      <c r="X347" s="222"/>
      <c r="Y347" s="211"/>
      <c r="Z347" s="211"/>
      <c r="AA347" s="211"/>
      <c r="AB347" s="211"/>
      <c r="AC347" s="211"/>
      <c r="AD347" s="211"/>
      <c r="AE347" s="211"/>
      <c r="AF347" s="211"/>
      <c r="AG347" s="211" t="s">
        <v>288</v>
      </c>
      <c r="AH347" s="211">
        <v>2</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18"/>
      <c r="B348" s="219"/>
      <c r="C348" s="270" t="s">
        <v>629</v>
      </c>
      <c r="D348" s="261"/>
      <c r="E348" s="262">
        <v>0.55000000000000004</v>
      </c>
      <c r="F348" s="222"/>
      <c r="G348" s="222"/>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288</v>
      </c>
      <c r="AH348" s="211">
        <v>2</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18"/>
      <c r="B349" s="219"/>
      <c r="C349" s="270" t="s">
        <v>630</v>
      </c>
      <c r="D349" s="261"/>
      <c r="E349" s="262">
        <v>0.75</v>
      </c>
      <c r="F349" s="222"/>
      <c r="G349" s="222"/>
      <c r="H349" s="222"/>
      <c r="I349" s="222"/>
      <c r="J349" s="222"/>
      <c r="K349" s="222"/>
      <c r="L349" s="222"/>
      <c r="M349" s="222"/>
      <c r="N349" s="222"/>
      <c r="O349" s="222"/>
      <c r="P349" s="222"/>
      <c r="Q349" s="222"/>
      <c r="R349" s="222"/>
      <c r="S349" s="222"/>
      <c r="T349" s="222"/>
      <c r="U349" s="222"/>
      <c r="V349" s="222"/>
      <c r="W349" s="222"/>
      <c r="X349" s="222"/>
      <c r="Y349" s="211"/>
      <c r="Z349" s="211"/>
      <c r="AA349" s="211"/>
      <c r="AB349" s="211"/>
      <c r="AC349" s="211"/>
      <c r="AD349" s="211"/>
      <c r="AE349" s="211"/>
      <c r="AF349" s="211"/>
      <c r="AG349" s="211" t="s">
        <v>288</v>
      </c>
      <c r="AH349" s="211">
        <v>2</v>
      </c>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70" t="s">
        <v>631</v>
      </c>
      <c r="D350" s="261"/>
      <c r="E350" s="262">
        <v>0.9</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2</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70" t="s">
        <v>632</v>
      </c>
      <c r="D351" s="261"/>
      <c r="E351" s="262">
        <v>1.1000000000000001</v>
      </c>
      <c r="F351" s="222"/>
      <c r="G351" s="222"/>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288</v>
      </c>
      <c r="AH351" s="211">
        <v>2</v>
      </c>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70" t="s">
        <v>633</v>
      </c>
      <c r="D352" s="261"/>
      <c r="E352" s="262">
        <v>2.2000000000000002</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2</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70" t="s">
        <v>634</v>
      </c>
      <c r="D353" s="261"/>
      <c r="E353" s="262">
        <v>0.7</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2</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18"/>
      <c r="B354" s="219"/>
      <c r="C354" s="270" t="s">
        <v>635</v>
      </c>
      <c r="D354" s="261"/>
      <c r="E354" s="262">
        <v>1.1499999999999999</v>
      </c>
      <c r="F354" s="222"/>
      <c r="G354" s="222"/>
      <c r="H354" s="222"/>
      <c r="I354" s="222"/>
      <c r="J354" s="222"/>
      <c r="K354" s="222"/>
      <c r="L354" s="222"/>
      <c r="M354" s="222"/>
      <c r="N354" s="222"/>
      <c r="O354" s="222"/>
      <c r="P354" s="222"/>
      <c r="Q354" s="222"/>
      <c r="R354" s="222"/>
      <c r="S354" s="222"/>
      <c r="T354" s="222"/>
      <c r="U354" s="222"/>
      <c r="V354" s="222"/>
      <c r="W354" s="222"/>
      <c r="X354" s="222"/>
      <c r="Y354" s="211"/>
      <c r="Z354" s="211"/>
      <c r="AA354" s="211"/>
      <c r="AB354" s="211"/>
      <c r="AC354" s="211"/>
      <c r="AD354" s="211"/>
      <c r="AE354" s="211"/>
      <c r="AF354" s="211"/>
      <c r="AG354" s="211" t="s">
        <v>288</v>
      </c>
      <c r="AH354" s="211">
        <v>2</v>
      </c>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70" t="s">
        <v>636</v>
      </c>
      <c r="D355" s="261"/>
      <c r="E355" s="262">
        <v>2.6</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2</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70" t="s">
        <v>637</v>
      </c>
      <c r="D356" s="261"/>
      <c r="E356" s="262">
        <v>2.6</v>
      </c>
      <c r="F356" s="222"/>
      <c r="G356" s="222"/>
      <c r="H356" s="222"/>
      <c r="I356" s="222"/>
      <c r="J356" s="222"/>
      <c r="K356" s="222"/>
      <c r="L356" s="222"/>
      <c r="M356" s="222"/>
      <c r="N356" s="222"/>
      <c r="O356" s="222"/>
      <c r="P356" s="222"/>
      <c r="Q356" s="222"/>
      <c r="R356" s="222"/>
      <c r="S356" s="222"/>
      <c r="T356" s="222"/>
      <c r="U356" s="222"/>
      <c r="V356" s="222"/>
      <c r="W356" s="222"/>
      <c r="X356" s="222"/>
      <c r="Y356" s="211"/>
      <c r="Z356" s="211"/>
      <c r="AA356" s="211"/>
      <c r="AB356" s="211"/>
      <c r="AC356" s="211"/>
      <c r="AD356" s="211"/>
      <c r="AE356" s="211"/>
      <c r="AF356" s="211"/>
      <c r="AG356" s="211" t="s">
        <v>288</v>
      </c>
      <c r="AH356" s="211">
        <v>2</v>
      </c>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70" t="s">
        <v>638</v>
      </c>
      <c r="D357" s="261"/>
      <c r="E357" s="262">
        <v>1.1499999999999999</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2</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18"/>
      <c r="B358" s="219"/>
      <c r="C358" s="270" t="s">
        <v>639</v>
      </c>
      <c r="D358" s="261"/>
      <c r="E358" s="262">
        <v>0.7</v>
      </c>
      <c r="F358" s="222"/>
      <c r="G358" s="222"/>
      <c r="H358" s="222"/>
      <c r="I358" s="222"/>
      <c r="J358" s="222"/>
      <c r="K358" s="222"/>
      <c r="L358" s="222"/>
      <c r="M358" s="222"/>
      <c r="N358" s="222"/>
      <c r="O358" s="222"/>
      <c r="P358" s="222"/>
      <c r="Q358" s="222"/>
      <c r="R358" s="222"/>
      <c r="S358" s="222"/>
      <c r="T358" s="222"/>
      <c r="U358" s="222"/>
      <c r="V358" s="222"/>
      <c r="W358" s="222"/>
      <c r="X358" s="222"/>
      <c r="Y358" s="211"/>
      <c r="Z358" s="211"/>
      <c r="AA358" s="211"/>
      <c r="AB358" s="211"/>
      <c r="AC358" s="211"/>
      <c r="AD358" s="211"/>
      <c r="AE358" s="211"/>
      <c r="AF358" s="211"/>
      <c r="AG358" s="211" t="s">
        <v>288</v>
      </c>
      <c r="AH358" s="211">
        <v>2</v>
      </c>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outlineLevel="1" x14ac:dyDescent="0.2">
      <c r="A359" s="218"/>
      <c r="B359" s="219"/>
      <c r="C359" s="270" t="s">
        <v>640</v>
      </c>
      <c r="D359" s="261"/>
      <c r="E359" s="262">
        <v>0.6</v>
      </c>
      <c r="F359" s="222"/>
      <c r="G359" s="222"/>
      <c r="H359" s="222"/>
      <c r="I359" s="222"/>
      <c r="J359" s="222"/>
      <c r="K359" s="222"/>
      <c r="L359" s="222"/>
      <c r="M359" s="222"/>
      <c r="N359" s="222"/>
      <c r="O359" s="222"/>
      <c r="P359" s="222"/>
      <c r="Q359" s="222"/>
      <c r="R359" s="222"/>
      <c r="S359" s="222"/>
      <c r="T359" s="222"/>
      <c r="U359" s="222"/>
      <c r="V359" s="222"/>
      <c r="W359" s="222"/>
      <c r="X359" s="222"/>
      <c r="Y359" s="211"/>
      <c r="Z359" s="211"/>
      <c r="AA359" s="211"/>
      <c r="AB359" s="211"/>
      <c r="AC359" s="211"/>
      <c r="AD359" s="211"/>
      <c r="AE359" s="211"/>
      <c r="AF359" s="211"/>
      <c r="AG359" s="211" t="s">
        <v>288</v>
      </c>
      <c r="AH359" s="211">
        <v>2</v>
      </c>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1" x14ac:dyDescent="0.2">
      <c r="A360" s="218"/>
      <c r="B360" s="219"/>
      <c r="C360" s="270" t="s">
        <v>641</v>
      </c>
      <c r="D360" s="261"/>
      <c r="E360" s="262">
        <v>3.6</v>
      </c>
      <c r="F360" s="222"/>
      <c r="G360" s="222"/>
      <c r="H360" s="222"/>
      <c r="I360" s="222"/>
      <c r="J360" s="222"/>
      <c r="K360" s="222"/>
      <c r="L360" s="222"/>
      <c r="M360" s="222"/>
      <c r="N360" s="222"/>
      <c r="O360" s="222"/>
      <c r="P360" s="222"/>
      <c r="Q360" s="222"/>
      <c r="R360" s="222"/>
      <c r="S360" s="222"/>
      <c r="T360" s="222"/>
      <c r="U360" s="222"/>
      <c r="V360" s="222"/>
      <c r="W360" s="222"/>
      <c r="X360" s="222"/>
      <c r="Y360" s="211"/>
      <c r="Z360" s="211"/>
      <c r="AA360" s="211"/>
      <c r="AB360" s="211"/>
      <c r="AC360" s="211"/>
      <c r="AD360" s="211"/>
      <c r="AE360" s="211"/>
      <c r="AF360" s="211"/>
      <c r="AG360" s="211" t="s">
        <v>288</v>
      </c>
      <c r="AH360" s="211">
        <v>2</v>
      </c>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70" t="s">
        <v>642</v>
      </c>
      <c r="D361" s="261"/>
      <c r="E361" s="262">
        <v>1.05</v>
      </c>
      <c r="F361" s="222"/>
      <c r="G361" s="222"/>
      <c r="H361" s="222"/>
      <c r="I361" s="222"/>
      <c r="J361" s="222"/>
      <c r="K361" s="222"/>
      <c r="L361" s="222"/>
      <c r="M361" s="222"/>
      <c r="N361" s="222"/>
      <c r="O361" s="222"/>
      <c r="P361" s="222"/>
      <c r="Q361" s="222"/>
      <c r="R361" s="222"/>
      <c r="S361" s="222"/>
      <c r="T361" s="222"/>
      <c r="U361" s="222"/>
      <c r="V361" s="222"/>
      <c r="W361" s="222"/>
      <c r="X361" s="222"/>
      <c r="Y361" s="211"/>
      <c r="Z361" s="211"/>
      <c r="AA361" s="211"/>
      <c r="AB361" s="211"/>
      <c r="AC361" s="211"/>
      <c r="AD361" s="211"/>
      <c r="AE361" s="211"/>
      <c r="AF361" s="211"/>
      <c r="AG361" s="211" t="s">
        <v>288</v>
      </c>
      <c r="AH361" s="211">
        <v>2</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outlineLevel="1" x14ac:dyDescent="0.2">
      <c r="A362" s="218"/>
      <c r="B362" s="219"/>
      <c r="C362" s="270" t="s">
        <v>643</v>
      </c>
      <c r="D362" s="261"/>
      <c r="E362" s="262">
        <v>0.65</v>
      </c>
      <c r="F362" s="222"/>
      <c r="G362" s="222"/>
      <c r="H362" s="222"/>
      <c r="I362" s="222"/>
      <c r="J362" s="222"/>
      <c r="K362" s="222"/>
      <c r="L362" s="222"/>
      <c r="M362" s="222"/>
      <c r="N362" s="222"/>
      <c r="O362" s="222"/>
      <c r="P362" s="222"/>
      <c r="Q362" s="222"/>
      <c r="R362" s="222"/>
      <c r="S362" s="222"/>
      <c r="T362" s="222"/>
      <c r="U362" s="222"/>
      <c r="V362" s="222"/>
      <c r="W362" s="222"/>
      <c r="X362" s="222"/>
      <c r="Y362" s="211"/>
      <c r="Z362" s="211"/>
      <c r="AA362" s="211"/>
      <c r="AB362" s="211"/>
      <c r="AC362" s="211"/>
      <c r="AD362" s="211"/>
      <c r="AE362" s="211"/>
      <c r="AF362" s="211"/>
      <c r="AG362" s="211" t="s">
        <v>288</v>
      </c>
      <c r="AH362" s="211">
        <v>2</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
      <c r="A363" s="218"/>
      <c r="B363" s="219"/>
      <c r="C363" s="270" t="s">
        <v>644</v>
      </c>
      <c r="D363" s="261"/>
      <c r="E363" s="262">
        <v>1.2</v>
      </c>
      <c r="F363" s="222"/>
      <c r="G363" s="222"/>
      <c r="H363" s="222"/>
      <c r="I363" s="222"/>
      <c r="J363" s="222"/>
      <c r="K363" s="222"/>
      <c r="L363" s="222"/>
      <c r="M363" s="222"/>
      <c r="N363" s="222"/>
      <c r="O363" s="222"/>
      <c r="P363" s="222"/>
      <c r="Q363" s="222"/>
      <c r="R363" s="222"/>
      <c r="S363" s="222"/>
      <c r="T363" s="222"/>
      <c r="U363" s="222"/>
      <c r="V363" s="222"/>
      <c r="W363" s="222"/>
      <c r="X363" s="222"/>
      <c r="Y363" s="211"/>
      <c r="Z363" s="211"/>
      <c r="AA363" s="211"/>
      <c r="AB363" s="211"/>
      <c r="AC363" s="211"/>
      <c r="AD363" s="211"/>
      <c r="AE363" s="211"/>
      <c r="AF363" s="211"/>
      <c r="AG363" s="211" t="s">
        <v>288</v>
      </c>
      <c r="AH363" s="211">
        <v>2</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70" t="s">
        <v>645</v>
      </c>
      <c r="D364" s="261"/>
      <c r="E364" s="262">
        <v>6</v>
      </c>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v>2</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18"/>
      <c r="B365" s="219"/>
      <c r="C365" s="270" t="s">
        <v>646</v>
      </c>
      <c r="D365" s="261"/>
      <c r="E365" s="262">
        <v>1.5</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2</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70" t="s">
        <v>647</v>
      </c>
      <c r="D366" s="261"/>
      <c r="E366" s="262">
        <v>1.2</v>
      </c>
      <c r="F366" s="222"/>
      <c r="G366" s="222"/>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288</v>
      </c>
      <c r="AH366" s="211">
        <v>2</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70" t="s">
        <v>648</v>
      </c>
      <c r="D367" s="261"/>
      <c r="E367" s="262">
        <v>1.6</v>
      </c>
      <c r="F367" s="222"/>
      <c r="G367" s="222"/>
      <c r="H367" s="222"/>
      <c r="I367" s="222"/>
      <c r="J367" s="222"/>
      <c r="K367" s="222"/>
      <c r="L367" s="222"/>
      <c r="M367" s="222"/>
      <c r="N367" s="222"/>
      <c r="O367" s="222"/>
      <c r="P367" s="222"/>
      <c r="Q367" s="222"/>
      <c r="R367" s="222"/>
      <c r="S367" s="222"/>
      <c r="T367" s="222"/>
      <c r="U367" s="222"/>
      <c r="V367" s="222"/>
      <c r="W367" s="222"/>
      <c r="X367" s="222"/>
      <c r="Y367" s="211"/>
      <c r="Z367" s="211"/>
      <c r="AA367" s="211"/>
      <c r="AB367" s="211"/>
      <c r="AC367" s="211"/>
      <c r="AD367" s="211"/>
      <c r="AE367" s="211"/>
      <c r="AF367" s="211"/>
      <c r="AG367" s="211" t="s">
        <v>288</v>
      </c>
      <c r="AH367" s="211">
        <v>2</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18"/>
      <c r="B368" s="219"/>
      <c r="C368" s="270" t="s">
        <v>649</v>
      </c>
      <c r="D368" s="261"/>
      <c r="E368" s="262">
        <v>0.8</v>
      </c>
      <c r="F368" s="222"/>
      <c r="G368" s="222"/>
      <c r="H368" s="222"/>
      <c r="I368" s="222"/>
      <c r="J368" s="222"/>
      <c r="K368" s="222"/>
      <c r="L368" s="222"/>
      <c r="M368" s="222"/>
      <c r="N368" s="222"/>
      <c r="O368" s="222"/>
      <c r="P368" s="222"/>
      <c r="Q368" s="222"/>
      <c r="R368" s="222"/>
      <c r="S368" s="222"/>
      <c r="T368" s="222"/>
      <c r="U368" s="222"/>
      <c r="V368" s="222"/>
      <c r="W368" s="222"/>
      <c r="X368" s="222"/>
      <c r="Y368" s="211"/>
      <c r="Z368" s="211"/>
      <c r="AA368" s="211"/>
      <c r="AB368" s="211"/>
      <c r="AC368" s="211"/>
      <c r="AD368" s="211"/>
      <c r="AE368" s="211"/>
      <c r="AF368" s="211"/>
      <c r="AG368" s="211" t="s">
        <v>288</v>
      </c>
      <c r="AH368" s="211">
        <v>2</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70" t="s">
        <v>650</v>
      </c>
      <c r="D369" s="261"/>
      <c r="E369" s="262">
        <v>1.6</v>
      </c>
      <c r="F369" s="222"/>
      <c r="G369" s="222"/>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288</v>
      </c>
      <c r="AH369" s="211">
        <v>2</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70" t="s">
        <v>651</v>
      </c>
      <c r="D370" s="261"/>
      <c r="E370" s="262">
        <v>2.6</v>
      </c>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2</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70" t="s">
        <v>652</v>
      </c>
      <c r="D371" s="261"/>
      <c r="E371" s="262">
        <v>0.8</v>
      </c>
      <c r="F371" s="222"/>
      <c r="G371" s="222"/>
      <c r="H371" s="222"/>
      <c r="I371" s="222"/>
      <c r="J371" s="222"/>
      <c r="K371" s="222"/>
      <c r="L371" s="222"/>
      <c r="M371" s="222"/>
      <c r="N371" s="222"/>
      <c r="O371" s="222"/>
      <c r="P371" s="222"/>
      <c r="Q371" s="222"/>
      <c r="R371" s="222"/>
      <c r="S371" s="222"/>
      <c r="T371" s="222"/>
      <c r="U371" s="222"/>
      <c r="V371" s="222"/>
      <c r="W371" s="222"/>
      <c r="X371" s="222"/>
      <c r="Y371" s="211"/>
      <c r="Z371" s="211"/>
      <c r="AA371" s="211"/>
      <c r="AB371" s="211"/>
      <c r="AC371" s="211"/>
      <c r="AD371" s="211"/>
      <c r="AE371" s="211"/>
      <c r="AF371" s="211"/>
      <c r="AG371" s="211" t="s">
        <v>288</v>
      </c>
      <c r="AH371" s="211">
        <v>2</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70" t="s">
        <v>653</v>
      </c>
      <c r="D372" s="261"/>
      <c r="E372" s="262">
        <v>1.46</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2</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70" t="s">
        <v>654</v>
      </c>
      <c r="D373" s="261"/>
      <c r="E373" s="262">
        <v>5.94</v>
      </c>
      <c r="F373" s="222"/>
      <c r="G373" s="222"/>
      <c r="H373" s="222"/>
      <c r="I373" s="222"/>
      <c r="J373" s="222"/>
      <c r="K373" s="222"/>
      <c r="L373" s="222"/>
      <c r="M373" s="222"/>
      <c r="N373" s="222"/>
      <c r="O373" s="222"/>
      <c r="P373" s="222"/>
      <c r="Q373" s="222"/>
      <c r="R373" s="222"/>
      <c r="S373" s="222"/>
      <c r="T373" s="222"/>
      <c r="U373" s="222"/>
      <c r="V373" s="222"/>
      <c r="W373" s="222"/>
      <c r="X373" s="222"/>
      <c r="Y373" s="211"/>
      <c r="Z373" s="211"/>
      <c r="AA373" s="211"/>
      <c r="AB373" s="211"/>
      <c r="AC373" s="211"/>
      <c r="AD373" s="211"/>
      <c r="AE373" s="211"/>
      <c r="AF373" s="211"/>
      <c r="AG373" s="211" t="s">
        <v>288</v>
      </c>
      <c r="AH373" s="211">
        <v>2</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70" t="s">
        <v>655</v>
      </c>
      <c r="D374" s="261"/>
      <c r="E374" s="262">
        <v>0.9</v>
      </c>
      <c r="F374" s="222"/>
      <c r="G374" s="222"/>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288</v>
      </c>
      <c r="AH374" s="211">
        <v>2</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70" t="s">
        <v>656</v>
      </c>
      <c r="D375" s="261"/>
      <c r="E375" s="262">
        <v>1.1000000000000001</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2</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70" t="s">
        <v>657</v>
      </c>
      <c r="D376" s="261"/>
      <c r="E376" s="262">
        <v>1.2</v>
      </c>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v>2</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70" t="s">
        <v>658</v>
      </c>
      <c r="D377" s="261"/>
      <c r="E377" s="262">
        <v>0.9</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2</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70" t="s">
        <v>659</v>
      </c>
      <c r="D378" s="261"/>
      <c r="E378" s="262">
        <v>1.1000000000000001</v>
      </c>
      <c r="F378" s="222"/>
      <c r="G378" s="222"/>
      <c r="H378" s="222"/>
      <c r="I378" s="222"/>
      <c r="J378" s="222"/>
      <c r="K378" s="222"/>
      <c r="L378" s="222"/>
      <c r="M378" s="222"/>
      <c r="N378" s="222"/>
      <c r="O378" s="222"/>
      <c r="P378" s="222"/>
      <c r="Q378" s="222"/>
      <c r="R378" s="222"/>
      <c r="S378" s="222"/>
      <c r="T378" s="222"/>
      <c r="U378" s="222"/>
      <c r="V378" s="222"/>
      <c r="W378" s="222"/>
      <c r="X378" s="222"/>
      <c r="Y378" s="211"/>
      <c r="Z378" s="211"/>
      <c r="AA378" s="211"/>
      <c r="AB378" s="211"/>
      <c r="AC378" s="211"/>
      <c r="AD378" s="211"/>
      <c r="AE378" s="211"/>
      <c r="AF378" s="211"/>
      <c r="AG378" s="211" t="s">
        <v>288</v>
      </c>
      <c r="AH378" s="211">
        <v>2</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70" t="s">
        <v>660</v>
      </c>
      <c r="D379" s="261"/>
      <c r="E379" s="262">
        <v>1.4</v>
      </c>
      <c r="F379" s="222"/>
      <c r="G379" s="222"/>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288</v>
      </c>
      <c r="AH379" s="211">
        <v>2</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18"/>
      <c r="B380" s="219"/>
      <c r="C380" s="270" t="s">
        <v>661</v>
      </c>
      <c r="D380" s="261"/>
      <c r="E380" s="262">
        <v>1.3</v>
      </c>
      <c r="F380" s="222"/>
      <c r="G380" s="222"/>
      <c r="H380" s="222"/>
      <c r="I380" s="222"/>
      <c r="J380" s="222"/>
      <c r="K380" s="222"/>
      <c r="L380" s="222"/>
      <c r="M380" s="222"/>
      <c r="N380" s="222"/>
      <c r="O380" s="222"/>
      <c r="P380" s="222"/>
      <c r="Q380" s="222"/>
      <c r="R380" s="222"/>
      <c r="S380" s="222"/>
      <c r="T380" s="222"/>
      <c r="U380" s="222"/>
      <c r="V380" s="222"/>
      <c r="W380" s="222"/>
      <c r="X380" s="222"/>
      <c r="Y380" s="211"/>
      <c r="Z380" s="211"/>
      <c r="AA380" s="211"/>
      <c r="AB380" s="211"/>
      <c r="AC380" s="211"/>
      <c r="AD380" s="211"/>
      <c r="AE380" s="211"/>
      <c r="AF380" s="211"/>
      <c r="AG380" s="211" t="s">
        <v>288</v>
      </c>
      <c r="AH380" s="211">
        <v>2</v>
      </c>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18"/>
      <c r="B381" s="219"/>
      <c r="C381" s="270" t="s">
        <v>662</v>
      </c>
      <c r="D381" s="261"/>
      <c r="E381" s="262">
        <v>0.75</v>
      </c>
      <c r="F381" s="222"/>
      <c r="G381" s="222"/>
      <c r="H381" s="222"/>
      <c r="I381" s="222"/>
      <c r="J381" s="222"/>
      <c r="K381" s="222"/>
      <c r="L381" s="222"/>
      <c r="M381" s="222"/>
      <c r="N381" s="222"/>
      <c r="O381" s="222"/>
      <c r="P381" s="222"/>
      <c r="Q381" s="222"/>
      <c r="R381" s="222"/>
      <c r="S381" s="222"/>
      <c r="T381" s="222"/>
      <c r="U381" s="222"/>
      <c r="V381" s="222"/>
      <c r="W381" s="222"/>
      <c r="X381" s="222"/>
      <c r="Y381" s="211"/>
      <c r="Z381" s="211"/>
      <c r="AA381" s="211"/>
      <c r="AB381" s="211"/>
      <c r="AC381" s="211"/>
      <c r="AD381" s="211"/>
      <c r="AE381" s="211"/>
      <c r="AF381" s="211"/>
      <c r="AG381" s="211" t="s">
        <v>288</v>
      </c>
      <c r="AH381" s="211">
        <v>2</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70" t="s">
        <v>663</v>
      </c>
      <c r="D382" s="261"/>
      <c r="E382" s="262">
        <v>1.2</v>
      </c>
      <c r="F382" s="222"/>
      <c r="G382" s="222"/>
      <c r="H382" s="222"/>
      <c r="I382" s="222"/>
      <c r="J382" s="222"/>
      <c r="K382" s="222"/>
      <c r="L382" s="222"/>
      <c r="M382" s="222"/>
      <c r="N382" s="222"/>
      <c r="O382" s="222"/>
      <c r="P382" s="222"/>
      <c r="Q382" s="222"/>
      <c r="R382" s="222"/>
      <c r="S382" s="222"/>
      <c r="T382" s="222"/>
      <c r="U382" s="222"/>
      <c r="V382" s="222"/>
      <c r="W382" s="222"/>
      <c r="X382" s="222"/>
      <c r="Y382" s="211"/>
      <c r="Z382" s="211"/>
      <c r="AA382" s="211"/>
      <c r="AB382" s="211"/>
      <c r="AC382" s="211"/>
      <c r="AD382" s="211"/>
      <c r="AE382" s="211"/>
      <c r="AF382" s="211"/>
      <c r="AG382" s="211" t="s">
        <v>288</v>
      </c>
      <c r="AH382" s="211">
        <v>2</v>
      </c>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18"/>
      <c r="B383" s="219"/>
      <c r="C383" s="271" t="s">
        <v>315</v>
      </c>
      <c r="D383" s="263"/>
      <c r="E383" s="264"/>
      <c r="F383" s="222"/>
      <c r="G383" s="222"/>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288</v>
      </c>
      <c r="AH383" s="211">
        <v>3</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69" t="s">
        <v>316</v>
      </c>
      <c r="D384" s="261"/>
      <c r="E384" s="262"/>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68" t="s">
        <v>664</v>
      </c>
      <c r="D385" s="259"/>
      <c r="E385" s="260">
        <v>196.8</v>
      </c>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0</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ht="13.1" x14ac:dyDescent="0.2">
      <c r="A386" s="227" t="s">
        <v>209</v>
      </c>
      <c r="B386" s="228" t="s">
        <v>128</v>
      </c>
      <c r="C386" s="251" t="s">
        <v>129</v>
      </c>
      <c r="D386" s="229"/>
      <c r="E386" s="230"/>
      <c r="F386" s="231"/>
      <c r="G386" s="231">
        <f>SUMIF(AG387:AG390,"&lt;&gt;NOR",G387:G390)</f>
        <v>0</v>
      </c>
      <c r="H386" s="231"/>
      <c r="I386" s="231">
        <f>SUM(I387:I390)</f>
        <v>0</v>
      </c>
      <c r="J386" s="231"/>
      <c r="K386" s="231">
        <f>SUM(K387:K390)</f>
        <v>0</v>
      </c>
      <c r="L386" s="231"/>
      <c r="M386" s="231">
        <f>SUM(M387:M390)</f>
        <v>0</v>
      </c>
      <c r="N386" s="231"/>
      <c r="O386" s="231">
        <f>SUM(O387:O390)</f>
        <v>0.04</v>
      </c>
      <c r="P386" s="231"/>
      <c r="Q386" s="231">
        <f>SUM(Q387:Q390)</f>
        <v>0</v>
      </c>
      <c r="R386" s="231"/>
      <c r="S386" s="231"/>
      <c r="T386" s="232"/>
      <c r="U386" s="226"/>
      <c r="V386" s="226">
        <f>SUM(V387:V390)</f>
        <v>374.17</v>
      </c>
      <c r="W386" s="226"/>
      <c r="X386" s="226"/>
      <c r="AG386" t="s">
        <v>210</v>
      </c>
    </row>
    <row r="387" spans="1:60" ht="41.9" outlineLevel="1" x14ac:dyDescent="0.2">
      <c r="A387" s="243">
        <v>64</v>
      </c>
      <c r="B387" s="244" t="s">
        <v>665</v>
      </c>
      <c r="C387" s="255" t="s">
        <v>666</v>
      </c>
      <c r="D387" s="245" t="s">
        <v>294</v>
      </c>
      <c r="E387" s="246">
        <v>955.11</v>
      </c>
      <c r="F387" s="247"/>
      <c r="G387" s="248">
        <f>ROUND(E387*F387,2)</f>
        <v>0</v>
      </c>
      <c r="H387" s="247"/>
      <c r="I387" s="248">
        <f>ROUND(E387*H387,2)</f>
        <v>0</v>
      </c>
      <c r="J387" s="247"/>
      <c r="K387" s="248">
        <f>ROUND(E387*J387,2)</f>
        <v>0</v>
      </c>
      <c r="L387" s="248">
        <v>21</v>
      </c>
      <c r="M387" s="248">
        <f>G387*(1+L387/100)</f>
        <v>0</v>
      </c>
      <c r="N387" s="248">
        <v>4.0000000000000003E-5</v>
      </c>
      <c r="O387" s="248">
        <f>ROUND(E387*N387,2)</f>
        <v>0.04</v>
      </c>
      <c r="P387" s="248">
        <v>0</v>
      </c>
      <c r="Q387" s="248">
        <f>ROUND(E387*P387,2)</f>
        <v>0</v>
      </c>
      <c r="R387" s="248" t="s">
        <v>354</v>
      </c>
      <c r="S387" s="248" t="s">
        <v>214</v>
      </c>
      <c r="T387" s="249" t="s">
        <v>284</v>
      </c>
      <c r="U387" s="222">
        <v>0.308</v>
      </c>
      <c r="V387" s="222">
        <f>ROUND(E387*U387,2)</f>
        <v>294.17</v>
      </c>
      <c r="W387" s="222"/>
      <c r="X387" s="222" t="s">
        <v>248</v>
      </c>
      <c r="Y387" s="211"/>
      <c r="Z387" s="211"/>
      <c r="AA387" s="211"/>
      <c r="AB387" s="211"/>
      <c r="AC387" s="211"/>
      <c r="AD387" s="211"/>
      <c r="AE387" s="211"/>
      <c r="AF387" s="211"/>
      <c r="AG387" s="211" t="s">
        <v>249</v>
      </c>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33">
        <v>65</v>
      </c>
      <c r="B388" s="234" t="s">
        <v>667</v>
      </c>
      <c r="C388" s="252" t="s">
        <v>668</v>
      </c>
      <c r="D388" s="235" t="s">
        <v>669</v>
      </c>
      <c r="E388" s="236">
        <v>80</v>
      </c>
      <c r="F388" s="237"/>
      <c r="G388" s="238">
        <f>ROUND(E388*F388,2)</f>
        <v>0</v>
      </c>
      <c r="H388" s="237"/>
      <c r="I388" s="238">
        <f>ROUND(E388*H388,2)</f>
        <v>0</v>
      </c>
      <c r="J388" s="237"/>
      <c r="K388" s="238">
        <f>ROUND(E388*J388,2)</f>
        <v>0</v>
      </c>
      <c r="L388" s="238">
        <v>21</v>
      </c>
      <c r="M388" s="238">
        <f>G388*(1+L388/100)</f>
        <v>0</v>
      </c>
      <c r="N388" s="238">
        <v>0</v>
      </c>
      <c r="O388" s="238">
        <f>ROUND(E388*N388,2)</f>
        <v>0</v>
      </c>
      <c r="P388" s="238">
        <v>0</v>
      </c>
      <c r="Q388" s="238">
        <f>ROUND(E388*P388,2)</f>
        <v>0</v>
      </c>
      <c r="R388" s="238" t="s">
        <v>670</v>
      </c>
      <c r="S388" s="238" t="s">
        <v>214</v>
      </c>
      <c r="T388" s="239" t="s">
        <v>284</v>
      </c>
      <c r="U388" s="222">
        <v>1</v>
      </c>
      <c r="V388" s="222">
        <f>ROUND(E388*U388,2)</f>
        <v>80</v>
      </c>
      <c r="W388" s="222"/>
      <c r="X388" s="222" t="s">
        <v>671</v>
      </c>
      <c r="Y388" s="211"/>
      <c r="Z388" s="211"/>
      <c r="AA388" s="211"/>
      <c r="AB388" s="211"/>
      <c r="AC388" s="211"/>
      <c r="AD388" s="211"/>
      <c r="AE388" s="211"/>
      <c r="AF388" s="211"/>
      <c r="AG388" s="211" t="s">
        <v>672</v>
      </c>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18"/>
      <c r="B389" s="219"/>
      <c r="C389" s="253" t="s">
        <v>673</v>
      </c>
      <c r="D389" s="240"/>
      <c r="E389" s="240"/>
      <c r="F389" s="240"/>
      <c r="G389" s="240"/>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219</v>
      </c>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18"/>
      <c r="B390" s="219"/>
      <c r="C390" s="254" t="s">
        <v>674</v>
      </c>
      <c r="D390" s="242"/>
      <c r="E390" s="242"/>
      <c r="F390" s="242"/>
      <c r="G390" s="242"/>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219</v>
      </c>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ht="13.1" x14ac:dyDescent="0.2">
      <c r="A391" s="227" t="s">
        <v>209</v>
      </c>
      <c r="B391" s="228" t="s">
        <v>130</v>
      </c>
      <c r="C391" s="251" t="s">
        <v>131</v>
      </c>
      <c r="D391" s="229"/>
      <c r="E391" s="230"/>
      <c r="F391" s="231"/>
      <c r="G391" s="231">
        <f>SUMIF(AG392:AG502,"&lt;&gt;NOR",G392:G502)</f>
        <v>0</v>
      </c>
      <c r="H391" s="231"/>
      <c r="I391" s="231">
        <f>SUM(I392:I502)</f>
        <v>0</v>
      </c>
      <c r="J391" s="231"/>
      <c r="K391" s="231">
        <f>SUM(K392:K502)</f>
        <v>0</v>
      </c>
      <c r="L391" s="231"/>
      <c r="M391" s="231">
        <f>SUM(M392:M502)</f>
        <v>0</v>
      </c>
      <c r="N391" s="231"/>
      <c r="O391" s="231">
        <f>SUM(O392:O502)</f>
        <v>0.14000000000000001</v>
      </c>
      <c r="P391" s="231"/>
      <c r="Q391" s="231">
        <f>SUM(Q392:Q502)</f>
        <v>14.309999999999999</v>
      </c>
      <c r="R391" s="231"/>
      <c r="S391" s="231"/>
      <c r="T391" s="232"/>
      <c r="U391" s="226"/>
      <c r="V391" s="226">
        <f>SUM(V392:V502)</f>
        <v>209.10000000000002</v>
      </c>
      <c r="W391" s="226"/>
      <c r="X391" s="226"/>
      <c r="AG391" t="s">
        <v>210</v>
      </c>
    </row>
    <row r="392" spans="1:60" ht="20.95" outlineLevel="1" x14ac:dyDescent="0.2">
      <c r="A392" s="233">
        <v>66</v>
      </c>
      <c r="B392" s="234" t="s">
        <v>675</v>
      </c>
      <c r="C392" s="252" t="s">
        <v>676</v>
      </c>
      <c r="D392" s="235" t="s">
        <v>294</v>
      </c>
      <c r="E392" s="236">
        <v>7.1550000000000002</v>
      </c>
      <c r="F392" s="237"/>
      <c r="G392" s="238">
        <f>ROUND(E392*F392,2)</f>
        <v>0</v>
      </c>
      <c r="H392" s="237"/>
      <c r="I392" s="238">
        <f>ROUND(E392*H392,2)</f>
        <v>0</v>
      </c>
      <c r="J392" s="237"/>
      <c r="K392" s="238">
        <f>ROUND(E392*J392,2)</f>
        <v>0</v>
      </c>
      <c r="L392" s="238">
        <v>21</v>
      </c>
      <c r="M392" s="238">
        <f>G392*(1+L392/100)</f>
        <v>0</v>
      </c>
      <c r="N392" s="238">
        <v>0</v>
      </c>
      <c r="O392" s="238">
        <f>ROUND(E392*N392,2)</f>
        <v>0</v>
      </c>
      <c r="P392" s="238">
        <v>4.5999999999999999E-2</v>
      </c>
      <c r="Q392" s="238">
        <f>ROUND(E392*P392,2)</f>
        <v>0.33</v>
      </c>
      <c r="R392" s="238" t="s">
        <v>677</v>
      </c>
      <c r="S392" s="238" t="s">
        <v>214</v>
      </c>
      <c r="T392" s="239" t="s">
        <v>284</v>
      </c>
      <c r="U392" s="222">
        <v>0.26</v>
      </c>
      <c r="V392" s="222">
        <f>ROUND(E392*U392,2)</f>
        <v>1.86</v>
      </c>
      <c r="W392" s="222"/>
      <c r="X392" s="222" t="s">
        <v>248</v>
      </c>
      <c r="Y392" s="211"/>
      <c r="Z392" s="211"/>
      <c r="AA392" s="211"/>
      <c r="AB392" s="211"/>
      <c r="AC392" s="211"/>
      <c r="AD392" s="211"/>
      <c r="AE392" s="211"/>
      <c r="AF392" s="211"/>
      <c r="AG392" s="211" t="s">
        <v>249</v>
      </c>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18"/>
      <c r="B393" s="219"/>
      <c r="C393" s="268" t="s">
        <v>678</v>
      </c>
      <c r="D393" s="259"/>
      <c r="E393" s="260">
        <v>7.1550000000000002</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ht="20.95" outlineLevel="1" x14ac:dyDescent="0.2">
      <c r="A394" s="233">
        <v>67</v>
      </c>
      <c r="B394" s="234" t="s">
        <v>679</v>
      </c>
      <c r="C394" s="252" t="s">
        <v>680</v>
      </c>
      <c r="D394" s="235" t="s">
        <v>294</v>
      </c>
      <c r="E394" s="236">
        <v>5.5804999999999998</v>
      </c>
      <c r="F394" s="237"/>
      <c r="G394" s="238">
        <f>ROUND(E394*F394,2)</f>
        <v>0</v>
      </c>
      <c r="H394" s="237"/>
      <c r="I394" s="238">
        <f>ROUND(E394*H394,2)</f>
        <v>0</v>
      </c>
      <c r="J394" s="237"/>
      <c r="K394" s="238">
        <f>ROUND(E394*J394,2)</f>
        <v>0</v>
      </c>
      <c r="L394" s="238">
        <v>21</v>
      </c>
      <c r="M394" s="238">
        <f>G394*(1+L394/100)</f>
        <v>0</v>
      </c>
      <c r="N394" s="238">
        <v>0</v>
      </c>
      <c r="O394" s="238">
        <f>ROUND(E394*N394,2)</f>
        <v>0</v>
      </c>
      <c r="P394" s="238">
        <v>6.8000000000000005E-2</v>
      </c>
      <c r="Q394" s="238">
        <f>ROUND(E394*P394,2)</f>
        <v>0.38</v>
      </c>
      <c r="R394" s="238" t="s">
        <v>677</v>
      </c>
      <c r="S394" s="238" t="s">
        <v>214</v>
      </c>
      <c r="T394" s="239" t="s">
        <v>284</v>
      </c>
      <c r="U394" s="222">
        <v>0.69</v>
      </c>
      <c r="V394" s="222">
        <f>ROUND(E394*U394,2)</f>
        <v>3.85</v>
      </c>
      <c r="W394" s="222"/>
      <c r="X394" s="222" t="s">
        <v>248</v>
      </c>
      <c r="Y394" s="211"/>
      <c r="Z394" s="211"/>
      <c r="AA394" s="211"/>
      <c r="AB394" s="211"/>
      <c r="AC394" s="211"/>
      <c r="AD394" s="211"/>
      <c r="AE394" s="211"/>
      <c r="AF394" s="211"/>
      <c r="AG394" s="211" t="s">
        <v>249</v>
      </c>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18"/>
      <c r="B395" s="219"/>
      <c r="C395" s="267" t="s">
        <v>681</v>
      </c>
      <c r="D395" s="265"/>
      <c r="E395" s="265"/>
      <c r="F395" s="265"/>
      <c r="G395" s="265"/>
      <c r="H395" s="222"/>
      <c r="I395" s="222"/>
      <c r="J395" s="222"/>
      <c r="K395" s="222"/>
      <c r="L395" s="222"/>
      <c r="M395" s="222"/>
      <c r="N395" s="222"/>
      <c r="O395" s="222"/>
      <c r="P395" s="222"/>
      <c r="Q395" s="222"/>
      <c r="R395" s="222"/>
      <c r="S395" s="222"/>
      <c r="T395" s="222"/>
      <c r="U395" s="222"/>
      <c r="V395" s="222"/>
      <c r="W395" s="222"/>
      <c r="X395" s="222"/>
      <c r="Y395" s="211"/>
      <c r="Z395" s="211"/>
      <c r="AA395" s="211"/>
      <c r="AB395" s="211"/>
      <c r="AC395" s="211"/>
      <c r="AD395" s="211"/>
      <c r="AE395" s="211"/>
      <c r="AF395" s="211"/>
      <c r="AG395" s="211" t="s">
        <v>286</v>
      </c>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ht="31.45" outlineLevel="1" x14ac:dyDescent="0.2">
      <c r="A396" s="218"/>
      <c r="B396" s="219"/>
      <c r="C396" s="268" t="s">
        <v>682</v>
      </c>
      <c r="D396" s="259"/>
      <c r="E396" s="260">
        <v>5.5804999999999998</v>
      </c>
      <c r="F396" s="222"/>
      <c r="G396" s="222"/>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288</v>
      </c>
      <c r="AH396" s="211">
        <v>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33">
        <v>68</v>
      </c>
      <c r="B397" s="234" t="s">
        <v>526</v>
      </c>
      <c r="C397" s="252" t="s">
        <v>527</v>
      </c>
      <c r="D397" s="235" t="s">
        <v>294</v>
      </c>
      <c r="E397" s="236">
        <v>51.423749999999998</v>
      </c>
      <c r="F397" s="237"/>
      <c r="G397" s="238">
        <f>ROUND(E397*F397,2)</f>
        <v>0</v>
      </c>
      <c r="H397" s="237"/>
      <c r="I397" s="238">
        <f>ROUND(E397*H397,2)</f>
        <v>0</v>
      </c>
      <c r="J397" s="237"/>
      <c r="K397" s="238">
        <f>ROUND(E397*J397,2)</f>
        <v>0</v>
      </c>
      <c r="L397" s="238">
        <v>21</v>
      </c>
      <c r="M397" s="238">
        <f>G397*(1+L397/100)</f>
        <v>0</v>
      </c>
      <c r="N397" s="238">
        <v>2.0000000000000002E-5</v>
      </c>
      <c r="O397" s="238">
        <f>ROUND(E397*N397,2)</f>
        <v>0</v>
      </c>
      <c r="P397" s="238">
        <v>0</v>
      </c>
      <c r="Q397" s="238">
        <f>ROUND(E397*P397,2)</f>
        <v>0</v>
      </c>
      <c r="R397" s="238" t="s">
        <v>354</v>
      </c>
      <c r="S397" s="238" t="s">
        <v>214</v>
      </c>
      <c r="T397" s="239" t="s">
        <v>284</v>
      </c>
      <c r="U397" s="222">
        <v>0.11</v>
      </c>
      <c r="V397" s="222">
        <f>ROUND(E397*U397,2)</f>
        <v>5.66</v>
      </c>
      <c r="W397" s="222"/>
      <c r="X397" s="222" t="s">
        <v>248</v>
      </c>
      <c r="Y397" s="211"/>
      <c r="Z397" s="211"/>
      <c r="AA397" s="211"/>
      <c r="AB397" s="211"/>
      <c r="AC397" s="211"/>
      <c r="AD397" s="211"/>
      <c r="AE397" s="211"/>
      <c r="AF397" s="211"/>
      <c r="AG397" s="211" t="s">
        <v>249</v>
      </c>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18"/>
      <c r="B398" s="219"/>
      <c r="C398" s="268" t="s">
        <v>515</v>
      </c>
      <c r="D398" s="259"/>
      <c r="E398" s="260">
        <v>51.42</v>
      </c>
      <c r="F398" s="222"/>
      <c r="G398" s="222"/>
      <c r="H398" s="222"/>
      <c r="I398" s="222"/>
      <c r="J398" s="222"/>
      <c r="K398" s="222"/>
      <c r="L398" s="222"/>
      <c r="M398" s="222"/>
      <c r="N398" s="222"/>
      <c r="O398" s="222"/>
      <c r="P398" s="222"/>
      <c r="Q398" s="222"/>
      <c r="R398" s="222"/>
      <c r="S398" s="222"/>
      <c r="T398" s="222"/>
      <c r="U398" s="222"/>
      <c r="V398" s="222"/>
      <c r="W398" s="222"/>
      <c r="X398" s="222"/>
      <c r="Y398" s="211"/>
      <c r="Z398" s="211"/>
      <c r="AA398" s="211"/>
      <c r="AB398" s="211"/>
      <c r="AC398" s="211"/>
      <c r="AD398" s="211"/>
      <c r="AE398" s="211"/>
      <c r="AF398" s="211"/>
      <c r="AG398" s="211" t="s">
        <v>288</v>
      </c>
      <c r="AH398" s="211">
        <v>0</v>
      </c>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33">
        <v>69</v>
      </c>
      <c r="B399" s="234" t="s">
        <v>683</v>
      </c>
      <c r="C399" s="252" t="s">
        <v>684</v>
      </c>
      <c r="D399" s="235" t="s">
        <v>294</v>
      </c>
      <c r="E399" s="236">
        <v>19.1965</v>
      </c>
      <c r="F399" s="237"/>
      <c r="G399" s="238">
        <f>ROUND(E399*F399,2)</f>
        <v>0</v>
      </c>
      <c r="H399" s="237"/>
      <c r="I399" s="238">
        <f>ROUND(E399*H399,2)</f>
        <v>0</v>
      </c>
      <c r="J399" s="237"/>
      <c r="K399" s="238">
        <f>ROUND(E399*J399,2)</f>
        <v>0</v>
      </c>
      <c r="L399" s="238">
        <v>21</v>
      </c>
      <c r="M399" s="238">
        <f>G399*(1+L399/100)</f>
        <v>0</v>
      </c>
      <c r="N399" s="238">
        <v>2.1900000000000001E-3</v>
      </c>
      <c r="O399" s="238">
        <f>ROUND(E399*N399,2)</f>
        <v>0.04</v>
      </c>
      <c r="P399" s="238">
        <v>7.4999999999999997E-2</v>
      </c>
      <c r="Q399" s="238">
        <f>ROUND(E399*P399,2)</f>
        <v>1.44</v>
      </c>
      <c r="R399" s="238" t="s">
        <v>677</v>
      </c>
      <c r="S399" s="238" t="s">
        <v>214</v>
      </c>
      <c r="T399" s="239" t="s">
        <v>284</v>
      </c>
      <c r="U399" s="222">
        <v>0.95499999999999996</v>
      </c>
      <c r="V399" s="222">
        <f>ROUND(E399*U399,2)</f>
        <v>18.329999999999998</v>
      </c>
      <c r="W399" s="222"/>
      <c r="X399" s="222" t="s">
        <v>248</v>
      </c>
      <c r="Y399" s="211"/>
      <c r="Z399" s="211"/>
      <c r="AA399" s="211"/>
      <c r="AB399" s="211"/>
      <c r="AC399" s="211"/>
      <c r="AD399" s="211"/>
      <c r="AE399" s="211"/>
      <c r="AF399" s="211"/>
      <c r="AG399" s="211" t="s">
        <v>249</v>
      </c>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67" t="s">
        <v>685</v>
      </c>
      <c r="D400" s="265"/>
      <c r="E400" s="265"/>
      <c r="F400" s="265"/>
      <c r="G400" s="265"/>
      <c r="H400" s="222"/>
      <c r="I400" s="222"/>
      <c r="J400" s="222"/>
      <c r="K400" s="222"/>
      <c r="L400" s="222"/>
      <c r="M400" s="222"/>
      <c r="N400" s="222"/>
      <c r="O400" s="222"/>
      <c r="P400" s="222"/>
      <c r="Q400" s="222"/>
      <c r="R400" s="222"/>
      <c r="S400" s="222"/>
      <c r="T400" s="222"/>
      <c r="U400" s="222"/>
      <c r="V400" s="222"/>
      <c r="W400" s="222"/>
      <c r="X400" s="222"/>
      <c r="Y400" s="211"/>
      <c r="Z400" s="211"/>
      <c r="AA400" s="211"/>
      <c r="AB400" s="211"/>
      <c r="AC400" s="211"/>
      <c r="AD400" s="211"/>
      <c r="AE400" s="211"/>
      <c r="AF400" s="211"/>
      <c r="AG400" s="211" t="s">
        <v>286</v>
      </c>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68" t="s">
        <v>686</v>
      </c>
      <c r="D401" s="259"/>
      <c r="E401" s="260">
        <v>0.44</v>
      </c>
      <c r="F401" s="222"/>
      <c r="G401" s="222"/>
      <c r="H401" s="222"/>
      <c r="I401" s="222"/>
      <c r="J401" s="222"/>
      <c r="K401" s="222"/>
      <c r="L401" s="222"/>
      <c r="M401" s="222"/>
      <c r="N401" s="222"/>
      <c r="O401" s="222"/>
      <c r="P401" s="222"/>
      <c r="Q401" s="222"/>
      <c r="R401" s="222"/>
      <c r="S401" s="222"/>
      <c r="T401" s="222"/>
      <c r="U401" s="222"/>
      <c r="V401" s="222"/>
      <c r="W401" s="222"/>
      <c r="X401" s="222"/>
      <c r="Y401" s="211"/>
      <c r="Z401" s="211"/>
      <c r="AA401" s="211"/>
      <c r="AB401" s="211"/>
      <c r="AC401" s="211"/>
      <c r="AD401" s="211"/>
      <c r="AE401" s="211"/>
      <c r="AF401" s="211"/>
      <c r="AG401" s="211" t="s">
        <v>288</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68" t="s">
        <v>435</v>
      </c>
      <c r="D402" s="259"/>
      <c r="E402" s="260">
        <v>0.33</v>
      </c>
      <c r="F402" s="222"/>
      <c r="G402" s="222"/>
      <c r="H402" s="222"/>
      <c r="I402" s="222"/>
      <c r="J402" s="222"/>
      <c r="K402" s="222"/>
      <c r="L402" s="222"/>
      <c r="M402" s="222"/>
      <c r="N402" s="222"/>
      <c r="O402" s="222"/>
      <c r="P402" s="222"/>
      <c r="Q402" s="222"/>
      <c r="R402" s="222"/>
      <c r="S402" s="222"/>
      <c r="T402" s="222"/>
      <c r="U402" s="222"/>
      <c r="V402" s="222"/>
      <c r="W402" s="222"/>
      <c r="X402" s="222"/>
      <c r="Y402" s="211"/>
      <c r="Z402" s="211"/>
      <c r="AA402" s="211"/>
      <c r="AB402" s="211"/>
      <c r="AC402" s="211"/>
      <c r="AD402" s="211"/>
      <c r="AE402" s="211"/>
      <c r="AF402" s="211"/>
      <c r="AG402" s="211" t="s">
        <v>288</v>
      </c>
      <c r="AH402" s="211">
        <v>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18"/>
      <c r="B403" s="219"/>
      <c r="C403" s="268" t="s">
        <v>436</v>
      </c>
      <c r="D403" s="259"/>
      <c r="E403" s="260">
        <v>0.6</v>
      </c>
      <c r="F403" s="222"/>
      <c r="G403" s="222"/>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288</v>
      </c>
      <c r="AH403" s="211">
        <v>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8" t="s">
        <v>437</v>
      </c>
      <c r="D404" s="259"/>
      <c r="E404" s="260">
        <v>0.54</v>
      </c>
      <c r="F404" s="222"/>
      <c r="G404" s="222"/>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288</v>
      </c>
      <c r="AH404" s="211">
        <v>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8" t="s">
        <v>438</v>
      </c>
      <c r="D405" s="259"/>
      <c r="E405" s="260">
        <v>0.66</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8" t="s">
        <v>439</v>
      </c>
      <c r="D406" s="259"/>
      <c r="E406" s="260">
        <v>1.32</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8" t="s">
        <v>440</v>
      </c>
      <c r="D407" s="259"/>
      <c r="E407" s="260">
        <v>0.49</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8" t="s">
        <v>442</v>
      </c>
      <c r="D408" s="259"/>
      <c r="E408" s="260">
        <v>2.99</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8" t="s">
        <v>443</v>
      </c>
      <c r="D409" s="259"/>
      <c r="E409" s="260">
        <v>3.51</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446</v>
      </c>
      <c r="D410" s="259"/>
      <c r="E410" s="260">
        <v>0.99</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68" t="s">
        <v>448</v>
      </c>
      <c r="D411" s="259"/>
      <c r="E411" s="260">
        <v>0.89</v>
      </c>
      <c r="F411" s="222"/>
      <c r="G411" s="222"/>
      <c r="H411" s="222"/>
      <c r="I411" s="222"/>
      <c r="J411" s="222"/>
      <c r="K411" s="222"/>
      <c r="L411" s="222"/>
      <c r="M411" s="222"/>
      <c r="N411" s="222"/>
      <c r="O411" s="222"/>
      <c r="P411" s="222"/>
      <c r="Q411" s="222"/>
      <c r="R411" s="222"/>
      <c r="S411" s="222"/>
      <c r="T411" s="222"/>
      <c r="U411" s="222"/>
      <c r="V411" s="222"/>
      <c r="W411" s="222"/>
      <c r="X411" s="222"/>
      <c r="Y411" s="211"/>
      <c r="Z411" s="211"/>
      <c r="AA411" s="211"/>
      <c r="AB411" s="211"/>
      <c r="AC411" s="211"/>
      <c r="AD411" s="211"/>
      <c r="AE411" s="211"/>
      <c r="AF411" s="211"/>
      <c r="AG411" s="211" t="s">
        <v>288</v>
      </c>
      <c r="AH411" s="211">
        <v>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8" t="s">
        <v>457</v>
      </c>
      <c r="D412" s="259"/>
      <c r="E412" s="260">
        <v>1.69</v>
      </c>
      <c r="F412" s="222"/>
      <c r="G412" s="222"/>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288</v>
      </c>
      <c r="AH412" s="211">
        <v>0</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8" t="s">
        <v>459</v>
      </c>
      <c r="D413" s="259"/>
      <c r="E413" s="260">
        <v>2.04</v>
      </c>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68" t="s">
        <v>461</v>
      </c>
      <c r="D414" s="259"/>
      <c r="E414" s="260">
        <v>0.9</v>
      </c>
      <c r="F414" s="222"/>
      <c r="G414" s="222"/>
      <c r="H414" s="222"/>
      <c r="I414" s="222"/>
      <c r="J414" s="222"/>
      <c r="K414" s="222"/>
      <c r="L414" s="222"/>
      <c r="M414" s="222"/>
      <c r="N414" s="222"/>
      <c r="O414" s="222"/>
      <c r="P414" s="222"/>
      <c r="Q414" s="222"/>
      <c r="R414" s="222"/>
      <c r="S414" s="222"/>
      <c r="T414" s="222"/>
      <c r="U414" s="222"/>
      <c r="V414" s="222"/>
      <c r="W414" s="222"/>
      <c r="X414" s="222"/>
      <c r="Y414" s="211"/>
      <c r="Z414" s="211"/>
      <c r="AA414" s="211"/>
      <c r="AB414" s="211"/>
      <c r="AC414" s="211"/>
      <c r="AD414" s="211"/>
      <c r="AE414" s="211"/>
      <c r="AF414" s="211"/>
      <c r="AG414" s="211" t="s">
        <v>288</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68" t="s">
        <v>469</v>
      </c>
      <c r="D415" s="259"/>
      <c r="E415" s="260">
        <v>1.8</v>
      </c>
      <c r="F415" s="222"/>
      <c r="G415" s="222"/>
      <c r="H415" s="222"/>
      <c r="I415" s="222"/>
      <c r="J415" s="222"/>
      <c r="K415" s="222"/>
      <c r="L415" s="222"/>
      <c r="M415" s="222"/>
      <c r="N415" s="222"/>
      <c r="O415" s="222"/>
      <c r="P415" s="222"/>
      <c r="Q415" s="222"/>
      <c r="R415" s="222"/>
      <c r="S415" s="222"/>
      <c r="T415" s="222"/>
      <c r="U415" s="222"/>
      <c r="V415" s="222"/>
      <c r="W415" s="222"/>
      <c r="X415" s="222"/>
      <c r="Y415" s="211"/>
      <c r="Z415" s="211"/>
      <c r="AA415" s="211"/>
      <c r="AB415" s="211"/>
      <c r="AC415" s="211"/>
      <c r="AD415" s="211"/>
      <c r="AE415" s="211"/>
      <c r="AF415" s="211"/>
      <c r="AG415" s="211" t="s">
        <v>288</v>
      </c>
      <c r="AH415" s="211">
        <v>0</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33">
        <v>70</v>
      </c>
      <c r="B416" s="234" t="s">
        <v>687</v>
      </c>
      <c r="C416" s="252" t="s">
        <v>688</v>
      </c>
      <c r="D416" s="235" t="s">
        <v>294</v>
      </c>
      <c r="E416" s="236">
        <v>52.704000000000001</v>
      </c>
      <c r="F416" s="237"/>
      <c r="G416" s="238">
        <f>ROUND(E416*F416,2)</f>
        <v>0</v>
      </c>
      <c r="H416" s="237"/>
      <c r="I416" s="238">
        <f>ROUND(E416*H416,2)</f>
        <v>0</v>
      </c>
      <c r="J416" s="237"/>
      <c r="K416" s="238">
        <f>ROUND(E416*J416,2)</f>
        <v>0</v>
      </c>
      <c r="L416" s="238">
        <v>21</v>
      </c>
      <c r="M416" s="238">
        <f>G416*(1+L416/100)</f>
        <v>0</v>
      </c>
      <c r="N416" s="238">
        <v>1E-3</v>
      </c>
      <c r="O416" s="238">
        <f>ROUND(E416*N416,2)</f>
        <v>0.05</v>
      </c>
      <c r="P416" s="238">
        <v>6.2E-2</v>
      </c>
      <c r="Q416" s="238">
        <f>ROUND(E416*P416,2)</f>
        <v>3.27</v>
      </c>
      <c r="R416" s="238" t="s">
        <v>677</v>
      </c>
      <c r="S416" s="238" t="s">
        <v>214</v>
      </c>
      <c r="T416" s="239" t="s">
        <v>284</v>
      </c>
      <c r="U416" s="222">
        <v>0.61199999999999999</v>
      </c>
      <c r="V416" s="222">
        <f>ROUND(E416*U416,2)</f>
        <v>32.25</v>
      </c>
      <c r="W416" s="222"/>
      <c r="X416" s="222" t="s">
        <v>248</v>
      </c>
      <c r="Y416" s="211"/>
      <c r="Z416" s="211"/>
      <c r="AA416" s="211"/>
      <c r="AB416" s="211"/>
      <c r="AC416" s="211"/>
      <c r="AD416" s="211"/>
      <c r="AE416" s="211"/>
      <c r="AF416" s="211"/>
      <c r="AG416" s="211" t="s">
        <v>249</v>
      </c>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7" t="s">
        <v>685</v>
      </c>
      <c r="D417" s="265"/>
      <c r="E417" s="265"/>
      <c r="F417" s="265"/>
      <c r="G417" s="265"/>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286</v>
      </c>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424</v>
      </c>
      <c r="D418" s="259"/>
      <c r="E418" s="260">
        <v>13.86</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8" t="s">
        <v>425</v>
      </c>
      <c r="D419" s="259"/>
      <c r="E419" s="260">
        <v>9.9</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8" t="s">
        <v>429</v>
      </c>
      <c r="D420" s="259"/>
      <c r="E420" s="260">
        <v>1.1399999999999999</v>
      </c>
      <c r="F420" s="222"/>
      <c r="G420" s="222"/>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288</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8" t="s">
        <v>431</v>
      </c>
      <c r="D421" s="259"/>
      <c r="E421" s="260">
        <v>2.0699999999999998</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68" t="s">
        <v>432</v>
      </c>
      <c r="D422" s="259"/>
      <c r="E422" s="260">
        <v>2.0699999999999998</v>
      </c>
      <c r="F422" s="222"/>
      <c r="G422" s="222"/>
      <c r="H422" s="222"/>
      <c r="I422" s="222"/>
      <c r="J422" s="222"/>
      <c r="K422" s="222"/>
      <c r="L422" s="222"/>
      <c r="M422" s="222"/>
      <c r="N422" s="222"/>
      <c r="O422" s="222"/>
      <c r="P422" s="222"/>
      <c r="Q422" s="222"/>
      <c r="R422" s="222"/>
      <c r="S422" s="222"/>
      <c r="T422" s="222"/>
      <c r="U422" s="222"/>
      <c r="V422" s="222"/>
      <c r="W422" s="222"/>
      <c r="X422" s="222"/>
      <c r="Y422" s="211"/>
      <c r="Z422" s="211"/>
      <c r="AA422" s="211"/>
      <c r="AB422" s="211"/>
      <c r="AC422" s="211"/>
      <c r="AD422" s="211"/>
      <c r="AE422" s="211"/>
      <c r="AF422" s="211"/>
      <c r="AG422" s="211" t="s">
        <v>288</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68" t="s">
        <v>433</v>
      </c>
      <c r="D423" s="259"/>
      <c r="E423" s="260">
        <v>2.0699999999999998</v>
      </c>
      <c r="F423" s="222"/>
      <c r="G423" s="222"/>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288</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18"/>
      <c r="B424" s="219"/>
      <c r="C424" s="268" t="s">
        <v>441</v>
      </c>
      <c r="D424" s="259"/>
      <c r="E424" s="260">
        <v>1.9</v>
      </c>
      <c r="F424" s="222"/>
      <c r="G424" s="222"/>
      <c r="H424" s="222"/>
      <c r="I424" s="222"/>
      <c r="J424" s="222"/>
      <c r="K424" s="222"/>
      <c r="L424" s="222"/>
      <c r="M424" s="222"/>
      <c r="N424" s="222"/>
      <c r="O424" s="222"/>
      <c r="P424" s="222"/>
      <c r="Q424" s="222"/>
      <c r="R424" s="222"/>
      <c r="S424" s="222"/>
      <c r="T424" s="222"/>
      <c r="U424" s="222"/>
      <c r="V424" s="222"/>
      <c r="W424" s="222"/>
      <c r="X424" s="222"/>
      <c r="Y424" s="211"/>
      <c r="Z424" s="211"/>
      <c r="AA424" s="211"/>
      <c r="AB424" s="211"/>
      <c r="AC424" s="211"/>
      <c r="AD424" s="211"/>
      <c r="AE424" s="211"/>
      <c r="AF424" s="211"/>
      <c r="AG424" s="211" t="s">
        <v>288</v>
      </c>
      <c r="AH424" s="211">
        <v>0</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8" t="s">
        <v>444</v>
      </c>
      <c r="D425" s="259"/>
      <c r="E425" s="260">
        <v>1.55</v>
      </c>
      <c r="F425" s="222"/>
      <c r="G425" s="222"/>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288</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8" t="s">
        <v>445</v>
      </c>
      <c r="D426" s="259"/>
      <c r="E426" s="260">
        <v>1.23</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8" t="s">
        <v>449</v>
      </c>
      <c r="D427" s="259"/>
      <c r="E427" s="260">
        <v>1.3</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18"/>
      <c r="B428" s="219"/>
      <c r="C428" s="268" t="s">
        <v>452</v>
      </c>
      <c r="D428" s="259"/>
      <c r="E428" s="260">
        <v>3.23</v>
      </c>
      <c r="F428" s="222"/>
      <c r="G428" s="222"/>
      <c r="H428" s="222"/>
      <c r="I428" s="222"/>
      <c r="J428" s="222"/>
      <c r="K428" s="222"/>
      <c r="L428" s="222"/>
      <c r="M428" s="222"/>
      <c r="N428" s="222"/>
      <c r="O428" s="222"/>
      <c r="P428" s="222"/>
      <c r="Q428" s="222"/>
      <c r="R428" s="222"/>
      <c r="S428" s="222"/>
      <c r="T428" s="222"/>
      <c r="U428" s="222"/>
      <c r="V428" s="222"/>
      <c r="W428" s="222"/>
      <c r="X428" s="222"/>
      <c r="Y428" s="211"/>
      <c r="Z428" s="211"/>
      <c r="AA428" s="211"/>
      <c r="AB428" s="211"/>
      <c r="AC428" s="211"/>
      <c r="AD428" s="211"/>
      <c r="AE428" s="211"/>
      <c r="AF428" s="211"/>
      <c r="AG428" s="211" t="s">
        <v>288</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18"/>
      <c r="B429" s="219"/>
      <c r="C429" s="268" t="s">
        <v>455</v>
      </c>
      <c r="D429" s="259"/>
      <c r="E429" s="260">
        <v>2.04</v>
      </c>
      <c r="F429" s="222"/>
      <c r="G429" s="222"/>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288</v>
      </c>
      <c r="AH429" s="211">
        <v>0</v>
      </c>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8" t="s">
        <v>456</v>
      </c>
      <c r="D430" s="259"/>
      <c r="E430" s="260">
        <v>3.36</v>
      </c>
      <c r="F430" s="222"/>
      <c r="G430" s="22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288</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8" t="s">
        <v>458</v>
      </c>
      <c r="D431" s="259"/>
      <c r="E431" s="260">
        <v>1.4</v>
      </c>
      <c r="F431" s="222"/>
      <c r="G431" s="222"/>
      <c r="H431" s="222"/>
      <c r="I431" s="222"/>
      <c r="J431" s="222"/>
      <c r="K431" s="222"/>
      <c r="L431" s="222"/>
      <c r="M431" s="222"/>
      <c r="N431" s="222"/>
      <c r="O431" s="222"/>
      <c r="P431" s="222"/>
      <c r="Q431" s="222"/>
      <c r="R431" s="222"/>
      <c r="S431" s="222"/>
      <c r="T431" s="222"/>
      <c r="U431" s="222"/>
      <c r="V431" s="222"/>
      <c r="W431" s="222"/>
      <c r="X431" s="222"/>
      <c r="Y431" s="211"/>
      <c r="Z431" s="211"/>
      <c r="AA431" s="211"/>
      <c r="AB431" s="211"/>
      <c r="AC431" s="211"/>
      <c r="AD431" s="211"/>
      <c r="AE431" s="211"/>
      <c r="AF431" s="211"/>
      <c r="AG431" s="211" t="s">
        <v>288</v>
      </c>
      <c r="AH431" s="211">
        <v>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68" t="s">
        <v>459</v>
      </c>
      <c r="D432" s="259"/>
      <c r="E432" s="260">
        <v>2.04</v>
      </c>
      <c r="F432" s="222"/>
      <c r="G432" s="222"/>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288</v>
      </c>
      <c r="AH432" s="211">
        <v>0</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8" t="s">
        <v>462</v>
      </c>
      <c r="D433" s="259"/>
      <c r="E433" s="260">
        <v>2.2000000000000002</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68" t="s">
        <v>468</v>
      </c>
      <c r="D434" s="259"/>
      <c r="E434" s="260">
        <v>1.35</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33">
        <v>71</v>
      </c>
      <c r="B435" s="234" t="s">
        <v>689</v>
      </c>
      <c r="C435" s="252" t="s">
        <v>690</v>
      </c>
      <c r="D435" s="235" t="s">
        <v>294</v>
      </c>
      <c r="E435" s="236">
        <v>45.59</v>
      </c>
      <c r="F435" s="237"/>
      <c r="G435" s="238">
        <f>ROUND(E435*F435,2)</f>
        <v>0</v>
      </c>
      <c r="H435" s="237"/>
      <c r="I435" s="238">
        <f>ROUND(E435*H435,2)</f>
        <v>0</v>
      </c>
      <c r="J435" s="237"/>
      <c r="K435" s="238">
        <f>ROUND(E435*J435,2)</f>
        <v>0</v>
      </c>
      <c r="L435" s="238">
        <v>21</v>
      </c>
      <c r="M435" s="238">
        <f>G435*(1+L435/100)</f>
        <v>0</v>
      </c>
      <c r="N435" s="238">
        <v>9.2000000000000003E-4</v>
      </c>
      <c r="O435" s="238">
        <f>ROUND(E435*N435,2)</f>
        <v>0.04</v>
      </c>
      <c r="P435" s="238">
        <v>5.3999999999999999E-2</v>
      </c>
      <c r="Q435" s="238">
        <f>ROUND(E435*P435,2)</f>
        <v>2.46</v>
      </c>
      <c r="R435" s="238" t="s">
        <v>677</v>
      </c>
      <c r="S435" s="238" t="s">
        <v>214</v>
      </c>
      <c r="T435" s="239" t="s">
        <v>284</v>
      </c>
      <c r="U435" s="222">
        <v>0.46500000000000002</v>
      </c>
      <c r="V435" s="222">
        <f>ROUND(E435*U435,2)</f>
        <v>21.2</v>
      </c>
      <c r="W435" s="222"/>
      <c r="X435" s="222" t="s">
        <v>248</v>
      </c>
      <c r="Y435" s="211"/>
      <c r="Z435" s="211"/>
      <c r="AA435" s="211"/>
      <c r="AB435" s="211"/>
      <c r="AC435" s="211"/>
      <c r="AD435" s="211"/>
      <c r="AE435" s="211"/>
      <c r="AF435" s="211"/>
      <c r="AG435" s="211" t="s">
        <v>249</v>
      </c>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67" t="s">
        <v>685</v>
      </c>
      <c r="D436" s="265"/>
      <c r="E436" s="265"/>
      <c r="F436" s="265"/>
      <c r="G436" s="265"/>
      <c r="H436" s="222"/>
      <c r="I436" s="222"/>
      <c r="J436" s="222"/>
      <c r="K436" s="222"/>
      <c r="L436" s="222"/>
      <c r="M436" s="222"/>
      <c r="N436" s="222"/>
      <c r="O436" s="222"/>
      <c r="P436" s="222"/>
      <c r="Q436" s="222"/>
      <c r="R436" s="222"/>
      <c r="S436" s="222"/>
      <c r="T436" s="222"/>
      <c r="U436" s="222"/>
      <c r="V436" s="222"/>
      <c r="W436" s="222"/>
      <c r="X436" s="222"/>
      <c r="Y436" s="211"/>
      <c r="Z436" s="211"/>
      <c r="AA436" s="211"/>
      <c r="AB436" s="211"/>
      <c r="AC436" s="211"/>
      <c r="AD436" s="211"/>
      <c r="AE436" s="211"/>
      <c r="AF436" s="211"/>
      <c r="AG436" s="211" t="s">
        <v>286</v>
      </c>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68" t="s">
        <v>691</v>
      </c>
      <c r="D437" s="259"/>
      <c r="E437" s="260">
        <v>6.3</v>
      </c>
      <c r="F437" s="222"/>
      <c r="G437" s="222"/>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288</v>
      </c>
      <c r="AH437" s="211">
        <v>0</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18"/>
      <c r="B438" s="219"/>
      <c r="C438" s="268" t="s">
        <v>428</v>
      </c>
      <c r="D438" s="259"/>
      <c r="E438" s="260">
        <v>4.1399999999999997</v>
      </c>
      <c r="F438" s="222"/>
      <c r="G438" s="222"/>
      <c r="H438" s="222"/>
      <c r="I438" s="222"/>
      <c r="J438" s="222"/>
      <c r="K438" s="222"/>
      <c r="L438" s="222"/>
      <c r="M438" s="222"/>
      <c r="N438" s="222"/>
      <c r="O438" s="222"/>
      <c r="P438" s="222"/>
      <c r="Q438" s="222"/>
      <c r="R438" s="222"/>
      <c r="S438" s="222"/>
      <c r="T438" s="222"/>
      <c r="U438" s="222"/>
      <c r="V438" s="222"/>
      <c r="W438" s="222"/>
      <c r="X438" s="222"/>
      <c r="Y438" s="211"/>
      <c r="Z438" s="211"/>
      <c r="AA438" s="211"/>
      <c r="AB438" s="211"/>
      <c r="AC438" s="211"/>
      <c r="AD438" s="211"/>
      <c r="AE438" s="211"/>
      <c r="AF438" s="211"/>
      <c r="AG438" s="211" t="s">
        <v>288</v>
      </c>
      <c r="AH438" s="211">
        <v>0</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68" t="s">
        <v>431</v>
      </c>
      <c r="D439" s="259"/>
      <c r="E439" s="260">
        <v>2.0699999999999998</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68" t="s">
        <v>432</v>
      </c>
      <c r="D440" s="259"/>
      <c r="E440" s="260">
        <v>2.0699999999999998</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68" t="s">
        <v>433</v>
      </c>
      <c r="D441" s="259"/>
      <c r="E441" s="260">
        <v>2.0699999999999998</v>
      </c>
      <c r="F441" s="222"/>
      <c r="G441" s="222"/>
      <c r="H441" s="222"/>
      <c r="I441" s="222"/>
      <c r="J441" s="222"/>
      <c r="K441" s="222"/>
      <c r="L441" s="222"/>
      <c r="M441" s="222"/>
      <c r="N441" s="222"/>
      <c r="O441" s="222"/>
      <c r="P441" s="222"/>
      <c r="Q441" s="222"/>
      <c r="R441" s="222"/>
      <c r="S441" s="222"/>
      <c r="T441" s="222"/>
      <c r="U441" s="222"/>
      <c r="V441" s="222"/>
      <c r="W441" s="222"/>
      <c r="X441" s="222"/>
      <c r="Y441" s="211"/>
      <c r="Z441" s="211"/>
      <c r="AA441" s="211"/>
      <c r="AB441" s="211"/>
      <c r="AC441" s="211"/>
      <c r="AD441" s="211"/>
      <c r="AE441" s="211"/>
      <c r="AF441" s="211"/>
      <c r="AG441" s="211" t="s">
        <v>288</v>
      </c>
      <c r="AH441" s="211">
        <v>0</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68" t="s">
        <v>434</v>
      </c>
      <c r="D442" s="259"/>
      <c r="E442" s="260">
        <v>0.44</v>
      </c>
      <c r="F442" s="222"/>
      <c r="G442" s="222"/>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288</v>
      </c>
      <c r="AH442" s="211">
        <v>0</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8" t="s">
        <v>447</v>
      </c>
      <c r="D443" s="259"/>
      <c r="E443" s="260">
        <v>7.2</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68" t="s">
        <v>450</v>
      </c>
      <c r="D444" s="259"/>
      <c r="E444" s="260">
        <v>2.2200000000000002</v>
      </c>
      <c r="F444" s="222"/>
      <c r="G444" s="222"/>
      <c r="H444" s="222"/>
      <c r="I444" s="222"/>
      <c r="J444" s="222"/>
      <c r="K444" s="222"/>
      <c r="L444" s="222"/>
      <c r="M444" s="222"/>
      <c r="N444" s="222"/>
      <c r="O444" s="222"/>
      <c r="P444" s="222"/>
      <c r="Q444" s="222"/>
      <c r="R444" s="222"/>
      <c r="S444" s="222"/>
      <c r="T444" s="222"/>
      <c r="U444" s="222"/>
      <c r="V444" s="222"/>
      <c r="W444" s="222"/>
      <c r="X444" s="222"/>
      <c r="Y444" s="211"/>
      <c r="Z444" s="211"/>
      <c r="AA444" s="211"/>
      <c r="AB444" s="211"/>
      <c r="AC444" s="211"/>
      <c r="AD444" s="211"/>
      <c r="AE444" s="211"/>
      <c r="AF444" s="211"/>
      <c r="AG444" s="211" t="s">
        <v>288</v>
      </c>
      <c r="AH444" s="211">
        <v>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68" t="s">
        <v>451</v>
      </c>
      <c r="D445" s="259"/>
      <c r="E445" s="260">
        <v>11.1</v>
      </c>
      <c r="F445" s="222"/>
      <c r="G445" s="222"/>
      <c r="H445" s="222"/>
      <c r="I445" s="222"/>
      <c r="J445" s="222"/>
      <c r="K445" s="222"/>
      <c r="L445" s="222"/>
      <c r="M445" s="222"/>
      <c r="N445" s="222"/>
      <c r="O445" s="222"/>
      <c r="P445" s="222"/>
      <c r="Q445" s="222"/>
      <c r="R445" s="222"/>
      <c r="S445" s="222"/>
      <c r="T445" s="222"/>
      <c r="U445" s="222"/>
      <c r="V445" s="222"/>
      <c r="W445" s="222"/>
      <c r="X445" s="222"/>
      <c r="Y445" s="211"/>
      <c r="Z445" s="211"/>
      <c r="AA445" s="211"/>
      <c r="AB445" s="211"/>
      <c r="AC445" s="211"/>
      <c r="AD445" s="211"/>
      <c r="AE445" s="211"/>
      <c r="AF445" s="211"/>
      <c r="AG445" s="211" t="s">
        <v>288</v>
      </c>
      <c r="AH445" s="211">
        <v>0</v>
      </c>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8" t="s">
        <v>453</v>
      </c>
      <c r="D446" s="259"/>
      <c r="E446" s="260">
        <v>2.58</v>
      </c>
      <c r="F446" s="222"/>
      <c r="G446" s="222"/>
      <c r="H446" s="222"/>
      <c r="I446" s="222"/>
      <c r="J446" s="222"/>
      <c r="K446" s="222"/>
      <c r="L446" s="222"/>
      <c r="M446" s="222"/>
      <c r="N446" s="222"/>
      <c r="O446" s="222"/>
      <c r="P446" s="222"/>
      <c r="Q446" s="222"/>
      <c r="R446" s="222"/>
      <c r="S446" s="222"/>
      <c r="T446" s="222"/>
      <c r="U446" s="222"/>
      <c r="V446" s="222"/>
      <c r="W446" s="222"/>
      <c r="X446" s="222"/>
      <c r="Y446" s="211"/>
      <c r="Z446" s="211"/>
      <c r="AA446" s="211"/>
      <c r="AB446" s="211"/>
      <c r="AC446" s="211"/>
      <c r="AD446" s="211"/>
      <c r="AE446" s="211"/>
      <c r="AF446" s="211"/>
      <c r="AG446" s="211" t="s">
        <v>288</v>
      </c>
      <c r="AH446" s="211">
        <v>0</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outlineLevel="1" x14ac:dyDescent="0.2">
      <c r="A447" s="218"/>
      <c r="B447" s="219"/>
      <c r="C447" s="268" t="s">
        <v>454</v>
      </c>
      <c r="D447" s="259"/>
      <c r="E447" s="260">
        <v>3.36</v>
      </c>
      <c r="F447" s="222"/>
      <c r="G447" s="222"/>
      <c r="H447" s="222"/>
      <c r="I447" s="222"/>
      <c r="J447" s="222"/>
      <c r="K447" s="222"/>
      <c r="L447" s="222"/>
      <c r="M447" s="222"/>
      <c r="N447" s="222"/>
      <c r="O447" s="222"/>
      <c r="P447" s="222"/>
      <c r="Q447" s="222"/>
      <c r="R447" s="222"/>
      <c r="S447" s="222"/>
      <c r="T447" s="222"/>
      <c r="U447" s="222"/>
      <c r="V447" s="222"/>
      <c r="W447" s="222"/>
      <c r="X447" s="222"/>
      <c r="Y447" s="211"/>
      <c r="Z447" s="211"/>
      <c r="AA447" s="211"/>
      <c r="AB447" s="211"/>
      <c r="AC447" s="211"/>
      <c r="AD447" s="211"/>
      <c r="AE447" s="211"/>
      <c r="AF447" s="211"/>
      <c r="AG447" s="211" t="s">
        <v>288</v>
      </c>
      <c r="AH447" s="211">
        <v>0</v>
      </c>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18"/>
      <c r="B448" s="219"/>
      <c r="C448" s="268" t="s">
        <v>455</v>
      </c>
      <c r="D448" s="259"/>
      <c r="E448" s="260">
        <v>2.04</v>
      </c>
      <c r="F448" s="222"/>
      <c r="G448" s="222"/>
      <c r="H448" s="222"/>
      <c r="I448" s="222"/>
      <c r="J448" s="222"/>
      <c r="K448" s="222"/>
      <c r="L448" s="222"/>
      <c r="M448" s="222"/>
      <c r="N448" s="222"/>
      <c r="O448" s="222"/>
      <c r="P448" s="222"/>
      <c r="Q448" s="222"/>
      <c r="R448" s="222"/>
      <c r="S448" s="222"/>
      <c r="T448" s="222"/>
      <c r="U448" s="222"/>
      <c r="V448" s="222"/>
      <c r="W448" s="222"/>
      <c r="X448" s="222"/>
      <c r="Y448" s="211"/>
      <c r="Z448" s="211"/>
      <c r="AA448" s="211"/>
      <c r="AB448" s="211"/>
      <c r="AC448" s="211"/>
      <c r="AD448" s="211"/>
      <c r="AE448" s="211"/>
      <c r="AF448" s="211"/>
      <c r="AG448" s="211" t="s">
        <v>288</v>
      </c>
      <c r="AH448" s="211">
        <v>0</v>
      </c>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33">
        <v>72</v>
      </c>
      <c r="B449" s="234" t="s">
        <v>692</v>
      </c>
      <c r="C449" s="252" t="s">
        <v>693</v>
      </c>
      <c r="D449" s="235" t="s">
        <v>294</v>
      </c>
      <c r="E449" s="236">
        <v>1.8</v>
      </c>
      <c r="F449" s="237"/>
      <c r="G449" s="238">
        <f>ROUND(E449*F449,2)</f>
        <v>0</v>
      </c>
      <c r="H449" s="237"/>
      <c r="I449" s="238">
        <f>ROUND(E449*H449,2)</f>
        <v>0</v>
      </c>
      <c r="J449" s="237"/>
      <c r="K449" s="238">
        <f>ROUND(E449*J449,2)</f>
        <v>0</v>
      </c>
      <c r="L449" s="238">
        <v>21</v>
      </c>
      <c r="M449" s="238">
        <f>G449*(1+L449/100)</f>
        <v>0</v>
      </c>
      <c r="N449" s="238">
        <v>1.17E-3</v>
      </c>
      <c r="O449" s="238">
        <f>ROUND(E449*N449,2)</f>
        <v>0</v>
      </c>
      <c r="P449" s="238">
        <v>8.7999999999999995E-2</v>
      </c>
      <c r="Q449" s="238">
        <f>ROUND(E449*P449,2)</f>
        <v>0.16</v>
      </c>
      <c r="R449" s="238" t="s">
        <v>677</v>
      </c>
      <c r="S449" s="238" t="s">
        <v>214</v>
      </c>
      <c r="T449" s="239" t="s">
        <v>284</v>
      </c>
      <c r="U449" s="222">
        <v>0.55600000000000005</v>
      </c>
      <c r="V449" s="222">
        <f>ROUND(E449*U449,2)</f>
        <v>1</v>
      </c>
      <c r="W449" s="222"/>
      <c r="X449" s="222" t="s">
        <v>248</v>
      </c>
      <c r="Y449" s="211"/>
      <c r="Z449" s="211"/>
      <c r="AA449" s="211"/>
      <c r="AB449" s="211"/>
      <c r="AC449" s="211"/>
      <c r="AD449" s="211"/>
      <c r="AE449" s="211"/>
      <c r="AF449" s="211"/>
      <c r="AG449" s="211" t="s">
        <v>249</v>
      </c>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67" t="s">
        <v>685</v>
      </c>
      <c r="D450" s="265"/>
      <c r="E450" s="265"/>
      <c r="F450" s="265"/>
      <c r="G450" s="265"/>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286</v>
      </c>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18"/>
      <c r="B451" s="219"/>
      <c r="C451" s="268" t="s">
        <v>694</v>
      </c>
      <c r="D451" s="259"/>
      <c r="E451" s="260">
        <v>1.8</v>
      </c>
      <c r="F451" s="222"/>
      <c r="G451" s="222"/>
      <c r="H451" s="222"/>
      <c r="I451" s="222"/>
      <c r="J451" s="222"/>
      <c r="K451" s="222"/>
      <c r="L451" s="222"/>
      <c r="M451" s="222"/>
      <c r="N451" s="222"/>
      <c r="O451" s="222"/>
      <c r="P451" s="222"/>
      <c r="Q451" s="222"/>
      <c r="R451" s="222"/>
      <c r="S451" s="222"/>
      <c r="T451" s="222"/>
      <c r="U451" s="222"/>
      <c r="V451" s="222"/>
      <c r="W451" s="222"/>
      <c r="X451" s="222"/>
      <c r="Y451" s="211"/>
      <c r="Z451" s="211"/>
      <c r="AA451" s="211"/>
      <c r="AB451" s="211"/>
      <c r="AC451" s="211"/>
      <c r="AD451" s="211"/>
      <c r="AE451" s="211"/>
      <c r="AF451" s="211"/>
      <c r="AG451" s="211" t="s">
        <v>288</v>
      </c>
      <c r="AH451" s="211">
        <v>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33">
        <v>73</v>
      </c>
      <c r="B452" s="234" t="s">
        <v>695</v>
      </c>
      <c r="C452" s="252" t="s">
        <v>696</v>
      </c>
      <c r="D452" s="235" t="s">
        <v>294</v>
      </c>
      <c r="E452" s="236">
        <v>19.805800000000001</v>
      </c>
      <c r="F452" s="237"/>
      <c r="G452" s="238">
        <f>ROUND(E452*F452,2)</f>
        <v>0</v>
      </c>
      <c r="H452" s="237"/>
      <c r="I452" s="238">
        <f>ROUND(E452*H452,2)</f>
        <v>0</v>
      </c>
      <c r="J452" s="237"/>
      <c r="K452" s="238">
        <f>ROUND(E452*J452,2)</f>
        <v>0</v>
      </c>
      <c r="L452" s="238">
        <v>21</v>
      </c>
      <c r="M452" s="238">
        <f>G452*(1+L452/100)</f>
        <v>0</v>
      </c>
      <c r="N452" s="238">
        <v>0</v>
      </c>
      <c r="O452" s="238">
        <f>ROUND(E452*N452,2)</f>
        <v>0</v>
      </c>
      <c r="P452" s="238">
        <v>0.01</v>
      </c>
      <c r="Q452" s="238">
        <f>ROUND(E452*P452,2)</f>
        <v>0.2</v>
      </c>
      <c r="R452" s="238"/>
      <c r="S452" s="238" t="s">
        <v>247</v>
      </c>
      <c r="T452" s="239" t="s">
        <v>215</v>
      </c>
      <c r="U452" s="222">
        <v>0</v>
      </c>
      <c r="V452" s="222">
        <f>ROUND(E452*U452,2)</f>
        <v>0</v>
      </c>
      <c r="W452" s="222"/>
      <c r="X452" s="222" t="s">
        <v>248</v>
      </c>
      <c r="Y452" s="211"/>
      <c r="Z452" s="211"/>
      <c r="AA452" s="211"/>
      <c r="AB452" s="211"/>
      <c r="AC452" s="211"/>
      <c r="AD452" s="211"/>
      <c r="AE452" s="211"/>
      <c r="AF452" s="211"/>
      <c r="AG452" s="211" t="s">
        <v>249</v>
      </c>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18"/>
      <c r="B453" s="219"/>
      <c r="C453" s="268" t="s">
        <v>697</v>
      </c>
      <c r="D453" s="259"/>
      <c r="E453" s="260">
        <v>7.34</v>
      </c>
      <c r="F453" s="222"/>
      <c r="G453" s="222"/>
      <c r="H453" s="222"/>
      <c r="I453" s="222"/>
      <c r="J453" s="222"/>
      <c r="K453" s="222"/>
      <c r="L453" s="222"/>
      <c r="M453" s="222"/>
      <c r="N453" s="222"/>
      <c r="O453" s="222"/>
      <c r="P453" s="222"/>
      <c r="Q453" s="222"/>
      <c r="R453" s="222"/>
      <c r="S453" s="222"/>
      <c r="T453" s="222"/>
      <c r="U453" s="222"/>
      <c r="V453" s="222"/>
      <c r="W453" s="222"/>
      <c r="X453" s="222"/>
      <c r="Y453" s="211"/>
      <c r="Z453" s="211"/>
      <c r="AA453" s="211"/>
      <c r="AB453" s="211"/>
      <c r="AC453" s="211"/>
      <c r="AD453" s="211"/>
      <c r="AE453" s="211"/>
      <c r="AF453" s="211"/>
      <c r="AG453" s="211" t="s">
        <v>288</v>
      </c>
      <c r="AH453" s="211">
        <v>0</v>
      </c>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8" t="s">
        <v>698</v>
      </c>
      <c r="D454" s="259"/>
      <c r="E454" s="260">
        <v>1.38</v>
      </c>
      <c r="F454" s="222"/>
      <c r="G454" s="222"/>
      <c r="H454" s="222"/>
      <c r="I454" s="222"/>
      <c r="J454" s="222"/>
      <c r="K454" s="222"/>
      <c r="L454" s="222"/>
      <c r="M454" s="222"/>
      <c r="N454" s="222"/>
      <c r="O454" s="222"/>
      <c r="P454" s="222"/>
      <c r="Q454" s="222"/>
      <c r="R454" s="222"/>
      <c r="S454" s="222"/>
      <c r="T454" s="222"/>
      <c r="U454" s="222"/>
      <c r="V454" s="222"/>
      <c r="W454" s="222"/>
      <c r="X454" s="222"/>
      <c r="Y454" s="211"/>
      <c r="Z454" s="211"/>
      <c r="AA454" s="211"/>
      <c r="AB454" s="211"/>
      <c r="AC454" s="211"/>
      <c r="AD454" s="211"/>
      <c r="AE454" s="211"/>
      <c r="AF454" s="211"/>
      <c r="AG454" s="211" t="s">
        <v>288</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1" x14ac:dyDescent="0.2">
      <c r="A455" s="218"/>
      <c r="B455" s="219"/>
      <c r="C455" s="268" t="s">
        <v>699</v>
      </c>
      <c r="D455" s="259"/>
      <c r="E455" s="260">
        <v>1.1399999999999999</v>
      </c>
      <c r="F455" s="222"/>
      <c r="G455" s="222"/>
      <c r="H455" s="222"/>
      <c r="I455" s="222"/>
      <c r="J455" s="222"/>
      <c r="K455" s="222"/>
      <c r="L455" s="222"/>
      <c r="M455" s="222"/>
      <c r="N455" s="222"/>
      <c r="O455" s="222"/>
      <c r="P455" s="222"/>
      <c r="Q455" s="222"/>
      <c r="R455" s="222"/>
      <c r="S455" s="222"/>
      <c r="T455" s="222"/>
      <c r="U455" s="222"/>
      <c r="V455" s="222"/>
      <c r="W455" s="222"/>
      <c r="X455" s="222"/>
      <c r="Y455" s="211"/>
      <c r="Z455" s="211"/>
      <c r="AA455" s="211"/>
      <c r="AB455" s="211"/>
      <c r="AC455" s="211"/>
      <c r="AD455" s="211"/>
      <c r="AE455" s="211"/>
      <c r="AF455" s="211"/>
      <c r="AG455" s="211" t="s">
        <v>288</v>
      </c>
      <c r="AH455" s="211">
        <v>0</v>
      </c>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18"/>
      <c r="B456" s="219"/>
      <c r="C456" s="268" t="s">
        <v>700</v>
      </c>
      <c r="D456" s="259"/>
      <c r="E456" s="260">
        <v>0.91</v>
      </c>
      <c r="F456" s="222"/>
      <c r="G456" s="222"/>
      <c r="H456" s="222"/>
      <c r="I456" s="222"/>
      <c r="J456" s="222"/>
      <c r="K456" s="222"/>
      <c r="L456" s="222"/>
      <c r="M456" s="222"/>
      <c r="N456" s="222"/>
      <c r="O456" s="222"/>
      <c r="P456" s="222"/>
      <c r="Q456" s="222"/>
      <c r="R456" s="222"/>
      <c r="S456" s="222"/>
      <c r="T456" s="222"/>
      <c r="U456" s="222"/>
      <c r="V456" s="222"/>
      <c r="W456" s="222"/>
      <c r="X456" s="222"/>
      <c r="Y456" s="211"/>
      <c r="Z456" s="211"/>
      <c r="AA456" s="211"/>
      <c r="AB456" s="211"/>
      <c r="AC456" s="211"/>
      <c r="AD456" s="211"/>
      <c r="AE456" s="211"/>
      <c r="AF456" s="211"/>
      <c r="AG456" s="211" t="s">
        <v>288</v>
      </c>
      <c r="AH456" s="211">
        <v>0</v>
      </c>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701</v>
      </c>
      <c r="D457" s="259"/>
      <c r="E457" s="260">
        <v>1.8</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1" x14ac:dyDescent="0.2">
      <c r="A458" s="218"/>
      <c r="B458" s="219"/>
      <c r="C458" s="268" t="s">
        <v>702</v>
      </c>
      <c r="D458" s="259"/>
      <c r="E458" s="260">
        <v>0.39</v>
      </c>
      <c r="F458" s="222"/>
      <c r="G458" s="222"/>
      <c r="H458" s="222"/>
      <c r="I458" s="222"/>
      <c r="J458" s="222"/>
      <c r="K458" s="222"/>
      <c r="L458" s="222"/>
      <c r="M458" s="222"/>
      <c r="N458" s="222"/>
      <c r="O458" s="222"/>
      <c r="P458" s="222"/>
      <c r="Q458" s="222"/>
      <c r="R458" s="222"/>
      <c r="S458" s="222"/>
      <c r="T458" s="222"/>
      <c r="U458" s="222"/>
      <c r="V458" s="222"/>
      <c r="W458" s="222"/>
      <c r="X458" s="222"/>
      <c r="Y458" s="211"/>
      <c r="Z458" s="211"/>
      <c r="AA458" s="211"/>
      <c r="AB458" s="211"/>
      <c r="AC458" s="211"/>
      <c r="AD458" s="211"/>
      <c r="AE458" s="211"/>
      <c r="AF458" s="211"/>
      <c r="AG458" s="211" t="s">
        <v>288</v>
      </c>
      <c r="AH458" s="211">
        <v>0</v>
      </c>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18"/>
      <c r="B459" s="219"/>
      <c r="C459" s="268" t="s">
        <v>703</v>
      </c>
      <c r="D459" s="259"/>
      <c r="E459" s="260">
        <v>3.6</v>
      </c>
      <c r="F459" s="222"/>
      <c r="G459" s="222"/>
      <c r="H459" s="222"/>
      <c r="I459" s="222"/>
      <c r="J459" s="222"/>
      <c r="K459" s="222"/>
      <c r="L459" s="222"/>
      <c r="M459" s="222"/>
      <c r="N459" s="222"/>
      <c r="O459" s="222"/>
      <c r="P459" s="222"/>
      <c r="Q459" s="222"/>
      <c r="R459" s="222"/>
      <c r="S459" s="222"/>
      <c r="T459" s="222"/>
      <c r="U459" s="222"/>
      <c r="V459" s="222"/>
      <c r="W459" s="222"/>
      <c r="X459" s="222"/>
      <c r="Y459" s="211"/>
      <c r="Z459" s="211"/>
      <c r="AA459" s="211"/>
      <c r="AB459" s="211"/>
      <c r="AC459" s="211"/>
      <c r="AD459" s="211"/>
      <c r="AE459" s="211"/>
      <c r="AF459" s="211"/>
      <c r="AG459" s="211" t="s">
        <v>288</v>
      </c>
      <c r="AH459" s="211">
        <v>0</v>
      </c>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18"/>
      <c r="B460" s="219"/>
      <c r="C460" s="268" t="s">
        <v>704</v>
      </c>
      <c r="D460" s="259"/>
      <c r="E460" s="260">
        <v>1.05</v>
      </c>
      <c r="F460" s="222"/>
      <c r="G460" s="222"/>
      <c r="H460" s="222"/>
      <c r="I460" s="222"/>
      <c r="J460" s="222"/>
      <c r="K460" s="222"/>
      <c r="L460" s="222"/>
      <c r="M460" s="222"/>
      <c r="N460" s="222"/>
      <c r="O460" s="222"/>
      <c r="P460" s="222"/>
      <c r="Q460" s="222"/>
      <c r="R460" s="222"/>
      <c r="S460" s="222"/>
      <c r="T460" s="222"/>
      <c r="U460" s="222"/>
      <c r="V460" s="222"/>
      <c r="W460" s="222"/>
      <c r="X460" s="222"/>
      <c r="Y460" s="211"/>
      <c r="Z460" s="211"/>
      <c r="AA460" s="211"/>
      <c r="AB460" s="211"/>
      <c r="AC460" s="211"/>
      <c r="AD460" s="211"/>
      <c r="AE460" s="211"/>
      <c r="AF460" s="211"/>
      <c r="AG460" s="211" t="s">
        <v>288</v>
      </c>
      <c r="AH460" s="211">
        <v>0</v>
      </c>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68" t="s">
        <v>705</v>
      </c>
      <c r="D461" s="259"/>
      <c r="E461" s="260">
        <v>0.84</v>
      </c>
      <c r="F461" s="222"/>
      <c r="G461" s="222"/>
      <c r="H461" s="222"/>
      <c r="I461" s="222"/>
      <c r="J461" s="222"/>
      <c r="K461" s="222"/>
      <c r="L461" s="222"/>
      <c r="M461" s="222"/>
      <c r="N461" s="222"/>
      <c r="O461" s="222"/>
      <c r="P461" s="222"/>
      <c r="Q461" s="222"/>
      <c r="R461" s="222"/>
      <c r="S461" s="222"/>
      <c r="T461" s="222"/>
      <c r="U461" s="222"/>
      <c r="V461" s="222"/>
      <c r="W461" s="222"/>
      <c r="X461" s="222"/>
      <c r="Y461" s="211"/>
      <c r="Z461" s="211"/>
      <c r="AA461" s="211"/>
      <c r="AB461" s="211"/>
      <c r="AC461" s="211"/>
      <c r="AD461" s="211"/>
      <c r="AE461" s="211"/>
      <c r="AF461" s="211"/>
      <c r="AG461" s="211" t="s">
        <v>288</v>
      </c>
      <c r="AH461" s="211">
        <v>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8" t="s">
        <v>706</v>
      </c>
      <c r="D462" s="259"/>
      <c r="E462" s="260">
        <v>0.9</v>
      </c>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outlineLevel="1" x14ac:dyDescent="0.2">
      <c r="A463" s="218"/>
      <c r="B463" s="219"/>
      <c r="C463" s="268" t="s">
        <v>707</v>
      </c>
      <c r="D463" s="259"/>
      <c r="E463" s="260">
        <v>0.46</v>
      </c>
      <c r="F463" s="222"/>
      <c r="G463" s="222"/>
      <c r="H463" s="222"/>
      <c r="I463" s="222"/>
      <c r="J463" s="222"/>
      <c r="K463" s="222"/>
      <c r="L463" s="222"/>
      <c r="M463" s="222"/>
      <c r="N463" s="222"/>
      <c r="O463" s="222"/>
      <c r="P463" s="222"/>
      <c r="Q463" s="222"/>
      <c r="R463" s="222"/>
      <c r="S463" s="222"/>
      <c r="T463" s="222"/>
      <c r="U463" s="222"/>
      <c r="V463" s="222"/>
      <c r="W463" s="222"/>
      <c r="X463" s="222"/>
      <c r="Y463" s="211"/>
      <c r="Z463" s="211"/>
      <c r="AA463" s="211"/>
      <c r="AB463" s="211"/>
      <c r="AC463" s="211"/>
      <c r="AD463" s="211"/>
      <c r="AE463" s="211"/>
      <c r="AF463" s="211"/>
      <c r="AG463" s="211" t="s">
        <v>288</v>
      </c>
      <c r="AH463" s="211">
        <v>0</v>
      </c>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33">
        <v>74</v>
      </c>
      <c r="B464" s="234" t="s">
        <v>708</v>
      </c>
      <c r="C464" s="252" t="s">
        <v>709</v>
      </c>
      <c r="D464" s="235" t="s">
        <v>294</v>
      </c>
      <c r="E464" s="236">
        <v>13.7</v>
      </c>
      <c r="F464" s="237"/>
      <c r="G464" s="238">
        <f>ROUND(E464*F464,2)</f>
        <v>0</v>
      </c>
      <c r="H464" s="237"/>
      <c r="I464" s="238">
        <f>ROUND(E464*H464,2)</f>
        <v>0</v>
      </c>
      <c r="J464" s="237"/>
      <c r="K464" s="238">
        <f>ROUND(E464*J464,2)</f>
        <v>0</v>
      </c>
      <c r="L464" s="238">
        <v>21</v>
      </c>
      <c r="M464" s="238">
        <f>G464*(1+L464/100)</f>
        <v>0</v>
      </c>
      <c r="N464" s="238">
        <v>1E-3</v>
      </c>
      <c r="O464" s="238">
        <f>ROUND(E464*N464,2)</f>
        <v>0.01</v>
      </c>
      <c r="P464" s="238">
        <v>6.7000000000000004E-2</v>
      </c>
      <c r="Q464" s="238">
        <f>ROUND(E464*P464,2)</f>
        <v>0.92</v>
      </c>
      <c r="R464" s="238" t="s">
        <v>677</v>
      </c>
      <c r="S464" s="238" t="s">
        <v>214</v>
      </c>
      <c r="T464" s="239" t="s">
        <v>284</v>
      </c>
      <c r="U464" s="222">
        <v>0.53300000000000003</v>
      </c>
      <c r="V464" s="222">
        <f>ROUND(E464*U464,2)</f>
        <v>7.3</v>
      </c>
      <c r="W464" s="222"/>
      <c r="X464" s="222" t="s">
        <v>248</v>
      </c>
      <c r="Y464" s="211"/>
      <c r="Z464" s="211"/>
      <c r="AA464" s="211"/>
      <c r="AB464" s="211"/>
      <c r="AC464" s="211"/>
      <c r="AD464" s="211"/>
      <c r="AE464" s="211"/>
      <c r="AF464" s="211"/>
      <c r="AG464" s="211" t="s">
        <v>249</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67" t="s">
        <v>685</v>
      </c>
      <c r="D465" s="265"/>
      <c r="E465" s="265"/>
      <c r="F465" s="265"/>
      <c r="G465" s="265"/>
      <c r="H465" s="222"/>
      <c r="I465" s="222"/>
      <c r="J465" s="222"/>
      <c r="K465" s="222"/>
      <c r="L465" s="222"/>
      <c r="M465" s="222"/>
      <c r="N465" s="222"/>
      <c r="O465" s="222"/>
      <c r="P465" s="222"/>
      <c r="Q465" s="222"/>
      <c r="R465" s="222"/>
      <c r="S465" s="222"/>
      <c r="T465" s="222"/>
      <c r="U465" s="222"/>
      <c r="V465" s="222"/>
      <c r="W465" s="222"/>
      <c r="X465" s="222"/>
      <c r="Y465" s="211"/>
      <c r="Z465" s="211"/>
      <c r="AA465" s="211"/>
      <c r="AB465" s="211"/>
      <c r="AC465" s="211"/>
      <c r="AD465" s="211"/>
      <c r="AE465" s="211"/>
      <c r="AF465" s="211"/>
      <c r="AG465" s="211" t="s">
        <v>286</v>
      </c>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18"/>
      <c r="B466" s="219"/>
      <c r="C466" s="268" t="s">
        <v>710</v>
      </c>
      <c r="D466" s="259"/>
      <c r="E466" s="260">
        <v>2.2000000000000002</v>
      </c>
      <c r="F466" s="222"/>
      <c r="G466" s="222"/>
      <c r="H466" s="222"/>
      <c r="I466" s="222"/>
      <c r="J466" s="222"/>
      <c r="K466" s="222"/>
      <c r="L466" s="222"/>
      <c r="M466" s="222"/>
      <c r="N466" s="222"/>
      <c r="O466" s="222"/>
      <c r="P466" s="222"/>
      <c r="Q466" s="222"/>
      <c r="R466" s="222"/>
      <c r="S466" s="222"/>
      <c r="T466" s="222"/>
      <c r="U466" s="222"/>
      <c r="V466" s="222"/>
      <c r="W466" s="222"/>
      <c r="X466" s="222"/>
      <c r="Y466" s="211"/>
      <c r="Z466" s="211"/>
      <c r="AA466" s="211"/>
      <c r="AB466" s="211"/>
      <c r="AC466" s="211"/>
      <c r="AD466" s="211"/>
      <c r="AE466" s="211"/>
      <c r="AF466" s="211"/>
      <c r="AG466" s="211" t="s">
        <v>288</v>
      </c>
      <c r="AH466" s="211">
        <v>0</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68" t="s">
        <v>463</v>
      </c>
      <c r="D467" s="259"/>
      <c r="E467" s="260">
        <v>3.18</v>
      </c>
      <c r="F467" s="222"/>
      <c r="G467" s="222"/>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288</v>
      </c>
      <c r="AH467" s="211">
        <v>0</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18"/>
      <c r="B468" s="219"/>
      <c r="C468" s="268" t="s">
        <v>465</v>
      </c>
      <c r="D468" s="259"/>
      <c r="E468" s="260">
        <v>2.31</v>
      </c>
      <c r="F468" s="222"/>
      <c r="G468" s="222"/>
      <c r="H468" s="222"/>
      <c r="I468" s="222"/>
      <c r="J468" s="222"/>
      <c r="K468" s="222"/>
      <c r="L468" s="222"/>
      <c r="M468" s="222"/>
      <c r="N468" s="222"/>
      <c r="O468" s="222"/>
      <c r="P468" s="222"/>
      <c r="Q468" s="222"/>
      <c r="R468" s="222"/>
      <c r="S468" s="222"/>
      <c r="T468" s="222"/>
      <c r="U468" s="222"/>
      <c r="V468" s="222"/>
      <c r="W468" s="222"/>
      <c r="X468" s="222"/>
      <c r="Y468" s="211"/>
      <c r="Z468" s="211"/>
      <c r="AA468" s="211"/>
      <c r="AB468" s="211"/>
      <c r="AC468" s="211"/>
      <c r="AD468" s="211"/>
      <c r="AE468" s="211"/>
      <c r="AF468" s="211"/>
      <c r="AG468" s="211" t="s">
        <v>288</v>
      </c>
      <c r="AH468" s="211">
        <v>0</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18"/>
      <c r="B469" s="219"/>
      <c r="C469" s="268" t="s">
        <v>466</v>
      </c>
      <c r="D469" s="259"/>
      <c r="E469" s="260">
        <v>3.15</v>
      </c>
      <c r="F469" s="222"/>
      <c r="G469" s="222"/>
      <c r="H469" s="222"/>
      <c r="I469" s="222"/>
      <c r="J469" s="222"/>
      <c r="K469" s="222"/>
      <c r="L469" s="222"/>
      <c r="M469" s="222"/>
      <c r="N469" s="222"/>
      <c r="O469" s="222"/>
      <c r="P469" s="222"/>
      <c r="Q469" s="222"/>
      <c r="R469" s="222"/>
      <c r="S469" s="222"/>
      <c r="T469" s="222"/>
      <c r="U469" s="222"/>
      <c r="V469" s="222"/>
      <c r="W469" s="222"/>
      <c r="X469" s="222"/>
      <c r="Y469" s="211"/>
      <c r="Z469" s="211"/>
      <c r="AA469" s="211"/>
      <c r="AB469" s="211"/>
      <c r="AC469" s="211"/>
      <c r="AD469" s="211"/>
      <c r="AE469" s="211"/>
      <c r="AF469" s="211"/>
      <c r="AG469" s="211" t="s">
        <v>288</v>
      </c>
      <c r="AH469" s="211">
        <v>0</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68" t="s">
        <v>467</v>
      </c>
      <c r="D470" s="259"/>
      <c r="E470" s="260">
        <v>2.86</v>
      </c>
      <c r="F470" s="222"/>
      <c r="G470" s="222"/>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288</v>
      </c>
      <c r="AH470" s="211">
        <v>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33">
        <v>75</v>
      </c>
      <c r="B471" s="234" t="s">
        <v>711</v>
      </c>
      <c r="C471" s="252" t="s">
        <v>712</v>
      </c>
      <c r="D471" s="235" t="s">
        <v>349</v>
      </c>
      <c r="E471" s="236">
        <v>52.65</v>
      </c>
      <c r="F471" s="237"/>
      <c r="G471" s="238">
        <f>ROUND(E471*F471,2)</f>
        <v>0</v>
      </c>
      <c r="H471" s="237"/>
      <c r="I471" s="238">
        <f>ROUND(E471*H471,2)</f>
        <v>0</v>
      </c>
      <c r="J471" s="237"/>
      <c r="K471" s="238">
        <f>ROUND(E471*J471,2)</f>
        <v>0</v>
      </c>
      <c r="L471" s="238">
        <v>21</v>
      </c>
      <c r="M471" s="238">
        <f>G471*(1+L471/100)</f>
        <v>0</v>
      </c>
      <c r="N471" s="238">
        <v>0</v>
      </c>
      <c r="O471" s="238">
        <f>ROUND(E471*N471,2)</f>
        <v>0</v>
      </c>
      <c r="P471" s="238">
        <v>1.507E-2</v>
      </c>
      <c r="Q471" s="238">
        <f>ROUND(E471*P471,2)</f>
        <v>0.79</v>
      </c>
      <c r="R471" s="238" t="s">
        <v>677</v>
      </c>
      <c r="S471" s="238" t="s">
        <v>214</v>
      </c>
      <c r="T471" s="239" t="s">
        <v>284</v>
      </c>
      <c r="U471" s="222">
        <v>0.11</v>
      </c>
      <c r="V471" s="222">
        <f>ROUND(E471*U471,2)</f>
        <v>5.79</v>
      </c>
      <c r="W471" s="222"/>
      <c r="X471" s="222" t="s">
        <v>248</v>
      </c>
      <c r="Y471" s="211"/>
      <c r="Z471" s="211"/>
      <c r="AA471" s="211"/>
      <c r="AB471" s="211"/>
      <c r="AC471" s="211"/>
      <c r="AD471" s="211"/>
      <c r="AE471" s="211"/>
      <c r="AF471" s="211"/>
      <c r="AG471" s="211" t="s">
        <v>249</v>
      </c>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18"/>
      <c r="B472" s="219"/>
      <c r="C472" s="268" t="s">
        <v>472</v>
      </c>
      <c r="D472" s="259"/>
      <c r="E472" s="260">
        <v>3.5</v>
      </c>
      <c r="F472" s="222"/>
      <c r="G472" s="222"/>
      <c r="H472" s="222"/>
      <c r="I472" s="222"/>
      <c r="J472" s="222"/>
      <c r="K472" s="222"/>
      <c r="L472" s="222"/>
      <c r="M472" s="222"/>
      <c r="N472" s="222"/>
      <c r="O472" s="222"/>
      <c r="P472" s="222"/>
      <c r="Q472" s="222"/>
      <c r="R472" s="222"/>
      <c r="S472" s="222"/>
      <c r="T472" s="222"/>
      <c r="U472" s="222"/>
      <c r="V472" s="222"/>
      <c r="W472" s="222"/>
      <c r="X472" s="222"/>
      <c r="Y472" s="211"/>
      <c r="Z472" s="211"/>
      <c r="AA472" s="211"/>
      <c r="AB472" s="211"/>
      <c r="AC472" s="211"/>
      <c r="AD472" s="211"/>
      <c r="AE472" s="211"/>
      <c r="AF472" s="211"/>
      <c r="AG472" s="211" t="s">
        <v>288</v>
      </c>
      <c r="AH472" s="211">
        <v>0</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68" t="s">
        <v>473</v>
      </c>
      <c r="D473" s="259"/>
      <c r="E473" s="260">
        <v>9.1999999999999993</v>
      </c>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v>0</v>
      </c>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outlineLevel="1" x14ac:dyDescent="0.2">
      <c r="A474" s="218"/>
      <c r="B474" s="219"/>
      <c r="C474" s="268" t="s">
        <v>474</v>
      </c>
      <c r="D474" s="259"/>
      <c r="E474" s="260">
        <v>4.4000000000000004</v>
      </c>
      <c r="F474" s="222"/>
      <c r="G474" s="222"/>
      <c r="H474" s="222"/>
      <c r="I474" s="222"/>
      <c r="J474" s="222"/>
      <c r="K474" s="222"/>
      <c r="L474" s="222"/>
      <c r="M474" s="222"/>
      <c r="N474" s="222"/>
      <c r="O474" s="222"/>
      <c r="P474" s="222"/>
      <c r="Q474" s="222"/>
      <c r="R474" s="222"/>
      <c r="S474" s="222"/>
      <c r="T474" s="222"/>
      <c r="U474" s="222"/>
      <c r="V474" s="222"/>
      <c r="W474" s="222"/>
      <c r="X474" s="222"/>
      <c r="Y474" s="211"/>
      <c r="Z474" s="211"/>
      <c r="AA474" s="211"/>
      <c r="AB474" s="211"/>
      <c r="AC474" s="211"/>
      <c r="AD474" s="211"/>
      <c r="AE474" s="211"/>
      <c r="AF474" s="211"/>
      <c r="AG474" s="211" t="s">
        <v>288</v>
      </c>
      <c r="AH474" s="211">
        <v>0</v>
      </c>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8" t="s">
        <v>475</v>
      </c>
      <c r="D475" s="259"/>
      <c r="E475" s="260">
        <v>2.1</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0</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18"/>
      <c r="B476" s="219"/>
      <c r="C476" s="268" t="s">
        <v>476</v>
      </c>
      <c r="D476" s="259"/>
      <c r="E476" s="260">
        <v>0.9</v>
      </c>
      <c r="F476" s="222"/>
      <c r="G476" s="222"/>
      <c r="H476" s="222"/>
      <c r="I476" s="222"/>
      <c r="J476" s="222"/>
      <c r="K476" s="222"/>
      <c r="L476" s="222"/>
      <c r="M476" s="222"/>
      <c r="N476" s="222"/>
      <c r="O476" s="222"/>
      <c r="P476" s="222"/>
      <c r="Q476" s="222"/>
      <c r="R476" s="222"/>
      <c r="S476" s="222"/>
      <c r="T476" s="222"/>
      <c r="U476" s="222"/>
      <c r="V476" s="222"/>
      <c r="W476" s="222"/>
      <c r="X476" s="222"/>
      <c r="Y476" s="211"/>
      <c r="Z476" s="211"/>
      <c r="AA476" s="211"/>
      <c r="AB476" s="211"/>
      <c r="AC476" s="211"/>
      <c r="AD476" s="211"/>
      <c r="AE476" s="211"/>
      <c r="AF476" s="211"/>
      <c r="AG476" s="211" t="s">
        <v>288</v>
      </c>
      <c r="AH476" s="211">
        <v>0</v>
      </c>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18"/>
      <c r="B477" s="219"/>
      <c r="C477" s="268" t="s">
        <v>477</v>
      </c>
      <c r="D477" s="259"/>
      <c r="E477" s="260">
        <v>2.25</v>
      </c>
      <c r="F477" s="222"/>
      <c r="G477" s="222"/>
      <c r="H477" s="222"/>
      <c r="I477" s="222"/>
      <c r="J477" s="222"/>
      <c r="K477" s="222"/>
      <c r="L477" s="222"/>
      <c r="M477" s="222"/>
      <c r="N477" s="222"/>
      <c r="O477" s="222"/>
      <c r="P477" s="222"/>
      <c r="Q477" s="222"/>
      <c r="R477" s="222"/>
      <c r="S477" s="222"/>
      <c r="T477" s="222"/>
      <c r="U477" s="222"/>
      <c r="V477" s="222"/>
      <c r="W477" s="222"/>
      <c r="X477" s="222"/>
      <c r="Y477" s="211"/>
      <c r="Z477" s="211"/>
      <c r="AA477" s="211"/>
      <c r="AB477" s="211"/>
      <c r="AC477" s="211"/>
      <c r="AD477" s="211"/>
      <c r="AE477" s="211"/>
      <c r="AF477" s="211"/>
      <c r="AG477" s="211" t="s">
        <v>288</v>
      </c>
      <c r="AH477" s="211">
        <v>0</v>
      </c>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18"/>
      <c r="B478" s="219"/>
      <c r="C478" s="268" t="s">
        <v>478</v>
      </c>
      <c r="D478" s="259"/>
      <c r="E478" s="260">
        <v>13.2</v>
      </c>
      <c r="F478" s="222"/>
      <c r="G478" s="222"/>
      <c r="H478" s="222"/>
      <c r="I478" s="222"/>
      <c r="J478" s="222"/>
      <c r="K478" s="222"/>
      <c r="L478" s="222"/>
      <c r="M478" s="222"/>
      <c r="N478" s="222"/>
      <c r="O478" s="222"/>
      <c r="P478" s="222"/>
      <c r="Q478" s="222"/>
      <c r="R478" s="222"/>
      <c r="S478" s="222"/>
      <c r="T478" s="222"/>
      <c r="U478" s="222"/>
      <c r="V478" s="222"/>
      <c r="W478" s="222"/>
      <c r="X478" s="222"/>
      <c r="Y478" s="211"/>
      <c r="Z478" s="211"/>
      <c r="AA478" s="211"/>
      <c r="AB478" s="211"/>
      <c r="AC478" s="211"/>
      <c r="AD478" s="211"/>
      <c r="AE478" s="211"/>
      <c r="AF478" s="211"/>
      <c r="AG478" s="211" t="s">
        <v>288</v>
      </c>
      <c r="AH478" s="211">
        <v>0</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18"/>
      <c r="B479" s="219"/>
      <c r="C479" s="268" t="s">
        <v>479</v>
      </c>
      <c r="D479" s="259"/>
      <c r="E479" s="260">
        <v>1.6</v>
      </c>
      <c r="F479" s="222"/>
      <c r="G479" s="222"/>
      <c r="H479" s="222"/>
      <c r="I479" s="222"/>
      <c r="J479" s="222"/>
      <c r="K479" s="222"/>
      <c r="L479" s="222"/>
      <c r="M479" s="222"/>
      <c r="N479" s="222"/>
      <c r="O479" s="222"/>
      <c r="P479" s="222"/>
      <c r="Q479" s="222"/>
      <c r="R479" s="222"/>
      <c r="S479" s="222"/>
      <c r="T479" s="222"/>
      <c r="U479" s="222"/>
      <c r="V479" s="222"/>
      <c r="W479" s="222"/>
      <c r="X479" s="222"/>
      <c r="Y479" s="211"/>
      <c r="Z479" s="211"/>
      <c r="AA479" s="211"/>
      <c r="AB479" s="211"/>
      <c r="AC479" s="211"/>
      <c r="AD479" s="211"/>
      <c r="AE479" s="211"/>
      <c r="AF479" s="211"/>
      <c r="AG479" s="211" t="s">
        <v>288</v>
      </c>
      <c r="AH479" s="211">
        <v>0</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68" t="s">
        <v>480</v>
      </c>
      <c r="D480" s="259"/>
      <c r="E480" s="260">
        <v>0.6</v>
      </c>
      <c r="F480" s="222"/>
      <c r="G480" s="222"/>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288</v>
      </c>
      <c r="AH480" s="211">
        <v>0</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68" t="s">
        <v>481</v>
      </c>
      <c r="D481" s="259"/>
      <c r="E481" s="260">
        <v>5.2</v>
      </c>
      <c r="F481" s="222"/>
      <c r="G481" s="222"/>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288</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18"/>
      <c r="B482" s="219"/>
      <c r="C482" s="268" t="s">
        <v>482</v>
      </c>
      <c r="D482" s="259"/>
      <c r="E482" s="260">
        <v>1.05</v>
      </c>
      <c r="F482" s="222"/>
      <c r="G482" s="222"/>
      <c r="H482" s="222"/>
      <c r="I482" s="222"/>
      <c r="J482" s="222"/>
      <c r="K482" s="222"/>
      <c r="L482" s="222"/>
      <c r="M482" s="222"/>
      <c r="N482" s="222"/>
      <c r="O482" s="222"/>
      <c r="P482" s="222"/>
      <c r="Q482" s="222"/>
      <c r="R482" s="222"/>
      <c r="S482" s="222"/>
      <c r="T482" s="222"/>
      <c r="U482" s="222"/>
      <c r="V482" s="222"/>
      <c r="W482" s="222"/>
      <c r="X482" s="222"/>
      <c r="Y482" s="211"/>
      <c r="Z482" s="211"/>
      <c r="AA482" s="211"/>
      <c r="AB482" s="211"/>
      <c r="AC482" s="211"/>
      <c r="AD482" s="211"/>
      <c r="AE482" s="211"/>
      <c r="AF482" s="211"/>
      <c r="AG482" s="211" t="s">
        <v>288</v>
      </c>
      <c r="AH482" s="211">
        <v>0</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68" t="s">
        <v>483</v>
      </c>
      <c r="D483" s="259"/>
      <c r="E483" s="260">
        <v>1</v>
      </c>
      <c r="F483" s="222"/>
      <c r="G483" s="222"/>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288</v>
      </c>
      <c r="AH483" s="211">
        <v>0</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68" t="s">
        <v>484</v>
      </c>
      <c r="D484" s="259"/>
      <c r="E484" s="260">
        <v>2.15</v>
      </c>
      <c r="F484" s="222"/>
      <c r="G484" s="222"/>
      <c r="H484" s="222"/>
      <c r="I484" s="222"/>
      <c r="J484" s="222"/>
      <c r="K484" s="222"/>
      <c r="L484" s="222"/>
      <c r="M484" s="222"/>
      <c r="N484" s="222"/>
      <c r="O484" s="222"/>
      <c r="P484" s="222"/>
      <c r="Q484" s="222"/>
      <c r="R484" s="222"/>
      <c r="S484" s="222"/>
      <c r="T484" s="222"/>
      <c r="U484" s="222"/>
      <c r="V484" s="222"/>
      <c r="W484" s="222"/>
      <c r="X484" s="222"/>
      <c r="Y484" s="211"/>
      <c r="Z484" s="211"/>
      <c r="AA484" s="211"/>
      <c r="AB484" s="211"/>
      <c r="AC484" s="211"/>
      <c r="AD484" s="211"/>
      <c r="AE484" s="211"/>
      <c r="AF484" s="211"/>
      <c r="AG484" s="211" t="s">
        <v>288</v>
      </c>
      <c r="AH484" s="211">
        <v>0</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68" t="s">
        <v>485</v>
      </c>
      <c r="D485" s="259"/>
      <c r="E485" s="260">
        <v>2.2000000000000002</v>
      </c>
      <c r="F485" s="222"/>
      <c r="G485" s="222"/>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288</v>
      </c>
      <c r="AH485" s="211">
        <v>0</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68" t="s">
        <v>486</v>
      </c>
      <c r="D486" s="259"/>
      <c r="E486" s="260">
        <v>0.8</v>
      </c>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1" x14ac:dyDescent="0.2">
      <c r="A487" s="218"/>
      <c r="B487" s="219"/>
      <c r="C487" s="268" t="s">
        <v>487</v>
      </c>
      <c r="D487" s="259"/>
      <c r="E487" s="260">
        <v>2.5</v>
      </c>
      <c r="F487" s="222"/>
      <c r="G487" s="222"/>
      <c r="H487" s="222"/>
      <c r="I487" s="222"/>
      <c r="J487" s="222"/>
      <c r="K487" s="222"/>
      <c r="L487" s="222"/>
      <c r="M487" s="222"/>
      <c r="N487" s="222"/>
      <c r="O487" s="222"/>
      <c r="P487" s="222"/>
      <c r="Q487" s="222"/>
      <c r="R487" s="222"/>
      <c r="S487" s="222"/>
      <c r="T487" s="222"/>
      <c r="U487" s="222"/>
      <c r="V487" s="222"/>
      <c r="W487" s="222"/>
      <c r="X487" s="222"/>
      <c r="Y487" s="211"/>
      <c r="Z487" s="211"/>
      <c r="AA487" s="211"/>
      <c r="AB487" s="211"/>
      <c r="AC487" s="211"/>
      <c r="AD487" s="211"/>
      <c r="AE487" s="211"/>
      <c r="AF487" s="211"/>
      <c r="AG487" s="211" t="s">
        <v>288</v>
      </c>
      <c r="AH487" s="211">
        <v>0</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ht="31.45" outlineLevel="1" x14ac:dyDescent="0.2">
      <c r="A488" s="233">
        <v>76</v>
      </c>
      <c r="B488" s="234" t="s">
        <v>713</v>
      </c>
      <c r="C488" s="252" t="s">
        <v>714</v>
      </c>
      <c r="D488" s="235" t="s">
        <v>294</v>
      </c>
      <c r="E488" s="236">
        <v>51.423749999999998</v>
      </c>
      <c r="F488" s="237"/>
      <c r="G488" s="238">
        <f>ROUND(E488*F488,2)</f>
        <v>0</v>
      </c>
      <c r="H488" s="237"/>
      <c r="I488" s="238">
        <f>ROUND(E488*H488,2)</f>
        <v>0</v>
      </c>
      <c r="J488" s="237"/>
      <c r="K488" s="238">
        <f>ROUND(E488*J488,2)</f>
        <v>0</v>
      </c>
      <c r="L488" s="238">
        <v>21</v>
      </c>
      <c r="M488" s="238">
        <f>G488*(1+L488/100)</f>
        <v>0</v>
      </c>
      <c r="N488" s="238">
        <v>0</v>
      </c>
      <c r="O488" s="238">
        <f>ROUND(E488*N488,2)</f>
        <v>0</v>
      </c>
      <c r="P488" s="238">
        <v>5.8999999999999997E-2</v>
      </c>
      <c r="Q488" s="238">
        <f>ROUND(E488*P488,2)</f>
        <v>3.03</v>
      </c>
      <c r="R488" s="238" t="s">
        <v>677</v>
      </c>
      <c r="S488" s="238" t="s">
        <v>214</v>
      </c>
      <c r="T488" s="239" t="s">
        <v>284</v>
      </c>
      <c r="U488" s="222">
        <v>0.2</v>
      </c>
      <c r="V488" s="222">
        <f>ROUND(E488*U488,2)</f>
        <v>10.28</v>
      </c>
      <c r="W488" s="222"/>
      <c r="X488" s="222" t="s">
        <v>248</v>
      </c>
      <c r="Y488" s="211"/>
      <c r="Z488" s="211"/>
      <c r="AA488" s="211"/>
      <c r="AB488" s="211"/>
      <c r="AC488" s="211"/>
      <c r="AD488" s="211"/>
      <c r="AE488" s="211"/>
      <c r="AF488" s="211"/>
      <c r="AG488" s="211" t="s">
        <v>249</v>
      </c>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68" t="s">
        <v>515</v>
      </c>
      <c r="D489" s="259"/>
      <c r="E489" s="260">
        <v>51.42</v>
      </c>
      <c r="F489" s="222"/>
      <c r="G489" s="222"/>
      <c r="H489" s="222"/>
      <c r="I489" s="222"/>
      <c r="J489" s="222"/>
      <c r="K489" s="222"/>
      <c r="L489" s="222"/>
      <c r="M489" s="222"/>
      <c r="N489" s="222"/>
      <c r="O489" s="222"/>
      <c r="P489" s="222"/>
      <c r="Q489" s="222"/>
      <c r="R489" s="222"/>
      <c r="S489" s="222"/>
      <c r="T489" s="222"/>
      <c r="U489" s="222"/>
      <c r="V489" s="222"/>
      <c r="W489" s="222"/>
      <c r="X489" s="222"/>
      <c r="Y489" s="211"/>
      <c r="Z489" s="211"/>
      <c r="AA489" s="211"/>
      <c r="AB489" s="211"/>
      <c r="AC489" s="211"/>
      <c r="AD489" s="211"/>
      <c r="AE489" s="211"/>
      <c r="AF489" s="211"/>
      <c r="AG489" s="211" t="s">
        <v>288</v>
      </c>
      <c r="AH489" s="211">
        <v>0</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ht="20.95" outlineLevel="1" x14ac:dyDescent="0.2">
      <c r="A490" s="243">
        <v>77</v>
      </c>
      <c r="B490" s="244" t="s">
        <v>715</v>
      </c>
      <c r="C490" s="255" t="s">
        <v>716</v>
      </c>
      <c r="D490" s="245" t="s">
        <v>294</v>
      </c>
      <c r="E490" s="246">
        <v>51.423749999999998</v>
      </c>
      <c r="F490" s="247"/>
      <c r="G490" s="248">
        <f>ROUND(E490*F490,2)</f>
        <v>0</v>
      </c>
      <c r="H490" s="247"/>
      <c r="I490" s="248">
        <f>ROUND(E490*H490,2)</f>
        <v>0</v>
      </c>
      <c r="J490" s="247"/>
      <c r="K490" s="248">
        <f>ROUND(E490*J490,2)</f>
        <v>0</v>
      </c>
      <c r="L490" s="248">
        <v>21</v>
      </c>
      <c r="M490" s="248">
        <f>G490*(1+L490/100)</f>
        <v>0</v>
      </c>
      <c r="N490" s="248">
        <v>0</v>
      </c>
      <c r="O490" s="248">
        <f>ROUND(E490*N490,2)</f>
        <v>0</v>
      </c>
      <c r="P490" s="248">
        <v>1.4E-2</v>
      </c>
      <c r="Q490" s="248">
        <f>ROUND(E490*P490,2)</f>
        <v>0.72</v>
      </c>
      <c r="R490" s="248" t="s">
        <v>677</v>
      </c>
      <c r="S490" s="248" t="s">
        <v>214</v>
      </c>
      <c r="T490" s="249" t="s">
        <v>284</v>
      </c>
      <c r="U490" s="222">
        <v>0.22</v>
      </c>
      <c r="V490" s="222">
        <f>ROUND(E490*U490,2)</f>
        <v>11.31</v>
      </c>
      <c r="W490" s="222"/>
      <c r="X490" s="222" t="s">
        <v>248</v>
      </c>
      <c r="Y490" s="211"/>
      <c r="Z490" s="211"/>
      <c r="AA490" s="211"/>
      <c r="AB490" s="211"/>
      <c r="AC490" s="211"/>
      <c r="AD490" s="211"/>
      <c r="AE490" s="211"/>
      <c r="AF490" s="211"/>
      <c r="AG490" s="211" t="s">
        <v>249</v>
      </c>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ht="20.95" outlineLevel="1" x14ac:dyDescent="0.2">
      <c r="A491" s="233">
        <v>78</v>
      </c>
      <c r="B491" s="234" t="s">
        <v>717</v>
      </c>
      <c r="C491" s="252" t="s">
        <v>718</v>
      </c>
      <c r="D491" s="235" t="s">
        <v>294</v>
      </c>
      <c r="E491" s="236">
        <v>43.354500000000002</v>
      </c>
      <c r="F491" s="237"/>
      <c r="G491" s="238">
        <f>ROUND(E491*F491,2)</f>
        <v>0</v>
      </c>
      <c r="H491" s="237"/>
      <c r="I491" s="238">
        <f>ROUND(E491*H491,2)</f>
        <v>0</v>
      </c>
      <c r="J491" s="237"/>
      <c r="K491" s="238">
        <f>ROUND(E491*J491,2)</f>
        <v>0</v>
      </c>
      <c r="L491" s="238">
        <v>21</v>
      </c>
      <c r="M491" s="238">
        <f>G491*(1+L491/100)</f>
        <v>0</v>
      </c>
      <c r="N491" s="238">
        <v>0</v>
      </c>
      <c r="O491" s="238">
        <f>ROUND(E491*N491,2)</f>
        <v>0</v>
      </c>
      <c r="P491" s="238">
        <v>1.4E-2</v>
      </c>
      <c r="Q491" s="238">
        <f>ROUND(E491*P491,2)</f>
        <v>0.61</v>
      </c>
      <c r="R491" s="238" t="s">
        <v>677</v>
      </c>
      <c r="S491" s="238" t="s">
        <v>214</v>
      </c>
      <c r="T491" s="239" t="s">
        <v>284</v>
      </c>
      <c r="U491" s="222">
        <v>0.27</v>
      </c>
      <c r="V491" s="222">
        <f>ROUND(E491*U491,2)</f>
        <v>11.71</v>
      </c>
      <c r="W491" s="222"/>
      <c r="X491" s="222" t="s">
        <v>248</v>
      </c>
      <c r="Y491" s="211"/>
      <c r="Z491" s="211"/>
      <c r="AA491" s="211"/>
      <c r="AB491" s="211"/>
      <c r="AC491" s="211"/>
      <c r="AD491" s="211"/>
      <c r="AE491" s="211"/>
      <c r="AF491" s="211"/>
      <c r="AG491" s="211" t="s">
        <v>249</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68" t="s">
        <v>524</v>
      </c>
      <c r="D492" s="259"/>
      <c r="E492" s="260">
        <v>43.35</v>
      </c>
      <c r="F492" s="222"/>
      <c r="G492" s="222"/>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288</v>
      </c>
      <c r="AH492" s="211">
        <v>0</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ht="20.95" outlineLevel="1" x14ac:dyDescent="0.2">
      <c r="A493" s="243">
        <v>79</v>
      </c>
      <c r="B493" s="244" t="s">
        <v>719</v>
      </c>
      <c r="C493" s="255" t="s">
        <v>720</v>
      </c>
      <c r="D493" s="245" t="s">
        <v>338</v>
      </c>
      <c r="E493" s="246">
        <v>13.597939999999999</v>
      </c>
      <c r="F493" s="247"/>
      <c r="G493" s="248">
        <f>ROUND(E493*F493,2)</f>
        <v>0</v>
      </c>
      <c r="H493" s="247"/>
      <c r="I493" s="248">
        <f>ROUND(E493*H493,2)</f>
        <v>0</v>
      </c>
      <c r="J493" s="247"/>
      <c r="K493" s="248">
        <f>ROUND(E493*J493,2)</f>
        <v>0</v>
      </c>
      <c r="L493" s="248">
        <v>21</v>
      </c>
      <c r="M493" s="248">
        <f>G493*(1+L493/100)</f>
        <v>0</v>
      </c>
      <c r="N493" s="248">
        <v>0</v>
      </c>
      <c r="O493" s="248">
        <f>ROUND(E493*N493,2)</f>
        <v>0</v>
      </c>
      <c r="P493" s="248">
        <v>0</v>
      </c>
      <c r="Q493" s="248">
        <f>ROUND(E493*P493,2)</f>
        <v>0</v>
      </c>
      <c r="R493" s="248" t="s">
        <v>677</v>
      </c>
      <c r="S493" s="248" t="s">
        <v>214</v>
      </c>
      <c r="T493" s="249" t="s">
        <v>284</v>
      </c>
      <c r="U493" s="222">
        <v>0.93300000000000005</v>
      </c>
      <c r="V493" s="222">
        <f>ROUND(E493*U493,2)</f>
        <v>12.69</v>
      </c>
      <c r="W493" s="222"/>
      <c r="X493" s="222" t="s">
        <v>248</v>
      </c>
      <c r="Y493" s="211"/>
      <c r="Z493" s="211"/>
      <c r="AA493" s="211"/>
      <c r="AB493" s="211"/>
      <c r="AC493" s="211"/>
      <c r="AD493" s="211"/>
      <c r="AE493" s="211"/>
      <c r="AF493" s="211"/>
      <c r="AG493" s="211" t="s">
        <v>721</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43">
        <v>80</v>
      </c>
      <c r="B494" s="244" t="s">
        <v>722</v>
      </c>
      <c r="C494" s="255" t="s">
        <v>723</v>
      </c>
      <c r="D494" s="245" t="s">
        <v>338</v>
      </c>
      <c r="E494" s="246">
        <v>27.195869999999999</v>
      </c>
      <c r="F494" s="247"/>
      <c r="G494" s="248">
        <f>ROUND(E494*F494,2)</f>
        <v>0</v>
      </c>
      <c r="H494" s="247"/>
      <c r="I494" s="248">
        <f>ROUND(E494*H494,2)</f>
        <v>0</v>
      </c>
      <c r="J494" s="247"/>
      <c r="K494" s="248">
        <f>ROUND(E494*J494,2)</f>
        <v>0</v>
      </c>
      <c r="L494" s="248">
        <v>21</v>
      </c>
      <c r="M494" s="248">
        <f>G494*(1+L494/100)</f>
        <v>0</v>
      </c>
      <c r="N494" s="248">
        <v>0</v>
      </c>
      <c r="O494" s="248">
        <f>ROUND(E494*N494,2)</f>
        <v>0</v>
      </c>
      <c r="P494" s="248">
        <v>0</v>
      </c>
      <c r="Q494" s="248">
        <f>ROUND(E494*P494,2)</f>
        <v>0</v>
      </c>
      <c r="R494" s="248" t="s">
        <v>677</v>
      </c>
      <c r="S494" s="248" t="s">
        <v>214</v>
      </c>
      <c r="T494" s="249" t="s">
        <v>284</v>
      </c>
      <c r="U494" s="222">
        <v>0.65300000000000002</v>
      </c>
      <c r="V494" s="222">
        <f>ROUND(E494*U494,2)</f>
        <v>17.760000000000002</v>
      </c>
      <c r="W494" s="222"/>
      <c r="X494" s="222" t="s">
        <v>248</v>
      </c>
      <c r="Y494" s="211"/>
      <c r="Z494" s="211"/>
      <c r="AA494" s="211"/>
      <c r="AB494" s="211"/>
      <c r="AC494" s="211"/>
      <c r="AD494" s="211"/>
      <c r="AE494" s="211"/>
      <c r="AF494" s="211"/>
      <c r="AG494" s="211" t="s">
        <v>721</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33">
        <v>81</v>
      </c>
      <c r="B495" s="234" t="s">
        <v>724</v>
      </c>
      <c r="C495" s="252" t="s">
        <v>725</v>
      </c>
      <c r="D495" s="235" t="s">
        <v>338</v>
      </c>
      <c r="E495" s="236">
        <v>13.597939999999999</v>
      </c>
      <c r="F495" s="237"/>
      <c r="G495" s="238">
        <f>ROUND(E495*F495,2)</f>
        <v>0</v>
      </c>
      <c r="H495" s="237"/>
      <c r="I495" s="238">
        <f>ROUND(E495*H495,2)</f>
        <v>0</v>
      </c>
      <c r="J495" s="237"/>
      <c r="K495" s="238">
        <f>ROUND(E495*J495,2)</f>
        <v>0</v>
      </c>
      <c r="L495" s="238">
        <v>21</v>
      </c>
      <c r="M495" s="238">
        <f>G495*(1+L495/100)</f>
        <v>0</v>
      </c>
      <c r="N495" s="238">
        <v>0</v>
      </c>
      <c r="O495" s="238">
        <f>ROUND(E495*N495,2)</f>
        <v>0</v>
      </c>
      <c r="P495" s="238">
        <v>0</v>
      </c>
      <c r="Q495" s="238">
        <f>ROUND(E495*P495,2)</f>
        <v>0</v>
      </c>
      <c r="R495" s="238" t="s">
        <v>677</v>
      </c>
      <c r="S495" s="238" t="s">
        <v>214</v>
      </c>
      <c r="T495" s="239" t="s">
        <v>284</v>
      </c>
      <c r="U495" s="222">
        <v>0.49</v>
      </c>
      <c r="V495" s="222">
        <f>ROUND(E495*U495,2)</f>
        <v>6.66</v>
      </c>
      <c r="W495" s="222"/>
      <c r="X495" s="222" t="s">
        <v>248</v>
      </c>
      <c r="Y495" s="211"/>
      <c r="Z495" s="211"/>
      <c r="AA495" s="211"/>
      <c r="AB495" s="211"/>
      <c r="AC495" s="211"/>
      <c r="AD495" s="211"/>
      <c r="AE495" s="211"/>
      <c r="AF495" s="211"/>
      <c r="AG495" s="211" t="s">
        <v>721</v>
      </c>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53" t="s">
        <v>726</v>
      </c>
      <c r="D496" s="240"/>
      <c r="E496" s="240"/>
      <c r="F496" s="240"/>
      <c r="G496" s="240"/>
      <c r="H496" s="222"/>
      <c r="I496" s="222"/>
      <c r="J496" s="222"/>
      <c r="K496" s="222"/>
      <c r="L496" s="222"/>
      <c r="M496" s="222"/>
      <c r="N496" s="222"/>
      <c r="O496" s="222"/>
      <c r="P496" s="222"/>
      <c r="Q496" s="222"/>
      <c r="R496" s="222"/>
      <c r="S496" s="222"/>
      <c r="T496" s="222"/>
      <c r="U496" s="222"/>
      <c r="V496" s="222"/>
      <c r="W496" s="222"/>
      <c r="X496" s="222"/>
      <c r="Y496" s="211"/>
      <c r="Z496" s="211"/>
      <c r="AA496" s="211"/>
      <c r="AB496" s="211"/>
      <c r="AC496" s="211"/>
      <c r="AD496" s="211"/>
      <c r="AE496" s="211"/>
      <c r="AF496" s="211"/>
      <c r="AG496" s="211" t="s">
        <v>219</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43">
        <v>82</v>
      </c>
      <c r="B497" s="244" t="s">
        <v>727</v>
      </c>
      <c r="C497" s="255" t="s">
        <v>728</v>
      </c>
      <c r="D497" s="245" t="s">
        <v>338</v>
      </c>
      <c r="E497" s="246">
        <v>339.94839000000002</v>
      </c>
      <c r="F497" s="247"/>
      <c r="G497" s="248">
        <f>ROUND(E497*F497,2)</f>
        <v>0</v>
      </c>
      <c r="H497" s="247"/>
      <c r="I497" s="248">
        <f>ROUND(E497*H497,2)</f>
        <v>0</v>
      </c>
      <c r="J497" s="247"/>
      <c r="K497" s="248">
        <f>ROUND(E497*J497,2)</f>
        <v>0</v>
      </c>
      <c r="L497" s="248">
        <v>21</v>
      </c>
      <c r="M497" s="248">
        <f>G497*(1+L497/100)</f>
        <v>0</v>
      </c>
      <c r="N497" s="248">
        <v>0</v>
      </c>
      <c r="O497" s="248">
        <f>ROUND(E497*N497,2)</f>
        <v>0</v>
      </c>
      <c r="P497" s="248">
        <v>0</v>
      </c>
      <c r="Q497" s="248">
        <f>ROUND(E497*P497,2)</f>
        <v>0</v>
      </c>
      <c r="R497" s="248" t="s">
        <v>677</v>
      </c>
      <c r="S497" s="248" t="s">
        <v>214</v>
      </c>
      <c r="T497" s="249" t="s">
        <v>284</v>
      </c>
      <c r="U497" s="222">
        <v>0</v>
      </c>
      <c r="V497" s="222">
        <f>ROUND(E497*U497,2)</f>
        <v>0</v>
      </c>
      <c r="W497" s="222"/>
      <c r="X497" s="222" t="s">
        <v>248</v>
      </c>
      <c r="Y497" s="211"/>
      <c r="Z497" s="211"/>
      <c r="AA497" s="211"/>
      <c r="AB497" s="211"/>
      <c r="AC497" s="211"/>
      <c r="AD497" s="211"/>
      <c r="AE497" s="211"/>
      <c r="AF497" s="211"/>
      <c r="AG497" s="211" t="s">
        <v>721</v>
      </c>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43">
        <v>83</v>
      </c>
      <c r="B498" s="244" t="s">
        <v>729</v>
      </c>
      <c r="C498" s="255" t="s">
        <v>730</v>
      </c>
      <c r="D498" s="245" t="s">
        <v>338</v>
      </c>
      <c r="E498" s="246">
        <v>13.597939999999999</v>
      </c>
      <c r="F498" s="247"/>
      <c r="G498" s="248">
        <f>ROUND(E498*F498,2)</f>
        <v>0</v>
      </c>
      <c r="H498" s="247"/>
      <c r="I498" s="248">
        <f>ROUND(E498*H498,2)</f>
        <v>0</v>
      </c>
      <c r="J498" s="247"/>
      <c r="K498" s="248">
        <f>ROUND(E498*J498,2)</f>
        <v>0</v>
      </c>
      <c r="L498" s="248">
        <v>21</v>
      </c>
      <c r="M498" s="248">
        <f>G498*(1+L498/100)</f>
        <v>0</v>
      </c>
      <c r="N498" s="248">
        <v>0</v>
      </c>
      <c r="O498" s="248">
        <f>ROUND(E498*N498,2)</f>
        <v>0</v>
      </c>
      <c r="P498" s="248">
        <v>0</v>
      </c>
      <c r="Q498" s="248">
        <f>ROUND(E498*P498,2)</f>
        <v>0</v>
      </c>
      <c r="R498" s="248" t="s">
        <v>677</v>
      </c>
      <c r="S498" s="248" t="s">
        <v>214</v>
      </c>
      <c r="T498" s="249" t="s">
        <v>284</v>
      </c>
      <c r="U498" s="222">
        <v>0.94199999999999995</v>
      </c>
      <c r="V498" s="222">
        <f>ROUND(E498*U498,2)</f>
        <v>12.81</v>
      </c>
      <c r="W498" s="222"/>
      <c r="X498" s="222" t="s">
        <v>248</v>
      </c>
      <c r="Y498" s="211"/>
      <c r="Z498" s="211"/>
      <c r="AA498" s="211"/>
      <c r="AB498" s="211"/>
      <c r="AC498" s="211"/>
      <c r="AD498" s="211"/>
      <c r="AE498" s="211"/>
      <c r="AF498" s="211"/>
      <c r="AG498" s="211" t="s">
        <v>721</v>
      </c>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ht="20.95" outlineLevel="1" x14ac:dyDescent="0.2">
      <c r="A499" s="243">
        <v>84</v>
      </c>
      <c r="B499" s="244" t="s">
        <v>731</v>
      </c>
      <c r="C499" s="255" t="s">
        <v>732</v>
      </c>
      <c r="D499" s="245" t="s">
        <v>338</v>
      </c>
      <c r="E499" s="246">
        <v>271.95872000000003</v>
      </c>
      <c r="F499" s="247"/>
      <c r="G499" s="248">
        <f>ROUND(E499*F499,2)</f>
        <v>0</v>
      </c>
      <c r="H499" s="247"/>
      <c r="I499" s="248">
        <f>ROUND(E499*H499,2)</f>
        <v>0</v>
      </c>
      <c r="J499" s="247"/>
      <c r="K499" s="248">
        <f>ROUND(E499*J499,2)</f>
        <v>0</v>
      </c>
      <c r="L499" s="248">
        <v>21</v>
      </c>
      <c r="M499" s="248">
        <f>G499*(1+L499/100)</f>
        <v>0</v>
      </c>
      <c r="N499" s="248">
        <v>0</v>
      </c>
      <c r="O499" s="248">
        <f>ROUND(E499*N499,2)</f>
        <v>0</v>
      </c>
      <c r="P499" s="248">
        <v>0</v>
      </c>
      <c r="Q499" s="248">
        <f>ROUND(E499*P499,2)</f>
        <v>0</v>
      </c>
      <c r="R499" s="248" t="s">
        <v>677</v>
      </c>
      <c r="S499" s="248" t="s">
        <v>214</v>
      </c>
      <c r="T499" s="249" t="s">
        <v>284</v>
      </c>
      <c r="U499" s="222">
        <v>0.105</v>
      </c>
      <c r="V499" s="222">
        <f>ROUND(E499*U499,2)</f>
        <v>28.56</v>
      </c>
      <c r="W499" s="222"/>
      <c r="X499" s="222" t="s">
        <v>248</v>
      </c>
      <c r="Y499" s="211"/>
      <c r="Z499" s="211"/>
      <c r="AA499" s="211"/>
      <c r="AB499" s="211"/>
      <c r="AC499" s="211"/>
      <c r="AD499" s="211"/>
      <c r="AE499" s="211"/>
      <c r="AF499" s="211"/>
      <c r="AG499" s="211" t="s">
        <v>721</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43">
        <v>85</v>
      </c>
      <c r="B500" s="244" t="s">
        <v>733</v>
      </c>
      <c r="C500" s="255" t="s">
        <v>734</v>
      </c>
      <c r="D500" s="245" t="s">
        <v>338</v>
      </c>
      <c r="E500" s="246">
        <v>13.597939999999999</v>
      </c>
      <c r="F500" s="247"/>
      <c r="G500" s="248">
        <f>ROUND(E500*F500,2)</f>
        <v>0</v>
      </c>
      <c r="H500" s="247"/>
      <c r="I500" s="248">
        <f>ROUND(E500*H500,2)</f>
        <v>0</v>
      </c>
      <c r="J500" s="247"/>
      <c r="K500" s="248">
        <f>ROUND(E500*J500,2)</f>
        <v>0</v>
      </c>
      <c r="L500" s="248">
        <v>21</v>
      </c>
      <c r="M500" s="248">
        <f>G500*(1+L500/100)</f>
        <v>0</v>
      </c>
      <c r="N500" s="248">
        <v>0</v>
      </c>
      <c r="O500" s="248">
        <f>ROUND(E500*N500,2)</f>
        <v>0</v>
      </c>
      <c r="P500" s="248">
        <v>0</v>
      </c>
      <c r="Q500" s="248">
        <f>ROUND(E500*P500,2)</f>
        <v>0</v>
      </c>
      <c r="R500" s="248" t="s">
        <v>677</v>
      </c>
      <c r="S500" s="248" t="s">
        <v>214</v>
      </c>
      <c r="T500" s="249" t="s">
        <v>284</v>
      </c>
      <c r="U500" s="222">
        <v>0</v>
      </c>
      <c r="V500" s="222">
        <f>ROUND(E500*U500,2)</f>
        <v>0</v>
      </c>
      <c r="W500" s="222"/>
      <c r="X500" s="222" t="s">
        <v>248</v>
      </c>
      <c r="Y500" s="211"/>
      <c r="Z500" s="211"/>
      <c r="AA500" s="211"/>
      <c r="AB500" s="211"/>
      <c r="AC500" s="211"/>
      <c r="AD500" s="211"/>
      <c r="AE500" s="211"/>
      <c r="AF500" s="211"/>
      <c r="AG500" s="211" t="s">
        <v>721</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33">
        <v>86</v>
      </c>
      <c r="B501" s="234" t="s">
        <v>735</v>
      </c>
      <c r="C501" s="252" t="s">
        <v>736</v>
      </c>
      <c r="D501" s="235" t="s">
        <v>338</v>
      </c>
      <c r="E501" s="236">
        <v>13.597939999999999</v>
      </c>
      <c r="F501" s="237"/>
      <c r="G501" s="238">
        <f>ROUND(E501*F501,2)</f>
        <v>0</v>
      </c>
      <c r="H501" s="237"/>
      <c r="I501" s="238">
        <f>ROUND(E501*H501,2)</f>
        <v>0</v>
      </c>
      <c r="J501" s="237"/>
      <c r="K501" s="238">
        <f>ROUND(E501*J501,2)</f>
        <v>0</v>
      </c>
      <c r="L501" s="238">
        <v>21</v>
      </c>
      <c r="M501" s="238">
        <f>G501*(1+L501/100)</f>
        <v>0</v>
      </c>
      <c r="N501" s="238">
        <v>0</v>
      </c>
      <c r="O501" s="238">
        <f>ROUND(E501*N501,2)</f>
        <v>0</v>
      </c>
      <c r="P501" s="238">
        <v>0</v>
      </c>
      <c r="Q501" s="238">
        <f>ROUND(E501*P501,2)</f>
        <v>0</v>
      </c>
      <c r="R501" s="238" t="s">
        <v>737</v>
      </c>
      <c r="S501" s="238" t="s">
        <v>214</v>
      </c>
      <c r="T501" s="239" t="s">
        <v>284</v>
      </c>
      <c r="U501" s="222">
        <v>6.0000000000000001E-3</v>
      </c>
      <c r="V501" s="222">
        <f>ROUND(E501*U501,2)</f>
        <v>0.08</v>
      </c>
      <c r="W501" s="222"/>
      <c r="X501" s="222" t="s">
        <v>248</v>
      </c>
      <c r="Y501" s="211"/>
      <c r="Z501" s="211"/>
      <c r="AA501" s="211"/>
      <c r="AB501" s="211"/>
      <c r="AC501" s="211"/>
      <c r="AD501" s="211"/>
      <c r="AE501" s="211"/>
      <c r="AF501" s="211"/>
      <c r="AG501" s="211" t="s">
        <v>721</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67" t="s">
        <v>738</v>
      </c>
      <c r="D502" s="265"/>
      <c r="E502" s="265"/>
      <c r="F502" s="265"/>
      <c r="G502" s="265"/>
      <c r="H502" s="222"/>
      <c r="I502" s="222"/>
      <c r="J502" s="222"/>
      <c r="K502" s="222"/>
      <c r="L502" s="222"/>
      <c r="M502" s="222"/>
      <c r="N502" s="222"/>
      <c r="O502" s="222"/>
      <c r="P502" s="222"/>
      <c r="Q502" s="222"/>
      <c r="R502" s="222"/>
      <c r="S502" s="222"/>
      <c r="T502" s="222"/>
      <c r="U502" s="222"/>
      <c r="V502" s="222"/>
      <c r="W502" s="222"/>
      <c r="X502" s="222"/>
      <c r="Y502" s="211"/>
      <c r="Z502" s="211"/>
      <c r="AA502" s="211"/>
      <c r="AB502" s="211"/>
      <c r="AC502" s="211"/>
      <c r="AD502" s="211"/>
      <c r="AE502" s="211"/>
      <c r="AF502" s="211"/>
      <c r="AG502" s="211" t="s">
        <v>286</v>
      </c>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ht="13.1" x14ac:dyDescent="0.2">
      <c r="A503" s="227" t="s">
        <v>209</v>
      </c>
      <c r="B503" s="228" t="s">
        <v>132</v>
      </c>
      <c r="C503" s="251" t="s">
        <v>133</v>
      </c>
      <c r="D503" s="229"/>
      <c r="E503" s="230"/>
      <c r="F503" s="231"/>
      <c r="G503" s="231">
        <f>SUMIF(AG504:AG505,"&lt;&gt;NOR",G504:G505)</f>
        <v>0</v>
      </c>
      <c r="H503" s="231"/>
      <c r="I503" s="231">
        <f>SUM(I504:I505)</f>
        <v>0</v>
      </c>
      <c r="J503" s="231"/>
      <c r="K503" s="231">
        <f>SUM(K504:K505)</f>
        <v>0</v>
      </c>
      <c r="L503" s="231"/>
      <c r="M503" s="231">
        <f>SUM(M504:M505)</f>
        <v>0</v>
      </c>
      <c r="N503" s="231"/>
      <c r="O503" s="231">
        <f>SUM(O504:O505)</f>
        <v>0</v>
      </c>
      <c r="P503" s="231"/>
      <c r="Q503" s="231">
        <f>SUM(Q504:Q505)</f>
        <v>0</v>
      </c>
      <c r="R503" s="231"/>
      <c r="S503" s="231"/>
      <c r="T503" s="232"/>
      <c r="U503" s="226"/>
      <c r="V503" s="226">
        <f>SUM(V504:V505)</f>
        <v>289.83999999999997</v>
      </c>
      <c r="W503" s="226"/>
      <c r="X503" s="226"/>
      <c r="AG503" t="s">
        <v>210</v>
      </c>
    </row>
    <row r="504" spans="1:60" ht="31.45" outlineLevel="1" x14ac:dyDescent="0.2">
      <c r="A504" s="233">
        <v>87</v>
      </c>
      <c r="B504" s="234" t="s">
        <v>739</v>
      </c>
      <c r="C504" s="252" t="s">
        <v>740</v>
      </c>
      <c r="D504" s="235" t="s">
        <v>338</v>
      </c>
      <c r="E504" s="236">
        <v>112.47364</v>
      </c>
      <c r="F504" s="237"/>
      <c r="G504" s="238">
        <f>ROUND(E504*F504,2)</f>
        <v>0</v>
      </c>
      <c r="H504" s="237"/>
      <c r="I504" s="238">
        <f>ROUND(E504*H504,2)</f>
        <v>0</v>
      </c>
      <c r="J504" s="237"/>
      <c r="K504" s="238">
        <f>ROUND(E504*J504,2)</f>
        <v>0</v>
      </c>
      <c r="L504" s="238">
        <v>21</v>
      </c>
      <c r="M504" s="238">
        <f>G504*(1+L504/100)</f>
        <v>0</v>
      </c>
      <c r="N504" s="238">
        <v>0</v>
      </c>
      <c r="O504" s="238">
        <f>ROUND(E504*N504,2)</f>
        <v>0</v>
      </c>
      <c r="P504" s="238">
        <v>0</v>
      </c>
      <c r="Q504" s="238">
        <f>ROUND(E504*P504,2)</f>
        <v>0</v>
      </c>
      <c r="R504" s="238" t="s">
        <v>350</v>
      </c>
      <c r="S504" s="238" t="s">
        <v>214</v>
      </c>
      <c r="T504" s="239" t="s">
        <v>284</v>
      </c>
      <c r="U504" s="222">
        <v>2.577</v>
      </c>
      <c r="V504" s="222">
        <f>ROUND(E504*U504,2)</f>
        <v>289.83999999999997</v>
      </c>
      <c r="W504" s="222"/>
      <c r="X504" s="222" t="s">
        <v>248</v>
      </c>
      <c r="Y504" s="211"/>
      <c r="Z504" s="211"/>
      <c r="AA504" s="211"/>
      <c r="AB504" s="211"/>
      <c r="AC504" s="211"/>
      <c r="AD504" s="211"/>
      <c r="AE504" s="211"/>
      <c r="AF504" s="211"/>
      <c r="AG504" s="211" t="s">
        <v>249</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67" t="s">
        <v>741</v>
      </c>
      <c r="D505" s="265"/>
      <c r="E505" s="265"/>
      <c r="F505" s="265"/>
      <c r="G505" s="265"/>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286</v>
      </c>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ht="13.1" x14ac:dyDescent="0.2">
      <c r="A506" s="227" t="s">
        <v>209</v>
      </c>
      <c r="B506" s="228" t="s">
        <v>134</v>
      </c>
      <c r="C506" s="251" t="s">
        <v>135</v>
      </c>
      <c r="D506" s="229"/>
      <c r="E506" s="230"/>
      <c r="F506" s="231"/>
      <c r="G506" s="231">
        <f>SUMIF(AG507:AG545,"&lt;&gt;NOR",G507:G545)</f>
        <v>0</v>
      </c>
      <c r="H506" s="231"/>
      <c r="I506" s="231">
        <f>SUM(I507:I545)</f>
        <v>0</v>
      </c>
      <c r="J506" s="231"/>
      <c r="K506" s="231">
        <f>SUM(K507:K545)</f>
        <v>0</v>
      </c>
      <c r="L506" s="231"/>
      <c r="M506" s="231">
        <f>SUM(M507:M545)</f>
        <v>0</v>
      </c>
      <c r="N506" s="231"/>
      <c r="O506" s="231">
        <f>SUM(O507:O545)</f>
        <v>5.0200000000000005</v>
      </c>
      <c r="P506" s="231"/>
      <c r="Q506" s="231">
        <f>SUM(Q507:Q545)</f>
        <v>0</v>
      </c>
      <c r="R506" s="231"/>
      <c r="S506" s="231"/>
      <c r="T506" s="232"/>
      <c r="U506" s="226"/>
      <c r="V506" s="226">
        <f>SUM(V507:V545)</f>
        <v>245.94</v>
      </c>
      <c r="W506" s="226"/>
      <c r="X506" s="226"/>
      <c r="AG506" t="s">
        <v>210</v>
      </c>
    </row>
    <row r="507" spans="1:60" outlineLevel="1" x14ac:dyDescent="0.2">
      <c r="A507" s="233">
        <v>88</v>
      </c>
      <c r="B507" s="234" t="s">
        <v>742</v>
      </c>
      <c r="C507" s="252" t="s">
        <v>743</v>
      </c>
      <c r="D507" s="235" t="s">
        <v>294</v>
      </c>
      <c r="E507" s="236">
        <v>51.423749999999998</v>
      </c>
      <c r="F507" s="237"/>
      <c r="G507" s="238">
        <f>ROUND(E507*F507,2)</f>
        <v>0</v>
      </c>
      <c r="H507" s="237"/>
      <c r="I507" s="238">
        <f>ROUND(E507*H507,2)</f>
        <v>0</v>
      </c>
      <c r="J507" s="237"/>
      <c r="K507" s="238">
        <f>ROUND(E507*J507,2)</f>
        <v>0</v>
      </c>
      <c r="L507" s="238">
        <v>21</v>
      </c>
      <c r="M507" s="238">
        <f>G507*(1+L507/100)</f>
        <v>0</v>
      </c>
      <c r="N507" s="238">
        <v>3.2599999999999999E-3</v>
      </c>
      <c r="O507" s="238">
        <f>ROUND(E507*N507,2)</f>
        <v>0.17</v>
      </c>
      <c r="P507" s="238">
        <v>0</v>
      </c>
      <c r="Q507" s="238">
        <f>ROUND(E507*P507,2)</f>
        <v>0</v>
      </c>
      <c r="R507" s="238" t="s">
        <v>744</v>
      </c>
      <c r="S507" s="238" t="s">
        <v>214</v>
      </c>
      <c r="T507" s="239" t="s">
        <v>284</v>
      </c>
      <c r="U507" s="222">
        <v>0.38500000000000001</v>
      </c>
      <c r="V507" s="222">
        <f>ROUND(E507*U507,2)</f>
        <v>19.8</v>
      </c>
      <c r="W507" s="222"/>
      <c r="X507" s="222" t="s">
        <v>248</v>
      </c>
      <c r="Y507" s="211"/>
      <c r="Z507" s="211"/>
      <c r="AA507" s="211"/>
      <c r="AB507" s="211"/>
      <c r="AC507" s="211"/>
      <c r="AD507" s="211"/>
      <c r="AE507" s="211"/>
      <c r="AF507" s="211"/>
      <c r="AG507" s="211" t="s">
        <v>745</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68" t="s">
        <v>515</v>
      </c>
      <c r="D508" s="259"/>
      <c r="E508" s="260">
        <v>51.42</v>
      </c>
      <c r="F508" s="222"/>
      <c r="G508" s="222"/>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288</v>
      </c>
      <c r="AH508" s="211">
        <v>0</v>
      </c>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33">
        <v>89</v>
      </c>
      <c r="B509" s="234" t="s">
        <v>746</v>
      </c>
      <c r="C509" s="252" t="s">
        <v>747</v>
      </c>
      <c r="D509" s="235" t="s">
        <v>294</v>
      </c>
      <c r="E509" s="236">
        <v>51.423749999999998</v>
      </c>
      <c r="F509" s="237"/>
      <c r="G509" s="238">
        <f>ROUND(E509*F509,2)</f>
        <v>0</v>
      </c>
      <c r="H509" s="237"/>
      <c r="I509" s="238">
        <f>ROUND(E509*H509,2)</f>
        <v>0</v>
      </c>
      <c r="J509" s="237"/>
      <c r="K509" s="238">
        <f>ROUND(E509*J509,2)</f>
        <v>0</v>
      </c>
      <c r="L509" s="238">
        <v>21</v>
      </c>
      <c r="M509" s="238">
        <f>G509*(1+L509/100)</f>
        <v>0</v>
      </c>
      <c r="N509" s="238">
        <v>1.2600000000000001E-3</v>
      </c>
      <c r="O509" s="238">
        <f>ROUND(E509*N509,2)</f>
        <v>0.06</v>
      </c>
      <c r="P509" s="238">
        <v>0</v>
      </c>
      <c r="Q509" s="238">
        <f>ROUND(E509*P509,2)</f>
        <v>0</v>
      </c>
      <c r="R509" s="238"/>
      <c r="S509" s="238" t="s">
        <v>247</v>
      </c>
      <c r="T509" s="239" t="s">
        <v>215</v>
      </c>
      <c r="U509" s="222">
        <v>0</v>
      </c>
      <c r="V509" s="222">
        <f>ROUND(E509*U509,2)</f>
        <v>0</v>
      </c>
      <c r="W509" s="222"/>
      <c r="X509" s="222" t="s">
        <v>248</v>
      </c>
      <c r="Y509" s="211"/>
      <c r="Z509" s="211"/>
      <c r="AA509" s="211"/>
      <c r="AB509" s="211"/>
      <c r="AC509" s="211"/>
      <c r="AD509" s="211"/>
      <c r="AE509" s="211"/>
      <c r="AF509" s="211"/>
      <c r="AG509" s="211" t="s">
        <v>745</v>
      </c>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18"/>
      <c r="B510" s="219"/>
      <c r="C510" s="268" t="s">
        <v>515</v>
      </c>
      <c r="D510" s="259"/>
      <c r="E510" s="260">
        <v>51.42</v>
      </c>
      <c r="F510" s="222"/>
      <c r="G510" s="222"/>
      <c r="H510" s="222"/>
      <c r="I510" s="222"/>
      <c r="J510" s="222"/>
      <c r="K510" s="222"/>
      <c r="L510" s="222"/>
      <c r="M510" s="222"/>
      <c r="N510" s="222"/>
      <c r="O510" s="222"/>
      <c r="P510" s="222"/>
      <c r="Q510" s="222"/>
      <c r="R510" s="222"/>
      <c r="S510" s="222"/>
      <c r="T510" s="222"/>
      <c r="U510" s="222"/>
      <c r="V510" s="222"/>
      <c r="W510" s="222"/>
      <c r="X510" s="222"/>
      <c r="Y510" s="211"/>
      <c r="Z510" s="211"/>
      <c r="AA510" s="211"/>
      <c r="AB510" s="211"/>
      <c r="AC510" s="211"/>
      <c r="AD510" s="211"/>
      <c r="AE510" s="211"/>
      <c r="AF510" s="211"/>
      <c r="AG510" s="211" t="s">
        <v>288</v>
      </c>
      <c r="AH510" s="211">
        <v>0</v>
      </c>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43">
        <v>90</v>
      </c>
      <c r="B511" s="244" t="s">
        <v>748</v>
      </c>
      <c r="C511" s="255" t="s">
        <v>749</v>
      </c>
      <c r="D511" s="245" t="s">
        <v>294</v>
      </c>
      <c r="E511" s="246">
        <v>51.423749999999998</v>
      </c>
      <c r="F511" s="247"/>
      <c r="G511" s="248">
        <f>ROUND(E511*F511,2)</f>
        <v>0</v>
      </c>
      <c r="H511" s="247"/>
      <c r="I511" s="248">
        <f>ROUND(E511*H511,2)</f>
        <v>0</v>
      </c>
      <c r="J511" s="247"/>
      <c r="K511" s="248">
        <f>ROUND(E511*J511,2)</f>
        <v>0</v>
      </c>
      <c r="L511" s="248">
        <v>21</v>
      </c>
      <c r="M511" s="248">
        <f>G511*(1+L511/100)</f>
        <v>0</v>
      </c>
      <c r="N511" s="248">
        <v>2.1000000000000001E-4</v>
      </c>
      <c r="O511" s="248">
        <f>ROUND(E511*N511,2)</f>
        <v>0.01</v>
      </c>
      <c r="P511" s="248">
        <v>0</v>
      </c>
      <c r="Q511" s="248">
        <f>ROUND(E511*P511,2)</f>
        <v>0</v>
      </c>
      <c r="R511" s="248"/>
      <c r="S511" s="248" t="s">
        <v>247</v>
      </c>
      <c r="T511" s="249" t="s">
        <v>215</v>
      </c>
      <c r="U511" s="222">
        <v>0</v>
      </c>
      <c r="V511" s="222">
        <f>ROUND(E511*U511,2)</f>
        <v>0</v>
      </c>
      <c r="W511" s="222"/>
      <c r="X511" s="222" t="s">
        <v>248</v>
      </c>
      <c r="Y511" s="211"/>
      <c r="Z511" s="211"/>
      <c r="AA511" s="211"/>
      <c r="AB511" s="211"/>
      <c r="AC511" s="211"/>
      <c r="AD511" s="211"/>
      <c r="AE511" s="211"/>
      <c r="AF511" s="211"/>
      <c r="AG511" s="211" t="s">
        <v>745</v>
      </c>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33">
        <v>91</v>
      </c>
      <c r="B512" s="234" t="s">
        <v>750</v>
      </c>
      <c r="C512" s="252" t="s">
        <v>751</v>
      </c>
      <c r="D512" s="235" t="s">
        <v>294</v>
      </c>
      <c r="E512" s="236">
        <v>51.423749999999998</v>
      </c>
      <c r="F512" s="237"/>
      <c r="G512" s="238">
        <f>ROUND(E512*F512,2)</f>
        <v>0</v>
      </c>
      <c r="H512" s="237"/>
      <c r="I512" s="238">
        <f>ROUND(E512*H512,2)</f>
        <v>0</v>
      </c>
      <c r="J512" s="237"/>
      <c r="K512" s="238">
        <f>ROUND(E512*J512,2)</f>
        <v>0</v>
      </c>
      <c r="L512" s="238">
        <v>21</v>
      </c>
      <c r="M512" s="238">
        <f>G512*(1+L512/100)</f>
        <v>0</v>
      </c>
      <c r="N512" s="238">
        <v>3.6800000000000001E-3</v>
      </c>
      <c r="O512" s="238">
        <f>ROUND(E512*N512,2)</f>
        <v>0.19</v>
      </c>
      <c r="P512" s="238">
        <v>0</v>
      </c>
      <c r="Q512" s="238">
        <f>ROUND(E512*P512,2)</f>
        <v>0</v>
      </c>
      <c r="R512" s="238"/>
      <c r="S512" s="238" t="s">
        <v>247</v>
      </c>
      <c r="T512" s="239" t="s">
        <v>215</v>
      </c>
      <c r="U512" s="222">
        <v>0</v>
      </c>
      <c r="V512" s="222">
        <f>ROUND(E512*U512,2)</f>
        <v>0</v>
      </c>
      <c r="W512" s="222"/>
      <c r="X512" s="222" t="s">
        <v>248</v>
      </c>
      <c r="Y512" s="211"/>
      <c r="Z512" s="211"/>
      <c r="AA512" s="211"/>
      <c r="AB512" s="211"/>
      <c r="AC512" s="211"/>
      <c r="AD512" s="211"/>
      <c r="AE512" s="211"/>
      <c r="AF512" s="211"/>
      <c r="AG512" s="211" t="s">
        <v>745</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53" t="s">
        <v>752</v>
      </c>
      <c r="D513" s="240"/>
      <c r="E513" s="240"/>
      <c r="F513" s="240"/>
      <c r="G513" s="240"/>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219</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33">
        <v>92</v>
      </c>
      <c r="B514" s="234" t="s">
        <v>753</v>
      </c>
      <c r="C514" s="252" t="s">
        <v>754</v>
      </c>
      <c r="D514" s="235" t="s">
        <v>294</v>
      </c>
      <c r="E514" s="236">
        <v>58.52375</v>
      </c>
      <c r="F514" s="237"/>
      <c r="G514" s="238">
        <f>ROUND(E514*F514,2)</f>
        <v>0</v>
      </c>
      <c r="H514" s="237"/>
      <c r="I514" s="238">
        <f>ROUND(E514*H514,2)</f>
        <v>0</v>
      </c>
      <c r="J514" s="237"/>
      <c r="K514" s="238">
        <f>ROUND(E514*J514,2)</f>
        <v>0</v>
      </c>
      <c r="L514" s="238">
        <v>21</v>
      </c>
      <c r="M514" s="238">
        <f>G514*(1+L514/100)</f>
        <v>0</v>
      </c>
      <c r="N514" s="238">
        <v>1.15E-3</v>
      </c>
      <c r="O514" s="238">
        <f>ROUND(E514*N514,2)</f>
        <v>7.0000000000000007E-2</v>
      </c>
      <c r="P514" s="238">
        <v>0</v>
      </c>
      <c r="Q514" s="238">
        <f>ROUND(E514*P514,2)</f>
        <v>0</v>
      </c>
      <c r="R514" s="238" t="s">
        <v>744</v>
      </c>
      <c r="S514" s="238" t="s">
        <v>214</v>
      </c>
      <c r="T514" s="239" t="s">
        <v>284</v>
      </c>
      <c r="U514" s="222">
        <v>0.16</v>
      </c>
      <c r="V514" s="222">
        <f>ROUND(E514*U514,2)</f>
        <v>9.36</v>
      </c>
      <c r="W514" s="222"/>
      <c r="X514" s="222" t="s">
        <v>248</v>
      </c>
      <c r="Y514" s="211"/>
      <c r="Z514" s="211"/>
      <c r="AA514" s="211"/>
      <c r="AB514" s="211"/>
      <c r="AC514" s="211"/>
      <c r="AD514" s="211"/>
      <c r="AE514" s="211"/>
      <c r="AF514" s="211"/>
      <c r="AG514" s="211" t="s">
        <v>745</v>
      </c>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18"/>
      <c r="B515" s="219"/>
      <c r="C515" s="268" t="s">
        <v>755</v>
      </c>
      <c r="D515" s="259"/>
      <c r="E515" s="260">
        <v>51.42</v>
      </c>
      <c r="F515" s="222"/>
      <c r="G515" s="222"/>
      <c r="H515" s="222"/>
      <c r="I515" s="222"/>
      <c r="J515" s="222"/>
      <c r="K515" s="222"/>
      <c r="L515" s="222"/>
      <c r="M515" s="222"/>
      <c r="N515" s="222"/>
      <c r="O515" s="222"/>
      <c r="P515" s="222"/>
      <c r="Q515" s="222"/>
      <c r="R515" s="222"/>
      <c r="S515" s="222"/>
      <c r="T515" s="222"/>
      <c r="U515" s="222"/>
      <c r="V515" s="222"/>
      <c r="W515" s="222"/>
      <c r="X515" s="222"/>
      <c r="Y515" s="211"/>
      <c r="Z515" s="211"/>
      <c r="AA515" s="211"/>
      <c r="AB515" s="211"/>
      <c r="AC515" s="211"/>
      <c r="AD515" s="211"/>
      <c r="AE515" s="211"/>
      <c r="AF515" s="211"/>
      <c r="AG515" s="211" t="s">
        <v>288</v>
      </c>
      <c r="AH515" s="211">
        <v>0</v>
      </c>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68" t="s">
        <v>756</v>
      </c>
      <c r="D516" s="259"/>
      <c r="E516" s="260">
        <v>7.1</v>
      </c>
      <c r="F516" s="222"/>
      <c r="G516" s="222"/>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288</v>
      </c>
      <c r="AH516" s="211">
        <v>0</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33">
        <v>93</v>
      </c>
      <c r="B517" s="234" t="s">
        <v>757</v>
      </c>
      <c r="C517" s="252" t="s">
        <v>758</v>
      </c>
      <c r="D517" s="235" t="s">
        <v>349</v>
      </c>
      <c r="E517" s="236">
        <v>48.195</v>
      </c>
      <c r="F517" s="237"/>
      <c r="G517" s="238">
        <f>ROUND(E517*F517,2)</f>
        <v>0</v>
      </c>
      <c r="H517" s="237"/>
      <c r="I517" s="238">
        <f>ROUND(E517*H517,2)</f>
        <v>0</v>
      </c>
      <c r="J517" s="237"/>
      <c r="K517" s="238">
        <f>ROUND(E517*J517,2)</f>
        <v>0</v>
      </c>
      <c r="L517" s="238">
        <v>21</v>
      </c>
      <c r="M517" s="238">
        <f>G517*(1+L517/100)</f>
        <v>0</v>
      </c>
      <c r="N517" s="238">
        <v>3.3E-4</v>
      </c>
      <c r="O517" s="238">
        <f>ROUND(E517*N517,2)</f>
        <v>0.02</v>
      </c>
      <c r="P517" s="238">
        <v>0</v>
      </c>
      <c r="Q517" s="238">
        <f>ROUND(E517*P517,2)</f>
        <v>0</v>
      </c>
      <c r="R517" s="238" t="s">
        <v>744</v>
      </c>
      <c r="S517" s="238" t="s">
        <v>214</v>
      </c>
      <c r="T517" s="239" t="s">
        <v>284</v>
      </c>
      <c r="U517" s="222">
        <v>0.1</v>
      </c>
      <c r="V517" s="222">
        <f>ROUND(E517*U517,2)</f>
        <v>4.82</v>
      </c>
      <c r="W517" s="222"/>
      <c r="X517" s="222" t="s">
        <v>248</v>
      </c>
      <c r="Y517" s="211"/>
      <c r="Z517" s="211"/>
      <c r="AA517" s="211"/>
      <c r="AB517" s="211"/>
      <c r="AC517" s="211"/>
      <c r="AD517" s="211"/>
      <c r="AE517" s="211"/>
      <c r="AF517" s="211"/>
      <c r="AG517" s="211" t="s">
        <v>745</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68" t="s">
        <v>759</v>
      </c>
      <c r="D518" s="259"/>
      <c r="E518" s="260">
        <v>33.28</v>
      </c>
      <c r="F518" s="222"/>
      <c r="G518" s="222"/>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288</v>
      </c>
      <c r="AH518" s="211">
        <v>0</v>
      </c>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18"/>
      <c r="B519" s="219"/>
      <c r="C519" s="268" t="s">
        <v>760</v>
      </c>
      <c r="D519" s="259"/>
      <c r="E519" s="260">
        <v>14.91</v>
      </c>
      <c r="F519" s="222"/>
      <c r="G519" s="222"/>
      <c r="H519" s="222"/>
      <c r="I519" s="222"/>
      <c r="J519" s="222"/>
      <c r="K519" s="222"/>
      <c r="L519" s="222"/>
      <c r="M519" s="222"/>
      <c r="N519" s="222"/>
      <c r="O519" s="222"/>
      <c r="P519" s="222"/>
      <c r="Q519" s="222"/>
      <c r="R519" s="222"/>
      <c r="S519" s="222"/>
      <c r="T519" s="222"/>
      <c r="U519" s="222"/>
      <c r="V519" s="222"/>
      <c r="W519" s="222"/>
      <c r="X519" s="222"/>
      <c r="Y519" s="211"/>
      <c r="Z519" s="211"/>
      <c r="AA519" s="211"/>
      <c r="AB519" s="211"/>
      <c r="AC519" s="211"/>
      <c r="AD519" s="211"/>
      <c r="AE519" s="211"/>
      <c r="AF519" s="211"/>
      <c r="AG519" s="211" t="s">
        <v>288</v>
      </c>
      <c r="AH519" s="211">
        <v>0</v>
      </c>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outlineLevel="1" x14ac:dyDescent="0.2">
      <c r="A520" s="233">
        <v>94</v>
      </c>
      <c r="B520" s="234" t="s">
        <v>761</v>
      </c>
      <c r="C520" s="252" t="s">
        <v>762</v>
      </c>
      <c r="D520" s="235" t="s">
        <v>294</v>
      </c>
      <c r="E520" s="236">
        <v>265.64999999999998</v>
      </c>
      <c r="F520" s="237"/>
      <c r="G520" s="238">
        <f>ROUND(E520*F520,2)</f>
        <v>0</v>
      </c>
      <c r="H520" s="237"/>
      <c r="I520" s="238">
        <f>ROUND(E520*H520,2)</f>
        <v>0</v>
      </c>
      <c r="J520" s="237"/>
      <c r="K520" s="238">
        <f>ROUND(E520*J520,2)</f>
        <v>0</v>
      </c>
      <c r="L520" s="238">
        <v>21</v>
      </c>
      <c r="M520" s="238">
        <f>G520*(1+L520/100)</f>
        <v>0</v>
      </c>
      <c r="N520" s="238">
        <v>0</v>
      </c>
      <c r="O520" s="238">
        <f>ROUND(E520*N520,2)</f>
        <v>0</v>
      </c>
      <c r="P520" s="238">
        <v>0</v>
      </c>
      <c r="Q520" s="238">
        <f>ROUND(E520*P520,2)</f>
        <v>0</v>
      </c>
      <c r="R520" s="238" t="s">
        <v>744</v>
      </c>
      <c r="S520" s="238" t="s">
        <v>214</v>
      </c>
      <c r="T520" s="239" t="s">
        <v>284</v>
      </c>
      <c r="U520" s="222">
        <v>0.20699999999999999</v>
      </c>
      <c r="V520" s="222">
        <f>ROUND(E520*U520,2)</f>
        <v>54.99</v>
      </c>
      <c r="W520" s="222"/>
      <c r="X520" s="222" t="s">
        <v>248</v>
      </c>
      <c r="Y520" s="211"/>
      <c r="Z520" s="211"/>
      <c r="AA520" s="211"/>
      <c r="AB520" s="211"/>
      <c r="AC520" s="211"/>
      <c r="AD520" s="211"/>
      <c r="AE520" s="211"/>
      <c r="AF520" s="211"/>
      <c r="AG520" s="211" t="s">
        <v>745</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18"/>
      <c r="B521" s="219"/>
      <c r="C521" s="268" t="s">
        <v>763</v>
      </c>
      <c r="D521" s="259"/>
      <c r="E521" s="260">
        <v>174.3</v>
      </c>
      <c r="F521" s="222"/>
      <c r="G521" s="222"/>
      <c r="H521" s="222"/>
      <c r="I521" s="222"/>
      <c r="J521" s="222"/>
      <c r="K521" s="222"/>
      <c r="L521" s="222"/>
      <c r="M521" s="222"/>
      <c r="N521" s="222"/>
      <c r="O521" s="222"/>
      <c r="P521" s="222"/>
      <c r="Q521" s="222"/>
      <c r="R521" s="222"/>
      <c r="S521" s="222"/>
      <c r="T521" s="222"/>
      <c r="U521" s="222"/>
      <c r="V521" s="222"/>
      <c r="W521" s="222"/>
      <c r="X521" s="222"/>
      <c r="Y521" s="211"/>
      <c r="Z521" s="211"/>
      <c r="AA521" s="211"/>
      <c r="AB521" s="211"/>
      <c r="AC521" s="211"/>
      <c r="AD521" s="211"/>
      <c r="AE521" s="211"/>
      <c r="AF521" s="211"/>
      <c r="AG521" s="211" t="s">
        <v>288</v>
      </c>
      <c r="AH521" s="211">
        <v>0</v>
      </c>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1" x14ac:dyDescent="0.2">
      <c r="A522" s="218"/>
      <c r="B522" s="219"/>
      <c r="C522" s="268" t="s">
        <v>764</v>
      </c>
      <c r="D522" s="259"/>
      <c r="E522" s="260">
        <v>22.05</v>
      </c>
      <c r="F522" s="222"/>
      <c r="G522" s="222"/>
      <c r="H522" s="222"/>
      <c r="I522" s="222"/>
      <c r="J522" s="222"/>
      <c r="K522" s="222"/>
      <c r="L522" s="222"/>
      <c r="M522" s="222"/>
      <c r="N522" s="222"/>
      <c r="O522" s="222"/>
      <c r="P522" s="222"/>
      <c r="Q522" s="222"/>
      <c r="R522" s="222"/>
      <c r="S522" s="222"/>
      <c r="T522" s="222"/>
      <c r="U522" s="222"/>
      <c r="V522" s="222"/>
      <c r="W522" s="222"/>
      <c r="X522" s="222"/>
      <c r="Y522" s="211"/>
      <c r="Z522" s="211"/>
      <c r="AA522" s="211"/>
      <c r="AB522" s="211"/>
      <c r="AC522" s="211"/>
      <c r="AD522" s="211"/>
      <c r="AE522" s="211"/>
      <c r="AF522" s="211"/>
      <c r="AG522" s="211" t="s">
        <v>288</v>
      </c>
      <c r="AH522" s="211">
        <v>0</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18"/>
      <c r="B523" s="219"/>
      <c r="C523" s="268" t="s">
        <v>765</v>
      </c>
      <c r="D523" s="259"/>
      <c r="E523" s="260">
        <v>44.1</v>
      </c>
      <c r="F523" s="222"/>
      <c r="G523" s="222"/>
      <c r="H523" s="222"/>
      <c r="I523" s="222"/>
      <c r="J523" s="222"/>
      <c r="K523" s="222"/>
      <c r="L523" s="222"/>
      <c r="M523" s="222"/>
      <c r="N523" s="222"/>
      <c r="O523" s="222"/>
      <c r="P523" s="222"/>
      <c r="Q523" s="222"/>
      <c r="R523" s="222"/>
      <c r="S523" s="222"/>
      <c r="T523" s="222"/>
      <c r="U523" s="222"/>
      <c r="V523" s="222"/>
      <c r="W523" s="222"/>
      <c r="X523" s="222"/>
      <c r="Y523" s="211"/>
      <c r="Z523" s="211"/>
      <c r="AA523" s="211"/>
      <c r="AB523" s="211"/>
      <c r="AC523" s="211"/>
      <c r="AD523" s="211"/>
      <c r="AE523" s="211"/>
      <c r="AF523" s="211"/>
      <c r="AG523" s="211" t="s">
        <v>288</v>
      </c>
      <c r="AH523" s="211">
        <v>0</v>
      </c>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68" t="s">
        <v>766</v>
      </c>
      <c r="D524" s="259"/>
      <c r="E524" s="260">
        <v>25.2</v>
      </c>
      <c r="F524" s="222"/>
      <c r="G524" s="222"/>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288</v>
      </c>
      <c r="AH524" s="211">
        <v>0</v>
      </c>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33">
        <v>95</v>
      </c>
      <c r="B525" s="234" t="s">
        <v>767</v>
      </c>
      <c r="C525" s="252" t="s">
        <v>768</v>
      </c>
      <c r="D525" s="235" t="s">
        <v>294</v>
      </c>
      <c r="E525" s="236">
        <v>730.8</v>
      </c>
      <c r="F525" s="237"/>
      <c r="G525" s="238">
        <f>ROUND(E525*F525,2)</f>
        <v>0</v>
      </c>
      <c r="H525" s="237"/>
      <c r="I525" s="238">
        <f>ROUND(E525*H525,2)</f>
        <v>0</v>
      </c>
      <c r="J525" s="237"/>
      <c r="K525" s="238">
        <f>ROUND(E525*J525,2)</f>
        <v>0</v>
      </c>
      <c r="L525" s="238">
        <v>21</v>
      </c>
      <c r="M525" s="238">
        <f>G525*(1+L525/100)</f>
        <v>0</v>
      </c>
      <c r="N525" s="238">
        <v>1.3999999999999999E-4</v>
      </c>
      <c r="O525" s="238">
        <f>ROUND(E525*N525,2)</f>
        <v>0.1</v>
      </c>
      <c r="P525" s="238">
        <v>0</v>
      </c>
      <c r="Q525" s="238">
        <f>ROUND(E525*P525,2)</f>
        <v>0</v>
      </c>
      <c r="R525" s="238" t="s">
        <v>744</v>
      </c>
      <c r="S525" s="238" t="s">
        <v>214</v>
      </c>
      <c r="T525" s="239" t="s">
        <v>284</v>
      </c>
      <c r="U525" s="222">
        <v>0.19</v>
      </c>
      <c r="V525" s="222">
        <f>ROUND(E525*U525,2)</f>
        <v>138.85</v>
      </c>
      <c r="W525" s="222"/>
      <c r="X525" s="222" t="s">
        <v>248</v>
      </c>
      <c r="Y525" s="211"/>
      <c r="Z525" s="211"/>
      <c r="AA525" s="211"/>
      <c r="AB525" s="211"/>
      <c r="AC525" s="211"/>
      <c r="AD525" s="211"/>
      <c r="AE525" s="211"/>
      <c r="AF525" s="211"/>
      <c r="AG525" s="211" t="s">
        <v>745</v>
      </c>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ht="20.95" outlineLevel="1" x14ac:dyDescent="0.2">
      <c r="A526" s="218"/>
      <c r="B526" s="219"/>
      <c r="C526" s="268" t="s">
        <v>769</v>
      </c>
      <c r="D526" s="259"/>
      <c r="E526" s="260">
        <v>730.8</v>
      </c>
      <c r="F526" s="222"/>
      <c r="G526" s="222"/>
      <c r="H526" s="222"/>
      <c r="I526" s="222"/>
      <c r="J526" s="222"/>
      <c r="K526" s="222"/>
      <c r="L526" s="222"/>
      <c r="M526" s="222"/>
      <c r="N526" s="222"/>
      <c r="O526" s="222"/>
      <c r="P526" s="222"/>
      <c r="Q526" s="222"/>
      <c r="R526" s="222"/>
      <c r="S526" s="222"/>
      <c r="T526" s="222"/>
      <c r="U526" s="222"/>
      <c r="V526" s="222"/>
      <c r="W526" s="222"/>
      <c r="X526" s="222"/>
      <c r="Y526" s="211"/>
      <c r="Z526" s="211"/>
      <c r="AA526" s="211"/>
      <c r="AB526" s="211"/>
      <c r="AC526" s="211"/>
      <c r="AD526" s="211"/>
      <c r="AE526" s="211"/>
      <c r="AF526" s="211"/>
      <c r="AG526" s="211" t="s">
        <v>288</v>
      </c>
      <c r="AH526" s="211">
        <v>0</v>
      </c>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43">
        <v>96</v>
      </c>
      <c r="B527" s="244" t="s">
        <v>770</v>
      </c>
      <c r="C527" s="255" t="s">
        <v>771</v>
      </c>
      <c r="D527" s="245" t="s">
        <v>294</v>
      </c>
      <c r="E527" s="246">
        <v>265.64999999999998</v>
      </c>
      <c r="F527" s="247"/>
      <c r="G527" s="248">
        <f>ROUND(E527*F527,2)</f>
        <v>0</v>
      </c>
      <c r="H527" s="247"/>
      <c r="I527" s="248">
        <f>ROUND(E527*H527,2)</f>
        <v>0</v>
      </c>
      <c r="J527" s="247"/>
      <c r="K527" s="248">
        <f>ROUND(E527*J527,2)</f>
        <v>0</v>
      </c>
      <c r="L527" s="248">
        <v>21</v>
      </c>
      <c r="M527" s="248">
        <f>G527*(1+L527/100)</f>
        <v>0</v>
      </c>
      <c r="N527" s="248">
        <v>0</v>
      </c>
      <c r="O527" s="248">
        <f>ROUND(E527*N527,2)</f>
        <v>0</v>
      </c>
      <c r="P527" s="248">
        <v>0</v>
      </c>
      <c r="Q527" s="248">
        <f>ROUND(E527*P527,2)</f>
        <v>0</v>
      </c>
      <c r="R527" s="248" t="s">
        <v>744</v>
      </c>
      <c r="S527" s="248" t="s">
        <v>214</v>
      </c>
      <c r="T527" s="249" t="s">
        <v>284</v>
      </c>
      <c r="U527" s="222">
        <v>3.7999999999999999E-2</v>
      </c>
      <c r="V527" s="222">
        <f>ROUND(E527*U527,2)</f>
        <v>10.09</v>
      </c>
      <c r="W527" s="222"/>
      <c r="X527" s="222" t="s">
        <v>248</v>
      </c>
      <c r="Y527" s="211"/>
      <c r="Z527" s="211"/>
      <c r="AA527" s="211"/>
      <c r="AB527" s="211"/>
      <c r="AC527" s="211"/>
      <c r="AD527" s="211"/>
      <c r="AE527" s="211"/>
      <c r="AF527" s="211"/>
      <c r="AG527" s="211" t="s">
        <v>745</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33">
        <v>97</v>
      </c>
      <c r="B528" s="234" t="s">
        <v>772</v>
      </c>
      <c r="C528" s="252" t="s">
        <v>773</v>
      </c>
      <c r="D528" s="235" t="s">
        <v>294</v>
      </c>
      <c r="E528" s="236">
        <v>79.2</v>
      </c>
      <c r="F528" s="237"/>
      <c r="G528" s="238">
        <f>ROUND(E528*F528,2)</f>
        <v>0</v>
      </c>
      <c r="H528" s="237"/>
      <c r="I528" s="238">
        <f>ROUND(E528*H528,2)</f>
        <v>0</v>
      </c>
      <c r="J528" s="237"/>
      <c r="K528" s="238">
        <f>ROUND(E528*J528,2)</f>
        <v>0</v>
      </c>
      <c r="L528" s="238">
        <v>21</v>
      </c>
      <c r="M528" s="238">
        <f>G528*(1+L528/100)</f>
        <v>0</v>
      </c>
      <c r="N528" s="238">
        <v>3.7000000000000002E-3</v>
      </c>
      <c r="O528" s="238">
        <f>ROUND(E528*N528,2)</f>
        <v>0.28999999999999998</v>
      </c>
      <c r="P528" s="238">
        <v>0</v>
      </c>
      <c r="Q528" s="238">
        <f>ROUND(E528*P528,2)</f>
        <v>0</v>
      </c>
      <c r="R528" s="238"/>
      <c r="S528" s="238" t="s">
        <v>247</v>
      </c>
      <c r="T528" s="239" t="s">
        <v>215</v>
      </c>
      <c r="U528" s="222">
        <v>0</v>
      </c>
      <c r="V528" s="222">
        <f>ROUND(E528*U528,2)</f>
        <v>0</v>
      </c>
      <c r="W528" s="222"/>
      <c r="X528" s="222" t="s">
        <v>344</v>
      </c>
      <c r="Y528" s="211"/>
      <c r="Z528" s="211"/>
      <c r="AA528" s="211"/>
      <c r="AB528" s="211"/>
      <c r="AC528" s="211"/>
      <c r="AD528" s="211"/>
      <c r="AE528" s="211"/>
      <c r="AF528" s="211"/>
      <c r="AG528" s="211" t="s">
        <v>345</v>
      </c>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ht="52.4" outlineLevel="1" x14ac:dyDescent="0.2">
      <c r="A529" s="218"/>
      <c r="B529" s="219"/>
      <c r="C529" s="253" t="s">
        <v>774</v>
      </c>
      <c r="D529" s="240"/>
      <c r="E529" s="240"/>
      <c r="F529" s="240"/>
      <c r="G529" s="240"/>
      <c r="H529" s="222"/>
      <c r="I529" s="222"/>
      <c r="J529" s="222"/>
      <c r="K529" s="222"/>
      <c r="L529" s="222"/>
      <c r="M529" s="222"/>
      <c r="N529" s="222"/>
      <c r="O529" s="222"/>
      <c r="P529" s="222"/>
      <c r="Q529" s="222"/>
      <c r="R529" s="222"/>
      <c r="S529" s="222"/>
      <c r="T529" s="222"/>
      <c r="U529" s="222"/>
      <c r="V529" s="222"/>
      <c r="W529" s="222"/>
      <c r="X529" s="222"/>
      <c r="Y529" s="211"/>
      <c r="Z529" s="211"/>
      <c r="AA529" s="211"/>
      <c r="AB529" s="211"/>
      <c r="AC529" s="211"/>
      <c r="AD529" s="211"/>
      <c r="AE529" s="211"/>
      <c r="AF529" s="211"/>
      <c r="AG529" s="211" t="s">
        <v>219</v>
      </c>
      <c r="AH529" s="211"/>
      <c r="AI529" s="211"/>
      <c r="AJ529" s="211"/>
      <c r="AK529" s="211"/>
      <c r="AL529" s="211"/>
      <c r="AM529" s="211"/>
      <c r="AN529" s="211"/>
      <c r="AO529" s="211"/>
      <c r="AP529" s="211"/>
      <c r="AQ529" s="211"/>
      <c r="AR529" s="211"/>
      <c r="AS529" s="211"/>
      <c r="AT529" s="211"/>
      <c r="AU529" s="211"/>
      <c r="AV529" s="211"/>
      <c r="AW529" s="211"/>
      <c r="AX529" s="211"/>
      <c r="AY529" s="211"/>
      <c r="AZ529" s="211"/>
      <c r="BA529" s="241" t="str">
        <f>C529</f>
        <v>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 a tím dochází k urychlení realizace celé skladby.Pás se uplatní především u objektů se šikmou střechou s nadkrokevní tepelnou izolací – systémovou. Používá se zde především pro vytvoření vrstvy doplňkové hydroizolační vrstvy, pro tuto funkci je speciálně navržena jeho konstrukce</v>
      </c>
      <c r="BB529" s="211"/>
      <c r="BC529" s="211"/>
      <c r="BD529" s="211"/>
      <c r="BE529" s="211"/>
      <c r="BF529" s="211"/>
      <c r="BG529" s="211"/>
      <c r="BH529" s="211"/>
    </row>
    <row r="530" spans="1:60" outlineLevel="1" x14ac:dyDescent="0.2">
      <c r="A530" s="218"/>
      <c r="B530" s="219"/>
      <c r="C530" s="268" t="s">
        <v>775</v>
      </c>
      <c r="D530" s="259"/>
      <c r="E530" s="260">
        <v>50.4</v>
      </c>
      <c r="F530" s="222"/>
      <c r="G530" s="222"/>
      <c r="H530" s="222"/>
      <c r="I530" s="222"/>
      <c r="J530" s="222"/>
      <c r="K530" s="222"/>
      <c r="L530" s="222"/>
      <c r="M530" s="222"/>
      <c r="N530" s="222"/>
      <c r="O530" s="222"/>
      <c r="P530" s="222"/>
      <c r="Q530" s="222"/>
      <c r="R530" s="222"/>
      <c r="S530" s="222"/>
      <c r="T530" s="222"/>
      <c r="U530" s="222"/>
      <c r="V530" s="222"/>
      <c r="W530" s="222"/>
      <c r="X530" s="222"/>
      <c r="Y530" s="211"/>
      <c r="Z530" s="211"/>
      <c r="AA530" s="211"/>
      <c r="AB530" s="211"/>
      <c r="AC530" s="211"/>
      <c r="AD530" s="211"/>
      <c r="AE530" s="211"/>
      <c r="AF530" s="211"/>
      <c r="AG530" s="211" t="s">
        <v>288</v>
      </c>
      <c r="AH530" s="211">
        <v>0</v>
      </c>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8" t="s">
        <v>776</v>
      </c>
      <c r="D531" s="259"/>
      <c r="E531" s="260">
        <v>28.8</v>
      </c>
      <c r="F531" s="222"/>
      <c r="G531" s="222"/>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288</v>
      </c>
      <c r="AH531" s="211">
        <v>0</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ht="20.95" outlineLevel="1" x14ac:dyDescent="0.2">
      <c r="A532" s="233">
        <v>98</v>
      </c>
      <c r="B532" s="234" t="s">
        <v>777</v>
      </c>
      <c r="C532" s="252" t="s">
        <v>778</v>
      </c>
      <c r="D532" s="235" t="s">
        <v>294</v>
      </c>
      <c r="E532" s="236">
        <v>889.2</v>
      </c>
      <c r="F532" s="237"/>
      <c r="G532" s="238">
        <f>ROUND(E532*F532,2)</f>
        <v>0</v>
      </c>
      <c r="H532" s="237"/>
      <c r="I532" s="238">
        <f>ROUND(E532*H532,2)</f>
        <v>0</v>
      </c>
      <c r="J532" s="237"/>
      <c r="K532" s="238">
        <f>ROUND(E532*J532,2)</f>
        <v>0</v>
      </c>
      <c r="L532" s="238">
        <v>21</v>
      </c>
      <c r="M532" s="238">
        <f>G532*(1+L532/100)</f>
        <v>0</v>
      </c>
      <c r="N532" s="238">
        <v>3.7000000000000002E-3</v>
      </c>
      <c r="O532" s="238">
        <f>ROUND(E532*N532,2)</f>
        <v>3.29</v>
      </c>
      <c r="P532" s="238">
        <v>0</v>
      </c>
      <c r="Q532" s="238">
        <f>ROUND(E532*P532,2)</f>
        <v>0</v>
      </c>
      <c r="R532" s="238"/>
      <c r="S532" s="238" t="s">
        <v>247</v>
      </c>
      <c r="T532" s="239" t="s">
        <v>215</v>
      </c>
      <c r="U532" s="222">
        <v>0</v>
      </c>
      <c r="V532" s="222">
        <f>ROUND(E532*U532,2)</f>
        <v>0</v>
      </c>
      <c r="W532" s="222"/>
      <c r="X532" s="222" t="s">
        <v>344</v>
      </c>
      <c r="Y532" s="211"/>
      <c r="Z532" s="211"/>
      <c r="AA532" s="211"/>
      <c r="AB532" s="211"/>
      <c r="AC532" s="211"/>
      <c r="AD532" s="211"/>
      <c r="AE532" s="211"/>
      <c r="AF532" s="211"/>
      <c r="AG532" s="211" t="s">
        <v>345</v>
      </c>
      <c r="AH532" s="211"/>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ht="41.9" outlineLevel="1" x14ac:dyDescent="0.2">
      <c r="A533" s="218"/>
      <c r="B533" s="219"/>
      <c r="C533" s="253" t="s">
        <v>779</v>
      </c>
      <c r="D533" s="240"/>
      <c r="E533" s="240"/>
      <c r="F533" s="240"/>
      <c r="G533" s="240"/>
      <c r="H533" s="222"/>
      <c r="I533" s="222"/>
      <c r="J533" s="222"/>
      <c r="K533" s="222"/>
      <c r="L533" s="222"/>
      <c r="M533" s="222"/>
      <c r="N533" s="222"/>
      <c r="O533" s="222"/>
      <c r="P533" s="222"/>
      <c r="Q533" s="222"/>
      <c r="R533" s="222"/>
      <c r="S533" s="222"/>
      <c r="T533" s="222"/>
      <c r="U533" s="222"/>
      <c r="V533" s="222"/>
      <c r="W533" s="222"/>
      <c r="X533" s="222"/>
      <c r="Y533" s="211"/>
      <c r="Z533" s="211"/>
      <c r="AA533" s="211"/>
      <c r="AB533" s="211"/>
      <c r="AC533" s="211"/>
      <c r="AD533" s="211"/>
      <c r="AE533" s="211"/>
      <c r="AF533" s="211"/>
      <c r="AG533" s="211" t="s">
        <v>219</v>
      </c>
      <c r="AH533" s="211"/>
      <c r="AI533" s="211"/>
      <c r="AJ533" s="211"/>
      <c r="AK533" s="211"/>
      <c r="AL533" s="211"/>
      <c r="AM533" s="211"/>
      <c r="AN533" s="211"/>
      <c r="AO533" s="211"/>
      <c r="AP533" s="211"/>
      <c r="AQ533" s="211"/>
      <c r="AR533" s="211"/>
      <c r="AS533" s="211"/>
      <c r="AT533" s="211"/>
      <c r="AU533" s="211"/>
      <c r="AV533" s="211"/>
      <c r="AW533" s="211"/>
      <c r="AX533" s="211"/>
      <c r="AY533" s="211"/>
      <c r="AZ533" s="211"/>
      <c r="BA533" s="241" t="str">
        <f>C533</f>
        <v>Materiál se uplatní především u objektů se šikmou střechou s nadkrokevní tepelnou izolací – systémovou. V systému se používá pro vytvoření vrstvy parozábrany, pro tuto funkci je speciálně navržena jeho konstrukce. Nosná vložka dává pásu vysoký difúzní odpor a odolnost proti přetržení. Pás se používá na bednění, kde prvky bednění (palubky, desky) spolupůsobí ve spáře perem a drážkou. Není vhodný na podklad z prken nebo desek s rovnými hranami.</v>
      </c>
      <c r="BB533" s="211"/>
      <c r="BC533" s="211"/>
      <c r="BD533" s="211"/>
      <c r="BE533" s="211"/>
      <c r="BF533" s="211"/>
      <c r="BG533" s="211"/>
      <c r="BH533" s="211"/>
    </row>
    <row r="534" spans="1:60" ht="20.95" outlineLevel="1" x14ac:dyDescent="0.2">
      <c r="A534" s="218"/>
      <c r="B534" s="219"/>
      <c r="C534" s="268" t="s">
        <v>780</v>
      </c>
      <c r="D534" s="259"/>
      <c r="E534" s="260">
        <v>835.2</v>
      </c>
      <c r="F534" s="222"/>
      <c r="G534" s="222"/>
      <c r="H534" s="222"/>
      <c r="I534" s="222"/>
      <c r="J534" s="222"/>
      <c r="K534" s="222"/>
      <c r="L534" s="222"/>
      <c r="M534" s="222"/>
      <c r="N534" s="222"/>
      <c r="O534" s="222"/>
      <c r="P534" s="222"/>
      <c r="Q534" s="222"/>
      <c r="R534" s="222"/>
      <c r="S534" s="222"/>
      <c r="T534" s="222"/>
      <c r="U534" s="222"/>
      <c r="V534" s="222"/>
      <c r="W534" s="222"/>
      <c r="X534" s="222"/>
      <c r="Y534" s="211"/>
      <c r="Z534" s="211"/>
      <c r="AA534" s="211"/>
      <c r="AB534" s="211"/>
      <c r="AC534" s="211"/>
      <c r="AD534" s="211"/>
      <c r="AE534" s="211"/>
      <c r="AF534" s="211"/>
      <c r="AG534" s="211" t="s">
        <v>288</v>
      </c>
      <c r="AH534" s="211">
        <v>0</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8" t="s">
        <v>781</v>
      </c>
      <c r="D535" s="259"/>
      <c r="E535" s="260">
        <v>25.2</v>
      </c>
      <c r="F535" s="222"/>
      <c r="G535" s="222"/>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288</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18"/>
      <c r="B536" s="219"/>
      <c r="C536" s="268" t="s">
        <v>776</v>
      </c>
      <c r="D536" s="259"/>
      <c r="E536" s="260">
        <v>28.8</v>
      </c>
      <c r="F536" s="222"/>
      <c r="G536" s="222"/>
      <c r="H536" s="222"/>
      <c r="I536" s="222"/>
      <c r="J536" s="222"/>
      <c r="K536" s="222"/>
      <c r="L536" s="222"/>
      <c r="M536" s="222"/>
      <c r="N536" s="222"/>
      <c r="O536" s="222"/>
      <c r="P536" s="222"/>
      <c r="Q536" s="222"/>
      <c r="R536" s="222"/>
      <c r="S536" s="222"/>
      <c r="T536" s="222"/>
      <c r="U536" s="222"/>
      <c r="V536" s="222"/>
      <c r="W536" s="222"/>
      <c r="X536" s="222"/>
      <c r="Y536" s="211"/>
      <c r="Z536" s="211"/>
      <c r="AA536" s="211"/>
      <c r="AB536" s="211"/>
      <c r="AC536" s="211"/>
      <c r="AD536" s="211"/>
      <c r="AE536" s="211"/>
      <c r="AF536" s="211"/>
      <c r="AG536" s="211" t="s">
        <v>288</v>
      </c>
      <c r="AH536" s="211">
        <v>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ht="20.95" outlineLevel="1" x14ac:dyDescent="0.2">
      <c r="A537" s="233">
        <v>99</v>
      </c>
      <c r="B537" s="234" t="s">
        <v>782</v>
      </c>
      <c r="C537" s="252" t="s">
        <v>783</v>
      </c>
      <c r="D537" s="235" t="s">
        <v>294</v>
      </c>
      <c r="E537" s="236">
        <v>235.62</v>
      </c>
      <c r="F537" s="237"/>
      <c r="G537" s="238">
        <f>ROUND(E537*F537,2)</f>
        <v>0</v>
      </c>
      <c r="H537" s="237"/>
      <c r="I537" s="238">
        <f>ROUND(E537*H537,2)</f>
        <v>0</v>
      </c>
      <c r="J537" s="237"/>
      <c r="K537" s="238">
        <f>ROUND(E537*J537,2)</f>
        <v>0</v>
      </c>
      <c r="L537" s="238">
        <v>21</v>
      </c>
      <c r="M537" s="238">
        <f>G537*(1+L537/100)</f>
        <v>0</v>
      </c>
      <c r="N537" s="238">
        <v>3.5000000000000001E-3</v>
      </c>
      <c r="O537" s="238">
        <f>ROUND(E537*N537,2)</f>
        <v>0.82</v>
      </c>
      <c r="P537" s="238">
        <v>0</v>
      </c>
      <c r="Q537" s="238">
        <f>ROUND(E537*P537,2)</f>
        <v>0</v>
      </c>
      <c r="R537" s="238" t="s">
        <v>343</v>
      </c>
      <c r="S537" s="238" t="s">
        <v>214</v>
      </c>
      <c r="T537" s="239" t="s">
        <v>284</v>
      </c>
      <c r="U537" s="222">
        <v>0</v>
      </c>
      <c r="V537" s="222">
        <f>ROUND(E537*U537,2)</f>
        <v>0</v>
      </c>
      <c r="W537" s="222"/>
      <c r="X537" s="222" t="s">
        <v>344</v>
      </c>
      <c r="Y537" s="211"/>
      <c r="Z537" s="211"/>
      <c r="AA537" s="211"/>
      <c r="AB537" s="211"/>
      <c r="AC537" s="211"/>
      <c r="AD537" s="211"/>
      <c r="AE537" s="211"/>
      <c r="AF537" s="211"/>
      <c r="AG537" s="211" t="s">
        <v>345</v>
      </c>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18"/>
      <c r="B538" s="219"/>
      <c r="C538" s="269" t="s">
        <v>310</v>
      </c>
      <c r="D538" s="261"/>
      <c r="E538" s="262"/>
      <c r="F538" s="222"/>
      <c r="G538" s="222"/>
      <c r="H538" s="222"/>
      <c r="I538" s="222"/>
      <c r="J538" s="222"/>
      <c r="K538" s="222"/>
      <c r="L538" s="222"/>
      <c r="M538" s="222"/>
      <c r="N538" s="222"/>
      <c r="O538" s="222"/>
      <c r="P538" s="222"/>
      <c r="Q538" s="222"/>
      <c r="R538" s="222"/>
      <c r="S538" s="222"/>
      <c r="T538" s="222"/>
      <c r="U538" s="222"/>
      <c r="V538" s="222"/>
      <c r="W538" s="222"/>
      <c r="X538" s="222"/>
      <c r="Y538" s="211"/>
      <c r="Z538" s="211"/>
      <c r="AA538" s="211"/>
      <c r="AB538" s="211"/>
      <c r="AC538" s="211"/>
      <c r="AD538" s="211"/>
      <c r="AE538" s="211"/>
      <c r="AF538" s="211"/>
      <c r="AG538" s="211" t="s">
        <v>288</v>
      </c>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70" t="s">
        <v>784</v>
      </c>
      <c r="D539" s="261"/>
      <c r="E539" s="262">
        <v>174.3</v>
      </c>
      <c r="F539" s="222"/>
      <c r="G539" s="22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288</v>
      </c>
      <c r="AH539" s="211">
        <v>2</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70" t="s">
        <v>785</v>
      </c>
      <c r="D540" s="261"/>
      <c r="E540" s="262">
        <v>22.05</v>
      </c>
      <c r="F540" s="222"/>
      <c r="G540" s="222"/>
      <c r="H540" s="222"/>
      <c r="I540" s="222"/>
      <c r="J540" s="222"/>
      <c r="K540" s="222"/>
      <c r="L540" s="222"/>
      <c r="M540" s="222"/>
      <c r="N540" s="222"/>
      <c r="O540" s="222"/>
      <c r="P540" s="222"/>
      <c r="Q540" s="222"/>
      <c r="R540" s="222"/>
      <c r="S540" s="222"/>
      <c r="T540" s="222"/>
      <c r="U540" s="222"/>
      <c r="V540" s="222"/>
      <c r="W540" s="222"/>
      <c r="X540" s="222"/>
      <c r="Y540" s="211"/>
      <c r="Z540" s="211"/>
      <c r="AA540" s="211"/>
      <c r="AB540" s="211"/>
      <c r="AC540" s="211"/>
      <c r="AD540" s="211"/>
      <c r="AE540" s="211"/>
      <c r="AF540" s="211"/>
      <c r="AG540" s="211" t="s">
        <v>288</v>
      </c>
      <c r="AH540" s="211">
        <v>2</v>
      </c>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71" t="s">
        <v>315</v>
      </c>
      <c r="D541" s="263"/>
      <c r="E541" s="264"/>
      <c r="F541" s="222"/>
      <c r="G541" s="222"/>
      <c r="H541" s="222"/>
      <c r="I541" s="222"/>
      <c r="J541" s="222"/>
      <c r="K541" s="222"/>
      <c r="L541" s="222"/>
      <c r="M541" s="222"/>
      <c r="N541" s="222"/>
      <c r="O541" s="222"/>
      <c r="P541" s="222"/>
      <c r="Q541" s="222"/>
      <c r="R541" s="222"/>
      <c r="S541" s="222"/>
      <c r="T541" s="222"/>
      <c r="U541" s="222"/>
      <c r="V541" s="222"/>
      <c r="W541" s="222"/>
      <c r="X541" s="222"/>
      <c r="Y541" s="211"/>
      <c r="Z541" s="211"/>
      <c r="AA541" s="211"/>
      <c r="AB541" s="211"/>
      <c r="AC541" s="211"/>
      <c r="AD541" s="211"/>
      <c r="AE541" s="211"/>
      <c r="AF541" s="211"/>
      <c r="AG541" s="211" t="s">
        <v>288</v>
      </c>
      <c r="AH541" s="211">
        <v>3</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69" t="s">
        <v>316</v>
      </c>
      <c r="D542" s="261"/>
      <c r="E542" s="262"/>
      <c r="F542" s="222"/>
      <c r="G542" s="222"/>
      <c r="H542" s="222"/>
      <c r="I542" s="222"/>
      <c r="J542" s="222"/>
      <c r="K542" s="222"/>
      <c r="L542" s="222"/>
      <c r="M542" s="222"/>
      <c r="N542" s="222"/>
      <c r="O542" s="222"/>
      <c r="P542" s="222"/>
      <c r="Q542" s="222"/>
      <c r="R542" s="222"/>
      <c r="S542" s="222"/>
      <c r="T542" s="222"/>
      <c r="U542" s="222"/>
      <c r="V542" s="222"/>
      <c r="W542" s="222"/>
      <c r="X542" s="222"/>
      <c r="Y542" s="211"/>
      <c r="Z542" s="211"/>
      <c r="AA542" s="211"/>
      <c r="AB542" s="211"/>
      <c r="AC542" s="211"/>
      <c r="AD542" s="211"/>
      <c r="AE542" s="211"/>
      <c r="AF542" s="211"/>
      <c r="AG542" s="211" t="s">
        <v>288</v>
      </c>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8" t="s">
        <v>786</v>
      </c>
      <c r="D543" s="259"/>
      <c r="E543" s="260">
        <v>235.62</v>
      </c>
      <c r="F543" s="222"/>
      <c r="G543" s="222"/>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288</v>
      </c>
      <c r="AH543" s="211">
        <v>0</v>
      </c>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33">
        <v>100</v>
      </c>
      <c r="B544" s="234" t="s">
        <v>787</v>
      </c>
      <c r="C544" s="252" t="s">
        <v>788</v>
      </c>
      <c r="D544" s="235" t="s">
        <v>338</v>
      </c>
      <c r="E544" s="236">
        <v>5.0257399999999999</v>
      </c>
      <c r="F544" s="237"/>
      <c r="G544" s="238">
        <f>ROUND(E544*F544,2)</f>
        <v>0</v>
      </c>
      <c r="H544" s="237"/>
      <c r="I544" s="238">
        <f>ROUND(E544*H544,2)</f>
        <v>0</v>
      </c>
      <c r="J544" s="237"/>
      <c r="K544" s="238">
        <f>ROUND(E544*J544,2)</f>
        <v>0</v>
      </c>
      <c r="L544" s="238">
        <v>21</v>
      </c>
      <c r="M544" s="238">
        <f>G544*(1+L544/100)</f>
        <v>0</v>
      </c>
      <c r="N544" s="238">
        <v>0</v>
      </c>
      <c r="O544" s="238">
        <f>ROUND(E544*N544,2)</f>
        <v>0</v>
      </c>
      <c r="P544" s="238">
        <v>0</v>
      </c>
      <c r="Q544" s="238">
        <f>ROUND(E544*P544,2)</f>
        <v>0</v>
      </c>
      <c r="R544" s="238" t="s">
        <v>744</v>
      </c>
      <c r="S544" s="238" t="s">
        <v>214</v>
      </c>
      <c r="T544" s="239" t="s">
        <v>284</v>
      </c>
      <c r="U544" s="222">
        <v>1.5980000000000001</v>
      </c>
      <c r="V544" s="222">
        <f>ROUND(E544*U544,2)</f>
        <v>8.0299999999999994</v>
      </c>
      <c r="W544" s="222"/>
      <c r="X544" s="222" t="s">
        <v>248</v>
      </c>
      <c r="Y544" s="211"/>
      <c r="Z544" s="211"/>
      <c r="AA544" s="211"/>
      <c r="AB544" s="211"/>
      <c r="AC544" s="211"/>
      <c r="AD544" s="211"/>
      <c r="AE544" s="211"/>
      <c r="AF544" s="211"/>
      <c r="AG544" s="211" t="s">
        <v>745</v>
      </c>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7" t="s">
        <v>789</v>
      </c>
      <c r="D545" s="265"/>
      <c r="E545" s="265"/>
      <c r="F545" s="265"/>
      <c r="G545" s="265"/>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286</v>
      </c>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ht="13.1" x14ac:dyDescent="0.2">
      <c r="A546" s="227" t="s">
        <v>209</v>
      </c>
      <c r="B546" s="228" t="s">
        <v>136</v>
      </c>
      <c r="C546" s="251" t="s">
        <v>137</v>
      </c>
      <c r="D546" s="229"/>
      <c r="E546" s="230"/>
      <c r="F546" s="231"/>
      <c r="G546" s="231">
        <f>SUMIF(AG547:AG583,"&lt;&gt;NOR",G547:G583)</f>
        <v>0</v>
      </c>
      <c r="H546" s="231"/>
      <c r="I546" s="231">
        <f>SUM(I547:I583)</f>
        <v>0</v>
      </c>
      <c r="J546" s="231"/>
      <c r="K546" s="231">
        <f>SUM(K547:K583)</f>
        <v>0</v>
      </c>
      <c r="L546" s="231"/>
      <c r="M546" s="231">
        <f>SUM(M547:M583)</f>
        <v>0</v>
      </c>
      <c r="N546" s="231"/>
      <c r="O546" s="231">
        <f>SUM(O547:O583)</f>
        <v>0.61</v>
      </c>
      <c r="P546" s="231"/>
      <c r="Q546" s="231">
        <f>SUM(Q547:Q583)</f>
        <v>0</v>
      </c>
      <c r="R546" s="231"/>
      <c r="S546" s="231"/>
      <c r="T546" s="232"/>
      <c r="U546" s="226"/>
      <c r="V546" s="226">
        <f>SUM(V547:V583)</f>
        <v>185.52000000000004</v>
      </c>
      <c r="W546" s="226"/>
      <c r="X546" s="226"/>
      <c r="AG546" t="s">
        <v>210</v>
      </c>
    </row>
    <row r="547" spans="1:60" ht="20.95" outlineLevel="1" x14ac:dyDescent="0.2">
      <c r="A547" s="233">
        <v>101</v>
      </c>
      <c r="B547" s="234" t="s">
        <v>790</v>
      </c>
      <c r="C547" s="252" t="s">
        <v>791</v>
      </c>
      <c r="D547" s="235" t="s">
        <v>294</v>
      </c>
      <c r="E547" s="236">
        <v>196.35</v>
      </c>
      <c r="F547" s="237"/>
      <c r="G547" s="238">
        <f>ROUND(E547*F547,2)</f>
        <v>0</v>
      </c>
      <c r="H547" s="237"/>
      <c r="I547" s="238">
        <f>ROUND(E547*H547,2)</f>
        <v>0</v>
      </c>
      <c r="J547" s="237"/>
      <c r="K547" s="238">
        <f>ROUND(E547*J547,2)</f>
        <v>0</v>
      </c>
      <c r="L547" s="238">
        <v>21</v>
      </c>
      <c r="M547" s="238">
        <f>G547*(1+L547/100)</f>
        <v>0</v>
      </c>
      <c r="N547" s="238">
        <v>4.4000000000000002E-4</v>
      </c>
      <c r="O547" s="238">
        <f>ROUND(E547*N547,2)</f>
        <v>0.09</v>
      </c>
      <c r="P547" s="238">
        <v>0</v>
      </c>
      <c r="Q547" s="238">
        <f>ROUND(E547*P547,2)</f>
        <v>0</v>
      </c>
      <c r="R547" s="238" t="s">
        <v>744</v>
      </c>
      <c r="S547" s="238" t="s">
        <v>214</v>
      </c>
      <c r="T547" s="239" t="s">
        <v>284</v>
      </c>
      <c r="U547" s="222">
        <v>2.75E-2</v>
      </c>
      <c r="V547" s="222">
        <f>ROUND(E547*U547,2)</f>
        <v>5.4</v>
      </c>
      <c r="W547" s="222"/>
      <c r="X547" s="222" t="s">
        <v>248</v>
      </c>
      <c r="Y547" s="211"/>
      <c r="Z547" s="211"/>
      <c r="AA547" s="211"/>
      <c r="AB547" s="211"/>
      <c r="AC547" s="211"/>
      <c r="AD547" s="211"/>
      <c r="AE547" s="211"/>
      <c r="AF547" s="211"/>
      <c r="AG547" s="211" t="s">
        <v>745</v>
      </c>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68" t="s">
        <v>792</v>
      </c>
      <c r="D548" s="259"/>
      <c r="E548" s="260">
        <v>174.3</v>
      </c>
      <c r="F548" s="222"/>
      <c r="G548" s="222"/>
      <c r="H548" s="222"/>
      <c r="I548" s="222"/>
      <c r="J548" s="222"/>
      <c r="K548" s="222"/>
      <c r="L548" s="222"/>
      <c r="M548" s="222"/>
      <c r="N548" s="222"/>
      <c r="O548" s="222"/>
      <c r="P548" s="222"/>
      <c r="Q548" s="222"/>
      <c r="R548" s="222"/>
      <c r="S548" s="222"/>
      <c r="T548" s="222"/>
      <c r="U548" s="222"/>
      <c r="V548" s="222"/>
      <c r="W548" s="222"/>
      <c r="X548" s="222"/>
      <c r="Y548" s="211"/>
      <c r="Z548" s="211"/>
      <c r="AA548" s="211"/>
      <c r="AB548" s="211"/>
      <c r="AC548" s="211"/>
      <c r="AD548" s="211"/>
      <c r="AE548" s="211"/>
      <c r="AF548" s="211"/>
      <c r="AG548" s="211" t="s">
        <v>288</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18"/>
      <c r="B549" s="219"/>
      <c r="C549" s="268" t="s">
        <v>793</v>
      </c>
      <c r="D549" s="259"/>
      <c r="E549" s="260">
        <v>22.05</v>
      </c>
      <c r="F549" s="222"/>
      <c r="G549" s="222"/>
      <c r="H549" s="222"/>
      <c r="I549" s="222"/>
      <c r="J549" s="222"/>
      <c r="K549" s="222"/>
      <c r="L549" s="222"/>
      <c r="M549" s="222"/>
      <c r="N549" s="222"/>
      <c r="O549" s="222"/>
      <c r="P549" s="222"/>
      <c r="Q549" s="222"/>
      <c r="R549" s="222"/>
      <c r="S549" s="222"/>
      <c r="T549" s="222"/>
      <c r="U549" s="222"/>
      <c r="V549" s="222"/>
      <c r="W549" s="222"/>
      <c r="X549" s="222"/>
      <c r="Y549" s="211"/>
      <c r="Z549" s="211"/>
      <c r="AA549" s="211"/>
      <c r="AB549" s="211"/>
      <c r="AC549" s="211"/>
      <c r="AD549" s="211"/>
      <c r="AE549" s="211"/>
      <c r="AF549" s="211"/>
      <c r="AG549" s="211" t="s">
        <v>288</v>
      </c>
      <c r="AH549" s="211">
        <v>0</v>
      </c>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33">
        <v>102</v>
      </c>
      <c r="B550" s="234" t="s">
        <v>794</v>
      </c>
      <c r="C550" s="252" t="s">
        <v>795</v>
      </c>
      <c r="D550" s="235" t="s">
        <v>294</v>
      </c>
      <c r="E550" s="236">
        <v>22.05</v>
      </c>
      <c r="F550" s="237"/>
      <c r="G550" s="238">
        <f>ROUND(E550*F550,2)</f>
        <v>0</v>
      </c>
      <c r="H550" s="237"/>
      <c r="I550" s="238">
        <f>ROUND(E550*H550,2)</f>
        <v>0</v>
      </c>
      <c r="J550" s="237"/>
      <c r="K550" s="238">
        <f>ROUND(E550*J550,2)</f>
        <v>0</v>
      </c>
      <c r="L550" s="238">
        <v>21</v>
      </c>
      <c r="M550" s="238">
        <f>G550*(1+L550/100)</f>
        <v>0</v>
      </c>
      <c r="N550" s="238">
        <v>3.0000000000000001E-5</v>
      </c>
      <c r="O550" s="238">
        <f>ROUND(E550*N550,2)</f>
        <v>0</v>
      </c>
      <c r="P550" s="238">
        <v>0</v>
      </c>
      <c r="Q550" s="238">
        <f>ROUND(E550*P550,2)</f>
        <v>0</v>
      </c>
      <c r="R550" s="238" t="s">
        <v>744</v>
      </c>
      <c r="S550" s="238" t="s">
        <v>214</v>
      </c>
      <c r="T550" s="239" t="s">
        <v>284</v>
      </c>
      <c r="U550" s="222">
        <v>0.317</v>
      </c>
      <c r="V550" s="222">
        <f>ROUND(E550*U550,2)</f>
        <v>6.99</v>
      </c>
      <c r="W550" s="222"/>
      <c r="X550" s="222" t="s">
        <v>248</v>
      </c>
      <c r="Y550" s="211"/>
      <c r="Z550" s="211"/>
      <c r="AA550" s="211"/>
      <c r="AB550" s="211"/>
      <c r="AC550" s="211"/>
      <c r="AD550" s="211"/>
      <c r="AE550" s="211"/>
      <c r="AF550" s="211"/>
      <c r="AG550" s="211" t="s">
        <v>745</v>
      </c>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18"/>
      <c r="B551" s="219"/>
      <c r="C551" s="268" t="s">
        <v>796</v>
      </c>
      <c r="D551" s="259"/>
      <c r="E551" s="260">
        <v>22.05</v>
      </c>
      <c r="F551" s="222"/>
      <c r="G551" s="222"/>
      <c r="H551" s="222"/>
      <c r="I551" s="222"/>
      <c r="J551" s="222"/>
      <c r="K551" s="222"/>
      <c r="L551" s="222"/>
      <c r="M551" s="222"/>
      <c r="N551" s="222"/>
      <c r="O551" s="222"/>
      <c r="P551" s="222"/>
      <c r="Q551" s="222"/>
      <c r="R551" s="222"/>
      <c r="S551" s="222"/>
      <c r="T551" s="222"/>
      <c r="U551" s="222"/>
      <c r="V551" s="222"/>
      <c r="W551" s="222"/>
      <c r="X551" s="222"/>
      <c r="Y551" s="211"/>
      <c r="Z551" s="211"/>
      <c r="AA551" s="211"/>
      <c r="AB551" s="211"/>
      <c r="AC551" s="211"/>
      <c r="AD551" s="211"/>
      <c r="AE551" s="211"/>
      <c r="AF551" s="211"/>
      <c r="AG551" s="211" t="s">
        <v>288</v>
      </c>
      <c r="AH551" s="211">
        <v>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ht="20.95" outlineLevel="1" x14ac:dyDescent="0.2">
      <c r="A552" s="233">
        <v>103</v>
      </c>
      <c r="B552" s="234" t="s">
        <v>797</v>
      </c>
      <c r="C552" s="252" t="s">
        <v>798</v>
      </c>
      <c r="D552" s="235" t="s">
        <v>294</v>
      </c>
      <c r="E552" s="236">
        <v>174.3</v>
      </c>
      <c r="F552" s="237"/>
      <c r="G552" s="238">
        <f>ROUND(E552*F552,2)</f>
        <v>0</v>
      </c>
      <c r="H552" s="237"/>
      <c r="I552" s="238">
        <f>ROUND(E552*H552,2)</f>
        <v>0</v>
      </c>
      <c r="J552" s="237"/>
      <c r="K552" s="238">
        <f>ROUND(E552*J552,2)</f>
        <v>0</v>
      </c>
      <c r="L552" s="238">
        <v>21</v>
      </c>
      <c r="M552" s="238">
        <f>G552*(1+L552/100)</f>
        <v>0</v>
      </c>
      <c r="N552" s="238">
        <v>0</v>
      </c>
      <c r="O552" s="238">
        <f>ROUND(E552*N552,2)</f>
        <v>0</v>
      </c>
      <c r="P552" s="238">
        <v>0</v>
      </c>
      <c r="Q552" s="238">
        <f>ROUND(E552*P552,2)</f>
        <v>0</v>
      </c>
      <c r="R552" s="238" t="s">
        <v>744</v>
      </c>
      <c r="S552" s="238" t="s">
        <v>214</v>
      </c>
      <c r="T552" s="239" t="s">
        <v>284</v>
      </c>
      <c r="U552" s="222">
        <v>0.91459999999999997</v>
      </c>
      <c r="V552" s="222">
        <f>ROUND(E552*U552,2)</f>
        <v>159.41</v>
      </c>
      <c r="W552" s="222"/>
      <c r="X552" s="222" t="s">
        <v>248</v>
      </c>
      <c r="Y552" s="211"/>
      <c r="Z552" s="211"/>
      <c r="AA552" s="211"/>
      <c r="AB552" s="211"/>
      <c r="AC552" s="211"/>
      <c r="AD552" s="211"/>
      <c r="AE552" s="211"/>
      <c r="AF552" s="211"/>
      <c r="AG552" s="211" t="s">
        <v>745</v>
      </c>
      <c r="AH552" s="211"/>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8" t="s">
        <v>792</v>
      </c>
      <c r="D553" s="259"/>
      <c r="E553" s="260">
        <v>174.3</v>
      </c>
      <c r="F553" s="222"/>
      <c r="G553" s="222"/>
      <c r="H553" s="222"/>
      <c r="I553" s="222"/>
      <c r="J553" s="222"/>
      <c r="K553" s="222"/>
      <c r="L553" s="222"/>
      <c r="M553" s="222"/>
      <c r="N553" s="222"/>
      <c r="O553" s="222"/>
      <c r="P553" s="222"/>
      <c r="Q553" s="222"/>
      <c r="R553" s="222"/>
      <c r="S553" s="222"/>
      <c r="T553" s="222"/>
      <c r="U553" s="222"/>
      <c r="V553" s="222"/>
      <c r="W553" s="222"/>
      <c r="X553" s="222"/>
      <c r="Y553" s="211"/>
      <c r="Z553" s="211"/>
      <c r="AA553" s="211"/>
      <c r="AB553" s="211"/>
      <c r="AC553" s="211"/>
      <c r="AD553" s="211"/>
      <c r="AE553" s="211"/>
      <c r="AF553" s="211"/>
      <c r="AG553" s="211" t="s">
        <v>288</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ht="20.95" outlineLevel="1" x14ac:dyDescent="0.2">
      <c r="A554" s="233">
        <v>104</v>
      </c>
      <c r="B554" s="234" t="s">
        <v>799</v>
      </c>
      <c r="C554" s="252" t="s">
        <v>800</v>
      </c>
      <c r="D554" s="235" t="s">
        <v>349</v>
      </c>
      <c r="E554" s="236">
        <v>17.9025</v>
      </c>
      <c r="F554" s="237"/>
      <c r="G554" s="238">
        <f>ROUND(E554*F554,2)</f>
        <v>0</v>
      </c>
      <c r="H554" s="237"/>
      <c r="I554" s="238">
        <f>ROUND(E554*H554,2)</f>
        <v>0</v>
      </c>
      <c r="J554" s="237"/>
      <c r="K554" s="238">
        <f>ROUND(E554*J554,2)</f>
        <v>0</v>
      </c>
      <c r="L554" s="238">
        <v>21</v>
      </c>
      <c r="M554" s="238">
        <f>G554*(1+L554/100)</f>
        <v>0</v>
      </c>
      <c r="N554" s="238">
        <v>6.3000000000000003E-4</v>
      </c>
      <c r="O554" s="238">
        <f>ROUND(E554*N554,2)</f>
        <v>0.01</v>
      </c>
      <c r="P554" s="238">
        <v>0</v>
      </c>
      <c r="Q554" s="238">
        <f>ROUND(E554*P554,2)</f>
        <v>0</v>
      </c>
      <c r="R554" s="238" t="s">
        <v>744</v>
      </c>
      <c r="S554" s="238" t="s">
        <v>214</v>
      </c>
      <c r="T554" s="239" t="s">
        <v>284</v>
      </c>
      <c r="U554" s="222">
        <v>0.189</v>
      </c>
      <c r="V554" s="222">
        <f>ROUND(E554*U554,2)</f>
        <v>3.38</v>
      </c>
      <c r="W554" s="222"/>
      <c r="X554" s="222" t="s">
        <v>248</v>
      </c>
      <c r="Y554" s="211"/>
      <c r="Z554" s="211"/>
      <c r="AA554" s="211"/>
      <c r="AB554" s="211"/>
      <c r="AC554" s="211"/>
      <c r="AD554" s="211"/>
      <c r="AE554" s="211"/>
      <c r="AF554" s="211"/>
      <c r="AG554" s="211" t="s">
        <v>745</v>
      </c>
      <c r="AH554" s="211"/>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18"/>
      <c r="B555" s="219"/>
      <c r="C555" s="272" t="s">
        <v>801</v>
      </c>
      <c r="D555" s="220"/>
      <c r="E555" s="221"/>
      <c r="F555" s="222"/>
      <c r="G555" s="222"/>
      <c r="H555" s="222"/>
      <c r="I555" s="222"/>
      <c r="J555" s="222"/>
      <c r="K555" s="222"/>
      <c r="L555" s="222"/>
      <c r="M555" s="222"/>
      <c r="N555" s="222"/>
      <c r="O555" s="222"/>
      <c r="P555" s="222"/>
      <c r="Q555" s="222"/>
      <c r="R555" s="222"/>
      <c r="S555" s="222"/>
      <c r="T555" s="222"/>
      <c r="U555" s="222"/>
      <c r="V555" s="222"/>
      <c r="W555" s="222"/>
      <c r="X555" s="222"/>
      <c r="Y555" s="211"/>
      <c r="Z555" s="211"/>
      <c r="AA555" s="211"/>
      <c r="AB555" s="211"/>
      <c r="AC555" s="211"/>
      <c r="AD555" s="211"/>
      <c r="AE555" s="211"/>
      <c r="AF555" s="211"/>
      <c r="AG555" s="211" t="s">
        <v>286</v>
      </c>
      <c r="AH555" s="211"/>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73" t="s">
        <v>802</v>
      </c>
      <c r="D556" s="266"/>
      <c r="E556" s="266"/>
      <c r="F556" s="266"/>
      <c r="G556" s="266"/>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286</v>
      </c>
      <c r="AH556" s="211"/>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18"/>
      <c r="B557" s="219"/>
      <c r="C557" s="268" t="s">
        <v>803</v>
      </c>
      <c r="D557" s="259"/>
      <c r="E557" s="260">
        <v>17.899999999999999</v>
      </c>
      <c r="F557" s="222"/>
      <c r="G557" s="222"/>
      <c r="H557" s="222"/>
      <c r="I557" s="222"/>
      <c r="J557" s="222"/>
      <c r="K557" s="222"/>
      <c r="L557" s="222"/>
      <c r="M557" s="222"/>
      <c r="N557" s="222"/>
      <c r="O557" s="222"/>
      <c r="P557" s="222"/>
      <c r="Q557" s="222"/>
      <c r="R557" s="222"/>
      <c r="S557" s="222"/>
      <c r="T557" s="222"/>
      <c r="U557" s="222"/>
      <c r="V557" s="222"/>
      <c r="W557" s="222"/>
      <c r="X557" s="222"/>
      <c r="Y557" s="211"/>
      <c r="Z557" s="211"/>
      <c r="AA557" s="211"/>
      <c r="AB557" s="211"/>
      <c r="AC557" s="211"/>
      <c r="AD557" s="211"/>
      <c r="AE557" s="211"/>
      <c r="AF557" s="211"/>
      <c r="AG557" s="211" t="s">
        <v>288</v>
      </c>
      <c r="AH557" s="211">
        <v>0</v>
      </c>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ht="20.95" outlineLevel="1" x14ac:dyDescent="0.2">
      <c r="A558" s="233">
        <v>105</v>
      </c>
      <c r="B558" s="234" t="s">
        <v>804</v>
      </c>
      <c r="C558" s="252" t="s">
        <v>805</v>
      </c>
      <c r="D558" s="235" t="s">
        <v>349</v>
      </c>
      <c r="E558" s="236">
        <v>24.202500000000001</v>
      </c>
      <c r="F558" s="237"/>
      <c r="G558" s="238">
        <f>ROUND(E558*F558,2)</f>
        <v>0</v>
      </c>
      <c r="H558" s="237"/>
      <c r="I558" s="238">
        <f>ROUND(E558*H558,2)</f>
        <v>0</v>
      </c>
      <c r="J558" s="237"/>
      <c r="K558" s="238">
        <f>ROUND(E558*J558,2)</f>
        <v>0</v>
      </c>
      <c r="L558" s="238">
        <v>21</v>
      </c>
      <c r="M558" s="238">
        <f>G558*(1+L558/100)</f>
        <v>0</v>
      </c>
      <c r="N558" s="238">
        <v>6.3000000000000003E-4</v>
      </c>
      <c r="O558" s="238">
        <f>ROUND(E558*N558,2)</f>
        <v>0.02</v>
      </c>
      <c r="P558" s="238">
        <v>0</v>
      </c>
      <c r="Q558" s="238">
        <f>ROUND(E558*P558,2)</f>
        <v>0</v>
      </c>
      <c r="R558" s="238" t="s">
        <v>744</v>
      </c>
      <c r="S558" s="238" t="s">
        <v>214</v>
      </c>
      <c r="T558" s="239" t="s">
        <v>284</v>
      </c>
      <c r="U558" s="222">
        <v>0.189</v>
      </c>
      <c r="V558" s="222">
        <f>ROUND(E558*U558,2)</f>
        <v>4.57</v>
      </c>
      <c r="W558" s="222"/>
      <c r="X558" s="222" t="s">
        <v>248</v>
      </c>
      <c r="Y558" s="211"/>
      <c r="Z558" s="211"/>
      <c r="AA558" s="211"/>
      <c r="AB558" s="211"/>
      <c r="AC558" s="211"/>
      <c r="AD558" s="211"/>
      <c r="AE558" s="211"/>
      <c r="AF558" s="211"/>
      <c r="AG558" s="211" t="s">
        <v>745</v>
      </c>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18"/>
      <c r="B559" s="219"/>
      <c r="C559" s="272" t="s">
        <v>801</v>
      </c>
      <c r="D559" s="220"/>
      <c r="E559" s="221"/>
      <c r="F559" s="222"/>
      <c r="G559" s="222"/>
      <c r="H559" s="222"/>
      <c r="I559" s="222"/>
      <c r="J559" s="222"/>
      <c r="K559" s="222"/>
      <c r="L559" s="222"/>
      <c r="M559" s="222"/>
      <c r="N559" s="222"/>
      <c r="O559" s="222"/>
      <c r="P559" s="222"/>
      <c r="Q559" s="222"/>
      <c r="R559" s="222"/>
      <c r="S559" s="222"/>
      <c r="T559" s="222"/>
      <c r="U559" s="222"/>
      <c r="V559" s="222"/>
      <c r="W559" s="222"/>
      <c r="X559" s="222"/>
      <c r="Y559" s="211"/>
      <c r="Z559" s="211"/>
      <c r="AA559" s="211"/>
      <c r="AB559" s="211"/>
      <c r="AC559" s="211"/>
      <c r="AD559" s="211"/>
      <c r="AE559" s="211"/>
      <c r="AF559" s="211"/>
      <c r="AG559" s="211" t="s">
        <v>286</v>
      </c>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73" t="s">
        <v>802</v>
      </c>
      <c r="D560" s="266"/>
      <c r="E560" s="266"/>
      <c r="F560" s="266"/>
      <c r="G560" s="266"/>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286</v>
      </c>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18"/>
      <c r="B561" s="219"/>
      <c r="C561" s="268" t="s">
        <v>806</v>
      </c>
      <c r="D561" s="259"/>
      <c r="E561" s="260">
        <v>24.2</v>
      </c>
      <c r="F561" s="222"/>
      <c r="G561" s="222"/>
      <c r="H561" s="222"/>
      <c r="I561" s="222"/>
      <c r="J561" s="222"/>
      <c r="K561" s="222"/>
      <c r="L561" s="222"/>
      <c r="M561" s="222"/>
      <c r="N561" s="222"/>
      <c r="O561" s="222"/>
      <c r="P561" s="222"/>
      <c r="Q561" s="222"/>
      <c r="R561" s="222"/>
      <c r="S561" s="222"/>
      <c r="T561" s="222"/>
      <c r="U561" s="222"/>
      <c r="V561" s="222"/>
      <c r="W561" s="222"/>
      <c r="X561" s="222"/>
      <c r="Y561" s="211"/>
      <c r="Z561" s="211"/>
      <c r="AA561" s="211"/>
      <c r="AB561" s="211"/>
      <c r="AC561" s="211"/>
      <c r="AD561" s="211"/>
      <c r="AE561" s="211"/>
      <c r="AF561" s="211"/>
      <c r="AG561" s="211" t="s">
        <v>288</v>
      </c>
      <c r="AH561" s="211">
        <v>0</v>
      </c>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ht="20.95" outlineLevel="1" x14ac:dyDescent="0.2">
      <c r="A562" s="233">
        <v>106</v>
      </c>
      <c r="B562" s="234" t="s">
        <v>807</v>
      </c>
      <c r="C562" s="252" t="s">
        <v>808</v>
      </c>
      <c r="D562" s="235" t="s">
        <v>246</v>
      </c>
      <c r="E562" s="236">
        <v>10</v>
      </c>
      <c r="F562" s="237"/>
      <c r="G562" s="238">
        <f>ROUND(E562*F562,2)</f>
        <v>0</v>
      </c>
      <c r="H562" s="237"/>
      <c r="I562" s="238">
        <f>ROUND(E562*H562,2)</f>
        <v>0</v>
      </c>
      <c r="J562" s="237"/>
      <c r="K562" s="238">
        <f>ROUND(E562*J562,2)</f>
        <v>0</v>
      </c>
      <c r="L562" s="238">
        <v>21</v>
      </c>
      <c r="M562" s="238">
        <f>G562*(1+L562/100)</f>
        <v>0</v>
      </c>
      <c r="N562" s="238">
        <v>1E-4</v>
      </c>
      <c r="O562" s="238">
        <f>ROUND(E562*N562,2)</f>
        <v>0</v>
      </c>
      <c r="P562" s="238">
        <v>0</v>
      </c>
      <c r="Q562" s="238">
        <f>ROUND(E562*P562,2)</f>
        <v>0</v>
      </c>
      <c r="R562" s="238" t="s">
        <v>744</v>
      </c>
      <c r="S562" s="238" t="s">
        <v>214</v>
      </c>
      <c r="T562" s="239" t="s">
        <v>284</v>
      </c>
      <c r="U562" s="222">
        <v>0.13</v>
      </c>
      <c r="V562" s="222">
        <f>ROUND(E562*U562,2)</f>
        <v>1.3</v>
      </c>
      <c r="W562" s="222"/>
      <c r="X562" s="222" t="s">
        <v>248</v>
      </c>
      <c r="Y562" s="211"/>
      <c r="Z562" s="211"/>
      <c r="AA562" s="211"/>
      <c r="AB562" s="211"/>
      <c r="AC562" s="211"/>
      <c r="AD562" s="211"/>
      <c r="AE562" s="211"/>
      <c r="AF562" s="211"/>
      <c r="AG562" s="211" t="s">
        <v>745</v>
      </c>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72" t="s">
        <v>801</v>
      </c>
      <c r="D563" s="220"/>
      <c r="E563" s="221"/>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286</v>
      </c>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18"/>
      <c r="B564" s="219"/>
      <c r="C564" s="273" t="s">
        <v>802</v>
      </c>
      <c r="D564" s="266"/>
      <c r="E564" s="266"/>
      <c r="F564" s="266"/>
      <c r="G564" s="266"/>
      <c r="H564" s="222"/>
      <c r="I564" s="222"/>
      <c r="J564" s="222"/>
      <c r="K564" s="222"/>
      <c r="L564" s="222"/>
      <c r="M564" s="222"/>
      <c r="N564" s="222"/>
      <c r="O564" s="222"/>
      <c r="P564" s="222"/>
      <c r="Q564" s="222"/>
      <c r="R564" s="222"/>
      <c r="S564" s="222"/>
      <c r="T564" s="222"/>
      <c r="U564" s="222"/>
      <c r="V564" s="222"/>
      <c r="W564" s="222"/>
      <c r="X564" s="222"/>
      <c r="Y564" s="211"/>
      <c r="Z564" s="211"/>
      <c r="AA564" s="211"/>
      <c r="AB564" s="211"/>
      <c r="AC564" s="211"/>
      <c r="AD564" s="211"/>
      <c r="AE564" s="211"/>
      <c r="AF564" s="211"/>
      <c r="AG564" s="211" t="s">
        <v>286</v>
      </c>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ht="20.95" outlineLevel="1" x14ac:dyDescent="0.2">
      <c r="A565" s="233">
        <v>107</v>
      </c>
      <c r="B565" s="234" t="s">
        <v>809</v>
      </c>
      <c r="C565" s="252" t="s">
        <v>810</v>
      </c>
      <c r="D565" s="235" t="s">
        <v>246</v>
      </c>
      <c r="E565" s="236">
        <v>10</v>
      </c>
      <c r="F565" s="237"/>
      <c r="G565" s="238">
        <f>ROUND(E565*F565,2)</f>
        <v>0</v>
      </c>
      <c r="H565" s="237"/>
      <c r="I565" s="238">
        <f>ROUND(E565*H565,2)</f>
        <v>0</v>
      </c>
      <c r="J565" s="237"/>
      <c r="K565" s="238">
        <f>ROUND(E565*J565,2)</f>
        <v>0</v>
      </c>
      <c r="L565" s="238">
        <v>21</v>
      </c>
      <c r="M565" s="238">
        <f>G565*(1+L565/100)</f>
        <v>0</v>
      </c>
      <c r="N565" s="238">
        <v>1E-4</v>
      </c>
      <c r="O565" s="238">
        <f>ROUND(E565*N565,2)</f>
        <v>0</v>
      </c>
      <c r="P565" s="238">
        <v>0</v>
      </c>
      <c r="Q565" s="238">
        <f>ROUND(E565*P565,2)</f>
        <v>0</v>
      </c>
      <c r="R565" s="238" t="s">
        <v>744</v>
      </c>
      <c r="S565" s="238" t="s">
        <v>214</v>
      </c>
      <c r="T565" s="239" t="s">
        <v>284</v>
      </c>
      <c r="U565" s="222">
        <v>0.13</v>
      </c>
      <c r="V565" s="222">
        <f>ROUND(E565*U565,2)</f>
        <v>1.3</v>
      </c>
      <c r="W565" s="222"/>
      <c r="X565" s="222" t="s">
        <v>248</v>
      </c>
      <c r="Y565" s="211"/>
      <c r="Z565" s="211"/>
      <c r="AA565" s="211"/>
      <c r="AB565" s="211"/>
      <c r="AC565" s="211"/>
      <c r="AD565" s="211"/>
      <c r="AE565" s="211"/>
      <c r="AF565" s="211"/>
      <c r="AG565" s="211" t="s">
        <v>745</v>
      </c>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18"/>
      <c r="B566" s="219"/>
      <c r="C566" s="272" t="s">
        <v>801</v>
      </c>
      <c r="D566" s="220"/>
      <c r="E566" s="221"/>
      <c r="F566" s="222"/>
      <c r="G566" s="222"/>
      <c r="H566" s="222"/>
      <c r="I566" s="222"/>
      <c r="J566" s="222"/>
      <c r="K566" s="222"/>
      <c r="L566" s="222"/>
      <c r="M566" s="222"/>
      <c r="N566" s="222"/>
      <c r="O566" s="222"/>
      <c r="P566" s="222"/>
      <c r="Q566" s="222"/>
      <c r="R566" s="222"/>
      <c r="S566" s="222"/>
      <c r="T566" s="222"/>
      <c r="U566" s="222"/>
      <c r="V566" s="222"/>
      <c r="W566" s="222"/>
      <c r="X566" s="222"/>
      <c r="Y566" s="211"/>
      <c r="Z566" s="211"/>
      <c r="AA566" s="211"/>
      <c r="AB566" s="211"/>
      <c r="AC566" s="211"/>
      <c r="AD566" s="211"/>
      <c r="AE566" s="211"/>
      <c r="AF566" s="211"/>
      <c r="AG566" s="211" t="s">
        <v>286</v>
      </c>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73" t="s">
        <v>802</v>
      </c>
      <c r="D567" s="266"/>
      <c r="E567" s="266"/>
      <c r="F567" s="266"/>
      <c r="G567" s="266"/>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286</v>
      </c>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33">
        <v>108</v>
      </c>
      <c r="B568" s="234" t="s">
        <v>811</v>
      </c>
      <c r="C568" s="252" t="s">
        <v>812</v>
      </c>
      <c r="D568" s="235" t="s">
        <v>349</v>
      </c>
      <c r="E568" s="236">
        <v>21.21</v>
      </c>
      <c r="F568" s="237"/>
      <c r="G568" s="238">
        <f>ROUND(E568*F568,2)</f>
        <v>0</v>
      </c>
      <c r="H568" s="237"/>
      <c r="I568" s="238">
        <f>ROUND(E568*H568,2)</f>
        <v>0</v>
      </c>
      <c r="J568" s="237"/>
      <c r="K568" s="238">
        <f>ROUND(E568*J568,2)</f>
        <v>0</v>
      </c>
      <c r="L568" s="238">
        <v>21</v>
      </c>
      <c r="M568" s="238">
        <f>G568*(1+L568/100)</f>
        <v>0</v>
      </c>
      <c r="N568" s="238">
        <v>1.8400000000000001E-3</v>
      </c>
      <c r="O568" s="238">
        <f>ROUND(E568*N568,2)</f>
        <v>0.04</v>
      </c>
      <c r="P568" s="238">
        <v>0</v>
      </c>
      <c r="Q568" s="238">
        <f>ROUND(E568*P568,2)</f>
        <v>0</v>
      </c>
      <c r="R568" s="238"/>
      <c r="S568" s="238" t="s">
        <v>247</v>
      </c>
      <c r="T568" s="239" t="s">
        <v>215</v>
      </c>
      <c r="U568" s="222">
        <v>0</v>
      </c>
      <c r="V568" s="222">
        <f>ROUND(E568*U568,2)</f>
        <v>0</v>
      </c>
      <c r="W568" s="222"/>
      <c r="X568" s="222" t="s">
        <v>248</v>
      </c>
      <c r="Y568" s="211"/>
      <c r="Z568" s="211"/>
      <c r="AA568" s="211"/>
      <c r="AB568" s="211"/>
      <c r="AC568" s="211"/>
      <c r="AD568" s="211"/>
      <c r="AE568" s="211"/>
      <c r="AF568" s="211"/>
      <c r="AG568" s="211" t="s">
        <v>745</v>
      </c>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53" t="s">
        <v>813</v>
      </c>
      <c r="D569" s="240"/>
      <c r="E569" s="240"/>
      <c r="F569" s="240"/>
      <c r="G569" s="240"/>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219</v>
      </c>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68" t="s">
        <v>814</v>
      </c>
      <c r="D570" s="259"/>
      <c r="E570" s="260">
        <v>21.21</v>
      </c>
      <c r="F570" s="222"/>
      <c r="G570" s="222"/>
      <c r="H570" s="222"/>
      <c r="I570" s="222"/>
      <c r="J570" s="222"/>
      <c r="K570" s="222"/>
      <c r="L570" s="222"/>
      <c r="M570" s="222"/>
      <c r="N570" s="222"/>
      <c r="O570" s="222"/>
      <c r="P570" s="222"/>
      <c r="Q570" s="222"/>
      <c r="R570" s="222"/>
      <c r="S570" s="222"/>
      <c r="T570" s="222"/>
      <c r="U570" s="222"/>
      <c r="V570" s="222"/>
      <c r="W570" s="222"/>
      <c r="X570" s="222"/>
      <c r="Y570" s="211"/>
      <c r="Z570" s="211"/>
      <c r="AA570" s="211"/>
      <c r="AB570" s="211"/>
      <c r="AC570" s="211"/>
      <c r="AD570" s="211"/>
      <c r="AE570" s="211"/>
      <c r="AF570" s="211"/>
      <c r="AG570" s="211" t="s">
        <v>288</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33">
        <v>109</v>
      </c>
      <c r="B571" s="234" t="s">
        <v>815</v>
      </c>
      <c r="C571" s="252" t="s">
        <v>816</v>
      </c>
      <c r="D571" s="235" t="s">
        <v>294</v>
      </c>
      <c r="E571" s="236">
        <v>22.05</v>
      </c>
      <c r="F571" s="237"/>
      <c r="G571" s="238">
        <f>ROUND(E571*F571,2)</f>
        <v>0</v>
      </c>
      <c r="H571" s="237"/>
      <c r="I571" s="238">
        <f>ROUND(E571*H571,2)</f>
        <v>0</v>
      </c>
      <c r="J571" s="237"/>
      <c r="K571" s="238">
        <f>ROUND(E571*J571,2)</f>
        <v>0</v>
      </c>
      <c r="L571" s="238">
        <v>21</v>
      </c>
      <c r="M571" s="238">
        <f>G571*(1+L571/100)</f>
        <v>0</v>
      </c>
      <c r="N571" s="238">
        <v>0</v>
      </c>
      <c r="O571" s="238">
        <f>ROUND(E571*N571,2)</f>
        <v>0</v>
      </c>
      <c r="P571" s="238">
        <v>0</v>
      </c>
      <c r="Q571" s="238">
        <f>ROUND(E571*P571,2)</f>
        <v>0</v>
      </c>
      <c r="R571" s="238" t="s">
        <v>744</v>
      </c>
      <c r="S571" s="238" t="s">
        <v>214</v>
      </c>
      <c r="T571" s="239" t="s">
        <v>284</v>
      </c>
      <c r="U571" s="222">
        <v>0.1</v>
      </c>
      <c r="V571" s="222">
        <f>ROUND(E571*U571,2)</f>
        <v>2.21</v>
      </c>
      <c r="W571" s="222"/>
      <c r="X571" s="222" t="s">
        <v>248</v>
      </c>
      <c r="Y571" s="211"/>
      <c r="Z571" s="211"/>
      <c r="AA571" s="211"/>
      <c r="AB571" s="211"/>
      <c r="AC571" s="211"/>
      <c r="AD571" s="211"/>
      <c r="AE571" s="211"/>
      <c r="AF571" s="211"/>
      <c r="AG571" s="211" t="s">
        <v>745</v>
      </c>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18"/>
      <c r="B572" s="219"/>
      <c r="C572" s="268" t="s">
        <v>796</v>
      </c>
      <c r="D572" s="259"/>
      <c r="E572" s="260">
        <v>22.05</v>
      </c>
      <c r="F572" s="222"/>
      <c r="G572" s="222"/>
      <c r="H572" s="222"/>
      <c r="I572" s="222"/>
      <c r="J572" s="222"/>
      <c r="K572" s="222"/>
      <c r="L572" s="222"/>
      <c r="M572" s="222"/>
      <c r="N572" s="222"/>
      <c r="O572" s="222"/>
      <c r="P572" s="222"/>
      <c r="Q572" s="222"/>
      <c r="R572" s="222"/>
      <c r="S572" s="222"/>
      <c r="T572" s="222"/>
      <c r="U572" s="222"/>
      <c r="V572" s="222"/>
      <c r="W572" s="222"/>
      <c r="X572" s="222"/>
      <c r="Y572" s="211"/>
      <c r="Z572" s="211"/>
      <c r="AA572" s="211"/>
      <c r="AB572" s="211"/>
      <c r="AC572" s="211"/>
      <c r="AD572" s="211"/>
      <c r="AE572" s="211"/>
      <c r="AF572" s="211"/>
      <c r="AG572" s="211" t="s">
        <v>288</v>
      </c>
      <c r="AH572" s="211">
        <v>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ht="20.95" outlineLevel="1" x14ac:dyDescent="0.2">
      <c r="A573" s="233">
        <v>110</v>
      </c>
      <c r="B573" s="234" t="s">
        <v>817</v>
      </c>
      <c r="C573" s="252" t="s">
        <v>818</v>
      </c>
      <c r="D573" s="235" t="s">
        <v>294</v>
      </c>
      <c r="E573" s="236">
        <v>235.62</v>
      </c>
      <c r="F573" s="237"/>
      <c r="G573" s="238">
        <f>ROUND(E573*F573,2)</f>
        <v>0</v>
      </c>
      <c r="H573" s="237"/>
      <c r="I573" s="238">
        <f>ROUND(E573*H573,2)</f>
        <v>0</v>
      </c>
      <c r="J573" s="237"/>
      <c r="K573" s="238">
        <f>ROUND(E573*J573,2)</f>
        <v>0</v>
      </c>
      <c r="L573" s="238">
        <v>21</v>
      </c>
      <c r="M573" s="238">
        <f>G573*(1+L573/100)</f>
        <v>0</v>
      </c>
      <c r="N573" s="238">
        <v>1.8500000000000001E-3</v>
      </c>
      <c r="O573" s="238">
        <f>ROUND(E573*N573,2)</f>
        <v>0.44</v>
      </c>
      <c r="P573" s="238">
        <v>0</v>
      </c>
      <c r="Q573" s="238">
        <f>ROUND(E573*P573,2)</f>
        <v>0</v>
      </c>
      <c r="R573" s="238" t="s">
        <v>343</v>
      </c>
      <c r="S573" s="238" t="s">
        <v>214</v>
      </c>
      <c r="T573" s="239" t="s">
        <v>284</v>
      </c>
      <c r="U573" s="222">
        <v>0</v>
      </c>
      <c r="V573" s="222">
        <f>ROUND(E573*U573,2)</f>
        <v>0</v>
      </c>
      <c r="W573" s="222"/>
      <c r="X573" s="222" t="s">
        <v>344</v>
      </c>
      <c r="Y573" s="211"/>
      <c r="Z573" s="211"/>
      <c r="AA573" s="211"/>
      <c r="AB573" s="211"/>
      <c r="AC573" s="211"/>
      <c r="AD573" s="211"/>
      <c r="AE573" s="211"/>
      <c r="AF573" s="211"/>
      <c r="AG573" s="211" t="s">
        <v>345</v>
      </c>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9" t="s">
        <v>310</v>
      </c>
      <c r="D574" s="261"/>
      <c r="E574" s="262"/>
      <c r="F574" s="222"/>
      <c r="G574" s="222"/>
      <c r="H574" s="222"/>
      <c r="I574" s="222"/>
      <c r="J574" s="222"/>
      <c r="K574" s="222"/>
      <c r="L574" s="222"/>
      <c r="M574" s="222"/>
      <c r="N574" s="222"/>
      <c r="O574" s="222"/>
      <c r="P574" s="222"/>
      <c r="Q574" s="222"/>
      <c r="R574" s="222"/>
      <c r="S574" s="222"/>
      <c r="T574" s="222"/>
      <c r="U574" s="222"/>
      <c r="V574" s="222"/>
      <c r="W574" s="222"/>
      <c r="X574" s="222"/>
      <c r="Y574" s="211"/>
      <c r="Z574" s="211"/>
      <c r="AA574" s="211"/>
      <c r="AB574" s="211"/>
      <c r="AC574" s="211"/>
      <c r="AD574" s="211"/>
      <c r="AE574" s="211"/>
      <c r="AF574" s="211"/>
      <c r="AG574" s="211" t="s">
        <v>288</v>
      </c>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18"/>
      <c r="B575" s="219"/>
      <c r="C575" s="270" t="s">
        <v>819</v>
      </c>
      <c r="D575" s="261"/>
      <c r="E575" s="262">
        <v>22.05</v>
      </c>
      <c r="F575" s="222"/>
      <c r="G575" s="222"/>
      <c r="H575" s="222"/>
      <c r="I575" s="222"/>
      <c r="J575" s="222"/>
      <c r="K575" s="222"/>
      <c r="L575" s="222"/>
      <c r="M575" s="222"/>
      <c r="N575" s="222"/>
      <c r="O575" s="222"/>
      <c r="P575" s="222"/>
      <c r="Q575" s="222"/>
      <c r="R575" s="222"/>
      <c r="S575" s="222"/>
      <c r="T575" s="222"/>
      <c r="U575" s="222"/>
      <c r="V575" s="222"/>
      <c r="W575" s="222"/>
      <c r="X575" s="222"/>
      <c r="Y575" s="211"/>
      <c r="Z575" s="211"/>
      <c r="AA575" s="211"/>
      <c r="AB575" s="211"/>
      <c r="AC575" s="211"/>
      <c r="AD575" s="211"/>
      <c r="AE575" s="211"/>
      <c r="AF575" s="211"/>
      <c r="AG575" s="211" t="s">
        <v>288</v>
      </c>
      <c r="AH575" s="211">
        <v>2</v>
      </c>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18"/>
      <c r="B576" s="219"/>
      <c r="C576" s="270" t="s">
        <v>820</v>
      </c>
      <c r="D576" s="261"/>
      <c r="E576" s="262">
        <v>174.3</v>
      </c>
      <c r="F576" s="222"/>
      <c r="G576" s="222"/>
      <c r="H576" s="222"/>
      <c r="I576" s="222"/>
      <c r="J576" s="222"/>
      <c r="K576" s="222"/>
      <c r="L576" s="222"/>
      <c r="M576" s="222"/>
      <c r="N576" s="222"/>
      <c r="O576" s="222"/>
      <c r="P576" s="222"/>
      <c r="Q576" s="222"/>
      <c r="R576" s="222"/>
      <c r="S576" s="222"/>
      <c r="T576" s="222"/>
      <c r="U576" s="222"/>
      <c r="V576" s="222"/>
      <c r="W576" s="222"/>
      <c r="X576" s="222"/>
      <c r="Y576" s="211"/>
      <c r="Z576" s="211"/>
      <c r="AA576" s="211"/>
      <c r="AB576" s="211"/>
      <c r="AC576" s="211"/>
      <c r="AD576" s="211"/>
      <c r="AE576" s="211"/>
      <c r="AF576" s="211"/>
      <c r="AG576" s="211" t="s">
        <v>288</v>
      </c>
      <c r="AH576" s="211">
        <v>2</v>
      </c>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71" t="s">
        <v>315</v>
      </c>
      <c r="D577" s="263"/>
      <c r="E577" s="264"/>
      <c r="F577" s="222"/>
      <c r="G577" s="222"/>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288</v>
      </c>
      <c r="AH577" s="211">
        <v>3</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9" t="s">
        <v>316</v>
      </c>
      <c r="D578" s="261"/>
      <c r="E578" s="262"/>
      <c r="F578" s="222"/>
      <c r="G578" s="222"/>
      <c r="H578" s="222"/>
      <c r="I578" s="222"/>
      <c r="J578" s="222"/>
      <c r="K578" s="222"/>
      <c r="L578" s="222"/>
      <c r="M578" s="222"/>
      <c r="N578" s="222"/>
      <c r="O578" s="222"/>
      <c r="P578" s="222"/>
      <c r="Q578" s="222"/>
      <c r="R578" s="222"/>
      <c r="S578" s="222"/>
      <c r="T578" s="222"/>
      <c r="U578" s="222"/>
      <c r="V578" s="222"/>
      <c r="W578" s="222"/>
      <c r="X578" s="222"/>
      <c r="Y578" s="211"/>
      <c r="Z578" s="211"/>
      <c r="AA578" s="211"/>
      <c r="AB578" s="211"/>
      <c r="AC578" s="211"/>
      <c r="AD578" s="211"/>
      <c r="AE578" s="211"/>
      <c r="AF578" s="211"/>
      <c r="AG578" s="211" t="s">
        <v>288</v>
      </c>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18"/>
      <c r="B579" s="219"/>
      <c r="C579" s="268" t="s">
        <v>786</v>
      </c>
      <c r="D579" s="259"/>
      <c r="E579" s="260">
        <v>235.62</v>
      </c>
      <c r="F579" s="222"/>
      <c r="G579" s="222"/>
      <c r="H579" s="222"/>
      <c r="I579" s="222"/>
      <c r="J579" s="222"/>
      <c r="K579" s="222"/>
      <c r="L579" s="222"/>
      <c r="M579" s="222"/>
      <c r="N579" s="222"/>
      <c r="O579" s="222"/>
      <c r="P579" s="222"/>
      <c r="Q579" s="222"/>
      <c r="R579" s="222"/>
      <c r="S579" s="222"/>
      <c r="T579" s="222"/>
      <c r="U579" s="222"/>
      <c r="V579" s="222"/>
      <c r="W579" s="222"/>
      <c r="X579" s="222"/>
      <c r="Y579" s="211"/>
      <c r="Z579" s="211"/>
      <c r="AA579" s="211"/>
      <c r="AB579" s="211"/>
      <c r="AC579" s="211"/>
      <c r="AD579" s="211"/>
      <c r="AE579" s="211"/>
      <c r="AF579" s="211"/>
      <c r="AG579" s="211" t="s">
        <v>288</v>
      </c>
      <c r="AH579" s="211">
        <v>0</v>
      </c>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ht="20.95" outlineLevel="1" x14ac:dyDescent="0.2">
      <c r="A580" s="233">
        <v>111</v>
      </c>
      <c r="B580" s="234" t="s">
        <v>380</v>
      </c>
      <c r="C580" s="252" t="s">
        <v>381</v>
      </c>
      <c r="D580" s="235" t="s">
        <v>294</v>
      </c>
      <c r="E580" s="236">
        <v>25.2</v>
      </c>
      <c r="F580" s="237"/>
      <c r="G580" s="238">
        <f>ROUND(E580*F580,2)</f>
        <v>0</v>
      </c>
      <c r="H580" s="237"/>
      <c r="I580" s="238">
        <f>ROUND(E580*H580,2)</f>
        <v>0</v>
      </c>
      <c r="J580" s="237"/>
      <c r="K580" s="238">
        <f>ROUND(E580*J580,2)</f>
        <v>0</v>
      </c>
      <c r="L580" s="238">
        <v>21</v>
      </c>
      <c r="M580" s="238">
        <f>G580*(1+L580/100)</f>
        <v>0</v>
      </c>
      <c r="N580" s="238">
        <v>2.9999999999999997E-4</v>
      </c>
      <c r="O580" s="238">
        <f>ROUND(E580*N580,2)</f>
        <v>0.01</v>
      </c>
      <c r="P580" s="238">
        <v>0</v>
      </c>
      <c r="Q580" s="238">
        <f>ROUND(E580*P580,2)</f>
        <v>0</v>
      </c>
      <c r="R580" s="238" t="s">
        <v>343</v>
      </c>
      <c r="S580" s="238" t="s">
        <v>214</v>
      </c>
      <c r="T580" s="239" t="s">
        <v>284</v>
      </c>
      <c r="U580" s="222">
        <v>0</v>
      </c>
      <c r="V580" s="222">
        <f>ROUND(E580*U580,2)</f>
        <v>0</v>
      </c>
      <c r="W580" s="222"/>
      <c r="X580" s="222" t="s">
        <v>344</v>
      </c>
      <c r="Y580" s="211"/>
      <c r="Z580" s="211"/>
      <c r="AA580" s="211"/>
      <c r="AB580" s="211"/>
      <c r="AC580" s="211"/>
      <c r="AD580" s="211"/>
      <c r="AE580" s="211"/>
      <c r="AF580" s="211"/>
      <c r="AG580" s="211" t="s">
        <v>345</v>
      </c>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68" t="s">
        <v>821</v>
      </c>
      <c r="D581" s="259"/>
      <c r="E581" s="260">
        <v>25.2</v>
      </c>
      <c r="F581" s="222"/>
      <c r="G581" s="222"/>
      <c r="H581" s="222"/>
      <c r="I581" s="222"/>
      <c r="J581" s="222"/>
      <c r="K581" s="222"/>
      <c r="L581" s="222"/>
      <c r="M581" s="222"/>
      <c r="N581" s="222"/>
      <c r="O581" s="222"/>
      <c r="P581" s="222"/>
      <c r="Q581" s="222"/>
      <c r="R581" s="222"/>
      <c r="S581" s="222"/>
      <c r="T581" s="222"/>
      <c r="U581" s="222"/>
      <c r="V581" s="222"/>
      <c r="W581" s="222"/>
      <c r="X581" s="222"/>
      <c r="Y581" s="211"/>
      <c r="Z581" s="211"/>
      <c r="AA581" s="211"/>
      <c r="AB581" s="211"/>
      <c r="AC581" s="211"/>
      <c r="AD581" s="211"/>
      <c r="AE581" s="211"/>
      <c r="AF581" s="211"/>
      <c r="AG581" s="211" t="s">
        <v>288</v>
      </c>
      <c r="AH581" s="211">
        <v>0</v>
      </c>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33">
        <v>112</v>
      </c>
      <c r="B582" s="234" t="s">
        <v>822</v>
      </c>
      <c r="C582" s="252" t="s">
        <v>823</v>
      </c>
      <c r="D582" s="235" t="s">
        <v>338</v>
      </c>
      <c r="E582" s="236">
        <v>0.59806999999999999</v>
      </c>
      <c r="F582" s="237"/>
      <c r="G582" s="238">
        <f>ROUND(E582*F582,2)</f>
        <v>0</v>
      </c>
      <c r="H582" s="237"/>
      <c r="I582" s="238">
        <f>ROUND(E582*H582,2)</f>
        <v>0</v>
      </c>
      <c r="J582" s="237"/>
      <c r="K582" s="238">
        <f>ROUND(E582*J582,2)</f>
        <v>0</v>
      </c>
      <c r="L582" s="238">
        <v>21</v>
      </c>
      <c r="M582" s="238">
        <f>G582*(1+L582/100)</f>
        <v>0</v>
      </c>
      <c r="N582" s="238">
        <v>0</v>
      </c>
      <c r="O582" s="238">
        <f>ROUND(E582*N582,2)</f>
        <v>0</v>
      </c>
      <c r="P582" s="238">
        <v>0</v>
      </c>
      <c r="Q582" s="238">
        <f>ROUND(E582*P582,2)</f>
        <v>0</v>
      </c>
      <c r="R582" s="238" t="s">
        <v>744</v>
      </c>
      <c r="S582" s="238" t="s">
        <v>214</v>
      </c>
      <c r="T582" s="239" t="s">
        <v>284</v>
      </c>
      <c r="U582" s="222">
        <v>1.609</v>
      </c>
      <c r="V582" s="222">
        <f>ROUND(E582*U582,2)</f>
        <v>0.96</v>
      </c>
      <c r="W582" s="222"/>
      <c r="X582" s="222" t="s">
        <v>248</v>
      </c>
      <c r="Y582" s="211"/>
      <c r="Z582" s="211"/>
      <c r="AA582" s="211"/>
      <c r="AB582" s="211"/>
      <c r="AC582" s="211"/>
      <c r="AD582" s="211"/>
      <c r="AE582" s="211"/>
      <c r="AF582" s="211"/>
      <c r="AG582" s="211" t="s">
        <v>745</v>
      </c>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67" t="s">
        <v>824</v>
      </c>
      <c r="D583" s="265"/>
      <c r="E583" s="265"/>
      <c r="F583" s="265"/>
      <c r="G583" s="265"/>
      <c r="H583" s="222"/>
      <c r="I583" s="222"/>
      <c r="J583" s="222"/>
      <c r="K583" s="222"/>
      <c r="L583" s="222"/>
      <c r="M583" s="222"/>
      <c r="N583" s="222"/>
      <c r="O583" s="222"/>
      <c r="P583" s="222"/>
      <c r="Q583" s="222"/>
      <c r="R583" s="222"/>
      <c r="S583" s="222"/>
      <c r="T583" s="222"/>
      <c r="U583" s="222"/>
      <c r="V583" s="222"/>
      <c r="W583" s="222"/>
      <c r="X583" s="222"/>
      <c r="Y583" s="211"/>
      <c r="Z583" s="211"/>
      <c r="AA583" s="211"/>
      <c r="AB583" s="211"/>
      <c r="AC583" s="211"/>
      <c r="AD583" s="211"/>
      <c r="AE583" s="211"/>
      <c r="AF583" s="211"/>
      <c r="AG583" s="211" t="s">
        <v>286</v>
      </c>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ht="13.1" x14ac:dyDescent="0.2">
      <c r="A584" s="227" t="s">
        <v>209</v>
      </c>
      <c r="B584" s="228" t="s">
        <v>138</v>
      </c>
      <c r="C584" s="251" t="s">
        <v>139</v>
      </c>
      <c r="D584" s="229"/>
      <c r="E584" s="230"/>
      <c r="F584" s="231"/>
      <c r="G584" s="231">
        <f>SUMIF(AG585:AG613,"&lt;&gt;NOR",G585:G613)</f>
        <v>0</v>
      </c>
      <c r="H584" s="231"/>
      <c r="I584" s="231">
        <f>SUM(I585:I613)</f>
        <v>0</v>
      </c>
      <c r="J584" s="231"/>
      <c r="K584" s="231">
        <f>SUM(K585:K613)</f>
        <v>0</v>
      </c>
      <c r="L584" s="231"/>
      <c r="M584" s="231">
        <f>SUM(M585:M613)</f>
        <v>0</v>
      </c>
      <c r="N584" s="231"/>
      <c r="O584" s="231">
        <f>SUM(O585:O613)</f>
        <v>21.599999999999998</v>
      </c>
      <c r="P584" s="231"/>
      <c r="Q584" s="231">
        <f>SUM(Q585:Q613)</f>
        <v>0</v>
      </c>
      <c r="R584" s="231"/>
      <c r="S584" s="231"/>
      <c r="T584" s="232"/>
      <c r="U584" s="226"/>
      <c r="V584" s="226">
        <f>SUM(V585:V613)</f>
        <v>795.34999999999991</v>
      </c>
      <c r="W584" s="226"/>
      <c r="X584" s="226"/>
      <c r="AG584" t="s">
        <v>210</v>
      </c>
    </row>
    <row r="585" spans="1:60" outlineLevel="1" x14ac:dyDescent="0.2">
      <c r="A585" s="233">
        <v>113</v>
      </c>
      <c r="B585" s="234" t="s">
        <v>825</v>
      </c>
      <c r="C585" s="252" t="s">
        <v>826</v>
      </c>
      <c r="D585" s="235" t="s">
        <v>294</v>
      </c>
      <c r="E585" s="236">
        <v>549.88499999999999</v>
      </c>
      <c r="F585" s="237"/>
      <c r="G585" s="238">
        <f>ROUND(E585*F585,2)</f>
        <v>0</v>
      </c>
      <c r="H585" s="237"/>
      <c r="I585" s="238">
        <f>ROUND(E585*H585,2)</f>
        <v>0</v>
      </c>
      <c r="J585" s="237"/>
      <c r="K585" s="238">
        <f>ROUND(E585*J585,2)</f>
        <v>0</v>
      </c>
      <c r="L585" s="238">
        <v>21</v>
      </c>
      <c r="M585" s="238">
        <f>G585*(1+L585/100)</f>
        <v>0</v>
      </c>
      <c r="N585" s="238">
        <v>2.3000000000000001E-4</v>
      </c>
      <c r="O585" s="238">
        <f>ROUND(E585*N585,2)</f>
        <v>0.13</v>
      </c>
      <c r="P585" s="238">
        <v>0</v>
      </c>
      <c r="Q585" s="238">
        <f>ROUND(E585*P585,2)</f>
        <v>0</v>
      </c>
      <c r="R585" s="238" t="s">
        <v>827</v>
      </c>
      <c r="S585" s="238" t="s">
        <v>214</v>
      </c>
      <c r="T585" s="239" t="s">
        <v>284</v>
      </c>
      <c r="U585" s="222">
        <v>0.18099999999999999</v>
      </c>
      <c r="V585" s="222">
        <f>ROUND(E585*U585,2)</f>
        <v>99.53</v>
      </c>
      <c r="W585" s="222"/>
      <c r="X585" s="222" t="s">
        <v>248</v>
      </c>
      <c r="Y585" s="211"/>
      <c r="Z585" s="211"/>
      <c r="AA585" s="211"/>
      <c r="AB585" s="211"/>
      <c r="AC585" s="211"/>
      <c r="AD585" s="211"/>
      <c r="AE585" s="211"/>
      <c r="AF585" s="211"/>
      <c r="AG585" s="211" t="s">
        <v>745</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ht="31.45" outlineLevel="1" x14ac:dyDescent="0.2">
      <c r="A586" s="218"/>
      <c r="B586" s="219"/>
      <c r="C586" s="268" t="s">
        <v>359</v>
      </c>
      <c r="D586" s="259"/>
      <c r="E586" s="260">
        <v>549.88</v>
      </c>
      <c r="F586" s="222"/>
      <c r="G586" s="222"/>
      <c r="H586" s="222"/>
      <c r="I586" s="222"/>
      <c r="J586" s="222"/>
      <c r="K586" s="222"/>
      <c r="L586" s="222"/>
      <c r="M586" s="222"/>
      <c r="N586" s="222"/>
      <c r="O586" s="222"/>
      <c r="P586" s="222"/>
      <c r="Q586" s="222"/>
      <c r="R586" s="222"/>
      <c r="S586" s="222"/>
      <c r="T586" s="222"/>
      <c r="U586" s="222"/>
      <c r="V586" s="222"/>
      <c r="W586" s="222"/>
      <c r="X586" s="222"/>
      <c r="Y586" s="211"/>
      <c r="Z586" s="211"/>
      <c r="AA586" s="211"/>
      <c r="AB586" s="211"/>
      <c r="AC586" s="211"/>
      <c r="AD586" s="211"/>
      <c r="AE586" s="211"/>
      <c r="AF586" s="211"/>
      <c r="AG586" s="211" t="s">
        <v>288</v>
      </c>
      <c r="AH586" s="211">
        <v>0</v>
      </c>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outlineLevel="1" x14ac:dyDescent="0.2">
      <c r="A587" s="233">
        <v>114</v>
      </c>
      <c r="B587" s="234" t="s">
        <v>828</v>
      </c>
      <c r="C587" s="252" t="s">
        <v>829</v>
      </c>
      <c r="D587" s="235" t="s">
        <v>294</v>
      </c>
      <c r="E587" s="236">
        <v>174.3</v>
      </c>
      <c r="F587" s="237"/>
      <c r="G587" s="238">
        <f>ROUND(E587*F587,2)</f>
        <v>0</v>
      </c>
      <c r="H587" s="237"/>
      <c r="I587" s="238">
        <f>ROUND(E587*H587,2)</f>
        <v>0</v>
      </c>
      <c r="J587" s="237"/>
      <c r="K587" s="238">
        <f>ROUND(E587*J587,2)</f>
        <v>0</v>
      </c>
      <c r="L587" s="238">
        <v>21</v>
      </c>
      <c r="M587" s="238">
        <f>G587*(1+L587/100)</f>
        <v>0</v>
      </c>
      <c r="N587" s="238">
        <v>2.3000000000000001E-4</v>
      </c>
      <c r="O587" s="238">
        <f>ROUND(E587*N587,2)</f>
        <v>0.04</v>
      </c>
      <c r="P587" s="238">
        <v>0</v>
      </c>
      <c r="Q587" s="238">
        <f>ROUND(E587*P587,2)</f>
        <v>0</v>
      </c>
      <c r="R587" s="238" t="s">
        <v>827</v>
      </c>
      <c r="S587" s="238" t="s">
        <v>214</v>
      </c>
      <c r="T587" s="239" t="s">
        <v>284</v>
      </c>
      <c r="U587" s="222">
        <v>0.36199999999999999</v>
      </c>
      <c r="V587" s="222">
        <f>ROUND(E587*U587,2)</f>
        <v>63.1</v>
      </c>
      <c r="W587" s="222"/>
      <c r="X587" s="222" t="s">
        <v>248</v>
      </c>
      <c r="Y587" s="211"/>
      <c r="Z587" s="211"/>
      <c r="AA587" s="211"/>
      <c r="AB587" s="211"/>
      <c r="AC587" s="211"/>
      <c r="AD587" s="211"/>
      <c r="AE587" s="211"/>
      <c r="AF587" s="211"/>
      <c r="AG587" s="211" t="s">
        <v>745</v>
      </c>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68" t="s">
        <v>792</v>
      </c>
      <c r="D588" s="259"/>
      <c r="E588" s="260">
        <v>174.3</v>
      </c>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288</v>
      </c>
      <c r="AH588" s="211">
        <v>0</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ht="20.95" outlineLevel="1" x14ac:dyDescent="0.2">
      <c r="A589" s="233">
        <v>115</v>
      </c>
      <c r="B589" s="234" t="s">
        <v>830</v>
      </c>
      <c r="C589" s="252" t="s">
        <v>831</v>
      </c>
      <c r="D589" s="235" t="s">
        <v>294</v>
      </c>
      <c r="E589" s="236">
        <v>549.88499999999999</v>
      </c>
      <c r="F589" s="237"/>
      <c r="G589" s="238">
        <f>ROUND(E589*F589,2)</f>
        <v>0</v>
      </c>
      <c r="H589" s="237"/>
      <c r="I589" s="238">
        <f>ROUND(E589*H589,2)</f>
        <v>0</v>
      </c>
      <c r="J589" s="237"/>
      <c r="K589" s="238">
        <f>ROUND(E589*J589,2)</f>
        <v>0</v>
      </c>
      <c r="L589" s="238">
        <v>21</v>
      </c>
      <c r="M589" s="238">
        <f>G589*(1+L589/100)</f>
        <v>0</v>
      </c>
      <c r="N589" s="238">
        <v>2.1000000000000001E-4</v>
      </c>
      <c r="O589" s="238">
        <f>ROUND(E589*N589,2)</f>
        <v>0.12</v>
      </c>
      <c r="P589" s="238">
        <v>0</v>
      </c>
      <c r="Q589" s="238">
        <f>ROUND(E589*P589,2)</f>
        <v>0</v>
      </c>
      <c r="R589" s="238" t="s">
        <v>827</v>
      </c>
      <c r="S589" s="238" t="s">
        <v>214</v>
      </c>
      <c r="T589" s="239" t="s">
        <v>284</v>
      </c>
      <c r="U589" s="222">
        <v>0.18</v>
      </c>
      <c r="V589" s="222">
        <f>ROUND(E589*U589,2)</f>
        <v>98.98</v>
      </c>
      <c r="W589" s="222"/>
      <c r="X589" s="222" t="s">
        <v>248</v>
      </c>
      <c r="Y589" s="211"/>
      <c r="Z589" s="211"/>
      <c r="AA589" s="211"/>
      <c r="AB589" s="211"/>
      <c r="AC589" s="211"/>
      <c r="AD589" s="211"/>
      <c r="AE589" s="211"/>
      <c r="AF589" s="211"/>
      <c r="AG589" s="211" t="s">
        <v>745</v>
      </c>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ht="31.45" outlineLevel="1" x14ac:dyDescent="0.2">
      <c r="A590" s="218"/>
      <c r="B590" s="219"/>
      <c r="C590" s="268" t="s">
        <v>359</v>
      </c>
      <c r="D590" s="259"/>
      <c r="E590" s="260">
        <v>549.88</v>
      </c>
      <c r="F590" s="222"/>
      <c r="G590" s="222"/>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288</v>
      </c>
      <c r="AH590" s="211">
        <v>0</v>
      </c>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33">
        <v>116</v>
      </c>
      <c r="B591" s="234" t="s">
        <v>832</v>
      </c>
      <c r="C591" s="252" t="s">
        <v>833</v>
      </c>
      <c r="D591" s="235" t="s">
        <v>294</v>
      </c>
      <c r="E591" s="236">
        <v>174.3</v>
      </c>
      <c r="F591" s="237"/>
      <c r="G591" s="238">
        <f>ROUND(E591*F591,2)</f>
        <v>0</v>
      </c>
      <c r="H591" s="237"/>
      <c r="I591" s="238">
        <f>ROUND(E591*H591,2)</f>
        <v>0</v>
      </c>
      <c r="J591" s="237"/>
      <c r="K591" s="238">
        <f>ROUND(E591*J591,2)</f>
        <v>0</v>
      </c>
      <c r="L591" s="238">
        <v>21</v>
      </c>
      <c r="M591" s="238">
        <f>G591*(1+L591/100)</f>
        <v>0</v>
      </c>
      <c r="N591" s="238">
        <v>0</v>
      </c>
      <c r="O591" s="238">
        <f>ROUND(E591*N591,2)</f>
        <v>0</v>
      </c>
      <c r="P591" s="238">
        <v>0</v>
      </c>
      <c r="Q591" s="238">
        <f>ROUND(E591*P591,2)</f>
        <v>0</v>
      </c>
      <c r="R591" s="238" t="s">
        <v>827</v>
      </c>
      <c r="S591" s="238" t="s">
        <v>214</v>
      </c>
      <c r="T591" s="239" t="s">
        <v>284</v>
      </c>
      <c r="U591" s="222">
        <v>0.45</v>
      </c>
      <c r="V591" s="222">
        <f>ROUND(E591*U591,2)</f>
        <v>78.44</v>
      </c>
      <c r="W591" s="222"/>
      <c r="X591" s="222" t="s">
        <v>248</v>
      </c>
      <c r="Y591" s="211"/>
      <c r="Z591" s="211"/>
      <c r="AA591" s="211"/>
      <c r="AB591" s="211"/>
      <c r="AC591" s="211"/>
      <c r="AD591" s="211"/>
      <c r="AE591" s="211"/>
      <c r="AF591" s="211"/>
      <c r="AG591" s="211" t="s">
        <v>745</v>
      </c>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18"/>
      <c r="B592" s="219"/>
      <c r="C592" s="268" t="s">
        <v>792</v>
      </c>
      <c r="D592" s="259"/>
      <c r="E592" s="260">
        <v>174.3</v>
      </c>
      <c r="F592" s="222"/>
      <c r="G592" s="222"/>
      <c r="H592" s="222"/>
      <c r="I592" s="222"/>
      <c r="J592" s="222"/>
      <c r="K592" s="222"/>
      <c r="L592" s="222"/>
      <c r="M592" s="222"/>
      <c r="N592" s="222"/>
      <c r="O592" s="222"/>
      <c r="P592" s="222"/>
      <c r="Q592" s="222"/>
      <c r="R592" s="222"/>
      <c r="S592" s="222"/>
      <c r="T592" s="222"/>
      <c r="U592" s="222"/>
      <c r="V592" s="222"/>
      <c r="W592" s="222"/>
      <c r="X592" s="222"/>
      <c r="Y592" s="211"/>
      <c r="Z592" s="211"/>
      <c r="AA592" s="211"/>
      <c r="AB592" s="211"/>
      <c r="AC592" s="211"/>
      <c r="AD592" s="211"/>
      <c r="AE592" s="211"/>
      <c r="AF592" s="211"/>
      <c r="AG592" s="211" t="s">
        <v>288</v>
      </c>
      <c r="AH592" s="211">
        <v>0</v>
      </c>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33">
        <v>117</v>
      </c>
      <c r="B593" s="234" t="s">
        <v>834</v>
      </c>
      <c r="C593" s="252" t="s">
        <v>835</v>
      </c>
      <c r="D593" s="235" t="s">
        <v>294</v>
      </c>
      <c r="E593" s="236">
        <v>756</v>
      </c>
      <c r="F593" s="237"/>
      <c r="G593" s="238">
        <f>ROUND(E593*F593,2)</f>
        <v>0</v>
      </c>
      <c r="H593" s="237"/>
      <c r="I593" s="238">
        <f>ROUND(E593*H593,2)</f>
        <v>0</v>
      </c>
      <c r="J593" s="237"/>
      <c r="K593" s="238">
        <f>ROUND(E593*J593,2)</f>
        <v>0</v>
      </c>
      <c r="L593" s="238">
        <v>21</v>
      </c>
      <c r="M593" s="238">
        <f>G593*(1+L593/100)</f>
        <v>0</v>
      </c>
      <c r="N593" s="238">
        <v>9.0000000000000006E-5</v>
      </c>
      <c r="O593" s="238">
        <f>ROUND(E593*N593,2)</f>
        <v>7.0000000000000007E-2</v>
      </c>
      <c r="P593" s="238">
        <v>0</v>
      </c>
      <c r="Q593" s="238">
        <f>ROUND(E593*P593,2)</f>
        <v>0</v>
      </c>
      <c r="R593" s="238" t="s">
        <v>836</v>
      </c>
      <c r="S593" s="238" t="s">
        <v>214</v>
      </c>
      <c r="T593" s="239" t="s">
        <v>284</v>
      </c>
      <c r="U593" s="222">
        <v>0.14000000000000001</v>
      </c>
      <c r="V593" s="222">
        <f>ROUND(E593*U593,2)</f>
        <v>105.84</v>
      </c>
      <c r="W593" s="222"/>
      <c r="X593" s="222" t="s">
        <v>248</v>
      </c>
      <c r="Y593" s="211"/>
      <c r="Z593" s="211"/>
      <c r="AA593" s="211"/>
      <c r="AB593" s="211"/>
      <c r="AC593" s="211"/>
      <c r="AD593" s="211"/>
      <c r="AE593" s="211"/>
      <c r="AF593" s="211"/>
      <c r="AG593" s="211" t="s">
        <v>745</v>
      </c>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18"/>
      <c r="B594" s="219"/>
      <c r="C594" s="253" t="s">
        <v>837</v>
      </c>
      <c r="D594" s="240"/>
      <c r="E594" s="240"/>
      <c r="F594" s="240"/>
      <c r="G594" s="240"/>
      <c r="H594" s="222"/>
      <c r="I594" s="222"/>
      <c r="J594" s="222"/>
      <c r="K594" s="222"/>
      <c r="L594" s="222"/>
      <c r="M594" s="222"/>
      <c r="N594" s="222"/>
      <c r="O594" s="222"/>
      <c r="P594" s="222"/>
      <c r="Q594" s="222"/>
      <c r="R594" s="222"/>
      <c r="S594" s="222"/>
      <c r="T594" s="222"/>
      <c r="U594" s="222"/>
      <c r="V594" s="222"/>
      <c r="W594" s="222"/>
      <c r="X594" s="222"/>
      <c r="Y594" s="211"/>
      <c r="Z594" s="211"/>
      <c r="AA594" s="211"/>
      <c r="AB594" s="211"/>
      <c r="AC594" s="211"/>
      <c r="AD594" s="211"/>
      <c r="AE594" s="211"/>
      <c r="AF594" s="211"/>
      <c r="AG594" s="211" t="s">
        <v>219</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ht="31.45" outlineLevel="1" x14ac:dyDescent="0.2">
      <c r="A595" s="218"/>
      <c r="B595" s="219"/>
      <c r="C595" s="268" t="s">
        <v>359</v>
      </c>
      <c r="D595" s="259"/>
      <c r="E595" s="260">
        <v>549.88</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ht="31.45" outlineLevel="1" x14ac:dyDescent="0.2">
      <c r="A596" s="218"/>
      <c r="B596" s="219"/>
      <c r="C596" s="268" t="s">
        <v>838</v>
      </c>
      <c r="D596" s="259"/>
      <c r="E596" s="260">
        <v>206.12</v>
      </c>
      <c r="F596" s="222"/>
      <c r="G596" s="222"/>
      <c r="H596" s="222"/>
      <c r="I596" s="222"/>
      <c r="J596" s="222"/>
      <c r="K596" s="222"/>
      <c r="L596" s="222"/>
      <c r="M596" s="222"/>
      <c r="N596" s="222"/>
      <c r="O596" s="222"/>
      <c r="P596" s="222"/>
      <c r="Q596" s="222"/>
      <c r="R596" s="222"/>
      <c r="S596" s="222"/>
      <c r="T596" s="222"/>
      <c r="U596" s="222"/>
      <c r="V596" s="222"/>
      <c r="W596" s="222"/>
      <c r="X596" s="222"/>
      <c r="Y596" s="211"/>
      <c r="Z596" s="211"/>
      <c r="AA596" s="211"/>
      <c r="AB596" s="211"/>
      <c r="AC596" s="211"/>
      <c r="AD596" s="211"/>
      <c r="AE596" s="211"/>
      <c r="AF596" s="211"/>
      <c r="AG596" s="211" t="s">
        <v>288</v>
      </c>
      <c r="AH596" s="211">
        <v>0</v>
      </c>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ht="41.9" outlineLevel="1" x14ac:dyDescent="0.2">
      <c r="A597" s="233">
        <v>118</v>
      </c>
      <c r="B597" s="234" t="s">
        <v>839</v>
      </c>
      <c r="C597" s="252" t="s">
        <v>840</v>
      </c>
      <c r="D597" s="235" t="s">
        <v>294</v>
      </c>
      <c r="E597" s="236">
        <v>756</v>
      </c>
      <c r="F597" s="237"/>
      <c r="G597" s="238">
        <f>ROUND(E597*F597,2)</f>
        <v>0</v>
      </c>
      <c r="H597" s="237"/>
      <c r="I597" s="238">
        <f>ROUND(E597*H597,2)</f>
        <v>0</v>
      </c>
      <c r="J597" s="237"/>
      <c r="K597" s="238">
        <f>ROUND(E597*J597,2)</f>
        <v>0</v>
      </c>
      <c r="L597" s="238">
        <v>21</v>
      </c>
      <c r="M597" s="238">
        <f>G597*(1+L597/100)</f>
        <v>0</v>
      </c>
      <c r="N597" s="238">
        <v>1.129E-2</v>
      </c>
      <c r="O597" s="238">
        <f>ROUND(E597*N597,2)</f>
        <v>8.5399999999999991</v>
      </c>
      <c r="P597" s="238">
        <v>0</v>
      </c>
      <c r="Q597" s="238">
        <f>ROUND(E597*P597,2)</f>
        <v>0</v>
      </c>
      <c r="R597" s="238" t="s">
        <v>827</v>
      </c>
      <c r="S597" s="238" t="s">
        <v>214</v>
      </c>
      <c r="T597" s="239" t="s">
        <v>284</v>
      </c>
      <c r="U597" s="222">
        <v>0.41</v>
      </c>
      <c r="V597" s="222">
        <f>ROUND(E597*U597,2)</f>
        <v>309.95999999999998</v>
      </c>
      <c r="W597" s="222"/>
      <c r="X597" s="222" t="s">
        <v>248</v>
      </c>
      <c r="Y597" s="211"/>
      <c r="Z597" s="211"/>
      <c r="AA597" s="211"/>
      <c r="AB597" s="211"/>
      <c r="AC597" s="211"/>
      <c r="AD597" s="211"/>
      <c r="AE597" s="211"/>
      <c r="AF597" s="211"/>
      <c r="AG597" s="211" t="s">
        <v>745</v>
      </c>
      <c r="AH597" s="211"/>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ht="31.45" outlineLevel="1" x14ac:dyDescent="0.2">
      <c r="A598" s="218"/>
      <c r="B598" s="219"/>
      <c r="C598" s="268" t="s">
        <v>359</v>
      </c>
      <c r="D598" s="259"/>
      <c r="E598" s="260">
        <v>549.88</v>
      </c>
      <c r="F598" s="222"/>
      <c r="G598" s="222"/>
      <c r="H598" s="222"/>
      <c r="I598" s="222"/>
      <c r="J598" s="222"/>
      <c r="K598" s="222"/>
      <c r="L598" s="222"/>
      <c r="M598" s="222"/>
      <c r="N598" s="222"/>
      <c r="O598" s="222"/>
      <c r="P598" s="222"/>
      <c r="Q598" s="222"/>
      <c r="R598" s="222"/>
      <c r="S598" s="222"/>
      <c r="T598" s="222"/>
      <c r="U598" s="222"/>
      <c r="V598" s="222"/>
      <c r="W598" s="222"/>
      <c r="X598" s="222"/>
      <c r="Y598" s="211"/>
      <c r="Z598" s="211"/>
      <c r="AA598" s="211"/>
      <c r="AB598" s="211"/>
      <c r="AC598" s="211"/>
      <c r="AD598" s="211"/>
      <c r="AE598" s="211"/>
      <c r="AF598" s="211"/>
      <c r="AG598" s="211" t="s">
        <v>288</v>
      </c>
      <c r="AH598" s="211">
        <v>0</v>
      </c>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ht="31.45" outlineLevel="1" x14ac:dyDescent="0.2">
      <c r="A599" s="218"/>
      <c r="B599" s="219"/>
      <c r="C599" s="268" t="s">
        <v>838</v>
      </c>
      <c r="D599" s="259"/>
      <c r="E599" s="260">
        <v>206.12</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outlineLevel="1" x14ac:dyDescent="0.2">
      <c r="A600" s="233">
        <v>119</v>
      </c>
      <c r="B600" s="234" t="s">
        <v>841</v>
      </c>
      <c r="C600" s="252" t="s">
        <v>842</v>
      </c>
      <c r="D600" s="235" t="s">
        <v>558</v>
      </c>
      <c r="E600" s="236">
        <v>1080</v>
      </c>
      <c r="F600" s="237"/>
      <c r="G600" s="238">
        <f>ROUND(E600*F600,2)</f>
        <v>0</v>
      </c>
      <c r="H600" s="237"/>
      <c r="I600" s="238">
        <f>ROUND(E600*H600,2)</f>
        <v>0</v>
      </c>
      <c r="J600" s="237"/>
      <c r="K600" s="238">
        <f>ROUND(E600*J600,2)</f>
        <v>0</v>
      </c>
      <c r="L600" s="238">
        <v>21</v>
      </c>
      <c r="M600" s="238">
        <f>G600*(1+L600/100)</f>
        <v>0</v>
      </c>
      <c r="N600" s="238">
        <v>0</v>
      </c>
      <c r="O600" s="238">
        <f>ROUND(E600*N600,2)</f>
        <v>0</v>
      </c>
      <c r="P600" s="238">
        <v>0</v>
      </c>
      <c r="Q600" s="238">
        <f>ROUND(E600*P600,2)</f>
        <v>0</v>
      </c>
      <c r="R600" s="238"/>
      <c r="S600" s="238" t="s">
        <v>247</v>
      </c>
      <c r="T600" s="239" t="s">
        <v>215</v>
      </c>
      <c r="U600" s="222">
        <v>0</v>
      </c>
      <c r="V600" s="222">
        <f>ROUND(E600*U600,2)</f>
        <v>0</v>
      </c>
      <c r="W600" s="222"/>
      <c r="X600" s="222" t="s">
        <v>248</v>
      </c>
      <c r="Y600" s="211"/>
      <c r="Z600" s="211"/>
      <c r="AA600" s="211"/>
      <c r="AB600" s="211"/>
      <c r="AC600" s="211"/>
      <c r="AD600" s="211"/>
      <c r="AE600" s="211"/>
      <c r="AF600" s="211"/>
      <c r="AG600" s="211" t="s">
        <v>745</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53" t="s">
        <v>843</v>
      </c>
      <c r="D601" s="240"/>
      <c r="E601" s="240"/>
      <c r="F601" s="240"/>
      <c r="G601" s="240"/>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219</v>
      </c>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ht="31.45" outlineLevel="1" x14ac:dyDescent="0.2">
      <c r="A602" s="218"/>
      <c r="B602" s="219"/>
      <c r="C602" s="268" t="s">
        <v>844</v>
      </c>
      <c r="D602" s="259"/>
      <c r="E602" s="260">
        <v>785.55</v>
      </c>
      <c r="F602" s="222"/>
      <c r="G602" s="222"/>
      <c r="H602" s="222"/>
      <c r="I602" s="222"/>
      <c r="J602" s="222"/>
      <c r="K602" s="222"/>
      <c r="L602" s="222"/>
      <c r="M602" s="222"/>
      <c r="N602" s="222"/>
      <c r="O602" s="222"/>
      <c r="P602" s="222"/>
      <c r="Q602" s="222"/>
      <c r="R602" s="222"/>
      <c r="S602" s="222"/>
      <c r="T602" s="222"/>
      <c r="U602" s="222"/>
      <c r="V602" s="222"/>
      <c r="W602" s="222"/>
      <c r="X602" s="222"/>
      <c r="Y602" s="211"/>
      <c r="Z602" s="211"/>
      <c r="AA602" s="211"/>
      <c r="AB602" s="211"/>
      <c r="AC602" s="211"/>
      <c r="AD602" s="211"/>
      <c r="AE602" s="211"/>
      <c r="AF602" s="211"/>
      <c r="AG602" s="211" t="s">
        <v>288</v>
      </c>
      <c r="AH602" s="211">
        <v>0</v>
      </c>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ht="31.45" outlineLevel="1" x14ac:dyDescent="0.2">
      <c r="A603" s="218"/>
      <c r="B603" s="219"/>
      <c r="C603" s="268" t="s">
        <v>845</v>
      </c>
      <c r="D603" s="259"/>
      <c r="E603" s="260">
        <v>294.45</v>
      </c>
      <c r="F603" s="222"/>
      <c r="G603" s="222"/>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288</v>
      </c>
      <c r="AH603" s="211">
        <v>0</v>
      </c>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ht="20.95" outlineLevel="1" x14ac:dyDescent="0.2">
      <c r="A604" s="233">
        <v>120</v>
      </c>
      <c r="B604" s="234" t="s">
        <v>846</v>
      </c>
      <c r="C604" s="252" t="s">
        <v>847</v>
      </c>
      <c r="D604" s="235" t="s">
        <v>294</v>
      </c>
      <c r="E604" s="236">
        <v>549.88499999999999</v>
      </c>
      <c r="F604" s="237"/>
      <c r="G604" s="238">
        <f>ROUND(E604*F604,2)</f>
        <v>0</v>
      </c>
      <c r="H604" s="237"/>
      <c r="I604" s="238">
        <f>ROUND(E604*H604,2)</f>
        <v>0</v>
      </c>
      <c r="J604" s="237"/>
      <c r="K604" s="238">
        <f>ROUND(E604*J604,2)</f>
        <v>0</v>
      </c>
      <c r="L604" s="238">
        <v>21</v>
      </c>
      <c r="M604" s="238">
        <f>G604*(1+L604/100)</f>
        <v>0</v>
      </c>
      <c r="N604" s="238">
        <v>6.4000000000000003E-3</v>
      </c>
      <c r="O604" s="238">
        <f>ROUND(E604*N604,2)</f>
        <v>3.52</v>
      </c>
      <c r="P604" s="238">
        <v>0</v>
      </c>
      <c r="Q604" s="238">
        <f>ROUND(E604*P604,2)</f>
        <v>0</v>
      </c>
      <c r="R604" s="238" t="s">
        <v>343</v>
      </c>
      <c r="S604" s="238" t="s">
        <v>214</v>
      </c>
      <c r="T604" s="239" t="s">
        <v>284</v>
      </c>
      <c r="U604" s="222">
        <v>0</v>
      </c>
      <c r="V604" s="222">
        <f>ROUND(E604*U604,2)</f>
        <v>0</v>
      </c>
      <c r="W604" s="222"/>
      <c r="X604" s="222" t="s">
        <v>344</v>
      </c>
      <c r="Y604" s="211"/>
      <c r="Z604" s="211"/>
      <c r="AA604" s="211"/>
      <c r="AB604" s="211"/>
      <c r="AC604" s="211"/>
      <c r="AD604" s="211"/>
      <c r="AE604" s="211"/>
      <c r="AF604" s="211"/>
      <c r="AG604" s="211" t="s">
        <v>345</v>
      </c>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ht="31.45" outlineLevel="1" x14ac:dyDescent="0.2">
      <c r="A605" s="218"/>
      <c r="B605" s="219"/>
      <c r="C605" s="268" t="s">
        <v>359</v>
      </c>
      <c r="D605" s="259"/>
      <c r="E605" s="260">
        <v>549.88</v>
      </c>
      <c r="F605" s="222"/>
      <c r="G605" s="22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288</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ht="20.95" outlineLevel="1" x14ac:dyDescent="0.2">
      <c r="A606" s="233">
        <v>121</v>
      </c>
      <c r="B606" s="234" t="s">
        <v>848</v>
      </c>
      <c r="C606" s="252" t="s">
        <v>849</v>
      </c>
      <c r="D606" s="235" t="s">
        <v>294</v>
      </c>
      <c r="E606" s="236">
        <v>182.6</v>
      </c>
      <c r="F606" s="237"/>
      <c r="G606" s="238">
        <f>ROUND(E606*F606,2)</f>
        <v>0</v>
      </c>
      <c r="H606" s="237"/>
      <c r="I606" s="238">
        <f>ROUND(E606*H606,2)</f>
        <v>0</v>
      </c>
      <c r="J606" s="237"/>
      <c r="K606" s="238">
        <f>ROUND(E606*J606,2)</f>
        <v>0</v>
      </c>
      <c r="L606" s="238">
        <v>21</v>
      </c>
      <c r="M606" s="238">
        <f>G606*(1+L606/100)</f>
        <v>0</v>
      </c>
      <c r="N606" s="238">
        <v>6.0000000000000001E-3</v>
      </c>
      <c r="O606" s="238">
        <f>ROUND(E606*N606,2)</f>
        <v>1.1000000000000001</v>
      </c>
      <c r="P606" s="238">
        <v>0</v>
      </c>
      <c r="Q606" s="238">
        <f>ROUND(E606*P606,2)</f>
        <v>0</v>
      </c>
      <c r="R606" s="238" t="s">
        <v>343</v>
      </c>
      <c r="S606" s="238" t="s">
        <v>214</v>
      </c>
      <c r="T606" s="239" t="s">
        <v>284</v>
      </c>
      <c r="U606" s="222">
        <v>0</v>
      </c>
      <c r="V606" s="222">
        <f>ROUND(E606*U606,2)</f>
        <v>0</v>
      </c>
      <c r="W606" s="222"/>
      <c r="X606" s="222" t="s">
        <v>344</v>
      </c>
      <c r="Y606" s="211"/>
      <c r="Z606" s="211"/>
      <c r="AA606" s="211"/>
      <c r="AB606" s="211"/>
      <c r="AC606" s="211"/>
      <c r="AD606" s="211"/>
      <c r="AE606" s="211"/>
      <c r="AF606" s="211"/>
      <c r="AG606" s="211" t="s">
        <v>345</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68" t="s">
        <v>850</v>
      </c>
      <c r="D607" s="259"/>
      <c r="E607" s="260">
        <v>182.6</v>
      </c>
      <c r="F607" s="222"/>
      <c r="G607" s="222"/>
      <c r="H607" s="222"/>
      <c r="I607" s="222"/>
      <c r="J607" s="222"/>
      <c r="K607" s="222"/>
      <c r="L607" s="222"/>
      <c r="M607" s="222"/>
      <c r="N607" s="222"/>
      <c r="O607" s="222"/>
      <c r="P607" s="222"/>
      <c r="Q607" s="222"/>
      <c r="R607" s="222"/>
      <c r="S607" s="222"/>
      <c r="T607" s="222"/>
      <c r="U607" s="222"/>
      <c r="V607" s="222"/>
      <c r="W607" s="222"/>
      <c r="X607" s="222"/>
      <c r="Y607" s="211"/>
      <c r="Z607" s="211"/>
      <c r="AA607" s="211"/>
      <c r="AB607" s="211"/>
      <c r="AC607" s="211"/>
      <c r="AD607" s="211"/>
      <c r="AE607" s="211"/>
      <c r="AF607" s="211"/>
      <c r="AG607" s="211" t="s">
        <v>288</v>
      </c>
      <c r="AH607" s="211">
        <v>0</v>
      </c>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ht="20.95" outlineLevel="1" x14ac:dyDescent="0.2">
      <c r="A608" s="233">
        <v>122</v>
      </c>
      <c r="B608" s="234" t="s">
        <v>851</v>
      </c>
      <c r="C608" s="252" t="s">
        <v>852</v>
      </c>
      <c r="D608" s="235" t="s">
        <v>294</v>
      </c>
      <c r="E608" s="236">
        <v>365.2</v>
      </c>
      <c r="F608" s="237"/>
      <c r="G608" s="238">
        <f>ROUND(E608*F608,2)</f>
        <v>0</v>
      </c>
      <c r="H608" s="237"/>
      <c r="I608" s="238">
        <f>ROUND(E608*H608,2)</f>
        <v>0</v>
      </c>
      <c r="J608" s="237"/>
      <c r="K608" s="238">
        <f>ROUND(E608*J608,2)</f>
        <v>0</v>
      </c>
      <c r="L608" s="238">
        <v>21</v>
      </c>
      <c r="M608" s="238">
        <f>G608*(1+L608/100)</f>
        <v>0</v>
      </c>
      <c r="N608" s="238">
        <v>1.511E-2</v>
      </c>
      <c r="O608" s="238">
        <f>ROUND(E608*N608,2)</f>
        <v>5.52</v>
      </c>
      <c r="P608" s="238">
        <v>0</v>
      </c>
      <c r="Q608" s="238">
        <f>ROUND(E608*P608,2)</f>
        <v>0</v>
      </c>
      <c r="R608" s="238" t="s">
        <v>343</v>
      </c>
      <c r="S608" s="238" t="s">
        <v>214</v>
      </c>
      <c r="T608" s="239" t="s">
        <v>284</v>
      </c>
      <c r="U608" s="222">
        <v>0</v>
      </c>
      <c r="V608" s="222">
        <f>ROUND(E608*U608,2)</f>
        <v>0</v>
      </c>
      <c r="W608" s="222"/>
      <c r="X608" s="222" t="s">
        <v>344</v>
      </c>
      <c r="Y608" s="211"/>
      <c r="Z608" s="211"/>
      <c r="AA608" s="211"/>
      <c r="AB608" s="211"/>
      <c r="AC608" s="211"/>
      <c r="AD608" s="211"/>
      <c r="AE608" s="211"/>
      <c r="AF608" s="211"/>
      <c r="AG608" s="211" t="s">
        <v>345</v>
      </c>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68" t="s">
        <v>853</v>
      </c>
      <c r="D609" s="259"/>
      <c r="E609" s="260">
        <v>365.2</v>
      </c>
      <c r="F609" s="222"/>
      <c r="G609" s="222"/>
      <c r="H609" s="222"/>
      <c r="I609" s="222"/>
      <c r="J609" s="222"/>
      <c r="K609" s="222"/>
      <c r="L609" s="222"/>
      <c r="M609" s="222"/>
      <c r="N609" s="222"/>
      <c r="O609" s="222"/>
      <c r="P609" s="222"/>
      <c r="Q609" s="222"/>
      <c r="R609" s="222"/>
      <c r="S609" s="222"/>
      <c r="T609" s="222"/>
      <c r="U609" s="222"/>
      <c r="V609" s="222"/>
      <c r="W609" s="222"/>
      <c r="X609" s="222"/>
      <c r="Y609" s="211"/>
      <c r="Z609" s="211"/>
      <c r="AA609" s="211"/>
      <c r="AB609" s="211"/>
      <c r="AC609" s="211"/>
      <c r="AD609" s="211"/>
      <c r="AE609" s="211"/>
      <c r="AF609" s="211"/>
      <c r="AG609" s="211" t="s">
        <v>288</v>
      </c>
      <c r="AH609" s="211">
        <v>0</v>
      </c>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ht="20.95" outlineLevel="1" x14ac:dyDescent="0.2">
      <c r="A610" s="233">
        <v>123</v>
      </c>
      <c r="B610" s="234" t="s">
        <v>854</v>
      </c>
      <c r="C610" s="252" t="s">
        <v>855</v>
      </c>
      <c r="D610" s="235" t="s">
        <v>294</v>
      </c>
      <c r="E610" s="236">
        <v>182.6</v>
      </c>
      <c r="F610" s="237"/>
      <c r="G610" s="238">
        <f>ROUND(E610*F610,2)</f>
        <v>0</v>
      </c>
      <c r="H610" s="237"/>
      <c r="I610" s="238">
        <f>ROUND(E610*H610,2)</f>
        <v>0</v>
      </c>
      <c r="J610" s="237"/>
      <c r="K610" s="238">
        <f>ROUND(E610*J610,2)</f>
        <v>0</v>
      </c>
      <c r="L610" s="238">
        <v>21</v>
      </c>
      <c r="M610" s="238">
        <f>G610*(1+L610/100)</f>
        <v>0</v>
      </c>
      <c r="N610" s="238">
        <v>1.4E-2</v>
      </c>
      <c r="O610" s="238">
        <f>ROUND(E610*N610,2)</f>
        <v>2.56</v>
      </c>
      <c r="P610" s="238">
        <v>0</v>
      </c>
      <c r="Q610" s="238">
        <f>ROUND(E610*P610,2)</f>
        <v>0</v>
      </c>
      <c r="R610" s="238" t="s">
        <v>343</v>
      </c>
      <c r="S610" s="238" t="s">
        <v>214</v>
      </c>
      <c r="T610" s="239" t="s">
        <v>284</v>
      </c>
      <c r="U610" s="222">
        <v>0</v>
      </c>
      <c r="V610" s="222">
        <f>ROUND(E610*U610,2)</f>
        <v>0</v>
      </c>
      <c r="W610" s="222"/>
      <c r="X610" s="222" t="s">
        <v>344</v>
      </c>
      <c r="Y610" s="211"/>
      <c r="Z610" s="211"/>
      <c r="AA610" s="211"/>
      <c r="AB610" s="211"/>
      <c r="AC610" s="211"/>
      <c r="AD610" s="211"/>
      <c r="AE610" s="211"/>
      <c r="AF610" s="211"/>
      <c r="AG610" s="211" t="s">
        <v>345</v>
      </c>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18"/>
      <c r="B611" s="219"/>
      <c r="C611" s="268" t="s">
        <v>850</v>
      </c>
      <c r="D611" s="259"/>
      <c r="E611" s="260">
        <v>182.6</v>
      </c>
      <c r="F611" s="222"/>
      <c r="G611" s="222"/>
      <c r="H611" s="222"/>
      <c r="I611" s="222"/>
      <c r="J611" s="222"/>
      <c r="K611" s="222"/>
      <c r="L611" s="222"/>
      <c r="M611" s="222"/>
      <c r="N611" s="222"/>
      <c r="O611" s="222"/>
      <c r="P611" s="222"/>
      <c r="Q611" s="222"/>
      <c r="R611" s="222"/>
      <c r="S611" s="222"/>
      <c r="T611" s="222"/>
      <c r="U611" s="222"/>
      <c r="V611" s="222"/>
      <c r="W611" s="222"/>
      <c r="X611" s="222"/>
      <c r="Y611" s="211"/>
      <c r="Z611" s="211"/>
      <c r="AA611" s="211"/>
      <c r="AB611" s="211"/>
      <c r="AC611" s="211"/>
      <c r="AD611" s="211"/>
      <c r="AE611" s="211"/>
      <c r="AF611" s="211"/>
      <c r="AG611" s="211" t="s">
        <v>288</v>
      </c>
      <c r="AH611" s="211">
        <v>0</v>
      </c>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33">
        <v>124</v>
      </c>
      <c r="B612" s="234" t="s">
        <v>856</v>
      </c>
      <c r="C612" s="252" t="s">
        <v>857</v>
      </c>
      <c r="D612" s="235" t="s">
        <v>338</v>
      </c>
      <c r="E612" s="236">
        <v>21.574750000000002</v>
      </c>
      <c r="F612" s="237"/>
      <c r="G612" s="238">
        <f>ROUND(E612*F612,2)</f>
        <v>0</v>
      </c>
      <c r="H612" s="237"/>
      <c r="I612" s="238">
        <f>ROUND(E612*H612,2)</f>
        <v>0</v>
      </c>
      <c r="J612" s="237"/>
      <c r="K612" s="238">
        <f>ROUND(E612*J612,2)</f>
        <v>0</v>
      </c>
      <c r="L612" s="238">
        <v>21</v>
      </c>
      <c r="M612" s="238">
        <f>G612*(1+L612/100)</f>
        <v>0</v>
      </c>
      <c r="N612" s="238">
        <v>0</v>
      </c>
      <c r="O612" s="238">
        <f>ROUND(E612*N612,2)</f>
        <v>0</v>
      </c>
      <c r="P612" s="238">
        <v>0</v>
      </c>
      <c r="Q612" s="238">
        <f>ROUND(E612*P612,2)</f>
        <v>0</v>
      </c>
      <c r="R612" s="238" t="s">
        <v>827</v>
      </c>
      <c r="S612" s="238" t="s">
        <v>214</v>
      </c>
      <c r="T612" s="239" t="s">
        <v>284</v>
      </c>
      <c r="U612" s="222">
        <v>1.831</v>
      </c>
      <c r="V612" s="222">
        <f>ROUND(E612*U612,2)</f>
        <v>39.5</v>
      </c>
      <c r="W612" s="222"/>
      <c r="X612" s="222" t="s">
        <v>248</v>
      </c>
      <c r="Y612" s="211"/>
      <c r="Z612" s="211"/>
      <c r="AA612" s="211"/>
      <c r="AB612" s="211"/>
      <c r="AC612" s="211"/>
      <c r="AD612" s="211"/>
      <c r="AE612" s="211"/>
      <c r="AF612" s="211"/>
      <c r="AG612" s="211" t="s">
        <v>745</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18"/>
      <c r="B613" s="219"/>
      <c r="C613" s="267" t="s">
        <v>824</v>
      </c>
      <c r="D613" s="265"/>
      <c r="E613" s="265"/>
      <c r="F613" s="265"/>
      <c r="G613" s="265"/>
      <c r="H613" s="222"/>
      <c r="I613" s="222"/>
      <c r="J613" s="222"/>
      <c r="K613" s="222"/>
      <c r="L613" s="222"/>
      <c r="M613" s="222"/>
      <c r="N613" s="222"/>
      <c r="O613" s="222"/>
      <c r="P613" s="222"/>
      <c r="Q613" s="222"/>
      <c r="R613" s="222"/>
      <c r="S613" s="222"/>
      <c r="T613" s="222"/>
      <c r="U613" s="222"/>
      <c r="V613" s="222"/>
      <c r="W613" s="222"/>
      <c r="X613" s="222"/>
      <c r="Y613" s="211"/>
      <c r="Z613" s="211"/>
      <c r="AA613" s="211"/>
      <c r="AB613" s="211"/>
      <c r="AC613" s="211"/>
      <c r="AD613" s="211"/>
      <c r="AE613" s="211"/>
      <c r="AF613" s="211"/>
      <c r="AG613" s="211" t="s">
        <v>286</v>
      </c>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ht="13.1" x14ac:dyDescent="0.2">
      <c r="A614" s="227" t="s">
        <v>209</v>
      </c>
      <c r="B614" s="228" t="s">
        <v>144</v>
      </c>
      <c r="C614" s="251" t="s">
        <v>145</v>
      </c>
      <c r="D614" s="229"/>
      <c r="E614" s="230"/>
      <c r="F614" s="231"/>
      <c r="G614" s="231">
        <f>SUMIF(AG615:AG693,"&lt;&gt;NOR",G615:G693)</f>
        <v>0</v>
      </c>
      <c r="H614" s="231"/>
      <c r="I614" s="231">
        <f>SUM(I615:I693)</f>
        <v>0</v>
      </c>
      <c r="J614" s="231"/>
      <c r="K614" s="231">
        <f>SUM(K615:K693)</f>
        <v>0</v>
      </c>
      <c r="L614" s="231"/>
      <c r="M614" s="231">
        <f>SUM(M615:M693)</f>
        <v>0</v>
      </c>
      <c r="N614" s="231"/>
      <c r="O614" s="231">
        <f>SUM(O615:O693)</f>
        <v>23.04</v>
      </c>
      <c r="P614" s="231"/>
      <c r="Q614" s="231">
        <f>SUM(Q615:Q693)</f>
        <v>15.32</v>
      </c>
      <c r="R614" s="231"/>
      <c r="S614" s="231"/>
      <c r="T614" s="232"/>
      <c r="U614" s="226"/>
      <c r="V614" s="226">
        <f>SUM(V615:V693)</f>
        <v>687.99</v>
      </c>
      <c r="W614" s="226"/>
      <c r="X614" s="226"/>
      <c r="AG614" t="s">
        <v>210</v>
      </c>
    </row>
    <row r="615" spans="1:60" ht="20.95" outlineLevel="1" x14ac:dyDescent="0.2">
      <c r="A615" s="233">
        <v>125</v>
      </c>
      <c r="B615" s="234" t="s">
        <v>858</v>
      </c>
      <c r="C615" s="252" t="s">
        <v>859</v>
      </c>
      <c r="D615" s="235" t="s">
        <v>294</v>
      </c>
      <c r="E615" s="236">
        <v>619.18499999999995</v>
      </c>
      <c r="F615" s="237"/>
      <c r="G615" s="238">
        <f>ROUND(E615*F615,2)</f>
        <v>0</v>
      </c>
      <c r="H615" s="237"/>
      <c r="I615" s="238">
        <f>ROUND(E615*H615,2)</f>
        <v>0</v>
      </c>
      <c r="J615" s="237"/>
      <c r="K615" s="238">
        <f>ROUND(E615*J615,2)</f>
        <v>0</v>
      </c>
      <c r="L615" s="238">
        <v>21</v>
      </c>
      <c r="M615" s="238">
        <f>G615*(1+L615/100)</f>
        <v>0</v>
      </c>
      <c r="N615" s="238">
        <v>1.452E-2</v>
      </c>
      <c r="O615" s="238">
        <f>ROUND(E615*N615,2)</f>
        <v>8.99</v>
      </c>
      <c r="P615" s="238">
        <v>0</v>
      </c>
      <c r="Q615" s="238">
        <f>ROUND(E615*P615,2)</f>
        <v>0</v>
      </c>
      <c r="R615" s="238" t="s">
        <v>860</v>
      </c>
      <c r="S615" s="238" t="s">
        <v>214</v>
      </c>
      <c r="T615" s="239" t="s">
        <v>284</v>
      </c>
      <c r="U615" s="222">
        <v>0.27</v>
      </c>
      <c r="V615" s="222">
        <f>ROUND(E615*U615,2)</f>
        <v>167.18</v>
      </c>
      <c r="W615" s="222"/>
      <c r="X615" s="222" t="s">
        <v>248</v>
      </c>
      <c r="Y615" s="211"/>
      <c r="Z615" s="211"/>
      <c r="AA615" s="211"/>
      <c r="AB615" s="211"/>
      <c r="AC615" s="211"/>
      <c r="AD615" s="211"/>
      <c r="AE615" s="211"/>
      <c r="AF615" s="211"/>
      <c r="AG615" s="211" t="s">
        <v>745</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ht="31.45" outlineLevel="1" x14ac:dyDescent="0.2">
      <c r="A616" s="218"/>
      <c r="B616" s="219"/>
      <c r="C616" s="268" t="s">
        <v>359</v>
      </c>
      <c r="D616" s="259"/>
      <c r="E616" s="260">
        <v>549.88</v>
      </c>
      <c r="F616" s="222"/>
      <c r="G616" s="222"/>
      <c r="H616" s="222"/>
      <c r="I616" s="222"/>
      <c r="J616" s="222"/>
      <c r="K616" s="222"/>
      <c r="L616" s="222"/>
      <c r="M616" s="222"/>
      <c r="N616" s="222"/>
      <c r="O616" s="222"/>
      <c r="P616" s="222"/>
      <c r="Q616" s="222"/>
      <c r="R616" s="222"/>
      <c r="S616" s="222"/>
      <c r="T616" s="222"/>
      <c r="U616" s="222"/>
      <c r="V616" s="222"/>
      <c r="W616" s="222"/>
      <c r="X616" s="222"/>
      <c r="Y616" s="211"/>
      <c r="Z616" s="211"/>
      <c r="AA616" s="211"/>
      <c r="AB616" s="211"/>
      <c r="AC616" s="211"/>
      <c r="AD616" s="211"/>
      <c r="AE616" s="211"/>
      <c r="AF616" s="211"/>
      <c r="AG616" s="211" t="s">
        <v>288</v>
      </c>
      <c r="AH616" s="211">
        <v>0</v>
      </c>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68" t="s">
        <v>765</v>
      </c>
      <c r="D617" s="259"/>
      <c r="E617" s="260">
        <v>44.1</v>
      </c>
      <c r="F617" s="222"/>
      <c r="G617" s="222"/>
      <c r="H617" s="222"/>
      <c r="I617" s="222"/>
      <c r="J617" s="222"/>
      <c r="K617" s="222"/>
      <c r="L617" s="222"/>
      <c r="M617" s="222"/>
      <c r="N617" s="222"/>
      <c r="O617" s="222"/>
      <c r="P617" s="222"/>
      <c r="Q617" s="222"/>
      <c r="R617" s="222"/>
      <c r="S617" s="222"/>
      <c r="T617" s="222"/>
      <c r="U617" s="222"/>
      <c r="V617" s="222"/>
      <c r="W617" s="222"/>
      <c r="X617" s="222"/>
      <c r="Y617" s="211"/>
      <c r="Z617" s="211"/>
      <c r="AA617" s="211"/>
      <c r="AB617" s="211"/>
      <c r="AC617" s="211"/>
      <c r="AD617" s="211"/>
      <c r="AE617" s="211"/>
      <c r="AF617" s="211"/>
      <c r="AG617" s="211" t="s">
        <v>288</v>
      </c>
      <c r="AH617" s="211">
        <v>0</v>
      </c>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18"/>
      <c r="B618" s="219"/>
      <c r="C618" s="268" t="s">
        <v>766</v>
      </c>
      <c r="D618" s="259"/>
      <c r="E618" s="260">
        <v>25.2</v>
      </c>
      <c r="F618" s="222"/>
      <c r="G618" s="222"/>
      <c r="H618" s="222"/>
      <c r="I618" s="222"/>
      <c r="J618" s="222"/>
      <c r="K618" s="222"/>
      <c r="L618" s="222"/>
      <c r="M618" s="222"/>
      <c r="N618" s="222"/>
      <c r="O618" s="222"/>
      <c r="P618" s="222"/>
      <c r="Q618" s="222"/>
      <c r="R618" s="222"/>
      <c r="S618" s="222"/>
      <c r="T618" s="222"/>
      <c r="U618" s="222"/>
      <c r="V618" s="222"/>
      <c r="W618" s="222"/>
      <c r="X618" s="222"/>
      <c r="Y618" s="211"/>
      <c r="Z618" s="211"/>
      <c r="AA618" s="211"/>
      <c r="AB618" s="211"/>
      <c r="AC618" s="211"/>
      <c r="AD618" s="211"/>
      <c r="AE618" s="211"/>
      <c r="AF618" s="211"/>
      <c r="AG618" s="211" t="s">
        <v>288</v>
      </c>
      <c r="AH618" s="211">
        <v>0</v>
      </c>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33">
        <v>126</v>
      </c>
      <c r="B619" s="234" t="s">
        <v>861</v>
      </c>
      <c r="C619" s="252" t="s">
        <v>862</v>
      </c>
      <c r="D619" s="235" t="s">
        <v>294</v>
      </c>
      <c r="E619" s="236">
        <v>471.76499999999999</v>
      </c>
      <c r="F619" s="237"/>
      <c r="G619" s="238">
        <f>ROUND(E619*F619,2)</f>
        <v>0</v>
      </c>
      <c r="H619" s="237"/>
      <c r="I619" s="238">
        <f>ROUND(E619*H619,2)</f>
        <v>0</v>
      </c>
      <c r="J619" s="237"/>
      <c r="K619" s="238">
        <f>ROUND(E619*J619,2)</f>
        <v>0</v>
      </c>
      <c r="L619" s="238">
        <v>21</v>
      </c>
      <c r="M619" s="238">
        <f>G619*(1+L619/100)</f>
        <v>0</v>
      </c>
      <c r="N619" s="238">
        <v>0</v>
      </c>
      <c r="O619" s="238">
        <f>ROUND(E619*N619,2)</f>
        <v>0</v>
      </c>
      <c r="P619" s="238">
        <v>0</v>
      </c>
      <c r="Q619" s="238">
        <f>ROUND(E619*P619,2)</f>
        <v>0</v>
      </c>
      <c r="R619" s="238"/>
      <c r="S619" s="238" t="s">
        <v>247</v>
      </c>
      <c r="T619" s="239" t="s">
        <v>215</v>
      </c>
      <c r="U619" s="222">
        <v>0</v>
      </c>
      <c r="V619" s="222">
        <f>ROUND(E619*U619,2)</f>
        <v>0</v>
      </c>
      <c r="W619" s="222"/>
      <c r="X619" s="222" t="s">
        <v>248</v>
      </c>
      <c r="Y619" s="211"/>
      <c r="Z619" s="211"/>
      <c r="AA619" s="211"/>
      <c r="AB619" s="211"/>
      <c r="AC619" s="211"/>
      <c r="AD619" s="211"/>
      <c r="AE619" s="211"/>
      <c r="AF619" s="211"/>
      <c r="AG619" s="211" t="s">
        <v>745</v>
      </c>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18"/>
      <c r="B620" s="219"/>
      <c r="C620" s="268" t="s">
        <v>792</v>
      </c>
      <c r="D620" s="259"/>
      <c r="E620" s="260">
        <v>174.3</v>
      </c>
      <c r="F620" s="222"/>
      <c r="G620" s="222"/>
      <c r="H620" s="222"/>
      <c r="I620" s="222"/>
      <c r="J620" s="222"/>
      <c r="K620" s="222"/>
      <c r="L620" s="222"/>
      <c r="M620" s="222"/>
      <c r="N620" s="222"/>
      <c r="O620" s="222"/>
      <c r="P620" s="222"/>
      <c r="Q620" s="222"/>
      <c r="R620" s="222"/>
      <c r="S620" s="222"/>
      <c r="T620" s="222"/>
      <c r="U620" s="222"/>
      <c r="V620" s="222"/>
      <c r="W620" s="222"/>
      <c r="X620" s="222"/>
      <c r="Y620" s="211"/>
      <c r="Z620" s="211"/>
      <c r="AA620" s="211"/>
      <c r="AB620" s="211"/>
      <c r="AC620" s="211"/>
      <c r="AD620" s="211"/>
      <c r="AE620" s="211"/>
      <c r="AF620" s="211"/>
      <c r="AG620" s="211" t="s">
        <v>288</v>
      </c>
      <c r="AH620" s="211">
        <v>0</v>
      </c>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outlineLevel="1" x14ac:dyDescent="0.2">
      <c r="A621" s="218"/>
      <c r="B621" s="219"/>
      <c r="C621" s="268" t="s">
        <v>764</v>
      </c>
      <c r="D621" s="259"/>
      <c r="E621" s="260">
        <v>22.05</v>
      </c>
      <c r="F621" s="222"/>
      <c r="G621" s="222"/>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288</v>
      </c>
      <c r="AH621" s="211">
        <v>0</v>
      </c>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18"/>
      <c r="B622" s="219"/>
      <c r="C622" s="268" t="s">
        <v>765</v>
      </c>
      <c r="D622" s="259"/>
      <c r="E622" s="260">
        <v>44.1</v>
      </c>
      <c r="F622" s="222"/>
      <c r="G622" s="222"/>
      <c r="H622" s="222"/>
      <c r="I622" s="222"/>
      <c r="J622" s="222"/>
      <c r="K622" s="222"/>
      <c r="L622" s="222"/>
      <c r="M622" s="222"/>
      <c r="N622" s="222"/>
      <c r="O622" s="222"/>
      <c r="P622" s="222"/>
      <c r="Q622" s="222"/>
      <c r="R622" s="222"/>
      <c r="S622" s="222"/>
      <c r="T622" s="222"/>
      <c r="U622" s="222"/>
      <c r="V622" s="222"/>
      <c r="W622" s="222"/>
      <c r="X622" s="222"/>
      <c r="Y622" s="211"/>
      <c r="Z622" s="211"/>
      <c r="AA622" s="211"/>
      <c r="AB622" s="211"/>
      <c r="AC622" s="211"/>
      <c r="AD622" s="211"/>
      <c r="AE622" s="211"/>
      <c r="AF622" s="211"/>
      <c r="AG622" s="211" t="s">
        <v>288</v>
      </c>
      <c r="AH622" s="211">
        <v>0</v>
      </c>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18"/>
      <c r="B623" s="219"/>
      <c r="C623" s="268" t="s">
        <v>766</v>
      </c>
      <c r="D623" s="259"/>
      <c r="E623" s="260">
        <v>25.2</v>
      </c>
      <c r="F623" s="222"/>
      <c r="G623" s="222"/>
      <c r="H623" s="222"/>
      <c r="I623" s="222"/>
      <c r="J623" s="222"/>
      <c r="K623" s="222"/>
      <c r="L623" s="222"/>
      <c r="M623" s="222"/>
      <c r="N623" s="222"/>
      <c r="O623" s="222"/>
      <c r="P623" s="222"/>
      <c r="Q623" s="222"/>
      <c r="R623" s="222"/>
      <c r="S623" s="222"/>
      <c r="T623" s="222"/>
      <c r="U623" s="222"/>
      <c r="V623" s="222"/>
      <c r="W623" s="222"/>
      <c r="X623" s="222"/>
      <c r="Y623" s="211"/>
      <c r="Z623" s="211"/>
      <c r="AA623" s="211"/>
      <c r="AB623" s="211"/>
      <c r="AC623" s="211"/>
      <c r="AD623" s="211"/>
      <c r="AE623" s="211"/>
      <c r="AF623" s="211"/>
      <c r="AG623" s="211" t="s">
        <v>288</v>
      </c>
      <c r="AH623" s="211">
        <v>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ht="31.45" outlineLevel="1" x14ac:dyDescent="0.2">
      <c r="A624" s="218"/>
      <c r="B624" s="219"/>
      <c r="C624" s="268" t="s">
        <v>838</v>
      </c>
      <c r="D624" s="259"/>
      <c r="E624" s="260">
        <v>206.12</v>
      </c>
      <c r="F624" s="222"/>
      <c r="G624" s="222"/>
      <c r="H624" s="222"/>
      <c r="I624" s="222"/>
      <c r="J624" s="222"/>
      <c r="K624" s="222"/>
      <c r="L624" s="222"/>
      <c r="M624" s="222"/>
      <c r="N624" s="222"/>
      <c r="O624" s="222"/>
      <c r="P624" s="222"/>
      <c r="Q624" s="222"/>
      <c r="R624" s="222"/>
      <c r="S624" s="222"/>
      <c r="T624" s="222"/>
      <c r="U624" s="222"/>
      <c r="V624" s="222"/>
      <c r="W624" s="222"/>
      <c r="X624" s="222"/>
      <c r="Y624" s="211"/>
      <c r="Z624" s="211"/>
      <c r="AA624" s="211"/>
      <c r="AB624" s="211"/>
      <c r="AC624" s="211"/>
      <c r="AD624" s="211"/>
      <c r="AE624" s="211"/>
      <c r="AF624" s="211"/>
      <c r="AG624" s="211" t="s">
        <v>288</v>
      </c>
      <c r="AH624" s="211">
        <v>0</v>
      </c>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ht="20.95" outlineLevel="1" x14ac:dyDescent="0.2">
      <c r="A625" s="233">
        <v>127</v>
      </c>
      <c r="B625" s="234" t="s">
        <v>863</v>
      </c>
      <c r="C625" s="252" t="s">
        <v>864</v>
      </c>
      <c r="D625" s="235" t="s">
        <v>294</v>
      </c>
      <c r="E625" s="236">
        <v>1021.65</v>
      </c>
      <c r="F625" s="237"/>
      <c r="G625" s="238">
        <f>ROUND(E625*F625,2)</f>
        <v>0</v>
      </c>
      <c r="H625" s="237"/>
      <c r="I625" s="238">
        <f>ROUND(E625*H625,2)</f>
        <v>0</v>
      </c>
      <c r="J625" s="237"/>
      <c r="K625" s="238">
        <f>ROUND(E625*J625,2)</f>
        <v>0</v>
      </c>
      <c r="L625" s="238">
        <v>21</v>
      </c>
      <c r="M625" s="238">
        <f>G625*(1+L625/100)</f>
        <v>0</v>
      </c>
      <c r="N625" s="238">
        <v>0</v>
      </c>
      <c r="O625" s="238">
        <f>ROUND(E625*N625,2)</f>
        <v>0</v>
      </c>
      <c r="P625" s="238">
        <v>1.4999999999999999E-2</v>
      </c>
      <c r="Q625" s="238">
        <f>ROUND(E625*P625,2)</f>
        <v>15.32</v>
      </c>
      <c r="R625" s="238" t="s">
        <v>860</v>
      </c>
      <c r="S625" s="238" t="s">
        <v>214</v>
      </c>
      <c r="T625" s="239" t="s">
        <v>284</v>
      </c>
      <c r="U625" s="222">
        <v>0.09</v>
      </c>
      <c r="V625" s="222">
        <f>ROUND(E625*U625,2)</f>
        <v>91.95</v>
      </c>
      <c r="W625" s="222"/>
      <c r="X625" s="222" t="s">
        <v>248</v>
      </c>
      <c r="Y625" s="211"/>
      <c r="Z625" s="211"/>
      <c r="AA625" s="211"/>
      <c r="AB625" s="211"/>
      <c r="AC625" s="211"/>
      <c r="AD625" s="211"/>
      <c r="AE625" s="211"/>
      <c r="AF625" s="211"/>
      <c r="AG625" s="211" t="s">
        <v>745</v>
      </c>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ht="31.45" outlineLevel="1" x14ac:dyDescent="0.2">
      <c r="A626" s="218"/>
      <c r="B626" s="219"/>
      <c r="C626" s="268" t="s">
        <v>865</v>
      </c>
      <c r="D626" s="259"/>
      <c r="E626" s="260">
        <v>549.88</v>
      </c>
      <c r="F626" s="222"/>
      <c r="G626" s="222"/>
      <c r="H626" s="222"/>
      <c r="I626" s="222"/>
      <c r="J626" s="222"/>
      <c r="K626" s="222"/>
      <c r="L626" s="222"/>
      <c r="M626" s="222"/>
      <c r="N626" s="222"/>
      <c r="O626" s="222"/>
      <c r="P626" s="222"/>
      <c r="Q626" s="222"/>
      <c r="R626" s="222"/>
      <c r="S626" s="222"/>
      <c r="T626" s="222"/>
      <c r="U626" s="222"/>
      <c r="V626" s="222"/>
      <c r="W626" s="222"/>
      <c r="X626" s="222"/>
      <c r="Y626" s="211"/>
      <c r="Z626" s="211"/>
      <c r="AA626" s="211"/>
      <c r="AB626" s="211"/>
      <c r="AC626" s="211"/>
      <c r="AD626" s="211"/>
      <c r="AE626" s="211"/>
      <c r="AF626" s="211"/>
      <c r="AG626" s="211" t="s">
        <v>288</v>
      </c>
      <c r="AH626" s="211">
        <v>0</v>
      </c>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792</v>
      </c>
      <c r="D627" s="259"/>
      <c r="E627" s="260">
        <v>174.3</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18"/>
      <c r="B628" s="219"/>
      <c r="C628" s="268" t="s">
        <v>796</v>
      </c>
      <c r="D628" s="259"/>
      <c r="E628" s="260">
        <v>22.05</v>
      </c>
      <c r="F628" s="222"/>
      <c r="G628" s="222"/>
      <c r="H628" s="222"/>
      <c r="I628" s="222"/>
      <c r="J628" s="222"/>
      <c r="K628" s="222"/>
      <c r="L628" s="222"/>
      <c r="M628" s="222"/>
      <c r="N628" s="222"/>
      <c r="O628" s="222"/>
      <c r="P628" s="222"/>
      <c r="Q628" s="222"/>
      <c r="R628" s="222"/>
      <c r="S628" s="222"/>
      <c r="T628" s="222"/>
      <c r="U628" s="222"/>
      <c r="V628" s="222"/>
      <c r="W628" s="222"/>
      <c r="X628" s="222"/>
      <c r="Y628" s="211"/>
      <c r="Z628" s="211"/>
      <c r="AA628" s="211"/>
      <c r="AB628" s="211"/>
      <c r="AC628" s="211"/>
      <c r="AD628" s="211"/>
      <c r="AE628" s="211"/>
      <c r="AF628" s="211"/>
      <c r="AG628" s="211" t="s">
        <v>288</v>
      </c>
      <c r="AH628" s="211">
        <v>0</v>
      </c>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8" t="s">
        <v>866</v>
      </c>
      <c r="D629" s="259"/>
      <c r="E629" s="260">
        <v>44.1</v>
      </c>
      <c r="F629" s="222"/>
      <c r="G629" s="222"/>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288</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18"/>
      <c r="B630" s="219"/>
      <c r="C630" s="268" t="s">
        <v>766</v>
      </c>
      <c r="D630" s="259"/>
      <c r="E630" s="260">
        <v>25.2</v>
      </c>
      <c r="F630" s="222"/>
      <c r="G630" s="222"/>
      <c r="H630" s="222"/>
      <c r="I630" s="222"/>
      <c r="J630" s="222"/>
      <c r="K630" s="222"/>
      <c r="L630" s="222"/>
      <c r="M630" s="222"/>
      <c r="N630" s="222"/>
      <c r="O630" s="222"/>
      <c r="P630" s="222"/>
      <c r="Q630" s="222"/>
      <c r="R630" s="222"/>
      <c r="S630" s="222"/>
      <c r="T630" s="222"/>
      <c r="U630" s="222"/>
      <c r="V630" s="222"/>
      <c r="W630" s="222"/>
      <c r="X630" s="222"/>
      <c r="Y630" s="211"/>
      <c r="Z630" s="211"/>
      <c r="AA630" s="211"/>
      <c r="AB630" s="211"/>
      <c r="AC630" s="211"/>
      <c r="AD630" s="211"/>
      <c r="AE630" s="211"/>
      <c r="AF630" s="211"/>
      <c r="AG630" s="211" t="s">
        <v>288</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ht="31.45" outlineLevel="1" x14ac:dyDescent="0.2">
      <c r="A631" s="218"/>
      <c r="B631" s="219"/>
      <c r="C631" s="268" t="s">
        <v>838</v>
      </c>
      <c r="D631" s="259"/>
      <c r="E631" s="260">
        <v>206.12</v>
      </c>
      <c r="F631" s="222"/>
      <c r="G631" s="222"/>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288</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ht="20.95" outlineLevel="1" x14ac:dyDescent="0.2">
      <c r="A632" s="233">
        <v>128</v>
      </c>
      <c r="B632" s="234" t="s">
        <v>867</v>
      </c>
      <c r="C632" s="252" t="s">
        <v>868</v>
      </c>
      <c r="D632" s="235" t="s">
        <v>294</v>
      </c>
      <c r="E632" s="236">
        <v>781.2</v>
      </c>
      <c r="F632" s="237"/>
      <c r="G632" s="238">
        <f>ROUND(E632*F632,2)</f>
        <v>0</v>
      </c>
      <c r="H632" s="237"/>
      <c r="I632" s="238">
        <f>ROUND(E632*H632,2)</f>
        <v>0</v>
      </c>
      <c r="J632" s="237"/>
      <c r="K632" s="238">
        <f>ROUND(E632*J632,2)</f>
        <v>0</v>
      </c>
      <c r="L632" s="238">
        <v>21</v>
      </c>
      <c r="M632" s="238">
        <f>G632*(1+L632/100)</f>
        <v>0</v>
      </c>
      <c r="N632" s="238">
        <v>6.6E-3</v>
      </c>
      <c r="O632" s="238">
        <f>ROUND(E632*N632,2)</f>
        <v>5.16</v>
      </c>
      <c r="P632" s="238">
        <v>0</v>
      </c>
      <c r="Q632" s="238">
        <f>ROUND(E632*P632,2)</f>
        <v>0</v>
      </c>
      <c r="R632" s="238" t="s">
        <v>860</v>
      </c>
      <c r="S632" s="238" t="s">
        <v>214</v>
      </c>
      <c r="T632" s="239" t="s">
        <v>284</v>
      </c>
      <c r="U632" s="222">
        <v>0.20799999999999999</v>
      </c>
      <c r="V632" s="222">
        <f>ROUND(E632*U632,2)</f>
        <v>162.49</v>
      </c>
      <c r="W632" s="222"/>
      <c r="X632" s="222" t="s">
        <v>248</v>
      </c>
      <c r="Y632" s="211"/>
      <c r="Z632" s="211"/>
      <c r="AA632" s="211"/>
      <c r="AB632" s="211"/>
      <c r="AC632" s="211"/>
      <c r="AD632" s="211"/>
      <c r="AE632" s="211"/>
      <c r="AF632" s="211"/>
      <c r="AG632" s="211" t="s">
        <v>745</v>
      </c>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ht="31.45" outlineLevel="1" x14ac:dyDescent="0.2">
      <c r="A633" s="218"/>
      <c r="B633" s="219"/>
      <c r="C633" s="268" t="s">
        <v>359</v>
      </c>
      <c r="D633" s="259"/>
      <c r="E633" s="260">
        <v>549.88</v>
      </c>
      <c r="F633" s="222"/>
      <c r="G633" s="222"/>
      <c r="H633" s="222"/>
      <c r="I633" s="222"/>
      <c r="J633" s="222"/>
      <c r="K633" s="222"/>
      <c r="L633" s="222"/>
      <c r="M633" s="222"/>
      <c r="N633" s="222"/>
      <c r="O633" s="222"/>
      <c r="P633" s="222"/>
      <c r="Q633" s="222"/>
      <c r="R633" s="222"/>
      <c r="S633" s="222"/>
      <c r="T633" s="222"/>
      <c r="U633" s="222"/>
      <c r="V633" s="222"/>
      <c r="W633" s="222"/>
      <c r="X633" s="222"/>
      <c r="Y633" s="211"/>
      <c r="Z633" s="211"/>
      <c r="AA633" s="211"/>
      <c r="AB633" s="211"/>
      <c r="AC633" s="211"/>
      <c r="AD633" s="211"/>
      <c r="AE633" s="211"/>
      <c r="AF633" s="211"/>
      <c r="AG633" s="211" t="s">
        <v>288</v>
      </c>
      <c r="AH633" s="211">
        <v>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18"/>
      <c r="B634" s="219"/>
      <c r="C634" s="268" t="s">
        <v>766</v>
      </c>
      <c r="D634" s="259"/>
      <c r="E634" s="260">
        <v>25.2</v>
      </c>
      <c r="F634" s="222"/>
      <c r="G634" s="222"/>
      <c r="H634" s="222"/>
      <c r="I634" s="222"/>
      <c r="J634" s="222"/>
      <c r="K634" s="222"/>
      <c r="L634" s="222"/>
      <c r="M634" s="222"/>
      <c r="N634" s="222"/>
      <c r="O634" s="222"/>
      <c r="P634" s="222"/>
      <c r="Q634" s="222"/>
      <c r="R634" s="222"/>
      <c r="S634" s="222"/>
      <c r="T634" s="222"/>
      <c r="U634" s="222"/>
      <c r="V634" s="222"/>
      <c r="W634" s="222"/>
      <c r="X634" s="222"/>
      <c r="Y634" s="211"/>
      <c r="Z634" s="211"/>
      <c r="AA634" s="211"/>
      <c r="AB634" s="211"/>
      <c r="AC634" s="211"/>
      <c r="AD634" s="211"/>
      <c r="AE634" s="211"/>
      <c r="AF634" s="211"/>
      <c r="AG634" s="211" t="s">
        <v>288</v>
      </c>
      <c r="AH634" s="211">
        <v>0</v>
      </c>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ht="31.45" outlineLevel="1" x14ac:dyDescent="0.2">
      <c r="A635" s="218"/>
      <c r="B635" s="219"/>
      <c r="C635" s="268" t="s">
        <v>838</v>
      </c>
      <c r="D635" s="259"/>
      <c r="E635" s="260">
        <v>206.12</v>
      </c>
      <c r="F635" s="222"/>
      <c r="G635" s="222"/>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288</v>
      </c>
      <c r="AH635" s="211">
        <v>0</v>
      </c>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ht="20.95" outlineLevel="1" x14ac:dyDescent="0.2">
      <c r="A636" s="233">
        <v>129</v>
      </c>
      <c r="B636" s="234" t="s">
        <v>869</v>
      </c>
      <c r="C636" s="252" t="s">
        <v>870</v>
      </c>
      <c r="D636" s="235" t="s">
        <v>294</v>
      </c>
      <c r="E636" s="236">
        <v>825.3</v>
      </c>
      <c r="F636" s="237"/>
      <c r="G636" s="238">
        <f>ROUND(E636*F636,2)</f>
        <v>0</v>
      </c>
      <c r="H636" s="237"/>
      <c r="I636" s="238">
        <f>ROUND(E636*H636,2)</f>
        <v>0</v>
      </c>
      <c r="J636" s="237"/>
      <c r="K636" s="238">
        <f>ROUND(E636*J636,2)</f>
        <v>0</v>
      </c>
      <c r="L636" s="238">
        <v>21</v>
      </c>
      <c r="M636" s="238">
        <f>G636*(1+L636/100)</f>
        <v>0</v>
      </c>
      <c r="N636" s="238">
        <v>1.5499999999999999E-3</v>
      </c>
      <c r="O636" s="238">
        <f>ROUND(E636*N636,2)</f>
        <v>1.28</v>
      </c>
      <c r="P636" s="238">
        <v>0</v>
      </c>
      <c r="Q636" s="238">
        <f>ROUND(E636*P636,2)</f>
        <v>0</v>
      </c>
      <c r="R636" s="238" t="s">
        <v>860</v>
      </c>
      <c r="S636" s="238" t="s">
        <v>214</v>
      </c>
      <c r="T636" s="239" t="s">
        <v>284</v>
      </c>
      <c r="U636" s="222">
        <v>9.5000000000000001E-2</v>
      </c>
      <c r="V636" s="222">
        <f>ROUND(E636*U636,2)</f>
        <v>78.400000000000006</v>
      </c>
      <c r="W636" s="222"/>
      <c r="X636" s="222" t="s">
        <v>248</v>
      </c>
      <c r="Y636" s="211"/>
      <c r="Z636" s="211"/>
      <c r="AA636" s="211"/>
      <c r="AB636" s="211"/>
      <c r="AC636" s="211"/>
      <c r="AD636" s="211"/>
      <c r="AE636" s="211"/>
      <c r="AF636" s="211"/>
      <c r="AG636" s="211" t="s">
        <v>745</v>
      </c>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ht="31.45" outlineLevel="1" x14ac:dyDescent="0.2">
      <c r="A637" s="218"/>
      <c r="B637" s="219"/>
      <c r="C637" s="268" t="s">
        <v>359</v>
      </c>
      <c r="D637" s="259"/>
      <c r="E637" s="260">
        <v>549.88</v>
      </c>
      <c r="F637" s="222"/>
      <c r="G637" s="222"/>
      <c r="H637" s="222"/>
      <c r="I637" s="222"/>
      <c r="J637" s="222"/>
      <c r="K637" s="222"/>
      <c r="L637" s="222"/>
      <c r="M637" s="222"/>
      <c r="N637" s="222"/>
      <c r="O637" s="222"/>
      <c r="P637" s="222"/>
      <c r="Q637" s="222"/>
      <c r="R637" s="222"/>
      <c r="S637" s="222"/>
      <c r="T637" s="222"/>
      <c r="U637" s="222"/>
      <c r="V637" s="222"/>
      <c r="W637" s="222"/>
      <c r="X637" s="222"/>
      <c r="Y637" s="211"/>
      <c r="Z637" s="211"/>
      <c r="AA637" s="211"/>
      <c r="AB637" s="211"/>
      <c r="AC637" s="211"/>
      <c r="AD637" s="211"/>
      <c r="AE637" s="211"/>
      <c r="AF637" s="211"/>
      <c r="AG637" s="211" t="s">
        <v>288</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18"/>
      <c r="B638" s="219"/>
      <c r="C638" s="268" t="s">
        <v>765</v>
      </c>
      <c r="D638" s="259"/>
      <c r="E638" s="260">
        <v>44.1</v>
      </c>
      <c r="F638" s="222"/>
      <c r="G638" s="222"/>
      <c r="H638" s="222"/>
      <c r="I638" s="222"/>
      <c r="J638" s="222"/>
      <c r="K638" s="222"/>
      <c r="L638" s="222"/>
      <c r="M638" s="222"/>
      <c r="N638" s="222"/>
      <c r="O638" s="222"/>
      <c r="P638" s="222"/>
      <c r="Q638" s="222"/>
      <c r="R638" s="222"/>
      <c r="S638" s="222"/>
      <c r="T638" s="222"/>
      <c r="U638" s="222"/>
      <c r="V638" s="222"/>
      <c r="W638" s="222"/>
      <c r="X638" s="222"/>
      <c r="Y638" s="211"/>
      <c r="Z638" s="211"/>
      <c r="AA638" s="211"/>
      <c r="AB638" s="211"/>
      <c r="AC638" s="211"/>
      <c r="AD638" s="211"/>
      <c r="AE638" s="211"/>
      <c r="AF638" s="211"/>
      <c r="AG638" s="211" t="s">
        <v>288</v>
      </c>
      <c r="AH638" s="211">
        <v>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18"/>
      <c r="B639" s="219"/>
      <c r="C639" s="268" t="s">
        <v>766</v>
      </c>
      <c r="D639" s="259"/>
      <c r="E639" s="260">
        <v>25.2</v>
      </c>
      <c r="F639" s="222"/>
      <c r="G639" s="222"/>
      <c r="H639" s="222"/>
      <c r="I639" s="222"/>
      <c r="J639" s="222"/>
      <c r="K639" s="222"/>
      <c r="L639" s="222"/>
      <c r="M639" s="222"/>
      <c r="N639" s="222"/>
      <c r="O639" s="222"/>
      <c r="P639" s="222"/>
      <c r="Q639" s="222"/>
      <c r="R639" s="222"/>
      <c r="S639" s="222"/>
      <c r="T639" s="222"/>
      <c r="U639" s="222"/>
      <c r="V639" s="222"/>
      <c r="W639" s="222"/>
      <c r="X639" s="222"/>
      <c r="Y639" s="211"/>
      <c r="Z639" s="211"/>
      <c r="AA639" s="211"/>
      <c r="AB639" s="211"/>
      <c r="AC639" s="211"/>
      <c r="AD639" s="211"/>
      <c r="AE639" s="211"/>
      <c r="AF639" s="211"/>
      <c r="AG639" s="211" t="s">
        <v>288</v>
      </c>
      <c r="AH639" s="211">
        <v>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ht="31.45" outlineLevel="1" x14ac:dyDescent="0.2">
      <c r="A640" s="218"/>
      <c r="B640" s="219"/>
      <c r="C640" s="268" t="s">
        <v>838</v>
      </c>
      <c r="D640" s="259"/>
      <c r="E640" s="260">
        <v>206.12</v>
      </c>
      <c r="F640" s="222"/>
      <c r="G640" s="222"/>
      <c r="H640" s="222"/>
      <c r="I640" s="222"/>
      <c r="J640" s="222"/>
      <c r="K640" s="222"/>
      <c r="L640" s="222"/>
      <c r="M640" s="222"/>
      <c r="N640" s="222"/>
      <c r="O640" s="222"/>
      <c r="P640" s="222"/>
      <c r="Q640" s="222"/>
      <c r="R640" s="222"/>
      <c r="S640" s="222"/>
      <c r="T640" s="222"/>
      <c r="U640" s="222"/>
      <c r="V640" s="222"/>
      <c r="W640" s="222"/>
      <c r="X640" s="222"/>
      <c r="Y640" s="211"/>
      <c r="Z640" s="211"/>
      <c r="AA640" s="211"/>
      <c r="AB640" s="211"/>
      <c r="AC640" s="211"/>
      <c r="AD640" s="211"/>
      <c r="AE640" s="211"/>
      <c r="AF640" s="211"/>
      <c r="AG640" s="211" t="s">
        <v>288</v>
      </c>
      <c r="AH640" s="211">
        <v>0</v>
      </c>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ht="20.95" outlineLevel="1" x14ac:dyDescent="0.2">
      <c r="A641" s="233">
        <v>130</v>
      </c>
      <c r="B641" s="234" t="s">
        <v>871</v>
      </c>
      <c r="C641" s="252" t="s">
        <v>872</v>
      </c>
      <c r="D641" s="235" t="s">
        <v>349</v>
      </c>
      <c r="E641" s="236">
        <v>20.9</v>
      </c>
      <c r="F641" s="237"/>
      <c r="G641" s="238">
        <f>ROUND(E641*F641,2)</f>
        <v>0</v>
      </c>
      <c r="H641" s="237"/>
      <c r="I641" s="238">
        <f>ROUND(E641*H641,2)</f>
        <v>0</v>
      </c>
      <c r="J641" s="237"/>
      <c r="K641" s="238">
        <f>ROUND(E641*J641,2)</f>
        <v>0</v>
      </c>
      <c r="L641" s="238">
        <v>21</v>
      </c>
      <c r="M641" s="238">
        <f>G641*(1+L641/100)</f>
        <v>0</v>
      </c>
      <c r="N641" s="238">
        <v>2.0999999999999999E-3</v>
      </c>
      <c r="O641" s="238">
        <f>ROUND(E641*N641,2)</f>
        <v>0.04</v>
      </c>
      <c r="P641" s="238">
        <v>0</v>
      </c>
      <c r="Q641" s="238">
        <f>ROUND(E641*P641,2)</f>
        <v>0</v>
      </c>
      <c r="R641" s="238" t="s">
        <v>860</v>
      </c>
      <c r="S641" s="238" t="s">
        <v>214</v>
      </c>
      <c r="T641" s="239" t="s">
        <v>284</v>
      </c>
      <c r="U641" s="222">
        <v>0.06</v>
      </c>
      <c r="V641" s="222">
        <f>ROUND(E641*U641,2)</f>
        <v>1.25</v>
      </c>
      <c r="W641" s="222"/>
      <c r="X641" s="222" t="s">
        <v>248</v>
      </c>
      <c r="Y641" s="211"/>
      <c r="Z641" s="211"/>
      <c r="AA641" s="211"/>
      <c r="AB641" s="211"/>
      <c r="AC641" s="211"/>
      <c r="AD641" s="211"/>
      <c r="AE641" s="211"/>
      <c r="AF641" s="211"/>
      <c r="AG641" s="211" t="s">
        <v>745</v>
      </c>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18"/>
      <c r="B642" s="219"/>
      <c r="C642" s="268" t="s">
        <v>873</v>
      </c>
      <c r="D642" s="259"/>
      <c r="E642" s="260">
        <v>20.9</v>
      </c>
      <c r="F642" s="222"/>
      <c r="G642" s="222"/>
      <c r="H642" s="222"/>
      <c r="I642" s="222"/>
      <c r="J642" s="222"/>
      <c r="K642" s="222"/>
      <c r="L642" s="222"/>
      <c r="M642" s="222"/>
      <c r="N642" s="222"/>
      <c r="O642" s="222"/>
      <c r="P642" s="222"/>
      <c r="Q642" s="222"/>
      <c r="R642" s="222"/>
      <c r="S642" s="222"/>
      <c r="T642" s="222"/>
      <c r="U642" s="222"/>
      <c r="V642" s="222"/>
      <c r="W642" s="222"/>
      <c r="X642" s="222"/>
      <c r="Y642" s="211"/>
      <c r="Z642" s="211"/>
      <c r="AA642" s="211"/>
      <c r="AB642" s="211"/>
      <c r="AC642" s="211"/>
      <c r="AD642" s="211"/>
      <c r="AE642" s="211"/>
      <c r="AF642" s="211"/>
      <c r="AG642" s="211" t="s">
        <v>288</v>
      </c>
      <c r="AH642" s="211">
        <v>0</v>
      </c>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33">
        <v>131</v>
      </c>
      <c r="B643" s="234" t="s">
        <v>874</v>
      </c>
      <c r="C643" s="252" t="s">
        <v>875</v>
      </c>
      <c r="D643" s="235" t="s">
        <v>282</v>
      </c>
      <c r="E643" s="236">
        <v>9.6448999999999998</v>
      </c>
      <c r="F643" s="237"/>
      <c r="G643" s="238">
        <f>ROUND(E643*F643,2)</f>
        <v>0</v>
      </c>
      <c r="H643" s="237"/>
      <c r="I643" s="238">
        <f>ROUND(E643*H643,2)</f>
        <v>0</v>
      </c>
      <c r="J643" s="237"/>
      <c r="K643" s="238">
        <f>ROUND(E643*J643,2)</f>
        <v>0</v>
      </c>
      <c r="L643" s="238">
        <v>21</v>
      </c>
      <c r="M643" s="238">
        <f>G643*(1+L643/100)</f>
        <v>0</v>
      </c>
      <c r="N643" s="238">
        <v>2.3570000000000001E-2</v>
      </c>
      <c r="O643" s="238">
        <f>ROUND(E643*N643,2)</f>
        <v>0.23</v>
      </c>
      <c r="P643" s="238">
        <v>0</v>
      </c>
      <c r="Q643" s="238">
        <f>ROUND(E643*P643,2)</f>
        <v>0</v>
      </c>
      <c r="R643" s="238" t="s">
        <v>860</v>
      </c>
      <c r="S643" s="238" t="s">
        <v>214</v>
      </c>
      <c r="T643" s="239" t="s">
        <v>284</v>
      </c>
      <c r="U643" s="222">
        <v>0</v>
      </c>
      <c r="V643" s="222">
        <f>ROUND(E643*U643,2)</f>
        <v>0</v>
      </c>
      <c r="W643" s="222"/>
      <c r="X643" s="222" t="s">
        <v>248</v>
      </c>
      <c r="Y643" s="211"/>
      <c r="Z643" s="211"/>
      <c r="AA643" s="211"/>
      <c r="AB643" s="211"/>
      <c r="AC643" s="211"/>
      <c r="AD643" s="211"/>
      <c r="AE643" s="211"/>
      <c r="AF643" s="211"/>
      <c r="AG643" s="211" t="s">
        <v>745</v>
      </c>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18"/>
      <c r="B644" s="219"/>
      <c r="C644" s="269" t="s">
        <v>310</v>
      </c>
      <c r="D644" s="261"/>
      <c r="E644" s="262"/>
      <c r="F644" s="222"/>
      <c r="G644" s="222"/>
      <c r="H644" s="222"/>
      <c r="I644" s="222"/>
      <c r="J644" s="222"/>
      <c r="K644" s="222"/>
      <c r="L644" s="222"/>
      <c r="M644" s="222"/>
      <c r="N644" s="222"/>
      <c r="O644" s="222"/>
      <c r="P644" s="222"/>
      <c r="Q644" s="222"/>
      <c r="R644" s="222"/>
      <c r="S644" s="222"/>
      <c r="T644" s="222"/>
      <c r="U644" s="222"/>
      <c r="V644" s="222"/>
      <c r="W644" s="222"/>
      <c r="X644" s="222"/>
      <c r="Y644" s="211"/>
      <c r="Z644" s="211"/>
      <c r="AA644" s="211"/>
      <c r="AB644" s="211"/>
      <c r="AC644" s="211"/>
      <c r="AD644" s="211"/>
      <c r="AE644" s="211"/>
      <c r="AF644" s="211"/>
      <c r="AG644" s="211" t="s">
        <v>288</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ht="31.45" outlineLevel="1" x14ac:dyDescent="0.2">
      <c r="A645" s="218"/>
      <c r="B645" s="219"/>
      <c r="C645" s="270" t="s">
        <v>876</v>
      </c>
      <c r="D645" s="261"/>
      <c r="E645" s="262">
        <v>549.88</v>
      </c>
      <c r="F645" s="222"/>
      <c r="G645" s="222"/>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288</v>
      </c>
      <c r="AH645" s="211">
        <v>2</v>
      </c>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outlineLevel="1" x14ac:dyDescent="0.2">
      <c r="A646" s="218"/>
      <c r="B646" s="219"/>
      <c r="C646" s="270" t="s">
        <v>877</v>
      </c>
      <c r="D646" s="261"/>
      <c r="E646" s="262">
        <v>44.1</v>
      </c>
      <c r="F646" s="222"/>
      <c r="G646" s="222"/>
      <c r="H646" s="222"/>
      <c r="I646" s="222"/>
      <c r="J646" s="222"/>
      <c r="K646" s="222"/>
      <c r="L646" s="222"/>
      <c r="M646" s="222"/>
      <c r="N646" s="222"/>
      <c r="O646" s="222"/>
      <c r="P646" s="222"/>
      <c r="Q646" s="222"/>
      <c r="R646" s="222"/>
      <c r="S646" s="222"/>
      <c r="T646" s="222"/>
      <c r="U646" s="222"/>
      <c r="V646" s="222"/>
      <c r="W646" s="222"/>
      <c r="X646" s="222"/>
      <c r="Y646" s="211"/>
      <c r="Z646" s="211"/>
      <c r="AA646" s="211"/>
      <c r="AB646" s="211"/>
      <c r="AC646" s="211"/>
      <c r="AD646" s="211"/>
      <c r="AE646" s="211"/>
      <c r="AF646" s="211"/>
      <c r="AG646" s="211" t="s">
        <v>288</v>
      </c>
      <c r="AH646" s="211">
        <v>2</v>
      </c>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18"/>
      <c r="B647" s="219"/>
      <c r="C647" s="270" t="s">
        <v>878</v>
      </c>
      <c r="D647" s="261"/>
      <c r="E647" s="262">
        <v>25.2</v>
      </c>
      <c r="F647" s="222"/>
      <c r="G647" s="222"/>
      <c r="H647" s="222"/>
      <c r="I647" s="222"/>
      <c r="J647" s="222"/>
      <c r="K647" s="222"/>
      <c r="L647" s="222"/>
      <c r="M647" s="222"/>
      <c r="N647" s="222"/>
      <c r="O647" s="222"/>
      <c r="P647" s="222"/>
      <c r="Q647" s="222"/>
      <c r="R647" s="222"/>
      <c r="S647" s="222"/>
      <c r="T647" s="222"/>
      <c r="U647" s="222"/>
      <c r="V647" s="222"/>
      <c r="W647" s="222"/>
      <c r="X647" s="222"/>
      <c r="Y647" s="211"/>
      <c r="Z647" s="211"/>
      <c r="AA647" s="211"/>
      <c r="AB647" s="211"/>
      <c r="AC647" s="211"/>
      <c r="AD647" s="211"/>
      <c r="AE647" s="211"/>
      <c r="AF647" s="211"/>
      <c r="AG647" s="211" t="s">
        <v>288</v>
      </c>
      <c r="AH647" s="211">
        <v>2</v>
      </c>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18"/>
      <c r="B648" s="219"/>
      <c r="C648" s="271" t="s">
        <v>315</v>
      </c>
      <c r="D648" s="263"/>
      <c r="E648" s="264"/>
      <c r="F648" s="222"/>
      <c r="G648" s="222"/>
      <c r="H648" s="222"/>
      <c r="I648" s="222"/>
      <c r="J648" s="222"/>
      <c r="K648" s="222"/>
      <c r="L648" s="222"/>
      <c r="M648" s="222"/>
      <c r="N648" s="222"/>
      <c r="O648" s="222"/>
      <c r="P648" s="222"/>
      <c r="Q648" s="222"/>
      <c r="R648" s="222"/>
      <c r="S648" s="222"/>
      <c r="T648" s="222"/>
      <c r="U648" s="222"/>
      <c r="V648" s="222"/>
      <c r="W648" s="222"/>
      <c r="X648" s="222"/>
      <c r="Y648" s="211"/>
      <c r="Z648" s="211"/>
      <c r="AA648" s="211"/>
      <c r="AB648" s="211"/>
      <c r="AC648" s="211"/>
      <c r="AD648" s="211"/>
      <c r="AE648" s="211"/>
      <c r="AF648" s="211"/>
      <c r="AG648" s="211" t="s">
        <v>288</v>
      </c>
      <c r="AH648" s="211">
        <v>3</v>
      </c>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69" t="s">
        <v>316</v>
      </c>
      <c r="D649" s="261"/>
      <c r="E649" s="262"/>
      <c r="F649" s="222"/>
      <c r="G649" s="22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288</v>
      </c>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18"/>
      <c r="B650" s="219"/>
      <c r="C650" s="268" t="s">
        <v>879</v>
      </c>
      <c r="D650" s="259"/>
      <c r="E650" s="260">
        <v>1.63</v>
      </c>
      <c r="F650" s="222"/>
      <c r="G650" s="222"/>
      <c r="H650" s="222"/>
      <c r="I650" s="222"/>
      <c r="J650" s="222"/>
      <c r="K650" s="222"/>
      <c r="L650" s="222"/>
      <c r="M650" s="222"/>
      <c r="N650" s="222"/>
      <c r="O650" s="222"/>
      <c r="P650" s="222"/>
      <c r="Q650" s="222"/>
      <c r="R650" s="222"/>
      <c r="S650" s="222"/>
      <c r="T650" s="222"/>
      <c r="U650" s="222"/>
      <c r="V650" s="222"/>
      <c r="W650" s="222"/>
      <c r="X650" s="222"/>
      <c r="Y650" s="211"/>
      <c r="Z650" s="211"/>
      <c r="AA650" s="211"/>
      <c r="AB650" s="211"/>
      <c r="AC650" s="211"/>
      <c r="AD650" s="211"/>
      <c r="AE650" s="211"/>
      <c r="AF650" s="211"/>
      <c r="AG650" s="211" t="s">
        <v>288</v>
      </c>
      <c r="AH650" s="211">
        <v>0</v>
      </c>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18"/>
      <c r="B651" s="219"/>
      <c r="C651" s="268" t="s">
        <v>880</v>
      </c>
      <c r="D651" s="259"/>
      <c r="E651" s="260">
        <v>1.63</v>
      </c>
      <c r="F651" s="222"/>
      <c r="G651" s="222"/>
      <c r="H651" s="222"/>
      <c r="I651" s="222"/>
      <c r="J651" s="222"/>
      <c r="K651" s="222"/>
      <c r="L651" s="222"/>
      <c r="M651" s="222"/>
      <c r="N651" s="222"/>
      <c r="O651" s="222"/>
      <c r="P651" s="222"/>
      <c r="Q651" s="222"/>
      <c r="R651" s="222"/>
      <c r="S651" s="222"/>
      <c r="T651" s="222"/>
      <c r="U651" s="222"/>
      <c r="V651" s="222"/>
      <c r="W651" s="222"/>
      <c r="X651" s="222"/>
      <c r="Y651" s="211"/>
      <c r="Z651" s="211"/>
      <c r="AA651" s="211"/>
      <c r="AB651" s="211"/>
      <c r="AC651" s="211"/>
      <c r="AD651" s="211"/>
      <c r="AE651" s="211"/>
      <c r="AF651" s="211"/>
      <c r="AG651" s="211" t="s">
        <v>288</v>
      </c>
      <c r="AH651" s="211">
        <v>0</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69" t="s">
        <v>310</v>
      </c>
      <c r="D652" s="261"/>
      <c r="E652" s="262"/>
      <c r="F652" s="222"/>
      <c r="G652" s="22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288</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70" t="s">
        <v>784</v>
      </c>
      <c r="D653" s="261"/>
      <c r="E653" s="262">
        <v>174.3</v>
      </c>
      <c r="F653" s="222"/>
      <c r="G653" s="222"/>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288</v>
      </c>
      <c r="AH653" s="211">
        <v>2</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18"/>
      <c r="B654" s="219"/>
      <c r="C654" s="270" t="s">
        <v>881</v>
      </c>
      <c r="D654" s="261"/>
      <c r="E654" s="262">
        <v>22.05</v>
      </c>
      <c r="F654" s="222"/>
      <c r="G654" s="222"/>
      <c r="H654" s="222"/>
      <c r="I654" s="222"/>
      <c r="J654" s="222"/>
      <c r="K654" s="222"/>
      <c r="L654" s="222"/>
      <c r="M654" s="222"/>
      <c r="N654" s="222"/>
      <c r="O654" s="222"/>
      <c r="P654" s="222"/>
      <c r="Q654" s="222"/>
      <c r="R654" s="222"/>
      <c r="S654" s="222"/>
      <c r="T654" s="222"/>
      <c r="U654" s="222"/>
      <c r="V654" s="222"/>
      <c r="W654" s="222"/>
      <c r="X654" s="222"/>
      <c r="Y654" s="211"/>
      <c r="Z654" s="211"/>
      <c r="AA654" s="211"/>
      <c r="AB654" s="211"/>
      <c r="AC654" s="211"/>
      <c r="AD654" s="211"/>
      <c r="AE654" s="211"/>
      <c r="AF654" s="211"/>
      <c r="AG654" s="211" t="s">
        <v>288</v>
      </c>
      <c r="AH654" s="211">
        <v>2</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18"/>
      <c r="B655" s="219"/>
      <c r="C655" s="270" t="s">
        <v>877</v>
      </c>
      <c r="D655" s="261"/>
      <c r="E655" s="262">
        <v>44.1</v>
      </c>
      <c r="F655" s="222"/>
      <c r="G655" s="222"/>
      <c r="H655" s="222"/>
      <c r="I655" s="222"/>
      <c r="J655" s="222"/>
      <c r="K655" s="222"/>
      <c r="L655" s="222"/>
      <c r="M655" s="222"/>
      <c r="N655" s="222"/>
      <c r="O655" s="222"/>
      <c r="P655" s="222"/>
      <c r="Q655" s="222"/>
      <c r="R655" s="222"/>
      <c r="S655" s="222"/>
      <c r="T655" s="222"/>
      <c r="U655" s="222"/>
      <c r="V655" s="222"/>
      <c r="W655" s="222"/>
      <c r="X655" s="222"/>
      <c r="Y655" s="211"/>
      <c r="Z655" s="211"/>
      <c r="AA655" s="211"/>
      <c r="AB655" s="211"/>
      <c r="AC655" s="211"/>
      <c r="AD655" s="211"/>
      <c r="AE655" s="211"/>
      <c r="AF655" s="211"/>
      <c r="AG655" s="211" t="s">
        <v>288</v>
      </c>
      <c r="AH655" s="211">
        <v>2</v>
      </c>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70" t="s">
        <v>878</v>
      </c>
      <c r="D656" s="261"/>
      <c r="E656" s="262">
        <v>25.2</v>
      </c>
      <c r="F656" s="222"/>
      <c r="G656" s="222"/>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288</v>
      </c>
      <c r="AH656" s="211">
        <v>2</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71" t="s">
        <v>315</v>
      </c>
      <c r="D657" s="263"/>
      <c r="E657" s="264"/>
      <c r="F657" s="222"/>
      <c r="G657" s="222"/>
      <c r="H657" s="222"/>
      <c r="I657" s="222"/>
      <c r="J657" s="222"/>
      <c r="K657" s="222"/>
      <c r="L657" s="222"/>
      <c r="M657" s="222"/>
      <c r="N657" s="222"/>
      <c r="O657" s="222"/>
      <c r="P657" s="222"/>
      <c r="Q657" s="222"/>
      <c r="R657" s="222"/>
      <c r="S657" s="222"/>
      <c r="T657" s="222"/>
      <c r="U657" s="222"/>
      <c r="V657" s="222"/>
      <c r="W657" s="222"/>
      <c r="X657" s="222"/>
      <c r="Y657" s="211"/>
      <c r="Z657" s="211"/>
      <c r="AA657" s="211"/>
      <c r="AB657" s="211"/>
      <c r="AC657" s="211"/>
      <c r="AD657" s="211"/>
      <c r="AE657" s="211"/>
      <c r="AF657" s="211"/>
      <c r="AG657" s="211" t="s">
        <v>288</v>
      </c>
      <c r="AH657" s="211">
        <v>3</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9" t="s">
        <v>316</v>
      </c>
      <c r="D658" s="261"/>
      <c r="E658" s="262"/>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18"/>
      <c r="B659" s="219"/>
      <c r="C659" s="268" t="s">
        <v>882</v>
      </c>
      <c r="D659" s="259"/>
      <c r="E659" s="260">
        <v>6.38</v>
      </c>
      <c r="F659" s="222"/>
      <c r="G659" s="222"/>
      <c r="H659" s="222"/>
      <c r="I659" s="222"/>
      <c r="J659" s="222"/>
      <c r="K659" s="222"/>
      <c r="L659" s="222"/>
      <c r="M659" s="222"/>
      <c r="N659" s="222"/>
      <c r="O659" s="222"/>
      <c r="P659" s="222"/>
      <c r="Q659" s="222"/>
      <c r="R659" s="222"/>
      <c r="S659" s="222"/>
      <c r="T659" s="222"/>
      <c r="U659" s="222"/>
      <c r="V659" s="222"/>
      <c r="W659" s="222"/>
      <c r="X659" s="222"/>
      <c r="Y659" s="211"/>
      <c r="Z659" s="211"/>
      <c r="AA659" s="211"/>
      <c r="AB659" s="211"/>
      <c r="AC659" s="211"/>
      <c r="AD659" s="211"/>
      <c r="AE659" s="211"/>
      <c r="AF659" s="211"/>
      <c r="AG659" s="211" t="s">
        <v>288</v>
      </c>
      <c r="AH659" s="211">
        <v>0</v>
      </c>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ht="20.95" outlineLevel="1" x14ac:dyDescent="0.2">
      <c r="A660" s="233">
        <v>132</v>
      </c>
      <c r="B660" s="234" t="s">
        <v>883</v>
      </c>
      <c r="C660" s="252" t="s">
        <v>884</v>
      </c>
      <c r="D660" s="235" t="s">
        <v>294</v>
      </c>
      <c r="E660" s="236">
        <v>23.265899999999998</v>
      </c>
      <c r="F660" s="237"/>
      <c r="G660" s="238">
        <f>ROUND(E660*F660,2)</f>
        <v>0</v>
      </c>
      <c r="H660" s="237"/>
      <c r="I660" s="238">
        <f>ROUND(E660*H660,2)</f>
        <v>0</v>
      </c>
      <c r="J660" s="237"/>
      <c r="K660" s="238">
        <f>ROUND(E660*J660,2)</f>
        <v>0</v>
      </c>
      <c r="L660" s="238">
        <v>21</v>
      </c>
      <c r="M660" s="238">
        <f>G660*(1+L660/100)</f>
        <v>0</v>
      </c>
      <c r="N660" s="238">
        <v>1.1769999999999999E-2</v>
      </c>
      <c r="O660" s="238">
        <f>ROUND(E660*N660,2)</f>
        <v>0.27</v>
      </c>
      <c r="P660" s="238">
        <v>0</v>
      </c>
      <c r="Q660" s="238">
        <f>ROUND(E660*P660,2)</f>
        <v>0</v>
      </c>
      <c r="R660" s="238" t="s">
        <v>860</v>
      </c>
      <c r="S660" s="238" t="s">
        <v>214</v>
      </c>
      <c r="T660" s="239" t="s">
        <v>284</v>
      </c>
      <c r="U660" s="222">
        <v>0.33500000000000002</v>
      </c>
      <c r="V660" s="222">
        <f>ROUND(E660*U660,2)</f>
        <v>7.79</v>
      </c>
      <c r="W660" s="222"/>
      <c r="X660" s="222" t="s">
        <v>248</v>
      </c>
      <c r="Y660" s="211"/>
      <c r="Z660" s="211"/>
      <c r="AA660" s="211"/>
      <c r="AB660" s="211"/>
      <c r="AC660" s="211"/>
      <c r="AD660" s="211"/>
      <c r="AE660" s="211"/>
      <c r="AF660" s="211"/>
      <c r="AG660" s="211" t="s">
        <v>745</v>
      </c>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18"/>
      <c r="B661" s="219"/>
      <c r="C661" s="268" t="s">
        <v>885</v>
      </c>
      <c r="D661" s="259"/>
      <c r="E661" s="260">
        <v>23.27</v>
      </c>
      <c r="F661" s="222"/>
      <c r="G661" s="222"/>
      <c r="H661" s="222"/>
      <c r="I661" s="222"/>
      <c r="J661" s="222"/>
      <c r="K661" s="222"/>
      <c r="L661" s="222"/>
      <c r="M661" s="222"/>
      <c r="N661" s="222"/>
      <c r="O661" s="222"/>
      <c r="P661" s="222"/>
      <c r="Q661" s="222"/>
      <c r="R661" s="222"/>
      <c r="S661" s="222"/>
      <c r="T661" s="222"/>
      <c r="U661" s="222"/>
      <c r="V661" s="222"/>
      <c r="W661" s="222"/>
      <c r="X661" s="222"/>
      <c r="Y661" s="211"/>
      <c r="Z661" s="211"/>
      <c r="AA661" s="211"/>
      <c r="AB661" s="211"/>
      <c r="AC661" s="211"/>
      <c r="AD661" s="211"/>
      <c r="AE661" s="211"/>
      <c r="AF661" s="211"/>
      <c r="AG661" s="211" t="s">
        <v>288</v>
      </c>
      <c r="AH661" s="211">
        <v>0</v>
      </c>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ht="20.95" outlineLevel="1" x14ac:dyDescent="0.2">
      <c r="A662" s="233">
        <v>133</v>
      </c>
      <c r="B662" s="234" t="s">
        <v>886</v>
      </c>
      <c r="C662" s="252" t="s">
        <v>887</v>
      </c>
      <c r="D662" s="235" t="s">
        <v>349</v>
      </c>
      <c r="E662" s="236">
        <v>142.09649999999999</v>
      </c>
      <c r="F662" s="237"/>
      <c r="G662" s="238">
        <f>ROUND(E662*F662,2)</f>
        <v>0</v>
      </c>
      <c r="H662" s="237"/>
      <c r="I662" s="238">
        <f>ROUND(E662*H662,2)</f>
        <v>0</v>
      </c>
      <c r="J662" s="237"/>
      <c r="K662" s="238">
        <f>ROUND(E662*J662,2)</f>
        <v>0</v>
      </c>
      <c r="L662" s="238">
        <v>21</v>
      </c>
      <c r="M662" s="238">
        <f>G662*(1+L662/100)</f>
        <v>0</v>
      </c>
      <c r="N662" s="238">
        <v>2.5500000000000002E-3</v>
      </c>
      <c r="O662" s="238">
        <f>ROUND(E662*N662,2)</f>
        <v>0.36</v>
      </c>
      <c r="P662" s="238">
        <v>0</v>
      </c>
      <c r="Q662" s="238">
        <f>ROUND(E662*P662,2)</f>
        <v>0</v>
      </c>
      <c r="R662" s="238" t="s">
        <v>860</v>
      </c>
      <c r="S662" s="238" t="s">
        <v>214</v>
      </c>
      <c r="T662" s="239" t="s">
        <v>284</v>
      </c>
      <c r="U662" s="222">
        <v>0.35210000000000002</v>
      </c>
      <c r="V662" s="222">
        <f>ROUND(E662*U662,2)</f>
        <v>50.03</v>
      </c>
      <c r="W662" s="222"/>
      <c r="X662" s="222" t="s">
        <v>248</v>
      </c>
      <c r="Y662" s="211"/>
      <c r="Z662" s="211"/>
      <c r="AA662" s="211"/>
      <c r="AB662" s="211"/>
      <c r="AC662" s="211"/>
      <c r="AD662" s="211"/>
      <c r="AE662" s="211"/>
      <c r="AF662" s="211"/>
      <c r="AG662" s="211" t="s">
        <v>745</v>
      </c>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18"/>
      <c r="B663" s="219"/>
      <c r="C663" s="267" t="s">
        <v>888</v>
      </c>
      <c r="D663" s="265"/>
      <c r="E663" s="265"/>
      <c r="F663" s="265"/>
      <c r="G663" s="265"/>
      <c r="H663" s="222"/>
      <c r="I663" s="222"/>
      <c r="J663" s="222"/>
      <c r="K663" s="222"/>
      <c r="L663" s="222"/>
      <c r="M663" s="222"/>
      <c r="N663" s="222"/>
      <c r="O663" s="222"/>
      <c r="P663" s="222"/>
      <c r="Q663" s="222"/>
      <c r="R663" s="222"/>
      <c r="S663" s="222"/>
      <c r="T663" s="222"/>
      <c r="U663" s="222"/>
      <c r="V663" s="222"/>
      <c r="W663" s="222"/>
      <c r="X663" s="222"/>
      <c r="Y663" s="211"/>
      <c r="Z663" s="211"/>
      <c r="AA663" s="211"/>
      <c r="AB663" s="211"/>
      <c r="AC663" s="211"/>
      <c r="AD663" s="211"/>
      <c r="AE663" s="211"/>
      <c r="AF663" s="211"/>
      <c r="AG663" s="211" t="s">
        <v>286</v>
      </c>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ht="31.45" outlineLevel="1" x14ac:dyDescent="0.2">
      <c r="A664" s="218"/>
      <c r="B664" s="219"/>
      <c r="C664" s="268" t="s">
        <v>889</v>
      </c>
      <c r="D664" s="259"/>
      <c r="E664" s="260">
        <v>103.32</v>
      </c>
      <c r="F664" s="222"/>
      <c r="G664" s="222"/>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288</v>
      </c>
      <c r="AH664" s="211">
        <v>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18"/>
      <c r="B665" s="219"/>
      <c r="C665" s="268" t="s">
        <v>890</v>
      </c>
      <c r="D665" s="259"/>
      <c r="E665" s="260">
        <v>38.78</v>
      </c>
      <c r="F665" s="222"/>
      <c r="G665" s="222"/>
      <c r="H665" s="222"/>
      <c r="I665" s="222"/>
      <c r="J665" s="222"/>
      <c r="K665" s="222"/>
      <c r="L665" s="222"/>
      <c r="M665" s="222"/>
      <c r="N665" s="222"/>
      <c r="O665" s="222"/>
      <c r="P665" s="222"/>
      <c r="Q665" s="222"/>
      <c r="R665" s="222"/>
      <c r="S665" s="222"/>
      <c r="T665" s="222"/>
      <c r="U665" s="222"/>
      <c r="V665" s="222"/>
      <c r="W665" s="222"/>
      <c r="X665" s="222"/>
      <c r="Y665" s="211"/>
      <c r="Z665" s="211"/>
      <c r="AA665" s="211"/>
      <c r="AB665" s="211"/>
      <c r="AC665" s="211"/>
      <c r="AD665" s="211"/>
      <c r="AE665" s="211"/>
      <c r="AF665" s="211"/>
      <c r="AG665" s="211" t="s">
        <v>288</v>
      </c>
      <c r="AH665" s="211">
        <v>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outlineLevel="1" x14ac:dyDescent="0.2">
      <c r="A666" s="233">
        <v>134</v>
      </c>
      <c r="B666" s="234" t="s">
        <v>891</v>
      </c>
      <c r="C666" s="252" t="s">
        <v>892</v>
      </c>
      <c r="D666" s="235" t="s">
        <v>282</v>
      </c>
      <c r="E666" s="236">
        <v>0.16553000000000001</v>
      </c>
      <c r="F666" s="237"/>
      <c r="G666" s="238">
        <f>ROUND(E666*F666,2)</f>
        <v>0</v>
      </c>
      <c r="H666" s="237"/>
      <c r="I666" s="238">
        <f>ROUND(E666*H666,2)</f>
        <v>0</v>
      </c>
      <c r="J666" s="237"/>
      <c r="K666" s="238">
        <f>ROUND(E666*J666,2)</f>
        <v>0</v>
      </c>
      <c r="L666" s="238">
        <v>21</v>
      </c>
      <c r="M666" s="238">
        <f>G666*(1+L666/100)</f>
        <v>0</v>
      </c>
      <c r="N666" s="238">
        <v>0.55000000000000004</v>
      </c>
      <c r="O666" s="238">
        <f>ROUND(E666*N666,2)</f>
        <v>0.09</v>
      </c>
      <c r="P666" s="238">
        <v>0</v>
      </c>
      <c r="Q666" s="238">
        <f>ROUND(E666*P666,2)</f>
        <v>0</v>
      </c>
      <c r="R666" s="238" t="s">
        <v>343</v>
      </c>
      <c r="S666" s="238" t="s">
        <v>214</v>
      </c>
      <c r="T666" s="239" t="s">
        <v>284</v>
      </c>
      <c r="U666" s="222">
        <v>0</v>
      </c>
      <c r="V666" s="222">
        <f>ROUND(E666*U666,2)</f>
        <v>0</v>
      </c>
      <c r="W666" s="222"/>
      <c r="X666" s="222" t="s">
        <v>344</v>
      </c>
      <c r="Y666" s="211"/>
      <c r="Z666" s="211"/>
      <c r="AA666" s="211"/>
      <c r="AB666" s="211"/>
      <c r="AC666" s="211"/>
      <c r="AD666" s="211"/>
      <c r="AE666" s="211"/>
      <c r="AF666" s="211"/>
      <c r="AG666" s="211" t="s">
        <v>345</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18"/>
      <c r="B667" s="219"/>
      <c r="C667" s="268" t="s">
        <v>893</v>
      </c>
      <c r="D667" s="259"/>
      <c r="E667" s="260">
        <v>0.17</v>
      </c>
      <c r="F667" s="222"/>
      <c r="G667" s="222"/>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288</v>
      </c>
      <c r="AH667" s="211">
        <v>0</v>
      </c>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33">
        <v>135</v>
      </c>
      <c r="B668" s="234" t="s">
        <v>894</v>
      </c>
      <c r="C668" s="252" t="s">
        <v>895</v>
      </c>
      <c r="D668" s="235" t="s">
        <v>282</v>
      </c>
      <c r="E668" s="236">
        <v>0.22392999999999999</v>
      </c>
      <c r="F668" s="237"/>
      <c r="G668" s="238">
        <f>ROUND(E668*F668,2)</f>
        <v>0</v>
      </c>
      <c r="H668" s="237"/>
      <c r="I668" s="238">
        <f>ROUND(E668*H668,2)</f>
        <v>0</v>
      </c>
      <c r="J668" s="237"/>
      <c r="K668" s="238">
        <f>ROUND(E668*J668,2)</f>
        <v>0</v>
      </c>
      <c r="L668" s="238">
        <v>21</v>
      </c>
      <c r="M668" s="238">
        <f>G668*(1+L668/100)</f>
        <v>0</v>
      </c>
      <c r="N668" s="238">
        <v>0.55000000000000004</v>
      </c>
      <c r="O668" s="238">
        <f>ROUND(E668*N668,2)</f>
        <v>0.12</v>
      </c>
      <c r="P668" s="238">
        <v>0</v>
      </c>
      <c r="Q668" s="238">
        <f>ROUND(E668*P668,2)</f>
        <v>0</v>
      </c>
      <c r="R668" s="238"/>
      <c r="S668" s="238" t="s">
        <v>247</v>
      </c>
      <c r="T668" s="239" t="s">
        <v>215</v>
      </c>
      <c r="U668" s="222">
        <v>0</v>
      </c>
      <c r="V668" s="222">
        <f>ROUND(E668*U668,2)</f>
        <v>0</v>
      </c>
      <c r="W668" s="222"/>
      <c r="X668" s="222" t="s">
        <v>344</v>
      </c>
      <c r="Y668" s="211"/>
      <c r="Z668" s="211"/>
      <c r="AA668" s="211"/>
      <c r="AB668" s="211"/>
      <c r="AC668" s="211"/>
      <c r="AD668" s="211"/>
      <c r="AE668" s="211"/>
      <c r="AF668" s="211"/>
      <c r="AG668" s="211" t="s">
        <v>345</v>
      </c>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18"/>
      <c r="B669" s="219"/>
      <c r="C669" s="268" t="s">
        <v>896</v>
      </c>
      <c r="D669" s="259"/>
      <c r="E669" s="260">
        <v>0.22</v>
      </c>
      <c r="F669" s="222"/>
      <c r="G669" s="222"/>
      <c r="H669" s="222"/>
      <c r="I669" s="222"/>
      <c r="J669" s="222"/>
      <c r="K669" s="222"/>
      <c r="L669" s="222"/>
      <c r="M669" s="222"/>
      <c r="N669" s="222"/>
      <c r="O669" s="222"/>
      <c r="P669" s="222"/>
      <c r="Q669" s="222"/>
      <c r="R669" s="222"/>
      <c r="S669" s="222"/>
      <c r="T669" s="222"/>
      <c r="U669" s="222"/>
      <c r="V669" s="222"/>
      <c r="W669" s="222"/>
      <c r="X669" s="222"/>
      <c r="Y669" s="211"/>
      <c r="Z669" s="211"/>
      <c r="AA669" s="211"/>
      <c r="AB669" s="211"/>
      <c r="AC669" s="211"/>
      <c r="AD669" s="211"/>
      <c r="AE669" s="211"/>
      <c r="AF669" s="211"/>
      <c r="AG669" s="211" t="s">
        <v>288</v>
      </c>
      <c r="AH669" s="211">
        <v>0</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33">
        <v>136</v>
      </c>
      <c r="B670" s="234" t="s">
        <v>897</v>
      </c>
      <c r="C670" s="252" t="s">
        <v>898</v>
      </c>
      <c r="D670" s="235" t="s">
        <v>282</v>
      </c>
      <c r="E670" s="236">
        <v>1.2615400000000001</v>
      </c>
      <c r="F670" s="237"/>
      <c r="G670" s="238">
        <f>ROUND(E670*F670,2)</f>
        <v>0</v>
      </c>
      <c r="H670" s="237"/>
      <c r="I670" s="238">
        <f>ROUND(E670*H670,2)</f>
        <v>0</v>
      </c>
      <c r="J670" s="237"/>
      <c r="K670" s="238">
        <f>ROUND(E670*J670,2)</f>
        <v>0</v>
      </c>
      <c r="L670" s="238">
        <v>21</v>
      </c>
      <c r="M670" s="238">
        <f>G670*(1+L670/100)</f>
        <v>0</v>
      </c>
      <c r="N670" s="238">
        <v>0.55000000000000004</v>
      </c>
      <c r="O670" s="238">
        <f>ROUND(E670*N670,2)</f>
        <v>0.69</v>
      </c>
      <c r="P670" s="238">
        <v>0</v>
      </c>
      <c r="Q670" s="238">
        <f>ROUND(E670*P670,2)</f>
        <v>0</v>
      </c>
      <c r="R670" s="238"/>
      <c r="S670" s="238" t="s">
        <v>247</v>
      </c>
      <c r="T670" s="239" t="s">
        <v>215</v>
      </c>
      <c r="U670" s="222">
        <v>0</v>
      </c>
      <c r="V670" s="222">
        <f>ROUND(E670*U670,2)</f>
        <v>0</v>
      </c>
      <c r="W670" s="222"/>
      <c r="X670" s="222" t="s">
        <v>344</v>
      </c>
      <c r="Y670" s="211"/>
      <c r="Z670" s="211"/>
      <c r="AA670" s="211"/>
      <c r="AB670" s="211"/>
      <c r="AC670" s="211"/>
      <c r="AD670" s="211"/>
      <c r="AE670" s="211"/>
      <c r="AF670" s="211"/>
      <c r="AG670" s="211" t="s">
        <v>345</v>
      </c>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18"/>
      <c r="B671" s="219"/>
      <c r="C671" s="268" t="s">
        <v>899</v>
      </c>
      <c r="D671" s="259"/>
      <c r="E671" s="260">
        <v>1.26</v>
      </c>
      <c r="F671" s="222"/>
      <c r="G671" s="222"/>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288</v>
      </c>
      <c r="AH671" s="211">
        <v>0</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33">
        <v>137</v>
      </c>
      <c r="B672" s="234" t="s">
        <v>900</v>
      </c>
      <c r="C672" s="252" t="s">
        <v>901</v>
      </c>
      <c r="D672" s="235" t="s">
        <v>294</v>
      </c>
      <c r="E672" s="236">
        <v>518.94150000000002</v>
      </c>
      <c r="F672" s="237"/>
      <c r="G672" s="238">
        <f>ROUND(E672*F672,2)</f>
        <v>0</v>
      </c>
      <c r="H672" s="237"/>
      <c r="I672" s="238">
        <f>ROUND(E672*H672,2)</f>
        <v>0</v>
      </c>
      <c r="J672" s="237"/>
      <c r="K672" s="238">
        <f>ROUND(E672*J672,2)</f>
        <v>0</v>
      </c>
      <c r="L672" s="238">
        <v>21</v>
      </c>
      <c r="M672" s="238">
        <f>G672*(1+L672/100)</f>
        <v>0</v>
      </c>
      <c r="N672" s="238">
        <v>1.12E-2</v>
      </c>
      <c r="O672" s="238">
        <f>ROUND(E672*N672,2)</f>
        <v>5.81</v>
      </c>
      <c r="P672" s="238">
        <v>0</v>
      </c>
      <c r="Q672" s="238">
        <f>ROUND(E672*P672,2)</f>
        <v>0</v>
      </c>
      <c r="R672" s="238" t="s">
        <v>343</v>
      </c>
      <c r="S672" s="238" t="s">
        <v>214</v>
      </c>
      <c r="T672" s="239" t="s">
        <v>284</v>
      </c>
      <c r="U672" s="222">
        <v>0</v>
      </c>
      <c r="V672" s="222">
        <f>ROUND(E672*U672,2)</f>
        <v>0</v>
      </c>
      <c r="W672" s="222"/>
      <c r="X672" s="222" t="s">
        <v>344</v>
      </c>
      <c r="Y672" s="211"/>
      <c r="Z672" s="211"/>
      <c r="AA672" s="211"/>
      <c r="AB672" s="211"/>
      <c r="AC672" s="211"/>
      <c r="AD672" s="211"/>
      <c r="AE672" s="211"/>
      <c r="AF672" s="211"/>
      <c r="AG672" s="211" t="s">
        <v>345</v>
      </c>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69" t="s">
        <v>310</v>
      </c>
      <c r="D673" s="261"/>
      <c r="E673" s="262"/>
      <c r="F673" s="222"/>
      <c r="G673" s="222"/>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288</v>
      </c>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70" t="s">
        <v>784</v>
      </c>
      <c r="D674" s="261"/>
      <c r="E674" s="262">
        <v>174.3</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2</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18"/>
      <c r="B675" s="219"/>
      <c r="C675" s="270" t="s">
        <v>881</v>
      </c>
      <c r="D675" s="261"/>
      <c r="E675" s="262">
        <v>22.05</v>
      </c>
      <c r="F675" s="222"/>
      <c r="G675" s="222"/>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288</v>
      </c>
      <c r="AH675" s="211">
        <v>2</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70" t="s">
        <v>877</v>
      </c>
      <c r="D676" s="261"/>
      <c r="E676" s="262">
        <v>44.1</v>
      </c>
      <c r="F676" s="222"/>
      <c r="G676" s="222"/>
      <c r="H676" s="222"/>
      <c r="I676" s="222"/>
      <c r="J676" s="222"/>
      <c r="K676" s="222"/>
      <c r="L676" s="222"/>
      <c r="M676" s="222"/>
      <c r="N676" s="222"/>
      <c r="O676" s="222"/>
      <c r="P676" s="222"/>
      <c r="Q676" s="222"/>
      <c r="R676" s="222"/>
      <c r="S676" s="222"/>
      <c r="T676" s="222"/>
      <c r="U676" s="222"/>
      <c r="V676" s="222"/>
      <c r="W676" s="222"/>
      <c r="X676" s="222"/>
      <c r="Y676" s="211"/>
      <c r="Z676" s="211"/>
      <c r="AA676" s="211"/>
      <c r="AB676" s="211"/>
      <c r="AC676" s="211"/>
      <c r="AD676" s="211"/>
      <c r="AE676" s="211"/>
      <c r="AF676" s="211"/>
      <c r="AG676" s="211" t="s">
        <v>288</v>
      </c>
      <c r="AH676" s="211">
        <v>2</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18"/>
      <c r="B677" s="219"/>
      <c r="C677" s="270" t="s">
        <v>878</v>
      </c>
      <c r="D677" s="261"/>
      <c r="E677" s="262">
        <v>25.2</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2</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ht="31.45" outlineLevel="1" x14ac:dyDescent="0.2">
      <c r="A678" s="218"/>
      <c r="B678" s="219"/>
      <c r="C678" s="270" t="s">
        <v>902</v>
      </c>
      <c r="D678" s="261"/>
      <c r="E678" s="262">
        <v>206.12</v>
      </c>
      <c r="F678" s="222"/>
      <c r="G678" s="222"/>
      <c r="H678" s="222"/>
      <c r="I678" s="222"/>
      <c r="J678" s="222"/>
      <c r="K678" s="222"/>
      <c r="L678" s="222"/>
      <c r="M678" s="222"/>
      <c r="N678" s="222"/>
      <c r="O678" s="222"/>
      <c r="P678" s="222"/>
      <c r="Q678" s="222"/>
      <c r="R678" s="222"/>
      <c r="S678" s="222"/>
      <c r="T678" s="222"/>
      <c r="U678" s="222"/>
      <c r="V678" s="222"/>
      <c r="W678" s="222"/>
      <c r="X678" s="222"/>
      <c r="Y678" s="211"/>
      <c r="Z678" s="211"/>
      <c r="AA678" s="211"/>
      <c r="AB678" s="211"/>
      <c r="AC678" s="211"/>
      <c r="AD678" s="211"/>
      <c r="AE678" s="211"/>
      <c r="AF678" s="211"/>
      <c r="AG678" s="211" t="s">
        <v>288</v>
      </c>
      <c r="AH678" s="211">
        <v>2</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71" t="s">
        <v>315</v>
      </c>
      <c r="D679" s="263"/>
      <c r="E679" s="264"/>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v>3</v>
      </c>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18"/>
      <c r="B680" s="219"/>
      <c r="C680" s="269" t="s">
        <v>316</v>
      </c>
      <c r="D680" s="261"/>
      <c r="E680" s="262"/>
      <c r="F680" s="222"/>
      <c r="G680" s="222"/>
      <c r="H680" s="222"/>
      <c r="I680" s="222"/>
      <c r="J680" s="222"/>
      <c r="K680" s="222"/>
      <c r="L680" s="222"/>
      <c r="M680" s="222"/>
      <c r="N680" s="222"/>
      <c r="O680" s="222"/>
      <c r="P680" s="222"/>
      <c r="Q680" s="222"/>
      <c r="R680" s="222"/>
      <c r="S680" s="222"/>
      <c r="T680" s="222"/>
      <c r="U680" s="222"/>
      <c r="V680" s="222"/>
      <c r="W680" s="222"/>
      <c r="X680" s="222"/>
      <c r="Y680" s="211"/>
      <c r="Z680" s="211"/>
      <c r="AA680" s="211"/>
      <c r="AB680" s="211"/>
      <c r="AC680" s="211"/>
      <c r="AD680" s="211"/>
      <c r="AE680" s="211"/>
      <c r="AF680" s="211"/>
      <c r="AG680" s="211" t="s">
        <v>288</v>
      </c>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18"/>
      <c r="B681" s="219"/>
      <c r="C681" s="268" t="s">
        <v>903</v>
      </c>
      <c r="D681" s="259"/>
      <c r="E681" s="260">
        <v>518.94000000000005</v>
      </c>
      <c r="F681" s="222"/>
      <c r="G681" s="222"/>
      <c r="H681" s="222"/>
      <c r="I681" s="222"/>
      <c r="J681" s="222"/>
      <c r="K681" s="222"/>
      <c r="L681" s="222"/>
      <c r="M681" s="222"/>
      <c r="N681" s="222"/>
      <c r="O681" s="222"/>
      <c r="P681" s="222"/>
      <c r="Q681" s="222"/>
      <c r="R681" s="222"/>
      <c r="S681" s="222"/>
      <c r="T681" s="222"/>
      <c r="U681" s="222"/>
      <c r="V681" s="222"/>
      <c r="W681" s="222"/>
      <c r="X681" s="222"/>
      <c r="Y681" s="211"/>
      <c r="Z681" s="211"/>
      <c r="AA681" s="211"/>
      <c r="AB681" s="211"/>
      <c r="AC681" s="211"/>
      <c r="AD681" s="211"/>
      <c r="AE681" s="211"/>
      <c r="AF681" s="211"/>
      <c r="AG681" s="211" t="s">
        <v>288</v>
      </c>
      <c r="AH681" s="211">
        <v>0</v>
      </c>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33">
        <v>138</v>
      </c>
      <c r="B682" s="234" t="s">
        <v>904</v>
      </c>
      <c r="C682" s="252" t="s">
        <v>905</v>
      </c>
      <c r="D682" s="235" t="s">
        <v>338</v>
      </c>
      <c r="E682" s="236">
        <v>23.0533</v>
      </c>
      <c r="F682" s="237"/>
      <c r="G682" s="238">
        <f>ROUND(E682*F682,2)</f>
        <v>0</v>
      </c>
      <c r="H682" s="237"/>
      <c r="I682" s="238">
        <f>ROUND(E682*H682,2)</f>
        <v>0</v>
      </c>
      <c r="J682" s="237"/>
      <c r="K682" s="238">
        <f>ROUND(E682*J682,2)</f>
        <v>0</v>
      </c>
      <c r="L682" s="238">
        <v>21</v>
      </c>
      <c r="M682" s="238">
        <f>G682*(1+L682/100)</f>
        <v>0</v>
      </c>
      <c r="N682" s="238">
        <v>0</v>
      </c>
      <c r="O682" s="238">
        <f>ROUND(E682*N682,2)</f>
        <v>0</v>
      </c>
      <c r="P682" s="238">
        <v>0</v>
      </c>
      <c r="Q682" s="238">
        <f>ROUND(E682*P682,2)</f>
        <v>0</v>
      </c>
      <c r="R682" s="238" t="s">
        <v>860</v>
      </c>
      <c r="S682" s="238" t="s">
        <v>214</v>
      </c>
      <c r="T682" s="239" t="s">
        <v>284</v>
      </c>
      <c r="U682" s="222">
        <v>1.7509999999999999</v>
      </c>
      <c r="V682" s="222">
        <f>ROUND(E682*U682,2)</f>
        <v>40.369999999999997</v>
      </c>
      <c r="W682" s="222"/>
      <c r="X682" s="222" t="s">
        <v>248</v>
      </c>
      <c r="Y682" s="211"/>
      <c r="Z682" s="211"/>
      <c r="AA682" s="211"/>
      <c r="AB682" s="211"/>
      <c r="AC682" s="211"/>
      <c r="AD682" s="211"/>
      <c r="AE682" s="211"/>
      <c r="AF682" s="211"/>
      <c r="AG682" s="211" t="s">
        <v>745</v>
      </c>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18"/>
      <c r="B683" s="219"/>
      <c r="C683" s="267" t="s">
        <v>824</v>
      </c>
      <c r="D683" s="265"/>
      <c r="E683" s="265"/>
      <c r="F683" s="265"/>
      <c r="G683" s="265"/>
      <c r="H683" s="222"/>
      <c r="I683" s="222"/>
      <c r="J683" s="222"/>
      <c r="K683" s="222"/>
      <c r="L683" s="222"/>
      <c r="M683" s="222"/>
      <c r="N683" s="222"/>
      <c r="O683" s="222"/>
      <c r="P683" s="222"/>
      <c r="Q683" s="222"/>
      <c r="R683" s="222"/>
      <c r="S683" s="222"/>
      <c r="T683" s="222"/>
      <c r="U683" s="222"/>
      <c r="V683" s="222"/>
      <c r="W683" s="222"/>
      <c r="X683" s="222"/>
      <c r="Y683" s="211"/>
      <c r="Z683" s="211"/>
      <c r="AA683" s="211"/>
      <c r="AB683" s="211"/>
      <c r="AC683" s="211"/>
      <c r="AD683" s="211"/>
      <c r="AE683" s="211"/>
      <c r="AF683" s="211"/>
      <c r="AG683" s="211" t="s">
        <v>286</v>
      </c>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ht="20.95" outlineLevel="1" x14ac:dyDescent="0.2">
      <c r="A684" s="243">
        <v>139</v>
      </c>
      <c r="B684" s="244" t="s">
        <v>719</v>
      </c>
      <c r="C684" s="255" t="s">
        <v>720</v>
      </c>
      <c r="D684" s="245" t="s">
        <v>338</v>
      </c>
      <c r="E684" s="246">
        <v>15.32475</v>
      </c>
      <c r="F684" s="247"/>
      <c r="G684" s="248">
        <f>ROUND(E684*F684,2)</f>
        <v>0</v>
      </c>
      <c r="H684" s="247"/>
      <c r="I684" s="248">
        <f>ROUND(E684*H684,2)</f>
        <v>0</v>
      </c>
      <c r="J684" s="247"/>
      <c r="K684" s="248">
        <f>ROUND(E684*J684,2)</f>
        <v>0</v>
      </c>
      <c r="L684" s="248">
        <v>21</v>
      </c>
      <c r="M684" s="248">
        <f>G684*(1+L684/100)</f>
        <v>0</v>
      </c>
      <c r="N684" s="248">
        <v>0</v>
      </c>
      <c r="O684" s="248">
        <f>ROUND(E684*N684,2)</f>
        <v>0</v>
      </c>
      <c r="P684" s="248">
        <v>0</v>
      </c>
      <c r="Q684" s="248">
        <f>ROUND(E684*P684,2)</f>
        <v>0</v>
      </c>
      <c r="R684" s="248" t="s">
        <v>677</v>
      </c>
      <c r="S684" s="248" t="s">
        <v>214</v>
      </c>
      <c r="T684" s="249" t="s">
        <v>284</v>
      </c>
      <c r="U684" s="222">
        <v>0.93300000000000005</v>
      </c>
      <c r="V684" s="222">
        <f>ROUND(E684*U684,2)</f>
        <v>14.3</v>
      </c>
      <c r="W684" s="222"/>
      <c r="X684" s="222" t="s">
        <v>248</v>
      </c>
      <c r="Y684" s="211"/>
      <c r="Z684" s="211"/>
      <c r="AA684" s="211"/>
      <c r="AB684" s="211"/>
      <c r="AC684" s="211"/>
      <c r="AD684" s="211"/>
      <c r="AE684" s="211"/>
      <c r="AF684" s="211"/>
      <c r="AG684" s="211" t="s">
        <v>721</v>
      </c>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43">
        <v>140</v>
      </c>
      <c r="B685" s="244" t="s">
        <v>722</v>
      </c>
      <c r="C685" s="255" t="s">
        <v>723</v>
      </c>
      <c r="D685" s="245" t="s">
        <v>338</v>
      </c>
      <c r="E685" s="246">
        <v>30.6495</v>
      </c>
      <c r="F685" s="247"/>
      <c r="G685" s="248">
        <f>ROUND(E685*F685,2)</f>
        <v>0</v>
      </c>
      <c r="H685" s="247"/>
      <c r="I685" s="248">
        <f>ROUND(E685*H685,2)</f>
        <v>0</v>
      </c>
      <c r="J685" s="247"/>
      <c r="K685" s="248">
        <f>ROUND(E685*J685,2)</f>
        <v>0</v>
      </c>
      <c r="L685" s="248">
        <v>21</v>
      </c>
      <c r="M685" s="248">
        <f>G685*(1+L685/100)</f>
        <v>0</v>
      </c>
      <c r="N685" s="248">
        <v>0</v>
      </c>
      <c r="O685" s="248">
        <f>ROUND(E685*N685,2)</f>
        <v>0</v>
      </c>
      <c r="P685" s="248">
        <v>0</v>
      </c>
      <c r="Q685" s="248">
        <f>ROUND(E685*P685,2)</f>
        <v>0</v>
      </c>
      <c r="R685" s="248" t="s">
        <v>677</v>
      </c>
      <c r="S685" s="248" t="s">
        <v>214</v>
      </c>
      <c r="T685" s="249" t="s">
        <v>284</v>
      </c>
      <c r="U685" s="222">
        <v>0.65300000000000002</v>
      </c>
      <c r="V685" s="222">
        <f>ROUND(E685*U685,2)</f>
        <v>20.010000000000002</v>
      </c>
      <c r="W685" s="222"/>
      <c r="X685" s="222" t="s">
        <v>248</v>
      </c>
      <c r="Y685" s="211"/>
      <c r="Z685" s="211"/>
      <c r="AA685" s="211"/>
      <c r="AB685" s="211"/>
      <c r="AC685" s="211"/>
      <c r="AD685" s="211"/>
      <c r="AE685" s="211"/>
      <c r="AF685" s="211"/>
      <c r="AG685" s="211" t="s">
        <v>721</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33">
        <v>141</v>
      </c>
      <c r="B686" s="234" t="s">
        <v>724</v>
      </c>
      <c r="C686" s="252" t="s">
        <v>725</v>
      </c>
      <c r="D686" s="235" t="s">
        <v>338</v>
      </c>
      <c r="E686" s="236">
        <v>15.32475</v>
      </c>
      <c r="F686" s="237"/>
      <c r="G686" s="238">
        <f>ROUND(E686*F686,2)</f>
        <v>0</v>
      </c>
      <c r="H686" s="237"/>
      <c r="I686" s="238">
        <f>ROUND(E686*H686,2)</f>
        <v>0</v>
      </c>
      <c r="J686" s="237"/>
      <c r="K686" s="238">
        <f>ROUND(E686*J686,2)</f>
        <v>0</v>
      </c>
      <c r="L686" s="238">
        <v>21</v>
      </c>
      <c r="M686" s="238">
        <f>G686*(1+L686/100)</f>
        <v>0</v>
      </c>
      <c r="N686" s="238">
        <v>0</v>
      </c>
      <c r="O686" s="238">
        <f>ROUND(E686*N686,2)</f>
        <v>0</v>
      </c>
      <c r="P686" s="238">
        <v>0</v>
      </c>
      <c r="Q686" s="238">
        <f>ROUND(E686*P686,2)</f>
        <v>0</v>
      </c>
      <c r="R686" s="238" t="s">
        <v>677</v>
      </c>
      <c r="S686" s="238" t="s">
        <v>214</v>
      </c>
      <c r="T686" s="239" t="s">
        <v>284</v>
      </c>
      <c r="U686" s="222">
        <v>0.49</v>
      </c>
      <c r="V686" s="222">
        <f>ROUND(E686*U686,2)</f>
        <v>7.51</v>
      </c>
      <c r="W686" s="222"/>
      <c r="X686" s="222" t="s">
        <v>248</v>
      </c>
      <c r="Y686" s="211"/>
      <c r="Z686" s="211"/>
      <c r="AA686" s="211"/>
      <c r="AB686" s="211"/>
      <c r="AC686" s="211"/>
      <c r="AD686" s="211"/>
      <c r="AE686" s="211"/>
      <c r="AF686" s="211"/>
      <c r="AG686" s="211" t="s">
        <v>721</v>
      </c>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18"/>
      <c r="B687" s="219"/>
      <c r="C687" s="253" t="s">
        <v>726</v>
      </c>
      <c r="D687" s="240"/>
      <c r="E687" s="240"/>
      <c r="F687" s="240"/>
      <c r="G687" s="240"/>
      <c r="H687" s="222"/>
      <c r="I687" s="222"/>
      <c r="J687" s="222"/>
      <c r="K687" s="222"/>
      <c r="L687" s="222"/>
      <c r="M687" s="222"/>
      <c r="N687" s="222"/>
      <c r="O687" s="222"/>
      <c r="P687" s="222"/>
      <c r="Q687" s="222"/>
      <c r="R687" s="222"/>
      <c r="S687" s="222"/>
      <c r="T687" s="222"/>
      <c r="U687" s="222"/>
      <c r="V687" s="222"/>
      <c r="W687" s="222"/>
      <c r="X687" s="222"/>
      <c r="Y687" s="211"/>
      <c r="Z687" s="211"/>
      <c r="AA687" s="211"/>
      <c r="AB687" s="211"/>
      <c r="AC687" s="211"/>
      <c r="AD687" s="211"/>
      <c r="AE687" s="211"/>
      <c r="AF687" s="211"/>
      <c r="AG687" s="211" t="s">
        <v>219</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43">
        <v>142</v>
      </c>
      <c r="B688" s="244" t="s">
        <v>727</v>
      </c>
      <c r="C688" s="255" t="s">
        <v>728</v>
      </c>
      <c r="D688" s="245" t="s">
        <v>338</v>
      </c>
      <c r="E688" s="246">
        <v>383.11874999999998</v>
      </c>
      <c r="F688" s="247"/>
      <c r="G688" s="248">
        <f>ROUND(E688*F688,2)</f>
        <v>0</v>
      </c>
      <c r="H688" s="247"/>
      <c r="I688" s="248">
        <f>ROUND(E688*H688,2)</f>
        <v>0</v>
      </c>
      <c r="J688" s="247"/>
      <c r="K688" s="248">
        <f>ROUND(E688*J688,2)</f>
        <v>0</v>
      </c>
      <c r="L688" s="248">
        <v>21</v>
      </c>
      <c r="M688" s="248">
        <f>G688*(1+L688/100)</f>
        <v>0</v>
      </c>
      <c r="N688" s="248">
        <v>0</v>
      </c>
      <c r="O688" s="248">
        <f>ROUND(E688*N688,2)</f>
        <v>0</v>
      </c>
      <c r="P688" s="248">
        <v>0</v>
      </c>
      <c r="Q688" s="248">
        <f>ROUND(E688*P688,2)</f>
        <v>0</v>
      </c>
      <c r="R688" s="248" t="s">
        <v>677</v>
      </c>
      <c r="S688" s="248" t="s">
        <v>214</v>
      </c>
      <c r="T688" s="249" t="s">
        <v>284</v>
      </c>
      <c r="U688" s="222">
        <v>0</v>
      </c>
      <c r="V688" s="222">
        <f>ROUND(E688*U688,2)</f>
        <v>0</v>
      </c>
      <c r="W688" s="222"/>
      <c r="X688" s="222" t="s">
        <v>248</v>
      </c>
      <c r="Y688" s="211"/>
      <c r="Z688" s="211"/>
      <c r="AA688" s="211"/>
      <c r="AB688" s="211"/>
      <c r="AC688" s="211"/>
      <c r="AD688" s="211"/>
      <c r="AE688" s="211"/>
      <c r="AF688" s="211"/>
      <c r="AG688" s="211" t="s">
        <v>721</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43">
        <v>143</v>
      </c>
      <c r="B689" s="244" t="s">
        <v>729</v>
      </c>
      <c r="C689" s="255" t="s">
        <v>730</v>
      </c>
      <c r="D689" s="245" t="s">
        <v>338</v>
      </c>
      <c r="E689" s="246">
        <v>15.32475</v>
      </c>
      <c r="F689" s="247"/>
      <c r="G689" s="248">
        <f>ROUND(E689*F689,2)</f>
        <v>0</v>
      </c>
      <c r="H689" s="247"/>
      <c r="I689" s="248">
        <f>ROUND(E689*H689,2)</f>
        <v>0</v>
      </c>
      <c r="J689" s="247"/>
      <c r="K689" s="248">
        <f>ROUND(E689*J689,2)</f>
        <v>0</v>
      </c>
      <c r="L689" s="248">
        <v>21</v>
      </c>
      <c r="M689" s="248">
        <f>G689*(1+L689/100)</f>
        <v>0</v>
      </c>
      <c r="N689" s="248">
        <v>0</v>
      </c>
      <c r="O689" s="248">
        <f>ROUND(E689*N689,2)</f>
        <v>0</v>
      </c>
      <c r="P689" s="248">
        <v>0</v>
      </c>
      <c r="Q689" s="248">
        <f>ROUND(E689*P689,2)</f>
        <v>0</v>
      </c>
      <c r="R689" s="248" t="s">
        <v>677</v>
      </c>
      <c r="S689" s="248" t="s">
        <v>214</v>
      </c>
      <c r="T689" s="249" t="s">
        <v>284</v>
      </c>
      <c r="U689" s="222">
        <v>0.94199999999999995</v>
      </c>
      <c r="V689" s="222">
        <f>ROUND(E689*U689,2)</f>
        <v>14.44</v>
      </c>
      <c r="W689" s="222"/>
      <c r="X689" s="222" t="s">
        <v>248</v>
      </c>
      <c r="Y689" s="211"/>
      <c r="Z689" s="211"/>
      <c r="AA689" s="211"/>
      <c r="AB689" s="211"/>
      <c r="AC689" s="211"/>
      <c r="AD689" s="211"/>
      <c r="AE689" s="211"/>
      <c r="AF689" s="211"/>
      <c r="AG689" s="211" t="s">
        <v>721</v>
      </c>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ht="20.95" outlineLevel="1" x14ac:dyDescent="0.2">
      <c r="A690" s="243">
        <v>144</v>
      </c>
      <c r="B690" s="244" t="s">
        <v>731</v>
      </c>
      <c r="C690" s="255" t="s">
        <v>732</v>
      </c>
      <c r="D690" s="245" t="s">
        <v>338</v>
      </c>
      <c r="E690" s="246">
        <v>306.495</v>
      </c>
      <c r="F690" s="247"/>
      <c r="G690" s="248">
        <f>ROUND(E690*F690,2)</f>
        <v>0</v>
      </c>
      <c r="H690" s="247"/>
      <c r="I690" s="248">
        <f>ROUND(E690*H690,2)</f>
        <v>0</v>
      </c>
      <c r="J690" s="247"/>
      <c r="K690" s="248">
        <f>ROUND(E690*J690,2)</f>
        <v>0</v>
      </c>
      <c r="L690" s="248">
        <v>21</v>
      </c>
      <c r="M690" s="248">
        <f>G690*(1+L690/100)</f>
        <v>0</v>
      </c>
      <c r="N690" s="248">
        <v>0</v>
      </c>
      <c r="O690" s="248">
        <f>ROUND(E690*N690,2)</f>
        <v>0</v>
      </c>
      <c r="P690" s="248">
        <v>0</v>
      </c>
      <c r="Q690" s="248">
        <f>ROUND(E690*P690,2)</f>
        <v>0</v>
      </c>
      <c r="R690" s="248" t="s">
        <v>677</v>
      </c>
      <c r="S690" s="248" t="s">
        <v>214</v>
      </c>
      <c r="T690" s="249" t="s">
        <v>284</v>
      </c>
      <c r="U690" s="222">
        <v>0.105</v>
      </c>
      <c r="V690" s="222">
        <f>ROUND(E690*U690,2)</f>
        <v>32.18</v>
      </c>
      <c r="W690" s="222"/>
      <c r="X690" s="222" t="s">
        <v>248</v>
      </c>
      <c r="Y690" s="211"/>
      <c r="Z690" s="211"/>
      <c r="AA690" s="211"/>
      <c r="AB690" s="211"/>
      <c r="AC690" s="211"/>
      <c r="AD690" s="211"/>
      <c r="AE690" s="211"/>
      <c r="AF690" s="211"/>
      <c r="AG690" s="211" t="s">
        <v>721</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43">
        <v>145</v>
      </c>
      <c r="B691" s="244" t="s">
        <v>906</v>
      </c>
      <c r="C691" s="255" t="s">
        <v>907</v>
      </c>
      <c r="D691" s="245" t="s">
        <v>338</v>
      </c>
      <c r="E691" s="246">
        <v>15.32475</v>
      </c>
      <c r="F691" s="247"/>
      <c r="G691" s="248">
        <f>ROUND(E691*F691,2)</f>
        <v>0</v>
      </c>
      <c r="H691" s="247"/>
      <c r="I691" s="248">
        <f>ROUND(E691*H691,2)</f>
        <v>0</v>
      </c>
      <c r="J691" s="247"/>
      <c r="K691" s="248">
        <f>ROUND(E691*J691,2)</f>
        <v>0</v>
      </c>
      <c r="L691" s="248">
        <v>21</v>
      </c>
      <c r="M691" s="248">
        <f>G691*(1+L691/100)</f>
        <v>0</v>
      </c>
      <c r="N691" s="248">
        <v>0</v>
      </c>
      <c r="O691" s="248">
        <f>ROUND(E691*N691,2)</f>
        <v>0</v>
      </c>
      <c r="P691" s="248">
        <v>0</v>
      </c>
      <c r="Q691" s="248">
        <f>ROUND(E691*P691,2)</f>
        <v>0</v>
      </c>
      <c r="R691" s="248" t="s">
        <v>677</v>
      </c>
      <c r="S691" s="248" t="s">
        <v>214</v>
      </c>
      <c r="T691" s="249" t="s">
        <v>284</v>
      </c>
      <c r="U691" s="222">
        <v>0</v>
      </c>
      <c r="V691" s="222">
        <f>ROUND(E691*U691,2)</f>
        <v>0</v>
      </c>
      <c r="W691" s="222"/>
      <c r="X691" s="222" t="s">
        <v>248</v>
      </c>
      <c r="Y691" s="211"/>
      <c r="Z691" s="211"/>
      <c r="AA691" s="211"/>
      <c r="AB691" s="211"/>
      <c r="AC691" s="211"/>
      <c r="AD691" s="211"/>
      <c r="AE691" s="211"/>
      <c r="AF691" s="211"/>
      <c r="AG691" s="211" t="s">
        <v>721</v>
      </c>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33">
        <v>146</v>
      </c>
      <c r="B692" s="234" t="s">
        <v>735</v>
      </c>
      <c r="C692" s="252" t="s">
        <v>736</v>
      </c>
      <c r="D692" s="235" t="s">
        <v>338</v>
      </c>
      <c r="E692" s="236">
        <v>15.32475</v>
      </c>
      <c r="F692" s="237"/>
      <c r="G692" s="238">
        <f>ROUND(E692*F692,2)</f>
        <v>0</v>
      </c>
      <c r="H692" s="237"/>
      <c r="I692" s="238">
        <f>ROUND(E692*H692,2)</f>
        <v>0</v>
      </c>
      <c r="J692" s="237"/>
      <c r="K692" s="238">
        <f>ROUND(E692*J692,2)</f>
        <v>0</v>
      </c>
      <c r="L692" s="238">
        <v>21</v>
      </c>
      <c r="M692" s="238">
        <f>G692*(1+L692/100)</f>
        <v>0</v>
      </c>
      <c r="N692" s="238">
        <v>0</v>
      </c>
      <c r="O692" s="238">
        <f>ROUND(E692*N692,2)</f>
        <v>0</v>
      </c>
      <c r="P692" s="238">
        <v>0</v>
      </c>
      <c r="Q692" s="238">
        <f>ROUND(E692*P692,2)</f>
        <v>0</v>
      </c>
      <c r="R692" s="238" t="s">
        <v>737</v>
      </c>
      <c r="S692" s="238" t="s">
        <v>214</v>
      </c>
      <c r="T692" s="239" t="s">
        <v>284</v>
      </c>
      <c r="U692" s="222">
        <v>6.0000000000000001E-3</v>
      </c>
      <c r="V692" s="222">
        <f>ROUND(E692*U692,2)</f>
        <v>0.09</v>
      </c>
      <c r="W692" s="222"/>
      <c r="X692" s="222" t="s">
        <v>248</v>
      </c>
      <c r="Y692" s="211"/>
      <c r="Z692" s="211"/>
      <c r="AA692" s="211"/>
      <c r="AB692" s="211"/>
      <c r="AC692" s="211"/>
      <c r="AD692" s="211"/>
      <c r="AE692" s="211"/>
      <c r="AF692" s="211"/>
      <c r="AG692" s="211" t="s">
        <v>721</v>
      </c>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67" t="s">
        <v>738</v>
      </c>
      <c r="D693" s="265"/>
      <c r="E693" s="265"/>
      <c r="F693" s="265"/>
      <c r="G693" s="265"/>
      <c r="H693" s="222"/>
      <c r="I693" s="222"/>
      <c r="J693" s="222"/>
      <c r="K693" s="222"/>
      <c r="L693" s="222"/>
      <c r="M693" s="222"/>
      <c r="N693" s="222"/>
      <c r="O693" s="222"/>
      <c r="P693" s="222"/>
      <c r="Q693" s="222"/>
      <c r="R693" s="222"/>
      <c r="S693" s="222"/>
      <c r="T693" s="222"/>
      <c r="U693" s="222"/>
      <c r="V693" s="222"/>
      <c r="W693" s="222"/>
      <c r="X693" s="222"/>
      <c r="Y693" s="211"/>
      <c r="Z693" s="211"/>
      <c r="AA693" s="211"/>
      <c r="AB693" s="211"/>
      <c r="AC693" s="211"/>
      <c r="AD693" s="211"/>
      <c r="AE693" s="211"/>
      <c r="AF693" s="211"/>
      <c r="AG693" s="211" t="s">
        <v>286</v>
      </c>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ht="13.1" x14ac:dyDescent="0.2">
      <c r="A694" s="227" t="s">
        <v>209</v>
      </c>
      <c r="B694" s="228" t="s">
        <v>146</v>
      </c>
      <c r="C694" s="251" t="s">
        <v>147</v>
      </c>
      <c r="D694" s="229"/>
      <c r="E694" s="230"/>
      <c r="F694" s="231"/>
      <c r="G694" s="231">
        <f>SUMIF(AG695:AG826,"&lt;&gt;NOR",G695:G826)</f>
        <v>0</v>
      </c>
      <c r="H694" s="231"/>
      <c r="I694" s="231">
        <f>SUM(I695:I826)</f>
        <v>0</v>
      </c>
      <c r="J694" s="231"/>
      <c r="K694" s="231">
        <f>SUM(K695:K826)</f>
        <v>0</v>
      </c>
      <c r="L694" s="231"/>
      <c r="M694" s="231">
        <f>SUM(M695:M826)</f>
        <v>0</v>
      </c>
      <c r="N694" s="231"/>
      <c r="O694" s="231">
        <f>SUM(O695:O826)</f>
        <v>135.32</v>
      </c>
      <c r="P694" s="231"/>
      <c r="Q694" s="231">
        <f>SUM(Q695:Q826)</f>
        <v>0.18</v>
      </c>
      <c r="R694" s="231"/>
      <c r="S694" s="231"/>
      <c r="T694" s="232"/>
      <c r="U694" s="226"/>
      <c r="V694" s="226">
        <f>SUM(V695:V826)</f>
        <v>1454.69</v>
      </c>
      <c r="W694" s="226"/>
      <c r="X694" s="226"/>
      <c r="AG694" t="s">
        <v>210</v>
      </c>
    </row>
    <row r="695" spans="1:60" ht="20.95" outlineLevel="1" x14ac:dyDescent="0.2">
      <c r="A695" s="233">
        <v>147</v>
      </c>
      <c r="B695" s="234" t="s">
        <v>908</v>
      </c>
      <c r="C695" s="252" t="s">
        <v>909</v>
      </c>
      <c r="D695" s="235" t="s">
        <v>349</v>
      </c>
      <c r="E695" s="236">
        <v>98.3</v>
      </c>
      <c r="F695" s="237"/>
      <c r="G695" s="238">
        <f>ROUND(E695*F695,2)</f>
        <v>0</v>
      </c>
      <c r="H695" s="237"/>
      <c r="I695" s="238">
        <f>ROUND(E695*H695,2)</f>
        <v>0</v>
      </c>
      <c r="J695" s="237"/>
      <c r="K695" s="238">
        <f>ROUND(E695*J695,2)</f>
        <v>0</v>
      </c>
      <c r="L695" s="238">
        <v>21</v>
      </c>
      <c r="M695" s="238">
        <f>G695*(1+L695/100)</f>
        <v>0</v>
      </c>
      <c r="N695" s="238">
        <v>2.2499999999999998E-3</v>
      </c>
      <c r="O695" s="238">
        <f>ROUND(E695*N695,2)</f>
        <v>0.22</v>
      </c>
      <c r="P695" s="238">
        <v>0</v>
      </c>
      <c r="Q695" s="238">
        <f>ROUND(E695*P695,2)</f>
        <v>0</v>
      </c>
      <c r="R695" s="238" t="s">
        <v>910</v>
      </c>
      <c r="S695" s="238" t="s">
        <v>214</v>
      </c>
      <c r="T695" s="239" t="s">
        <v>284</v>
      </c>
      <c r="U695" s="222">
        <v>0.36399999999999999</v>
      </c>
      <c r="V695" s="222">
        <f>ROUND(E695*U695,2)</f>
        <v>35.78</v>
      </c>
      <c r="W695" s="222"/>
      <c r="X695" s="222" t="s">
        <v>248</v>
      </c>
      <c r="Y695" s="211"/>
      <c r="Z695" s="211"/>
      <c r="AA695" s="211"/>
      <c r="AB695" s="211"/>
      <c r="AC695" s="211"/>
      <c r="AD695" s="211"/>
      <c r="AE695" s="211"/>
      <c r="AF695" s="211"/>
      <c r="AG695" s="211" t="s">
        <v>745</v>
      </c>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18"/>
      <c r="B696" s="219"/>
      <c r="C696" s="267" t="s">
        <v>911</v>
      </c>
      <c r="D696" s="265"/>
      <c r="E696" s="265"/>
      <c r="F696" s="265"/>
      <c r="G696" s="265"/>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286</v>
      </c>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18"/>
      <c r="B697" s="219"/>
      <c r="C697" s="268" t="s">
        <v>912</v>
      </c>
      <c r="D697" s="259"/>
      <c r="E697" s="260">
        <v>98.3</v>
      </c>
      <c r="F697" s="222"/>
      <c r="G697" s="222"/>
      <c r="H697" s="222"/>
      <c r="I697" s="222"/>
      <c r="J697" s="222"/>
      <c r="K697" s="222"/>
      <c r="L697" s="222"/>
      <c r="M697" s="222"/>
      <c r="N697" s="222"/>
      <c r="O697" s="222"/>
      <c r="P697" s="222"/>
      <c r="Q697" s="222"/>
      <c r="R697" s="222"/>
      <c r="S697" s="222"/>
      <c r="T697" s="222"/>
      <c r="U697" s="222"/>
      <c r="V697" s="222"/>
      <c r="W697" s="222"/>
      <c r="X697" s="222"/>
      <c r="Y697" s="211"/>
      <c r="Z697" s="211"/>
      <c r="AA697" s="211"/>
      <c r="AB697" s="211"/>
      <c r="AC697" s="211"/>
      <c r="AD697" s="211"/>
      <c r="AE697" s="211"/>
      <c r="AF697" s="211"/>
      <c r="AG697" s="211" t="s">
        <v>288</v>
      </c>
      <c r="AH697" s="211">
        <v>0</v>
      </c>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ht="31.45" outlineLevel="1" x14ac:dyDescent="0.2">
      <c r="A698" s="233">
        <v>148</v>
      </c>
      <c r="B698" s="234" t="s">
        <v>913</v>
      </c>
      <c r="C698" s="252" t="s">
        <v>914</v>
      </c>
      <c r="D698" s="235" t="s">
        <v>246</v>
      </c>
      <c r="E698" s="236">
        <v>10</v>
      </c>
      <c r="F698" s="237"/>
      <c r="G698" s="238">
        <f>ROUND(E698*F698,2)</f>
        <v>0</v>
      </c>
      <c r="H698" s="237"/>
      <c r="I698" s="238">
        <f>ROUND(E698*H698,2)</f>
        <v>0</v>
      </c>
      <c r="J698" s="237"/>
      <c r="K698" s="238">
        <f>ROUND(E698*J698,2)</f>
        <v>0</v>
      </c>
      <c r="L698" s="238">
        <v>21</v>
      </c>
      <c r="M698" s="238">
        <f>G698*(1+L698/100)</f>
        <v>0</v>
      </c>
      <c r="N698" s="238">
        <v>4.0000000000000002E-4</v>
      </c>
      <c r="O698" s="238">
        <f>ROUND(E698*N698,2)</f>
        <v>0</v>
      </c>
      <c r="P698" s="238">
        <v>0</v>
      </c>
      <c r="Q698" s="238">
        <f>ROUND(E698*P698,2)</f>
        <v>0</v>
      </c>
      <c r="R698" s="238" t="s">
        <v>910</v>
      </c>
      <c r="S698" s="238" t="s">
        <v>214</v>
      </c>
      <c r="T698" s="239" t="s">
        <v>284</v>
      </c>
      <c r="U698" s="222">
        <v>0.45</v>
      </c>
      <c r="V698" s="222">
        <f>ROUND(E698*U698,2)</f>
        <v>4.5</v>
      </c>
      <c r="W698" s="222"/>
      <c r="X698" s="222" t="s">
        <v>248</v>
      </c>
      <c r="Y698" s="211"/>
      <c r="Z698" s="211"/>
      <c r="AA698" s="211"/>
      <c r="AB698" s="211"/>
      <c r="AC698" s="211"/>
      <c r="AD698" s="211"/>
      <c r="AE698" s="211"/>
      <c r="AF698" s="211"/>
      <c r="AG698" s="211" t="s">
        <v>745</v>
      </c>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68" t="s">
        <v>915</v>
      </c>
      <c r="D699" s="259"/>
      <c r="E699" s="260">
        <v>10</v>
      </c>
      <c r="F699" s="222"/>
      <c r="G699" s="222"/>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288</v>
      </c>
      <c r="AH699" s="211">
        <v>0</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ht="20.95" outlineLevel="1" x14ac:dyDescent="0.2">
      <c r="A700" s="233">
        <v>149</v>
      </c>
      <c r="B700" s="234" t="s">
        <v>916</v>
      </c>
      <c r="C700" s="252" t="s">
        <v>917</v>
      </c>
      <c r="D700" s="235" t="s">
        <v>349</v>
      </c>
      <c r="E700" s="236">
        <v>51.134999999999998</v>
      </c>
      <c r="F700" s="237"/>
      <c r="G700" s="238">
        <f>ROUND(E700*F700,2)</f>
        <v>0</v>
      </c>
      <c r="H700" s="237"/>
      <c r="I700" s="238">
        <f>ROUND(E700*H700,2)</f>
        <v>0</v>
      </c>
      <c r="J700" s="237"/>
      <c r="K700" s="238">
        <f>ROUND(E700*J700,2)</f>
        <v>0</v>
      </c>
      <c r="L700" s="238">
        <v>21</v>
      </c>
      <c r="M700" s="238">
        <f>G700*(1+L700/100)</f>
        <v>0</v>
      </c>
      <c r="N700" s="238">
        <v>3.4499999999999999E-3</v>
      </c>
      <c r="O700" s="238">
        <f>ROUND(E700*N700,2)</f>
        <v>0.18</v>
      </c>
      <c r="P700" s="238">
        <v>0</v>
      </c>
      <c r="Q700" s="238">
        <f>ROUND(E700*P700,2)</f>
        <v>0</v>
      </c>
      <c r="R700" s="238" t="s">
        <v>910</v>
      </c>
      <c r="S700" s="238" t="s">
        <v>214</v>
      </c>
      <c r="T700" s="239" t="s">
        <v>284</v>
      </c>
      <c r="U700" s="222">
        <v>0.35599999999999998</v>
      </c>
      <c r="V700" s="222">
        <f>ROUND(E700*U700,2)</f>
        <v>18.2</v>
      </c>
      <c r="W700" s="222"/>
      <c r="X700" s="222" t="s">
        <v>248</v>
      </c>
      <c r="Y700" s="211"/>
      <c r="Z700" s="211"/>
      <c r="AA700" s="211"/>
      <c r="AB700" s="211"/>
      <c r="AC700" s="211"/>
      <c r="AD700" s="211"/>
      <c r="AE700" s="211"/>
      <c r="AF700" s="211"/>
      <c r="AG700" s="211" t="s">
        <v>745</v>
      </c>
      <c r="AH700" s="211"/>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68" t="s">
        <v>918</v>
      </c>
      <c r="D701" s="259"/>
      <c r="E701" s="260">
        <v>51.13</v>
      </c>
      <c r="F701" s="222"/>
      <c r="G701" s="222"/>
      <c r="H701" s="222"/>
      <c r="I701" s="222"/>
      <c r="J701" s="222"/>
      <c r="K701" s="222"/>
      <c r="L701" s="222"/>
      <c r="M701" s="222"/>
      <c r="N701" s="222"/>
      <c r="O701" s="222"/>
      <c r="P701" s="222"/>
      <c r="Q701" s="222"/>
      <c r="R701" s="222"/>
      <c r="S701" s="222"/>
      <c r="T701" s="222"/>
      <c r="U701" s="222"/>
      <c r="V701" s="222"/>
      <c r="W701" s="222"/>
      <c r="X701" s="222"/>
      <c r="Y701" s="211"/>
      <c r="Z701" s="211"/>
      <c r="AA701" s="211"/>
      <c r="AB701" s="211"/>
      <c r="AC701" s="211"/>
      <c r="AD701" s="211"/>
      <c r="AE701" s="211"/>
      <c r="AF701" s="211"/>
      <c r="AG701" s="211" t="s">
        <v>288</v>
      </c>
      <c r="AH701" s="211">
        <v>0</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33">
        <v>150</v>
      </c>
      <c r="B702" s="234" t="s">
        <v>919</v>
      </c>
      <c r="C702" s="252" t="s">
        <v>920</v>
      </c>
      <c r="D702" s="235" t="s">
        <v>349</v>
      </c>
      <c r="E702" s="236">
        <v>140.1</v>
      </c>
      <c r="F702" s="237"/>
      <c r="G702" s="238">
        <f>ROUND(E702*F702,2)</f>
        <v>0</v>
      </c>
      <c r="H702" s="237"/>
      <c r="I702" s="238">
        <f>ROUND(E702*H702,2)</f>
        <v>0</v>
      </c>
      <c r="J702" s="237"/>
      <c r="K702" s="238">
        <f>ROUND(E702*J702,2)</f>
        <v>0</v>
      </c>
      <c r="L702" s="238">
        <v>21</v>
      </c>
      <c r="M702" s="238">
        <f>G702*(1+L702/100)</f>
        <v>0</v>
      </c>
      <c r="N702" s="238">
        <v>0</v>
      </c>
      <c r="O702" s="238">
        <f>ROUND(E702*N702,2)</f>
        <v>0</v>
      </c>
      <c r="P702" s="238">
        <v>0</v>
      </c>
      <c r="Q702" s="238">
        <f>ROUND(E702*P702,2)</f>
        <v>0</v>
      </c>
      <c r="R702" s="238" t="s">
        <v>910</v>
      </c>
      <c r="S702" s="238" t="s">
        <v>214</v>
      </c>
      <c r="T702" s="239" t="s">
        <v>284</v>
      </c>
      <c r="U702" s="222">
        <v>0.21908</v>
      </c>
      <c r="V702" s="222">
        <f>ROUND(E702*U702,2)</f>
        <v>30.69</v>
      </c>
      <c r="W702" s="222"/>
      <c r="X702" s="222" t="s">
        <v>248</v>
      </c>
      <c r="Y702" s="211"/>
      <c r="Z702" s="211"/>
      <c r="AA702" s="211"/>
      <c r="AB702" s="211"/>
      <c r="AC702" s="211"/>
      <c r="AD702" s="211"/>
      <c r="AE702" s="211"/>
      <c r="AF702" s="211"/>
      <c r="AG702" s="211" t="s">
        <v>745</v>
      </c>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18"/>
      <c r="B703" s="219"/>
      <c r="C703" s="268" t="s">
        <v>921</v>
      </c>
      <c r="D703" s="259"/>
      <c r="E703" s="260">
        <v>140.1</v>
      </c>
      <c r="F703" s="222"/>
      <c r="G703" s="222"/>
      <c r="H703" s="222"/>
      <c r="I703" s="222"/>
      <c r="J703" s="222"/>
      <c r="K703" s="222"/>
      <c r="L703" s="222"/>
      <c r="M703" s="222"/>
      <c r="N703" s="222"/>
      <c r="O703" s="222"/>
      <c r="P703" s="222"/>
      <c r="Q703" s="222"/>
      <c r="R703" s="222"/>
      <c r="S703" s="222"/>
      <c r="T703" s="222"/>
      <c r="U703" s="222"/>
      <c r="V703" s="222"/>
      <c r="W703" s="222"/>
      <c r="X703" s="222"/>
      <c r="Y703" s="211"/>
      <c r="Z703" s="211"/>
      <c r="AA703" s="211"/>
      <c r="AB703" s="211"/>
      <c r="AC703" s="211"/>
      <c r="AD703" s="211"/>
      <c r="AE703" s="211"/>
      <c r="AF703" s="211"/>
      <c r="AG703" s="211" t="s">
        <v>288</v>
      </c>
      <c r="AH703" s="211">
        <v>0</v>
      </c>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ht="20.95" outlineLevel="1" x14ac:dyDescent="0.2">
      <c r="A704" s="233">
        <v>151</v>
      </c>
      <c r="B704" s="234" t="s">
        <v>922</v>
      </c>
      <c r="C704" s="252" t="s">
        <v>923</v>
      </c>
      <c r="D704" s="235" t="s">
        <v>246</v>
      </c>
      <c r="E704" s="236">
        <v>9</v>
      </c>
      <c r="F704" s="237"/>
      <c r="G704" s="238">
        <f>ROUND(E704*F704,2)</f>
        <v>0</v>
      </c>
      <c r="H704" s="237"/>
      <c r="I704" s="238">
        <f>ROUND(E704*H704,2)</f>
        <v>0</v>
      </c>
      <c r="J704" s="237"/>
      <c r="K704" s="238">
        <f>ROUND(E704*J704,2)</f>
        <v>0</v>
      </c>
      <c r="L704" s="238">
        <v>21</v>
      </c>
      <c r="M704" s="238">
        <f>G704*(1+L704/100)</f>
        <v>0</v>
      </c>
      <c r="N704" s="238">
        <v>0</v>
      </c>
      <c r="O704" s="238">
        <f>ROUND(E704*N704,2)</f>
        <v>0</v>
      </c>
      <c r="P704" s="238">
        <v>2.0080000000000001E-2</v>
      </c>
      <c r="Q704" s="238">
        <f>ROUND(E704*P704,2)</f>
        <v>0.18</v>
      </c>
      <c r="R704" s="238" t="s">
        <v>910</v>
      </c>
      <c r="S704" s="238" t="s">
        <v>214</v>
      </c>
      <c r="T704" s="239" t="s">
        <v>284</v>
      </c>
      <c r="U704" s="222">
        <v>0.115</v>
      </c>
      <c r="V704" s="222">
        <f>ROUND(E704*U704,2)</f>
        <v>1.04</v>
      </c>
      <c r="W704" s="222"/>
      <c r="X704" s="222" t="s">
        <v>248</v>
      </c>
      <c r="Y704" s="211"/>
      <c r="Z704" s="211"/>
      <c r="AA704" s="211"/>
      <c r="AB704" s="211"/>
      <c r="AC704" s="211"/>
      <c r="AD704" s="211"/>
      <c r="AE704" s="211"/>
      <c r="AF704" s="211"/>
      <c r="AG704" s="211" t="s">
        <v>745</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18"/>
      <c r="B705" s="219"/>
      <c r="C705" s="268" t="s">
        <v>924</v>
      </c>
      <c r="D705" s="259"/>
      <c r="E705" s="260">
        <v>9</v>
      </c>
      <c r="F705" s="222"/>
      <c r="G705" s="222"/>
      <c r="H705" s="222"/>
      <c r="I705" s="222"/>
      <c r="J705" s="222"/>
      <c r="K705" s="222"/>
      <c r="L705" s="222"/>
      <c r="M705" s="222"/>
      <c r="N705" s="222"/>
      <c r="O705" s="222"/>
      <c r="P705" s="222"/>
      <c r="Q705" s="222"/>
      <c r="R705" s="222"/>
      <c r="S705" s="222"/>
      <c r="T705" s="222"/>
      <c r="U705" s="222"/>
      <c r="V705" s="222"/>
      <c r="W705" s="222"/>
      <c r="X705" s="222"/>
      <c r="Y705" s="211"/>
      <c r="Z705" s="211"/>
      <c r="AA705" s="211"/>
      <c r="AB705" s="211"/>
      <c r="AC705" s="211"/>
      <c r="AD705" s="211"/>
      <c r="AE705" s="211"/>
      <c r="AF705" s="211"/>
      <c r="AG705" s="211" t="s">
        <v>288</v>
      </c>
      <c r="AH705" s="211">
        <v>0</v>
      </c>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33">
        <v>152</v>
      </c>
      <c r="B706" s="234" t="s">
        <v>925</v>
      </c>
      <c r="C706" s="252" t="s">
        <v>926</v>
      </c>
      <c r="D706" s="235" t="s">
        <v>349</v>
      </c>
      <c r="E706" s="236">
        <v>17.9025</v>
      </c>
      <c r="F706" s="237"/>
      <c r="G706" s="238">
        <f>ROUND(E706*F706,2)</f>
        <v>0</v>
      </c>
      <c r="H706" s="237"/>
      <c r="I706" s="238">
        <f>ROUND(E706*H706,2)</f>
        <v>0</v>
      </c>
      <c r="J706" s="237"/>
      <c r="K706" s="238">
        <f>ROUND(E706*J706,2)</f>
        <v>0</v>
      </c>
      <c r="L706" s="238">
        <v>21</v>
      </c>
      <c r="M706" s="238">
        <f>G706*(1+L706/100)</f>
        <v>0</v>
      </c>
      <c r="N706" s="238">
        <v>2.9299999999999999E-3</v>
      </c>
      <c r="O706" s="238">
        <f>ROUND(E706*N706,2)</f>
        <v>0.05</v>
      </c>
      <c r="P706" s="238">
        <v>0</v>
      </c>
      <c r="Q706" s="238">
        <f>ROUND(E706*P706,2)</f>
        <v>0</v>
      </c>
      <c r="R706" s="238"/>
      <c r="S706" s="238" t="s">
        <v>247</v>
      </c>
      <c r="T706" s="239" t="s">
        <v>215</v>
      </c>
      <c r="U706" s="222">
        <v>0</v>
      </c>
      <c r="V706" s="222">
        <f>ROUND(E706*U706,2)</f>
        <v>0</v>
      </c>
      <c r="W706" s="222"/>
      <c r="X706" s="222" t="s">
        <v>248</v>
      </c>
      <c r="Y706" s="211"/>
      <c r="Z706" s="211"/>
      <c r="AA706" s="211"/>
      <c r="AB706" s="211"/>
      <c r="AC706" s="211"/>
      <c r="AD706" s="211"/>
      <c r="AE706" s="211"/>
      <c r="AF706" s="211"/>
      <c r="AG706" s="211" t="s">
        <v>745</v>
      </c>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18"/>
      <c r="B707" s="219"/>
      <c r="C707" s="268" t="s">
        <v>927</v>
      </c>
      <c r="D707" s="259"/>
      <c r="E707" s="260">
        <v>17.899999999999999</v>
      </c>
      <c r="F707" s="222"/>
      <c r="G707" s="222"/>
      <c r="H707" s="222"/>
      <c r="I707" s="222"/>
      <c r="J707" s="222"/>
      <c r="K707" s="222"/>
      <c r="L707" s="222"/>
      <c r="M707" s="222"/>
      <c r="N707" s="222"/>
      <c r="O707" s="222"/>
      <c r="P707" s="222"/>
      <c r="Q707" s="222"/>
      <c r="R707" s="222"/>
      <c r="S707" s="222"/>
      <c r="T707" s="222"/>
      <c r="U707" s="222"/>
      <c r="V707" s="222"/>
      <c r="W707" s="222"/>
      <c r="X707" s="222"/>
      <c r="Y707" s="211"/>
      <c r="Z707" s="211"/>
      <c r="AA707" s="211"/>
      <c r="AB707" s="211"/>
      <c r="AC707" s="211"/>
      <c r="AD707" s="211"/>
      <c r="AE707" s="211"/>
      <c r="AF707" s="211"/>
      <c r="AG707" s="211" t="s">
        <v>288</v>
      </c>
      <c r="AH707" s="211">
        <v>0</v>
      </c>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33">
        <v>153</v>
      </c>
      <c r="B708" s="234" t="s">
        <v>928</v>
      </c>
      <c r="C708" s="252" t="s">
        <v>929</v>
      </c>
      <c r="D708" s="235" t="s">
        <v>349</v>
      </c>
      <c r="E708" s="236">
        <v>37.200000000000003</v>
      </c>
      <c r="F708" s="237"/>
      <c r="G708" s="238">
        <f>ROUND(E708*F708,2)</f>
        <v>0</v>
      </c>
      <c r="H708" s="237"/>
      <c r="I708" s="238">
        <f>ROUND(E708*H708,2)</f>
        <v>0</v>
      </c>
      <c r="J708" s="237"/>
      <c r="K708" s="238">
        <f>ROUND(E708*J708,2)</f>
        <v>0</v>
      </c>
      <c r="L708" s="238">
        <v>21</v>
      </c>
      <c r="M708" s="238">
        <f>G708*(1+L708/100)</f>
        <v>0</v>
      </c>
      <c r="N708" s="238">
        <v>3.3899999999999998E-3</v>
      </c>
      <c r="O708" s="238">
        <f>ROUND(E708*N708,2)</f>
        <v>0.13</v>
      </c>
      <c r="P708" s="238">
        <v>0</v>
      </c>
      <c r="Q708" s="238">
        <f>ROUND(E708*P708,2)</f>
        <v>0</v>
      </c>
      <c r="R708" s="238"/>
      <c r="S708" s="238" t="s">
        <v>247</v>
      </c>
      <c r="T708" s="239" t="s">
        <v>215</v>
      </c>
      <c r="U708" s="222">
        <v>0</v>
      </c>
      <c r="V708" s="222">
        <f>ROUND(E708*U708,2)</f>
        <v>0</v>
      </c>
      <c r="W708" s="222"/>
      <c r="X708" s="222" t="s">
        <v>248</v>
      </c>
      <c r="Y708" s="211"/>
      <c r="Z708" s="211"/>
      <c r="AA708" s="211"/>
      <c r="AB708" s="211"/>
      <c r="AC708" s="211"/>
      <c r="AD708" s="211"/>
      <c r="AE708" s="211"/>
      <c r="AF708" s="211"/>
      <c r="AG708" s="211" t="s">
        <v>745</v>
      </c>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outlineLevel="1" x14ac:dyDescent="0.2">
      <c r="A709" s="218"/>
      <c r="B709" s="219"/>
      <c r="C709" s="268" t="s">
        <v>930</v>
      </c>
      <c r="D709" s="259"/>
      <c r="E709" s="260">
        <v>37.200000000000003</v>
      </c>
      <c r="F709" s="222"/>
      <c r="G709" s="222"/>
      <c r="H709" s="222"/>
      <c r="I709" s="222"/>
      <c r="J709" s="222"/>
      <c r="K709" s="222"/>
      <c r="L709" s="222"/>
      <c r="M709" s="222"/>
      <c r="N709" s="222"/>
      <c r="O709" s="222"/>
      <c r="P709" s="222"/>
      <c r="Q709" s="222"/>
      <c r="R709" s="222"/>
      <c r="S709" s="222"/>
      <c r="T709" s="222"/>
      <c r="U709" s="222"/>
      <c r="V709" s="222"/>
      <c r="W709" s="222"/>
      <c r="X709" s="222"/>
      <c r="Y709" s="211"/>
      <c r="Z709" s="211"/>
      <c r="AA709" s="211"/>
      <c r="AB709" s="211"/>
      <c r="AC709" s="211"/>
      <c r="AD709" s="211"/>
      <c r="AE709" s="211"/>
      <c r="AF709" s="211"/>
      <c r="AG709" s="211" t="s">
        <v>288</v>
      </c>
      <c r="AH709" s="211">
        <v>0</v>
      </c>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33">
        <v>154</v>
      </c>
      <c r="B710" s="234" t="s">
        <v>931</v>
      </c>
      <c r="C710" s="252" t="s">
        <v>932</v>
      </c>
      <c r="D710" s="235" t="s">
        <v>294</v>
      </c>
      <c r="E710" s="236">
        <v>781.2</v>
      </c>
      <c r="F710" s="237"/>
      <c r="G710" s="238">
        <f>ROUND(E710*F710,2)</f>
        <v>0</v>
      </c>
      <c r="H710" s="237"/>
      <c r="I710" s="238">
        <f>ROUND(E710*H710,2)</f>
        <v>0</v>
      </c>
      <c r="J710" s="237"/>
      <c r="K710" s="238">
        <f>ROUND(E710*J710,2)</f>
        <v>0</v>
      </c>
      <c r="L710" s="238">
        <v>21</v>
      </c>
      <c r="M710" s="238">
        <f>G710*(1+L710/100)</f>
        <v>0</v>
      </c>
      <c r="N710" s="238">
        <v>6.7799999999999996E-3</v>
      </c>
      <c r="O710" s="238">
        <f>ROUND(E710*N710,2)</f>
        <v>5.3</v>
      </c>
      <c r="P710" s="238">
        <v>0</v>
      </c>
      <c r="Q710" s="238">
        <f>ROUND(E710*P710,2)</f>
        <v>0</v>
      </c>
      <c r="R710" s="238"/>
      <c r="S710" s="238" t="s">
        <v>247</v>
      </c>
      <c r="T710" s="239" t="s">
        <v>215</v>
      </c>
      <c r="U710" s="222">
        <v>0</v>
      </c>
      <c r="V710" s="222">
        <f>ROUND(E710*U710,2)</f>
        <v>0</v>
      </c>
      <c r="W710" s="222"/>
      <c r="X710" s="222" t="s">
        <v>248</v>
      </c>
      <c r="Y710" s="211"/>
      <c r="Z710" s="211"/>
      <c r="AA710" s="211"/>
      <c r="AB710" s="211"/>
      <c r="AC710" s="211"/>
      <c r="AD710" s="211"/>
      <c r="AE710" s="211"/>
      <c r="AF710" s="211"/>
      <c r="AG710" s="211" t="s">
        <v>745</v>
      </c>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ht="31.45" outlineLevel="1" x14ac:dyDescent="0.2">
      <c r="A711" s="218"/>
      <c r="B711" s="219"/>
      <c r="C711" s="268" t="s">
        <v>359</v>
      </c>
      <c r="D711" s="259"/>
      <c r="E711" s="260">
        <v>549.88</v>
      </c>
      <c r="F711" s="222"/>
      <c r="G711" s="222"/>
      <c r="H711" s="222"/>
      <c r="I711" s="222"/>
      <c r="J711" s="222"/>
      <c r="K711" s="222"/>
      <c r="L711" s="222"/>
      <c r="M711" s="222"/>
      <c r="N711" s="222"/>
      <c r="O711" s="222"/>
      <c r="P711" s="222"/>
      <c r="Q711" s="222"/>
      <c r="R711" s="222"/>
      <c r="S711" s="222"/>
      <c r="T711" s="222"/>
      <c r="U711" s="222"/>
      <c r="V711" s="222"/>
      <c r="W711" s="222"/>
      <c r="X711" s="222"/>
      <c r="Y711" s="211"/>
      <c r="Z711" s="211"/>
      <c r="AA711" s="211"/>
      <c r="AB711" s="211"/>
      <c r="AC711" s="211"/>
      <c r="AD711" s="211"/>
      <c r="AE711" s="211"/>
      <c r="AF711" s="211"/>
      <c r="AG711" s="211" t="s">
        <v>288</v>
      </c>
      <c r="AH711" s="211">
        <v>0</v>
      </c>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outlineLevel="1" x14ac:dyDescent="0.2">
      <c r="A712" s="218"/>
      <c r="B712" s="219"/>
      <c r="C712" s="268" t="s">
        <v>766</v>
      </c>
      <c r="D712" s="259"/>
      <c r="E712" s="260">
        <v>25.2</v>
      </c>
      <c r="F712" s="222"/>
      <c r="G712" s="222"/>
      <c r="H712" s="222"/>
      <c r="I712" s="222"/>
      <c r="J712" s="222"/>
      <c r="K712" s="222"/>
      <c r="L712" s="222"/>
      <c r="M712" s="222"/>
      <c r="N712" s="222"/>
      <c r="O712" s="222"/>
      <c r="P712" s="222"/>
      <c r="Q712" s="222"/>
      <c r="R712" s="222"/>
      <c r="S712" s="222"/>
      <c r="T712" s="222"/>
      <c r="U712" s="222"/>
      <c r="V712" s="222"/>
      <c r="W712" s="222"/>
      <c r="X712" s="222"/>
      <c r="Y712" s="211"/>
      <c r="Z712" s="211"/>
      <c r="AA712" s="211"/>
      <c r="AB712" s="211"/>
      <c r="AC712" s="211"/>
      <c r="AD712" s="211"/>
      <c r="AE712" s="211"/>
      <c r="AF712" s="211"/>
      <c r="AG712" s="211" t="s">
        <v>288</v>
      </c>
      <c r="AH712" s="211">
        <v>0</v>
      </c>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ht="31.45" outlineLevel="1" x14ac:dyDescent="0.2">
      <c r="A713" s="218"/>
      <c r="B713" s="219"/>
      <c r="C713" s="268" t="s">
        <v>838</v>
      </c>
      <c r="D713" s="259"/>
      <c r="E713" s="260">
        <v>206.12</v>
      </c>
      <c r="F713" s="222"/>
      <c r="G713" s="222"/>
      <c r="H713" s="222"/>
      <c r="I713" s="222"/>
      <c r="J713" s="222"/>
      <c r="K713" s="222"/>
      <c r="L713" s="222"/>
      <c r="M713" s="222"/>
      <c r="N713" s="222"/>
      <c r="O713" s="222"/>
      <c r="P713" s="222"/>
      <c r="Q713" s="222"/>
      <c r="R713" s="222"/>
      <c r="S713" s="222"/>
      <c r="T713" s="222"/>
      <c r="U713" s="222"/>
      <c r="V713" s="222"/>
      <c r="W713" s="222"/>
      <c r="X713" s="222"/>
      <c r="Y713" s="211"/>
      <c r="Z713" s="211"/>
      <c r="AA713" s="211"/>
      <c r="AB713" s="211"/>
      <c r="AC713" s="211"/>
      <c r="AD713" s="211"/>
      <c r="AE713" s="211"/>
      <c r="AF713" s="211"/>
      <c r="AG713" s="211" t="s">
        <v>288</v>
      </c>
      <c r="AH713" s="211">
        <v>0</v>
      </c>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33">
        <v>155</v>
      </c>
      <c r="B714" s="234" t="s">
        <v>933</v>
      </c>
      <c r="C714" s="252" t="s">
        <v>934</v>
      </c>
      <c r="D714" s="235" t="s">
        <v>294</v>
      </c>
      <c r="E714" s="236">
        <v>44.1</v>
      </c>
      <c r="F714" s="237"/>
      <c r="G714" s="238">
        <f>ROUND(E714*F714,2)</f>
        <v>0</v>
      </c>
      <c r="H714" s="237"/>
      <c r="I714" s="238">
        <f>ROUND(E714*H714,2)</f>
        <v>0</v>
      </c>
      <c r="J714" s="237"/>
      <c r="K714" s="238">
        <f>ROUND(E714*J714,2)</f>
        <v>0</v>
      </c>
      <c r="L714" s="238">
        <v>21</v>
      </c>
      <c r="M714" s="238">
        <f>G714*(1+L714/100)</f>
        <v>0</v>
      </c>
      <c r="N714" s="238">
        <v>6.1900000000000002E-3</v>
      </c>
      <c r="O714" s="238">
        <f>ROUND(E714*N714,2)</f>
        <v>0.27</v>
      </c>
      <c r="P714" s="238">
        <v>0</v>
      </c>
      <c r="Q714" s="238">
        <f>ROUND(E714*P714,2)</f>
        <v>0</v>
      </c>
      <c r="R714" s="238"/>
      <c r="S714" s="238" t="s">
        <v>247</v>
      </c>
      <c r="T714" s="239" t="s">
        <v>215</v>
      </c>
      <c r="U714" s="222">
        <v>0</v>
      </c>
      <c r="V714" s="222">
        <f>ROUND(E714*U714,2)</f>
        <v>0</v>
      </c>
      <c r="W714" s="222"/>
      <c r="X714" s="222" t="s">
        <v>248</v>
      </c>
      <c r="Y714" s="211"/>
      <c r="Z714" s="211"/>
      <c r="AA714" s="211"/>
      <c r="AB714" s="211"/>
      <c r="AC714" s="211"/>
      <c r="AD714" s="211"/>
      <c r="AE714" s="211"/>
      <c r="AF714" s="211"/>
      <c r="AG714" s="211" t="s">
        <v>745</v>
      </c>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18"/>
      <c r="B715" s="219"/>
      <c r="C715" s="253" t="s">
        <v>935</v>
      </c>
      <c r="D715" s="240"/>
      <c r="E715" s="240"/>
      <c r="F715" s="240"/>
      <c r="G715" s="240"/>
      <c r="H715" s="222"/>
      <c r="I715" s="222"/>
      <c r="J715" s="222"/>
      <c r="K715" s="222"/>
      <c r="L715" s="222"/>
      <c r="M715" s="222"/>
      <c r="N715" s="222"/>
      <c r="O715" s="222"/>
      <c r="P715" s="222"/>
      <c r="Q715" s="222"/>
      <c r="R715" s="222"/>
      <c r="S715" s="222"/>
      <c r="T715" s="222"/>
      <c r="U715" s="222"/>
      <c r="V715" s="222"/>
      <c r="W715" s="222"/>
      <c r="X715" s="222"/>
      <c r="Y715" s="211"/>
      <c r="Z715" s="211"/>
      <c r="AA715" s="211"/>
      <c r="AB715" s="211"/>
      <c r="AC715" s="211"/>
      <c r="AD715" s="211"/>
      <c r="AE715" s="211"/>
      <c r="AF715" s="211"/>
      <c r="AG715" s="211" t="s">
        <v>219</v>
      </c>
      <c r="AH715" s="211"/>
      <c r="AI715" s="211"/>
      <c r="AJ715" s="211"/>
      <c r="AK715" s="211"/>
      <c r="AL715" s="211"/>
      <c r="AM715" s="211"/>
      <c r="AN715" s="211"/>
      <c r="AO715" s="211"/>
      <c r="AP715" s="211"/>
      <c r="AQ715" s="211"/>
      <c r="AR715" s="211"/>
      <c r="AS715" s="211"/>
      <c r="AT715" s="211"/>
      <c r="AU715" s="211"/>
      <c r="AV715" s="211"/>
      <c r="AW715" s="211"/>
      <c r="AX715" s="211"/>
      <c r="AY715" s="211"/>
      <c r="AZ715" s="211"/>
      <c r="BA715" s="241" t="str">
        <f>C715</f>
        <v>Dodávka a montáž podkladní lepenky, naohýbaného a upraveného svitku včetně spojovacích prostředků a zednické výpomoci.</v>
      </c>
      <c r="BB715" s="211"/>
      <c r="BC715" s="211"/>
      <c r="BD715" s="211"/>
      <c r="BE715" s="211"/>
      <c r="BF715" s="211"/>
      <c r="BG715" s="211"/>
      <c r="BH715" s="211"/>
    </row>
    <row r="716" spans="1:60" outlineLevel="1" x14ac:dyDescent="0.2">
      <c r="A716" s="218"/>
      <c r="B716" s="219"/>
      <c r="C716" s="268" t="s">
        <v>866</v>
      </c>
      <c r="D716" s="259"/>
      <c r="E716" s="260">
        <v>44.1</v>
      </c>
      <c r="F716" s="222"/>
      <c r="G716" s="222"/>
      <c r="H716" s="222"/>
      <c r="I716" s="222"/>
      <c r="J716" s="222"/>
      <c r="K716" s="222"/>
      <c r="L716" s="222"/>
      <c r="M716" s="222"/>
      <c r="N716" s="222"/>
      <c r="O716" s="222"/>
      <c r="P716" s="222"/>
      <c r="Q716" s="222"/>
      <c r="R716" s="222"/>
      <c r="S716" s="222"/>
      <c r="T716" s="222"/>
      <c r="U716" s="222"/>
      <c r="V716" s="222"/>
      <c r="W716" s="222"/>
      <c r="X716" s="222"/>
      <c r="Y716" s="211"/>
      <c r="Z716" s="211"/>
      <c r="AA716" s="211"/>
      <c r="AB716" s="211"/>
      <c r="AC716" s="211"/>
      <c r="AD716" s="211"/>
      <c r="AE716" s="211"/>
      <c r="AF716" s="211"/>
      <c r="AG716" s="211" t="s">
        <v>288</v>
      </c>
      <c r="AH716" s="211">
        <v>0</v>
      </c>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33">
        <v>156</v>
      </c>
      <c r="B717" s="234" t="s">
        <v>936</v>
      </c>
      <c r="C717" s="252" t="s">
        <v>937</v>
      </c>
      <c r="D717" s="235" t="s">
        <v>349</v>
      </c>
      <c r="E717" s="236">
        <v>101.4</v>
      </c>
      <c r="F717" s="237"/>
      <c r="G717" s="238">
        <f>ROUND(E717*F717,2)</f>
        <v>0</v>
      </c>
      <c r="H717" s="237"/>
      <c r="I717" s="238">
        <f>ROUND(E717*H717,2)</f>
        <v>0</v>
      </c>
      <c r="J717" s="237"/>
      <c r="K717" s="238">
        <f>ROUND(E717*J717,2)</f>
        <v>0</v>
      </c>
      <c r="L717" s="238">
        <v>21</v>
      </c>
      <c r="M717" s="238">
        <f>G717*(1+L717/100)</f>
        <v>0</v>
      </c>
      <c r="N717" s="238">
        <v>2.7100000000000002E-3</v>
      </c>
      <c r="O717" s="238">
        <f>ROUND(E717*N717,2)</f>
        <v>0.27</v>
      </c>
      <c r="P717" s="238">
        <v>0</v>
      </c>
      <c r="Q717" s="238">
        <f>ROUND(E717*P717,2)</f>
        <v>0</v>
      </c>
      <c r="R717" s="238"/>
      <c r="S717" s="238" t="s">
        <v>247</v>
      </c>
      <c r="T717" s="239" t="s">
        <v>215</v>
      </c>
      <c r="U717" s="222">
        <v>0</v>
      </c>
      <c r="V717" s="222">
        <f>ROUND(E717*U717,2)</f>
        <v>0</v>
      </c>
      <c r="W717" s="222"/>
      <c r="X717" s="222" t="s">
        <v>248</v>
      </c>
      <c r="Y717" s="211"/>
      <c r="Z717" s="211"/>
      <c r="AA717" s="211"/>
      <c r="AB717" s="211"/>
      <c r="AC717" s="211"/>
      <c r="AD717" s="211"/>
      <c r="AE717" s="211"/>
      <c r="AF717" s="211"/>
      <c r="AG717" s="211" t="s">
        <v>745</v>
      </c>
      <c r="AH717" s="211"/>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outlineLevel="1" x14ac:dyDescent="0.2">
      <c r="A718" s="218"/>
      <c r="B718" s="219"/>
      <c r="C718" s="268" t="s">
        <v>938</v>
      </c>
      <c r="D718" s="259"/>
      <c r="E718" s="260">
        <v>101.4</v>
      </c>
      <c r="F718" s="222"/>
      <c r="G718" s="222"/>
      <c r="H718" s="222"/>
      <c r="I718" s="222"/>
      <c r="J718" s="222"/>
      <c r="K718" s="222"/>
      <c r="L718" s="222"/>
      <c r="M718" s="222"/>
      <c r="N718" s="222"/>
      <c r="O718" s="222"/>
      <c r="P718" s="222"/>
      <c r="Q718" s="222"/>
      <c r="R718" s="222"/>
      <c r="S718" s="222"/>
      <c r="T718" s="222"/>
      <c r="U718" s="222"/>
      <c r="V718" s="222"/>
      <c r="W718" s="222"/>
      <c r="X718" s="222"/>
      <c r="Y718" s="211"/>
      <c r="Z718" s="211"/>
      <c r="AA718" s="211"/>
      <c r="AB718" s="211"/>
      <c r="AC718" s="211"/>
      <c r="AD718" s="211"/>
      <c r="AE718" s="211"/>
      <c r="AF718" s="211"/>
      <c r="AG718" s="211" t="s">
        <v>288</v>
      </c>
      <c r="AH718" s="211">
        <v>0</v>
      </c>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ht="20.95" outlineLevel="1" x14ac:dyDescent="0.2">
      <c r="A719" s="233">
        <v>157</v>
      </c>
      <c r="B719" s="234" t="s">
        <v>939</v>
      </c>
      <c r="C719" s="252" t="s">
        <v>940</v>
      </c>
      <c r="D719" s="235" t="s">
        <v>349</v>
      </c>
      <c r="E719" s="236">
        <v>876</v>
      </c>
      <c r="F719" s="237"/>
      <c r="G719" s="238">
        <f>ROUND(E719*F719,2)</f>
        <v>0</v>
      </c>
      <c r="H719" s="237"/>
      <c r="I719" s="238">
        <f>ROUND(E719*H719,2)</f>
        <v>0</v>
      </c>
      <c r="J719" s="237"/>
      <c r="K719" s="238">
        <f>ROUND(E719*J719,2)</f>
        <v>0</v>
      </c>
      <c r="L719" s="238">
        <v>21</v>
      </c>
      <c r="M719" s="238">
        <f>G719*(1+L719/100)</f>
        <v>0</v>
      </c>
      <c r="N719" s="238">
        <v>3.7200000000000002E-3</v>
      </c>
      <c r="O719" s="238">
        <f>ROUND(E719*N719,2)</f>
        <v>3.26</v>
      </c>
      <c r="P719" s="238">
        <v>0</v>
      </c>
      <c r="Q719" s="238">
        <f>ROUND(E719*P719,2)</f>
        <v>0</v>
      </c>
      <c r="R719" s="238" t="s">
        <v>910</v>
      </c>
      <c r="S719" s="238" t="s">
        <v>214</v>
      </c>
      <c r="T719" s="239" t="s">
        <v>284</v>
      </c>
      <c r="U719" s="222">
        <v>0.80610000000000004</v>
      </c>
      <c r="V719" s="222">
        <f>ROUND(E719*U719,2)</f>
        <v>706.14</v>
      </c>
      <c r="W719" s="222"/>
      <c r="X719" s="222" t="s">
        <v>248</v>
      </c>
      <c r="Y719" s="211"/>
      <c r="Z719" s="211"/>
      <c r="AA719" s="211"/>
      <c r="AB719" s="211"/>
      <c r="AC719" s="211"/>
      <c r="AD719" s="211"/>
      <c r="AE719" s="211"/>
      <c r="AF719" s="211"/>
      <c r="AG719" s="211" t="s">
        <v>745</v>
      </c>
      <c r="AH719" s="211"/>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18"/>
      <c r="B720" s="219"/>
      <c r="C720" s="268" t="s">
        <v>941</v>
      </c>
      <c r="D720" s="259"/>
      <c r="E720" s="260">
        <v>876</v>
      </c>
      <c r="F720" s="222"/>
      <c r="G720" s="222"/>
      <c r="H720" s="222"/>
      <c r="I720" s="222"/>
      <c r="J720" s="222"/>
      <c r="K720" s="222"/>
      <c r="L720" s="222"/>
      <c r="M720" s="222"/>
      <c r="N720" s="222"/>
      <c r="O720" s="222"/>
      <c r="P720" s="222"/>
      <c r="Q720" s="222"/>
      <c r="R720" s="222"/>
      <c r="S720" s="222"/>
      <c r="T720" s="222"/>
      <c r="U720" s="222"/>
      <c r="V720" s="222"/>
      <c r="W720" s="222"/>
      <c r="X720" s="222"/>
      <c r="Y720" s="211"/>
      <c r="Z720" s="211"/>
      <c r="AA720" s="211"/>
      <c r="AB720" s="211"/>
      <c r="AC720" s="211"/>
      <c r="AD720" s="211"/>
      <c r="AE720" s="211"/>
      <c r="AF720" s="211"/>
      <c r="AG720" s="211" t="s">
        <v>288</v>
      </c>
      <c r="AH720" s="211">
        <v>0</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33">
        <v>158</v>
      </c>
      <c r="B721" s="234" t="s">
        <v>942</v>
      </c>
      <c r="C721" s="252" t="s">
        <v>943</v>
      </c>
      <c r="D721" s="235" t="s">
        <v>246</v>
      </c>
      <c r="E721" s="236">
        <v>2</v>
      </c>
      <c r="F721" s="237"/>
      <c r="G721" s="238">
        <f>ROUND(E721*F721,2)</f>
        <v>0</v>
      </c>
      <c r="H721" s="237"/>
      <c r="I721" s="238">
        <f>ROUND(E721*H721,2)</f>
        <v>0</v>
      </c>
      <c r="J721" s="237"/>
      <c r="K721" s="238">
        <f>ROUND(E721*J721,2)</f>
        <v>0</v>
      </c>
      <c r="L721" s="238">
        <v>21</v>
      </c>
      <c r="M721" s="238">
        <f>G721*(1+L721/100)</f>
        <v>0</v>
      </c>
      <c r="N721" s="238">
        <v>0</v>
      </c>
      <c r="O721" s="238">
        <f>ROUND(E721*N721,2)</f>
        <v>0</v>
      </c>
      <c r="P721" s="238">
        <v>0</v>
      </c>
      <c r="Q721" s="238">
        <f>ROUND(E721*P721,2)</f>
        <v>0</v>
      </c>
      <c r="R721" s="238"/>
      <c r="S721" s="238" t="s">
        <v>247</v>
      </c>
      <c r="T721" s="239" t="s">
        <v>215</v>
      </c>
      <c r="U721" s="222">
        <v>0</v>
      </c>
      <c r="V721" s="222">
        <f>ROUND(E721*U721,2)</f>
        <v>0</v>
      </c>
      <c r="W721" s="222"/>
      <c r="X721" s="222" t="s">
        <v>248</v>
      </c>
      <c r="Y721" s="211"/>
      <c r="Z721" s="211"/>
      <c r="AA721" s="211"/>
      <c r="AB721" s="211"/>
      <c r="AC721" s="211"/>
      <c r="AD721" s="211"/>
      <c r="AE721" s="211"/>
      <c r="AF721" s="211"/>
      <c r="AG721" s="211" t="s">
        <v>745</v>
      </c>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18"/>
      <c r="B722" s="219"/>
      <c r="C722" s="253" t="s">
        <v>1483</v>
      </c>
      <c r="D722" s="240"/>
      <c r="E722" s="240"/>
      <c r="F722" s="240"/>
      <c r="G722" s="240"/>
      <c r="H722" s="222"/>
      <c r="I722" s="222"/>
      <c r="J722" s="222"/>
      <c r="K722" s="222"/>
      <c r="L722" s="222"/>
      <c r="M722" s="222"/>
      <c r="N722" s="222"/>
      <c r="O722" s="222"/>
      <c r="P722" s="222"/>
      <c r="Q722" s="222"/>
      <c r="R722" s="222"/>
      <c r="S722" s="222"/>
      <c r="T722" s="222"/>
      <c r="U722" s="222"/>
      <c r="V722" s="222"/>
      <c r="W722" s="222"/>
      <c r="X722" s="222"/>
      <c r="Y722" s="211"/>
      <c r="Z722" s="211"/>
      <c r="AA722" s="211"/>
      <c r="AB722" s="211"/>
      <c r="AC722" s="211"/>
      <c r="AD722" s="211"/>
      <c r="AE722" s="211"/>
      <c r="AF722" s="211"/>
      <c r="AG722" s="211" t="s">
        <v>219</v>
      </c>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54" t="s">
        <v>1484</v>
      </c>
      <c r="D723" s="242"/>
      <c r="E723" s="242"/>
      <c r="F723" s="242"/>
      <c r="G723" s="242"/>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219</v>
      </c>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18"/>
      <c r="B724" s="219"/>
      <c r="C724" s="254" t="s">
        <v>1485</v>
      </c>
      <c r="D724" s="242"/>
      <c r="E724" s="242"/>
      <c r="F724" s="242"/>
      <c r="G724" s="242"/>
      <c r="H724" s="222"/>
      <c r="I724" s="222"/>
      <c r="J724" s="222"/>
      <c r="K724" s="222"/>
      <c r="L724" s="222"/>
      <c r="M724" s="222"/>
      <c r="N724" s="222"/>
      <c r="O724" s="222"/>
      <c r="P724" s="222"/>
      <c r="Q724" s="222"/>
      <c r="R724" s="222"/>
      <c r="S724" s="222"/>
      <c r="T724" s="222"/>
      <c r="U724" s="222"/>
      <c r="V724" s="222"/>
      <c r="W724" s="222"/>
      <c r="X724" s="222"/>
      <c r="Y724" s="211"/>
      <c r="Z724" s="211"/>
      <c r="AA724" s="211"/>
      <c r="AB724" s="211"/>
      <c r="AC724" s="211"/>
      <c r="AD724" s="211"/>
      <c r="AE724" s="211"/>
      <c r="AF724" s="211"/>
      <c r="AG724" s="211" t="s">
        <v>219</v>
      </c>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18"/>
      <c r="B725" s="219"/>
      <c r="C725" s="254" t="s">
        <v>944</v>
      </c>
      <c r="D725" s="242"/>
      <c r="E725" s="242"/>
      <c r="F725" s="242"/>
      <c r="G725" s="242"/>
      <c r="H725" s="222"/>
      <c r="I725" s="222"/>
      <c r="J725" s="222"/>
      <c r="K725" s="222"/>
      <c r="L725" s="222"/>
      <c r="M725" s="222"/>
      <c r="N725" s="222"/>
      <c r="O725" s="222"/>
      <c r="P725" s="222"/>
      <c r="Q725" s="222"/>
      <c r="R725" s="222"/>
      <c r="S725" s="222"/>
      <c r="T725" s="222"/>
      <c r="U725" s="222"/>
      <c r="V725" s="222"/>
      <c r="W725" s="222"/>
      <c r="X725" s="222"/>
      <c r="Y725" s="211"/>
      <c r="Z725" s="211"/>
      <c r="AA725" s="211"/>
      <c r="AB725" s="211"/>
      <c r="AC725" s="211"/>
      <c r="AD725" s="211"/>
      <c r="AE725" s="211"/>
      <c r="AF725" s="211"/>
      <c r="AG725" s="211" t="s">
        <v>219</v>
      </c>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18"/>
      <c r="B726" s="219"/>
      <c r="C726" s="268" t="s">
        <v>945</v>
      </c>
      <c r="D726" s="259"/>
      <c r="E726" s="260">
        <v>2</v>
      </c>
      <c r="F726" s="222"/>
      <c r="G726" s="222"/>
      <c r="H726" s="222"/>
      <c r="I726" s="222"/>
      <c r="J726" s="222"/>
      <c r="K726" s="222"/>
      <c r="L726" s="222"/>
      <c r="M726" s="222"/>
      <c r="N726" s="222"/>
      <c r="O726" s="222"/>
      <c r="P726" s="222"/>
      <c r="Q726" s="222"/>
      <c r="R726" s="222"/>
      <c r="S726" s="222"/>
      <c r="T726" s="222"/>
      <c r="U726" s="222"/>
      <c r="V726" s="222"/>
      <c r="W726" s="222"/>
      <c r="X726" s="222"/>
      <c r="Y726" s="211"/>
      <c r="Z726" s="211"/>
      <c r="AA726" s="211"/>
      <c r="AB726" s="211"/>
      <c r="AC726" s="211"/>
      <c r="AD726" s="211"/>
      <c r="AE726" s="211"/>
      <c r="AF726" s="211"/>
      <c r="AG726" s="211" t="s">
        <v>288</v>
      </c>
      <c r="AH726" s="211">
        <v>0</v>
      </c>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33">
        <v>159</v>
      </c>
      <c r="B727" s="234" t="s">
        <v>946</v>
      </c>
      <c r="C727" s="252" t="s">
        <v>947</v>
      </c>
      <c r="D727" s="235" t="s">
        <v>948</v>
      </c>
      <c r="E727" s="236">
        <v>10.32696</v>
      </c>
      <c r="F727" s="237"/>
      <c r="G727" s="238">
        <f>ROUND(E727*F727,2)</f>
        <v>0</v>
      </c>
      <c r="H727" s="237"/>
      <c r="I727" s="238">
        <f>ROUND(E727*H727,2)</f>
        <v>0</v>
      </c>
      <c r="J727" s="237"/>
      <c r="K727" s="238">
        <f>ROUND(E727*J727,2)</f>
        <v>0</v>
      </c>
      <c r="L727" s="238">
        <v>21</v>
      </c>
      <c r="M727" s="238">
        <f>G727*(1+L727/100)</f>
        <v>0</v>
      </c>
      <c r="N727" s="238">
        <v>0</v>
      </c>
      <c r="O727" s="238">
        <f>ROUND(E727*N727,2)</f>
        <v>0</v>
      </c>
      <c r="P727" s="238">
        <v>0</v>
      </c>
      <c r="Q727" s="238">
        <f>ROUND(E727*P727,2)</f>
        <v>0</v>
      </c>
      <c r="R727" s="238"/>
      <c r="S727" s="238" t="s">
        <v>247</v>
      </c>
      <c r="T727" s="239" t="s">
        <v>215</v>
      </c>
      <c r="U727" s="222">
        <v>0</v>
      </c>
      <c r="V727" s="222">
        <f>ROUND(E727*U727,2)</f>
        <v>0</v>
      </c>
      <c r="W727" s="222"/>
      <c r="X727" s="222" t="s">
        <v>248</v>
      </c>
      <c r="Y727" s="211"/>
      <c r="Z727" s="211"/>
      <c r="AA727" s="211"/>
      <c r="AB727" s="211"/>
      <c r="AC727" s="211"/>
      <c r="AD727" s="211"/>
      <c r="AE727" s="211"/>
      <c r="AF727" s="211"/>
      <c r="AG727" s="211" t="s">
        <v>745</v>
      </c>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18"/>
      <c r="B728" s="219"/>
      <c r="C728" s="268" t="s">
        <v>949</v>
      </c>
      <c r="D728" s="259"/>
      <c r="E728" s="260">
        <v>1.56</v>
      </c>
      <c r="F728" s="222"/>
      <c r="G728" s="222"/>
      <c r="H728" s="222"/>
      <c r="I728" s="222"/>
      <c r="J728" s="222"/>
      <c r="K728" s="222"/>
      <c r="L728" s="222"/>
      <c r="M728" s="222"/>
      <c r="N728" s="222"/>
      <c r="O728" s="222"/>
      <c r="P728" s="222"/>
      <c r="Q728" s="222"/>
      <c r="R728" s="222"/>
      <c r="S728" s="222"/>
      <c r="T728" s="222"/>
      <c r="U728" s="222"/>
      <c r="V728" s="222"/>
      <c r="W728" s="222"/>
      <c r="X728" s="222"/>
      <c r="Y728" s="211"/>
      <c r="Z728" s="211"/>
      <c r="AA728" s="211"/>
      <c r="AB728" s="211"/>
      <c r="AC728" s="211"/>
      <c r="AD728" s="211"/>
      <c r="AE728" s="211"/>
      <c r="AF728" s="211"/>
      <c r="AG728" s="211" t="s">
        <v>288</v>
      </c>
      <c r="AH728" s="211">
        <v>0</v>
      </c>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18"/>
      <c r="B729" s="219"/>
      <c r="C729" s="268" t="s">
        <v>950</v>
      </c>
      <c r="D729" s="259"/>
      <c r="E729" s="260">
        <v>3.57</v>
      </c>
      <c r="F729" s="222"/>
      <c r="G729" s="222"/>
      <c r="H729" s="222"/>
      <c r="I729" s="222"/>
      <c r="J729" s="222"/>
      <c r="K729" s="222"/>
      <c r="L729" s="222"/>
      <c r="M729" s="222"/>
      <c r="N729" s="222"/>
      <c r="O729" s="222"/>
      <c r="P729" s="222"/>
      <c r="Q729" s="222"/>
      <c r="R729" s="222"/>
      <c r="S729" s="222"/>
      <c r="T729" s="222"/>
      <c r="U729" s="222"/>
      <c r="V729" s="222"/>
      <c r="W729" s="222"/>
      <c r="X729" s="222"/>
      <c r="Y729" s="211"/>
      <c r="Z729" s="211"/>
      <c r="AA729" s="211"/>
      <c r="AB729" s="211"/>
      <c r="AC729" s="211"/>
      <c r="AD729" s="211"/>
      <c r="AE729" s="211"/>
      <c r="AF729" s="211"/>
      <c r="AG729" s="211" t="s">
        <v>288</v>
      </c>
      <c r="AH729" s="211">
        <v>0</v>
      </c>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18"/>
      <c r="B730" s="219"/>
      <c r="C730" s="268" t="s">
        <v>951</v>
      </c>
      <c r="D730" s="259"/>
      <c r="E730" s="260">
        <v>3.91</v>
      </c>
      <c r="F730" s="222"/>
      <c r="G730" s="222"/>
      <c r="H730" s="222"/>
      <c r="I730" s="222"/>
      <c r="J730" s="222"/>
      <c r="K730" s="222"/>
      <c r="L730" s="222"/>
      <c r="M730" s="222"/>
      <c r="N730" s="222"/>
      <c r="O730" s="222"/>
      <c r="P730" s="222"/>
      <c r="Q730" s="222"/>
      <c r="R730" s="222"/>
      <c r="S730" s="222"/>
      <c r="T730" s="222"/>
      <c r="U730" s="222"/>
      <c r="V730" s="222"/>
      <c r="W730" s="222"/>
      <c r="X730" s="222"/>
      <c r="Y730" s="211"/>
      <c r="Z730" s="211"/>
      <c r="AA730" s="211"/>
      <c r="AB730" s="211"/>
      <c r="AC730" s="211"/>
      <c r="AD730" s="211"/>
      <c r="AE730" s="211"/>
      <c r="AF730" s="211"/>
      <c r="AG730" s="211" t="s">
        <v>288</v>
      </c>
      <c r="AH730" s="211">
        <v>0</v>
      </c>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18"/>
      <c r="B731" s="219"/>
      <c r="C731" s="268" t="s">
        <v>952</v>
      </c>
      <c r="D731" s="259"/>
      <c r="E731" s="260">
        <v>1.29</v>
      </c>
      <c r="F731" s="222"/>
      <c r="G731" s="222"/>
      <c r="H731" s="222"/>
      <c r="I731" s="222"/>
      <c r="J731" s="222"/>
      <c r="K731" s="222"/>
      <c r="L731" s="222"/>
      <c r="M731" s="222"/>
      <c r="N731" s="222"/>
      <c r="O731" s="222"/>
      <c r="P731" s="222"/>
      <c r="Q731" s="222"/>
      <c r="R731" s="222"/>
      <c r="S731" s="222"/>
      <c r="T731" s="222"/>
      <c r="U731" s="222"/>
      <c r="V731" s="222"/>
      <c r="W731" s="222"/>
      <c r="X731" s="222"/>
      <c r="Y731" s="211"/>
      <c r="Z731" s="211"/>
      <c r="AA731" s="211"/>
      <c r="AB731" s="211"/>
      <c r="AC731" s="211"/>
      <c r="AD731" s="211"/>
      <c r="AE731" s="211"/>
      <c r="AF731" s="211"/>
      <c r="AG731" s="211" t="s">
        <v>288</v>
      </c>
      <c r="AH731" s="211">
        <v>0</v>
      </c>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33">
        <v>160</v>
      </c>
      <c r="B732" s="234" t="s">
        <v>953</v>
      </c>
      <c r="C732" s="252" t="s">
        <v>954</v>
      </c>
      <c r="D732" s="235" t="s">
        <v>349</v>
      </c>
      <c r="E732" s="236">
        <v>72.849000000000004</v>
      </c>
      <c r="F732" s="237"/>
      <c r="G732" s="238">
        <f>ROUND(E732*F732,2)</f>
        <v>0</v>
      </c>
      <c r="H732" s="237"/>
      <c r="I732" s="238">
        <f>ROUND(E732*H732,2)</f>
        <v>0</v>
      </c>
      <c r="J732" s="237"/>
      <c r="K732" s="238">
        <f>ROUND(E732*J732,2)</f>
        <v>0</v>
      </c>
      <c r="L732" s="238">
        <v>21</v>
      </c>
      <c r="M732" s="238">
        <f>G732*(1+L732/100)</f>
        <v>0</v>
      </c>
      <c r="N732" s="238">
        <v>1.58E-3</v>
      </c>
      <c r="O732" s="238">
        <f>ROUND(E732*N732,2)</f>
        <v>0.12</v>
      </c>
      <c r="P732" s="238">
        <v>0</v>
      </c>
      <c r="Q732" s="238">
        <f>ROUND(E732*P732,2)</f>
        <v>0</v>
      </c>
      <c r="R732" s="238"/>
      <c r="S732" s="238" t="s">
        <v>247</v>
      </c>
      <c r="T732" s="239" t="s">
        <v>215</v>
      </c>
      <c r="U732" s="222">
        <v>0</v>
      </c>
      <c r="V732" s="222">
        <f>ROUND(E732*U732,2)</f>
        <v>0</v>
      </c>
      <c r="W732" s="222"/>
      <c r="X732" s="222" t="s">
        <v>248</v>
      </c>
      <c r="Y732" s="211"/>
      <c r="Z732" s="211"/>
      <c r="AA732" s="211"/>
      <c r="AB732" s="211"/>
      <c r="AC732" s="211"/>
      <c r="AD732" s="211"/>
      <c r="AE732" s="211"/>
      <c r="AF732" s="211"/>
      <c r="AG732" s="211" t="s">
        <v>745</v>
      </c>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18"/>
      <c r="B733" s="219"/>
      <c r="C733" s="253" t="s">
        <v>955</v>
      </c>
      <c r="D733" s="240"/>
      <c r="E733" s="240"/>
      <c r="F733" s="240"/>
      <c r="G733" s="240"/>
      <c r="H733" s="222"/>
      <c r="I733" s="222"/>
      <c r="J733" s="222"/>
      <c r="K733" s="222"/>
      <c r="L733" s="222"/>
      <c r="M733" s="222"/>
      <c r="N733" s="222"/>
      <c r="O733" s="222"/>
      <c r="P733" s="222"/>
      <c r="Q733" s="222"/>
      <c r="R733" s="222"/>
      <c r="S733" s="222"/>
      <c r="T733" s="222"/>
      <c r="U733" s="222"/>
      <c r="V733" s="222"/>
      <c r="W733" s="222"/>
      <c r="X733" s="222"/>
      <c r="Y733" s="211"/>
      <c r="Z733" s="211"/>
      <c r="AA733" s="211"/>
      <c r="AB733" s="211"/>
      <c r="AC733" s="211"/>
      <c r="AD733" s="211"/>
      <c r="AE733" s="211"/>
      <c r="AF733" s="211"/>
      <c r="AG733" s="211" t="s">
        <v>219</v>
      </c>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18"/>
      <c r="B734" s="219"/>
      <c r="C734" s="268" t="s">
        <v>956</v>
      </c>
      <c r="D734" s="259"/>
      <c r="E734" s="260">
        <v>22.87</v>
      </c>
      <c r="F734" s="222"/>
      <c r="G734" s="222"/>
      <c r="H734" s="222"/>
      <c r="I734" s="222"/>
      <c r="J734" s="222"/>
      <c r="K734" s="222"/>
      <c r="L734" s="222"/>
      <c r="M734" s="222"/>
      <c r="N734" s="222"/>
      <c r="O734" s="222"/>
      <c r="P734" s="222"/>
      <c r="Q734" s="222"/>
      <c r="R734" s="222"/>
      <c r="S734" s="222"/>
      <c r="T734" s="222"/>
      <c r="U734" s="222"/>
      <c r="V734" s="222"/>
      <c r="W734" s="222"/>
      <c r="X734" s="222"/>
      <c r="Y734" s="211"/>
      <c r="Z734" s="211"/>
      <c r="AA734" s="211"/>
      <c r="AB734" s="211"/>
      <c r="AC734" s="211"/>
      <c r="AD734" s="211"/>
      <c r="AE734" s="211"/>
      <c r="AF734" s="211"/>
      <c r="AG734" s="211" t="s">
        <v>288</v>
      </c>
      <c r="AH734" s="211">
        <v>0</v>
      </c>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18"/>
      <c r="B735" s="219"/>
      <c r="C735" s="268" t="s">
        <v>957</v>
      </c>
      <c r="D735" s="259"/>
      <c r="E735" s="260">
        <v>49.98</v>
      </c>
      <c r="F735" s="222"/>
      <c r="G735" s="222"/>
      <c r="H735" s="222"/>
      <c r="I735" s="222"/>
      <c r="J735" s="222"/>
      <c r="K735" s="222"/>
      <c r="L735" s="222"/>
      <c r="M735" s="222"/>
      <c r="N735" s="222"/>
      <c r="O735" s="222"/>
      <c r="P735" s="222"/>
      <c r="Q735" s="222"/>
      <c r="R735" s="222"/>
      <c r="S735" s="222"/>
      <c r="T735" s="222"/>
      <c r="U735" s="222"/>
      <c r="V735" s="222"/>
      <c r="W735" s="222"/>
      <c r="X735" s="222"/>
      <c r="Y735" s="211"/>
      <c r="Z735" s="211"/>
      <c r="AA735" s="211"/>
      <c r="AB735" s="211"/>
      <c r="AC735" s="211"/>
      <c r="AD735" s="211"/>
      <c r="AE735" s="211"/>
      <c r="AF735" s="211"/>
      <c r="AG735" s="211" t="s">
        <v>288</v>
      </c>
      <c r="AH735" s="211">
        <v>0</v>
      </c>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33">
        <v>161</v>
      </c>
      <c r="B736" s="234" t="s">
        <v>958</v>
      </c>
      <c r="C736" s="252" t="s">
        <v>959</v>
      </c>
      <c r="D736" s="235" t="s">
        <v>294</v>
      </c>
      <c r="E736" s="236">
        <v>69.3</v>
      </c>
      <c r="F736" s="237"/>
      <c r="G736" s="238">
        <f>ROUND(E736*F736,2)</f>
        <v>0</v>
      </c>
      <c r="H736" s="237"/>
      <c r="I736" s="238">
        <f>ROUND(E736*H736,2)</f>
        <v>0</v>
      </c>
      <c r="J736" s="237"/>
      <c r="K736" s="238">
        <f>ROUND(E736*J736,2)</f>
        <v>0</v>
      </c>
      <c r="L736" s="238">
        <v>21</v>
      </c>
      <c r="M736" s="238">
        <f>G736*(1+L736/100)</f>
        <v>0</v>
      </c>
      <c r="N736" s="238">
        <v>6.0999999999999997E-4</v>
      </c>
      <c r="O736" s="238">
        <f>ROUND(E736*N736,2)</f>
        <v>0.04</v>
      </c>
      <c r="P736" s="238">
        <v>0</v>
      </c>
      <c r="Q736" s="238">
        <f>ROUND(E736*P736,2)</f>
        <v>0</v>
      </c>
      <c r="R736" s="238" t="s">
        <v>836</v>
      </c>
      <c r="S736" s="238" t="s">
        <v>214</v>
      </c>
      <c r="T736" s="239" t="s">
        <v>284</v>
      </c>
      <c r="U736" s="222">
        <v>0.09</v>
      </c>
      <c r="V736" s="222">
        <f>ROUND(E736*U736,2)</f>
        <v>6.24</v>
      </c>
      <c r="W736" s="222"/>
      <c r="X736" s="222" t="s">
        <v>248</v>
      </c>
      <c r="Y736" s="211"/>
      <c r="Z736" s="211"/>
      <c r="AA736" s="211"/>
      <c r="AB736" s="211"/>
      <c r="AC736" s="211"/>
      <c r="AD736" s="211"/>
      <c r="AE736" s="211"/>
      <c r="AF736" s="211"/>
      <c r="AG736" s="211" t="s">
        <v>745</v>
      </c>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18"/>
      <c r="B737" s="219"/>
      <c r="C737" s="268" t="s">
        <v>765</v>
      </c>
      <c r="D737" s="259"/>
      <c r="E737" s="260">
        <v>44.1</v>
      </c>
      <c r="F737" s="222"/>
      <c r="G737" s="222"/>
      <c r="H737" s="222"/>
      <c r="I737" s="222"/>
      <c r="J737" s="222"/>
      <c r="K737" s="222"/>
      <c r="L737" s="222"/>
      <c r="M737" s="222"/>
      <c r="N737" s="222"/>
      <c r="O737" s="222"/>
      <c r="P737" s="222"/>
      <c r="Q737" s="222"/>
      <c r="R737" s="222"/>
      <c r="S737" s="222"/>
      <c r="T737" s="222"/>
      <c r="U737" s="222"/>
      <c r="V737" s="222"/>
      <c r="W737" s="222"/>
      <c r="X737" s="222"/>
      <c r="Y737" s="211"/>
      <c r="Z737" s="211"/>
      <c r="AA737" s="211"/>
      <c r="AB737" s="211"/>
      <c r="AC737" s="211"/>
      <c r="AD737" s="211"/>
      <c r="AE737" s="211"/>
      <c r="AF737" s="211"/>
      <c r="AG737" s="211" t="s">
        <v>288</v>
      </c>
      <c r="AH737" s="211">
        <v>0</v>
      </c>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18"/>
      <c r="B738" s="219"/>
      <c r="C738" s="268" t="s">
        <v>766</v>
      </c>
      <c r="D738" s="259"/>
      <c r="E738" s="260">
        <v>25.2</v>
      </c>
      <c r="F738" s="222"/>
      <c r="G738" s="222"/>
      <c r="H738" s="222"/>
      <c r="I738" s="222"/>
      <c r="J738" s="222"/>
      <c r="K738" s="222"/>
      <c r="L738" s="222"/>
      <c r="M738" s="222"/>
      <c r="N738" s="222"/>
      <c r="O738" s="222"/>
      <c r="P738" s="222"/>
      <c r="Q738" s="222"/>
      <c r="R738" s="222"/>
      <c r="S738" s="222"/>
      <c r="T738" s="222"/>
      <c r="U738" s="222"/>
      <c r="V738" s="222"/>
      <c r="W738" s="222"/>
      <c r="X738" s="222"/>
      <c r="Y738" s="211"/>
      <c r="Z738" s="211"/>
      <c r="AA738" s="211"/>
      <c r="AB738" s="211"/>
      <c r="AC738" s="211"/>
      <c r="AD738" s="211"/>
      <c r="AE738" s="211"/>
      <c r="AF738" s="211"/>
      <c r="AG738" s="211" t="s">
        <v>288</v>
      </c>
      <c r="AH738" s="211">
        <v>0</v>
      </c>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33">
        <v>162</v>
      </c>
      <c r="B739" s="234" t="s">
        <v>960</v>
      </c>
      <c r="C739" s="252" t="s">
        <v>961</v>
      </c>
      <c r="D739" s="235" t="s">
        <v>349</v>
      </c>
      <c r="E739" s="236">
        <v>53.5</v>
      </c>
      <c r="F739" s="237"/>
      <c r="G739" s="238">
        <f>ROUND(E739*F739,2)</f>
        <v>0</v>
      </c>
      <c r="H739" s="237"/>
      <c r="I739" s="238">
        <f>ROUND(E739*H739,2)</f>
        <v>0</v>
      </c>
      <c r="J739" s="237"/>
      <c r="K739" s="238">
        <f>ROUND(E739*J739,2)</f>
        <v>0</v>
      </c>
      <c r="L739" s="238">
        <v>21</v>
      </c>
      <c r="M739" s="238">
        <f>G739*(1+L739/100)</f>
        <v>0</v>
      </c>
      <c r="N739" s="238">
        <v>1.7600000000000001E-3</v>
      </c>
      <c r="O739" s="238">
        <f>ROUND(E739*N739,2)</f>
        <v>0.09</v>
      </c>
      <c r="P739" s="238">
        <v>0</v>
      </c>
      <c r="Q739" s="238">
        <f>ROUND(E739*P739,2)</f>
        <v>0</v>
      </c>
      <c r="R739" s="238"/>
      <c r="S739" s="238" t="s">
        <v>247</v>
      </c>
      <c r="T739" s="239" t="s">
        <v>215</v>
      </c>
      <c r="U739" s="222">
        <v>0</v>
      </c>
      <c r="V739" s="222">
        <f>ROUND(E739*U739,2)</f>
        <v>0</v>
      </c>
      <c r="W739" s="222"/>
      <c r="X739" s="222" t="s">
        <v>248</v>
      </c>
      <c r="Y739" s="211"/>
      <c r="Z739" s="211"/>
      <c r="AA739" s="211"/>
      <c r="AB739" s="211"/>
      <c r="AC739" s="211"/>
      <c r="AD739" s="211"/>
      <c r="AE739" s="211"/>
      <c r="AF739" s="211"/>
      <c r="AG739" s="211" t="s">
        <v>249</v>
      </c>
      <c r="AH739" s="211"/>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outlineLevel="1" x14ac:dyDescent="0.2">
      <c r="A740" s="218"/>
      <c r="B740" s="219"/>
      <c r="C740" s="253" t="s">
        <v>1486</v>
      </c>
      <c r="D740" s="240"/>
      <c r="E740" s="240"/>
      <c r="F740" s="240"/>
      <c r="G740" s="240"/>
      <c r="H740" s="222"/>
      <c r="I740" s="222"/>
      <c r="J740" s="222"/>
      <c r="K740" s="222"/>
      <c r="L740" s="222"/>
      <c r="M740" s="222"/>
      <c r="N740" s="222"/>
      <c r="O740" s="222"/>
      <c r="P740" s="222"/>
      <c r="Q740" s="222"/>
      <c r="R740" s="222"/>
      <c r="S740" s="222"/>
      <c r="T740" s="222"/>
      <c r="U740" s="222"/>
      <c r="V740" s="222"/>
      <c r="W740" s="222"/>
      <c r="X740" s="222"/>
      <c r="Y740" s="211"/>
      <c r="Z740" s="211"/>
      <c r="AA740" s="211"/>
      <c r="AB740" s="211"/>
      <c r="AC740" s="211"/>
      <c r="AD740" s="211"/>
      <c r="AE740" s="211"/>
      <c r="AF740" s="211"/>
      <c r="AG740" s="211" t="s">
        <v>219</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54" t="s">
        <v>981</v>
      </c>
      <c r="D741" s="242"/>
      <c r="E741" s="242"/>
      <c r="F741" s="242"/>
      <c r="G741" s="242"/>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219</v>
      </c>
      <c r="AH741" s="211"/>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18"/>
      <c r="B742" s="219"/>
      <c r="C742" s="254" t="s">
        <v>962</v>
      </c>
      <c r="D742" s="242"/>
      <c r="E742" s="242"/>
      <c r="F742" s="242"/>
      <c r="G742" s="242"/>
      <c r="H742" s="222"/>
      <c r="I742" s="222"/>
      <c r="J742" s="222"/>
      <c r="K742" s="222"/>
      <c r="L742" s="222"/>
      <c r="M742" s="222"/>
      <c r="N742" s="222"/>
      <c r="O742" s="222"/>
      <c r="P742" s="222"/>
      <c r="Q742" s="222"/>
      <c r="R742" s="222"/>
      <c r="S742" s="222"/>
      <c r="T742" s="222"/>
      <c r="U742" s="222"/>
      <c r="V742" s="222"/>
      <c r="W742" s="222"/>
      <c r="X742" s="222"/>
      <c r="Y742" s="211"/>
      <c r="Z742" s="211"/>
      <c r="AA742" s="211"/>
      <c r="AB742" s="211"/>
      <c r="AC742" s="211"/>
      <c r="AD742" s="211"/>
      <c r="AE742" s="211"/>
      <c r="AF742" s="211"/>
      <c r="AG742" s="211" t="s">
        <v>219</v>
      </c>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18"/>
      <c r="B743" s="219"/>
      <c r="C743" s="268" t="s">
        <v>963</v>
      </c>
      <c r="D743" s="259"/>
      <c r="E743" s="260">
        <v>3.5</v>
      </c>
      <c r="F743" s="222"/>
      <c r="G743" s="222"/>
      <c r="H743" s="222"/>
      <c r="I743" s="222"/>
      <c r="J743" s="222"/>
      <c r="K743" s="222"/>
      <c r="L743" s="222"/>
      <c r="M743" s="222"/>
      <c r="N743" s="222"/>
      <c r="O743" s="222"/>
      <c r="P743" s="222"/>
      <c r="Q743" s="222"/>
      <c r="R743" s="222"/>
      <c r="S743" s="222"/>
      <c r="T743" s="222"/>
      <c r="U743" s="222"/>
      <c r="V743" s="222"/>
      <c r="W743" s="222"/>
      <c r="X743" s="222"/>
      <c r="Y743" s="211"/>
      <c r="Z743" s="211"/>
      <c r="AA743" s="211"/>
      <c r="AB743" s="211"/>
      <c r="AC743" s="211"/>
      <c r="AD743" s="211"/>
      <c r="AE743" s="211"/>
      <c r="AF743" s="211"/>
      <c r="AG743" s="211" t="s">
        <v>288</v>
      </c>
      <c r="AH743" s="211">
        <v>0</v>
      </c>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outlineLevel="1" x14ac:dyDescent="0.2">
      <c r="A744" s="218"/>
      <c r="B744" s="219"/>
      <c r="C744" s="268" t="s">
        <v>964</v>
      </c>
      <c r="D744" s="259"/>
      <c r="E744" s="260">
        <v>9.1999999999999993</v>
      </c>
      <c r="F744" s="222"/>
      <c r="G744" s="222"/>
      <c r="H744" s="222"/>
      <c r="I744" s="222"/>
      <c r="J744" s="222"/>
      <c r="K744" s="222"/>
      <c r="L744" s="222"/>
      <c r="M744" s="222"/>
      <c r="N744" s="222"/>
      <c r="O744" s="222"/>
      <c r="P744" s="222"/>
      <c r="Q744" s="222"/>
      <c r="R744" s="222"/>
      <c r="S744" s="222"/>
      <c r="T744" s="222"/>
      <c r="U744" s="222"/>
      <c r="V744" s="222"/>
      <c r="W744" s="222"/>
      <c r="X744" s="222"/>
      <c r="Y744" s="211"/>
      <c r="Z744" s="211"/>
      <c r="AA744" s="211"/>
      <c r="AB744" s="211"/>
      <c r="AC744" s="211"/>
      <c r="AD744" s="211"/>
      <c r="AE744" s="211"/>
      <c r="AF744" s="211"/>
      <c r="AG744" s="211" t="s">
        <v>288</v>
      </c>
      <c r="AH744" s="211">
        <v>0</v>
      </c>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68" t="s">
        <v>965</v>
      </c>
      <c r="D745" s="259"/>
      <c r="E745" s="260">
        <v>3.85</v>
      </c>
      <c r="F745" s="222"/>
      <c r="G745" s="22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288</v>
      </c>
      <c r="AH745" s="211">
        <v>0</v>
      </c>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18"/>
      <c r="B746" s="219"/>
      <c r="C746" s="268" t="s">
        <v>966</v>
      </c>
      <c r="D746" s="259"/>
      <c r="E746" s="260">
        <v>3.5</v>
      </c>
      <c r="F746" s="222"/>
      <c r="G746" s="222"/>
      <c r="H746" s="222"/>
      <c r="I746" s="222"/>
      <c r="J746" s="222"/>
      <c r="K746" s="222"/>
      <c r="L746" s="222"/>
      <c r="M746" s="222"/>
      <c r="N746" s="222"/>
      <c r="O746" s="222"/>
      <c r="P746" s="222"/>
      <c r="Q746" s="222"/>
      <c r="R746" s="222"/>
      <c r="S746" s="222"/>
      <c r="T746" s="222"/>
      <c r="U746" s="222"/>
      <c r="V746" s="222"/>
      <c r="W746" s="222"/>
      <c r="X746" s="222"/>
      <c r="Y746" s="211"/>
      <c r="Z746" s="211"/>
      <c r="AA746" s="211"/>
      <c r="AB746" s="211"/>
      <c r="AC746" s="211"/>
      <c r="AD746" s="211"/>
      <c r="AE746" s="211"/>
      <c r="AF746" s="211"/>
      <c r="AG746" s="211" t="s">
        <v>288</v>
      </c>
      <c r="AH746" s="211">
        <v>0</v>
      </c>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68" t="s">
        <v>967</v>
      </c>
      <c r="D747" s="259"/>
      <c r="E747" s="260">
        <v>0.9</v>
      </c>
      <c r="F747" s="222"/>
      <c r="G747" s="222"/>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288</v>
      </c>
      <c r="AH747" s="211">
        <v>0</v>
      </c>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68" t="s">
        <v>968</v>
      </c>
      <c r="D748" s="259"/>
      <c r="E748" s="260">
        <v>3</v>
      </c>
      <c r="F748" s="222"/>
      <c r="G748" s="22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288</v>
      </c>
      <c r="AH748" s="211">
        <v>0</v>
      </c>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68" t="s">
        <v>969</v>
      </c>
      <c r="D749" s="259"/>
      <c r="E749" s="260">
        <v>13.2</v>
      </c>
      <c r="F749" s="222"/>
      <c r="G749" s="22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288</v>
      </c>
      <c r="AH749" s="211">
        <v>0</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18"/>
      <c r="B750" s="219"/>
      <c r="C750" s="268" t="s">
        <v>970</v>
      </c>
      <c r="D750" s="259"/>
      <c r="E750" s="260">
        <v>1.6</v>
      </c>
      <c r="F750" s="222"/>
      <c r="G750" s="222"/>
      <c r="H750" s="222"/>
      <c r="I750" s="222"/>
      <c r="J750" s="222"/>
      <c r="K750" s="222"/>
      <c r="L750" s="222"/>
      <c r="M750" s="222"/>
      <c r="N750" s="222"/>
      <c r="O750" s="222"/>
      <c r="P750" s="222"/>
      <c r="Q750" s="222"/>
      <c r="R750" s="222"/>
      <c r="S750" s="222"/>
      <c r="T750" s="222"/>
      <c r="U750" s="222"/>
      <c r="V750" s="222"/>
      <c r="W750" s="222"/>
      <c r="X750" s="222"/>
      <c r="Y750" s="211"/>
      <c r="Z750" s="211"/>
      <c r="AA750" s="211"/>
      <c r="AB750" s="211"/>
      <c r="AC750" s="211"/>
      <c r="AD750" s="211"/>
      <c r="AE750" s="211"/>
      <c r="AF750" s="211"/>
      <c r="AG750" s="211" t="s">
        <v>288</v>
      </c>
      <c r="AH750" s="211">
        <v>0</v>
      </c>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68" t="s">
        <v>971</v>
      </c>
      <c r="D751" s="259"/>
      <c r="E751" s="260">
        <v>1.8</v>
      </c>
      <c r="F751" s="222"/>
      <c r="G751" s="222"/>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288</v>
      </c>
      <c r="AH751" s="211">
        <v>0</v>
      </c>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outlineLevel="1" x14ac:dyDescent="0.2">
      <c r="A752" s="218"/>
      <c r="B752" s="219"/>
      <c r="C752" s="268" t="s">
        <v>972</v>
      </c>
      <c r="D752" s="259"/>
      <c r="E752" s="260">
        <v>5.85</v>
      </c>
      <c r="F752" s="222"/>
      <c r="G752" s="222"/>
      <c r="H752" s="222"/>
      <c r="I752" s="222"/>
      <c r="J752" s="222"/>
      <c r="K752" s="222"/>
      <c r="L752" s="222"/>
      <c r="M752" s="222"/>
      <c r="N752" s="222"/>
      <c r="O752" s="222"/>
      <c r="P752" s="222"/>
      <c r="Q752" s="222"/>
      <c r="R752" s="222"/>
      <c r="S752" s="222"/>
      <c r="T752" s="222"/>
      <c r="U752" s="222"/>
      <c r="V752" s="222"/>
      <c r="W752" s="222"/>
      <c r="X752" s="222"/>
      <c r="Y752" s="211"/>
      <c r="Z752" s="211"/>
      <c r="AA752" s="211"/>
      <c r="AB752" s="211"/>
      <c r="AC752" s="211"/>
      <c r="AD752" s="211"/>
      <c r="AE752" s="211"/>
      <c r="AF752" s="211"/>
      <c r="AG752" s="211" t="s">
        <v>288</v>
      </c>
      <c r="AH752" s="211">
        <v>0</v>
      </c>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68" t="s">
        <v>973</v>
      </c>
      <c r="D753" s="259"/>
      <c r="E753" s="260">
        <v>1.05</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18"/>
      <c r="B754" s="219"/>
      <c r="C754" s="268" t="s">
        <v>974</v>
      </c>
      <c r="D754" s="259"/>
      <c r="E754" s="260">
        <v>1</v>
      </c>
      <c r="F754" s="222"/>
      <c r="G754" s="222"/>
      <c r="H754" s="222"/>
      <c r="I754" s="222"/>
      <c r="J754" s="222"/>
      <c r="K754" s="222"/>
      <c r="L754" s="222"/>
      <c r="M754" s="222"/>
      <c r="N754" s="222"/>
      <c r="O754" s="222"/>
      <c r="P754" s="222"/>
      <c r="Q754" s="222"/>
      <c r="R754" s="222"/>
      <c r="S754" s="222"/>
      <c r="T754" s="222"/>
      <c r="U754" s="222"/>
      <c r="V754" s="222"/>
      <c r="W754" s="222"/>
      <c r="X754" s="222"/>
      <c r="Y754" s="211"/>
      <c r="Z754" s="211"/>
      <c r="AA754" s="211"/>
      <c r="AB754" s="211"/>
      <c r="AC754" s="211"/>
      <c r="AD754" s="211"/>
      <c r="AE754" s="211"/>
      <c r="AF754" s="211"/>
      <c r="AG754" s="211" t="s">
        <v>288</v>
      </c>
      <c r="AH754" s="211">
        <v>0</v>
      </c>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68" t="s">
        <v>975</v>
      </c>
      <c r="D755" s="259"/>
      <c r="E755" s="260">
        <v>2</v>
      </c>
      <c r="F755" s="222"/>
      <c r="G755" s="222"/>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288</v>
      </c>
      <c r="AH755" s="211">
        <v>0</v>
      </c>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outlineLevel="1" x14ac:dyDescent="0.2">
      <c r="A756" s="218"/>
      <c r="B756" s="219"/>
      <c r="C756" s="268" t="s">
        <v>976</v>
      </c>
      <c r="D756" s="259"/>
      <c r="E756" s="260">
        <v>1.45</v>
      </c>
      <c r="F756" s="222"/>
      <c r="G756" s="222"/>
      <c r="H756" s="222"/>
      <c r="I756" s="222"/>
      <c r="J756" s="222"/>
      <c r="K756" s="222"/>
      <c r="L756" s="222"/>
      <c r="M756" s="222"/>
      <c r="N756" s="222"/>
      <c r="O756" s="222"/>
      <c r="P756" s="222"/>
      <c r="Q756" s="222"/>
      <c r="R756" s="222"/>
      <c r="S756" s="222"/>
      <c r="T756" s="222"/>
      <c r="U756" s="222"/>
      <c r="V756" s="222"/>
      <c r="W756" s="222"/>
      <c r="X756" s="222"/>
      <c r="Y756" s="211"/>
      <c r="Z756" s="211"/>
      <c r="AA756" s="211"/>
      <c r="AB756" s="211"/>
      <c r="AC756" s="211"/>
      <c r="AD756" s="211"/>
      <c r="AE756" s="211"/>
      <c r="AF756" s="211"/>
      <c r="AG756" s="211" t="s">
        <v>288</v>
      </c>
      <c r="AH756" s="211">
        <v>0</v>
      </c>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68" t="s">
        <v>977</v>
      </c>
      <c r="D757" s="259"/>
      <c r="E757" s="260">
        <v>1.6</v>
      </c>
      <c r="F757" s="222"/>
      <c r="G757" s="22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288</v>
      </c>
      <c r="AH757" s="211">
        <v>0</v>
      </c>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33">
        <v>163</v>
      </c>
      <c r="B758" s="234" t="s">
        <v>978</v>
      </c>
      <c r="C758" s="252" t="s">
        <v>979</v>
      </c>
      <c r="D758" s="235" t="s">
        <v>980</v>
      </c>
      <c r="E758" s="236">
        <v>6</v>
      </c>
      <c r="F758" s="237"/>
      <c r="G758" s="238">
        <f>ROUND(E758*F758,2)</f>
        <v>0</v>
      </c>
      <c r="H758" s="237"/>
      <c r="I758" s="238">
        <f>ROUND(E758*H758,2)</f>
        <v>0</v>
      </c>
      <c r="J758" s="237"/>
      <c r="K758" s="238">
        <f>ROUND(E758*J758,2)</f>
        <v>0</v>
      </c>
      <c r="L758" s="238">
        <v>21</v>
      </c>
      <c r="M758" s="238">
        <f>G758*(1+L758/100)</f>
        <v>0</v>
      </c>
      <c r="N758" s="238">
        <v>0</v>
      </c>
      <c r="O758" s="238">
        <f>ROUND(E758*N758,2)</f>
        <v>0</v>
      </c>
      <c r="P758" s="238">
        <v>0</v>
      </c>
      <c r="Q758" s="238">
        <f>ROUND(E758*P758,2)</f>
        <v>0</v>
      </c>
      <c r="R758" s="238"/>
      <c r="S758" s="238" t="s">
        <v>247</v>
      </c>
      <c r="T758" s="239" t="s">
        <v>215</v>
      </c>
      <c r="U758" s="222">
        <v>0</v>
      </c>
      <c r="V758" s="222">
        <f>ROUND(E758*U758,2)</f>
        <v>0</v>
      </c>
      <c r="W758" s="222"/>
      <c r="X758" s="222" t="s">
        <v>248</v>
      </c>
      <c r="Y758" s="211"/>
      <c r="Z758" s="211"/>
      <c r="AA758" s="211"/>
      <c r="AB758" s="211"/>
      <c r="AC758" s="211"/>
      <c r="AD758" s="211"/>
      <c r="AE758" s="211"/>
      <c r="AF758" s="211"/>
      <c r="AG758" s="211" t="s">
        <v>249</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18"/>
      <c r="B759" s="219"/>
      <c r="C759" s="253" t="s">
        <v>1487</v>
      </c>
      <c r="D759" s="240"/>
      <c r="E759" s="240"/>
      <c r="F759" s="240"/>
      <c r="G759" s="240"/>
      <c r="H759" s="222"/>
      <c r="I759" s="222"/>
      <c r="J759" s="222"/>
      <c r="K759" s="222"/>
      <c r="L759" s="222"/>
      <c r="M759" s="222"/>
      <c r="N759" s="222"/>
      <c r="O759" s="222"/>
      <c r="P759" s="222"/>
      <c r="Q759" s="222"/>
      <c r="R759" s="222"/>
      <c r="S759" s="222"/>
      <c r="T759" s="222"/>
      <c r="U759" s="222"/>
      <c r="V759" s="222"/>
      <c r="W759" s="222"/>
      <c r="X759" s="222"/>
      <c r="Y759" s="211"/>
      <c r="Z759" s="211"/>
      <c r="AA759" s="211"/>
      <c r="AB759" s="211"/>
      <c r="AC759" s="211"/>
      <c r="AD759" s="211"/>
      <c r="AE759" s="211"/>
      <c r="AF759" s="211"/>
      <c r="AG759" s="211" t="s">
        <v>219</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18"/>
      <c r="B760" s="219"/>
      <c r="C760" s="254" t="s">
        <v>981</v>
      </c>
      <c r="D760" s="242"/>
      <c r="E760" s="242"/>
      <c r="F760" s="242"/>
      <c r="G760" s="242"/>
      <c r="H760" s="222"/>
      <c r="I760" s="222"/>
      <c r="J760" s="222"/>
      <c r="K760" s="222"/>
      <c r="L760" s="222"/>
      <c r="M760" s="222"/>
      <c r="N760" s="222"/>
      <c r="O760" s="222"/>
      <c r="P760" s="222"/>
      <c r="Q760" s="222"/>
      <c r="R760" s="222"/>
      <c r="S760" s="222"/>
      <c r="T760" s="222"/>
      <c r="U760" s="222"/>
      <c r="V760" s="222"/>
      <c r="W760" s="222"/>
      <c r="X760" s="222"/>
      <c r="Y760" s="211"/>
      <c r="Z760" s="211"/>
      <c r="AA760" s="211"/>
      <c r="AB760" s="211"/>
      <c r="AC760" s="211"/>
      <c r="AD760" s="211"/>
      <c r="AE760" s="211"/>
      <c r="AF760" s="211"/>
      <c r="AG760" s="211" t="s">
        <v>219</v>
      </c>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18"/>
      <c r="B761" s="219"/>
      <c r="C761" s="268" t="s">
        <v>982</v>
      </c>
      <c r="D761" s="259"/>
      <c r="E761" s="260">
        <v>6</v>
      </c>
      <c r="F761" s="222"/>
      <c r="G761" s="222"/>
      <c r="H761" s="222"/>
      <c r="I761" s="222"/>
      <c r="J761" s="222"/>
      <c r="K761" s="222"/>
      <c r="L761" s="222"/>
      <c r="M761" s="222"/>
      <c r="N761" s="222"/>
      <c r="O761" s="222"/>
      <c r="P761" s="222"/>
      <c r="Q761" s="222"/>
      <c r="R761" s="222"/>
      <c r="S761" s="222"/>
      <c r="T761" s="222"/>
      <c r="U761" s="222"/>
      <c r="V761" s="222"/>
      <c r="W761" s="222"/>
      <c r="X761" s="222"/>
      <c r="Y761" s="211"/>
      <c r="Z761" s="211"/>
      <c r="AA761" s="211"/>
      <c r="AB761" s="211"/>
      <c r="AC761" s="211"/>
      <c r="AD761" s="211"/>
      <c r="AE761" s="211"/>
      <c r="AF761" s="211"/>
      <c r="AG761" s="211" t="s">
        <v>288</v>
      </c>
      <c r="AH761" s="211">
        <v>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outlineLevel="1" x14ac:dyDescent="0.2">
      <c r="A762" s="233">
        <v>164</v>
      </c>
      <c r="B762" s="234" t="s">
        <v>983</v>
      </c>
      <c r="C762" s="252" t="s">
        <v>984</v>
      </c>
      <c r="D762" s="235" t="s">
        <v>294</v>
      </c>
      <c r="E762" s="236">
        <v>52.92</v>
      </c>
      <c r="F762" s="237"/>
      <c r="G762" s="238">
        <f>ROUND(E762*F762,2)</f>
        <v>0</v>
      </c>
      <c r="H762" s="237"/>
      <c r="I762" s="238">
        <f>ROUND(E762*H762,2)</f>
        <v>0</v>
      </c>
      <c r="J762" s="237"/>
      <c r="K762" s="238">
        <f>ROUND(E762*J762,2)</f>
        <v>0</v>
      </c>
      <c r="L762" s="238">
        <v>21</v>
      </c>
      <c r="M762" s="238">
        <f>G762*(1+L762/100)</f>
        <v>0</v>
      </c>
      <c r="N762" s="238">
        <v>5.4999999999999997E-3</v>
      </c>
      <c r="O762" s="238">
        <f>ROUND(E762*N762,2)</f>
        <v>0.28999999999999998</v>
      </c>
      <c r="P762" s="238">
        <v>0</v>
      </c>
      <c r="Q762" s="238">
        <f>ROUND(E762*P762,2)</f>
        <v>0</v>
      </c>
      <c r="R762" s="238"/>
      <c r="S762" s="238" t="s">
        <v>247</v>
      </c>
      <c r="T762" s="239" t="s">
        <v>215</v>
      </c>
      <c r="U762" s="222">
        <v>0</v>
      </c>
      <c r="V762" s="222">
        <f>ROUND(E762*U762,2)</f>
        <v>0</v>
      </c>
      <c r="W762" s="222"/>
      <c r="X762" s="222" t="s">
        <v>344</v>
      </c>
      <c r="Y762" s="211"/>
      <c r="Z762" s="211"/>
      <c r="AA762" s="211"/>
      <c r="AB762" s="211"/>
      <c r="AC762" s="211"/>
      <c r="AD762" s="211"/>
      <c r="AE762" s="211"/>
      <c r="AF762" s="211"/>
      <c r="AG762" s="211" t="s">
        <v>345</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53" t="s">
        <v>985</v>
      </c>
      <c r="D763" s="240"/>
      <c r="E763" s="240"/>
      <c r="F763" s="240"/>
      <c r="G763" s="240"/>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219</v>
      </c>
      <c r="AH763" s="211"/>
      <c r="AI763" s="211"/>
      <c r="AJ763" s="211"/>
      <c r="AK763" s="211"/>
      <c r="AL763" s="211"/>
      <c r="AM763" s="211"/>
      <c r="AN763" s="211"/>
      <c r="AO763" s="211"/>
      <c r="AP763" s="211"/>
      <c r="AQ763" s="211"/>
      <c r="AR763" s="211"/>
      <c r="AS763" s="211"/>
      <c r="AT763" s="211"/>
      <c r="AU763" s="211"/>
      <c r="AV763" s="211"/>
      <c r="AW763" s="211"/>
      <c r="AX763" s="211"/>
      <c r="AY763" s="211"/>
      <c r="AZ763" s="211"/>
      <c r="BA763" s="241" t="str">
        <f>C763</f>
        <v>- svitkový plech (z pozinkovaného lakovaného plechu s povrchovou úpravou  polyamidem modifi kovaného polyuretanu PUR-PA)</v>
      </c>
      <c r="BB763" s="211"/>
      <c r="BC763" s="211"/>
      <c r="BD763" s="211"/>
      <c r="BE763" s="211"/>
      <c r="BF763" s="211"/>
      <c r="BG763" s="211"/>
      <c r="BH763" s="211"/>
    </row>
    <row r="764" spans="1:60" outlineLevel="1" x14ac:dyDescent="0.2">
      <c r="A764" s="218"/>
      <c r="B764" s="219"/>
      <c r="C764" s="268" t="s">
        <v>986</v>
      </c>
      <c r="D764" s="259"/>
      <c r="E764" s="260">
        <v>52.92</v>
      </c>
      <c r="F764" s="222"/>
      <c r="G764" s="222"/>
      <c r="H764" s="222"/>
      <c r="I764" s="222"/>
      <c r="J764" s="222"/>
      <c r="K764" s="222"/>
      <c r="L764" s="222"/>
      <c r="M764" s="222"/>
      <c r="N764" s="222"/>
      <c r="O764" s="222"/>
      <c r="P764" s="222"/>
      <c r="Q764" s="222"/>
      <c r="R764" s="222"/>
      <c r="S764" s="222"/>
      <c r="T764" s="222"/>
      <c r="U764" s="222"/>
      <c r="V764" s="222"/>
      <c r="W764" s="222"/>
      <c r="X764" s="222"/>
      <c r="Y764" s="211"/>
      <c r="Z764" s="211"/>
      <c r="AA764" s="211"/>
      <c r="AB764" s="211"/>
      <c r="AC764" s="211"/>
      <c r="AD764" s="211"/>
      <c r="AE764" s="211"/>
      <c r="AF764" s="211"/>
      <c r="AG764" s="211" t="s">
        <v>288</v>
      </c>
      <c r="AH764" s="211">
        <v>0</v>
      </c>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ht="20.95" outlineLevel="1" x14ac:dyDescent="0.2">
      <c r="A765" s="233">
        <v>165</v>
      </c>
      <c r="B765" s="234" t="s">
        <v>987</v>
      </c>
      <c r="C765" s="252" t="s">
        <v>988</v>
      </c>
      <c r="D765" s="235" t="s">
        <v>294</v>
      </c>
      <c r="E765" s="236">
        <v>206.39272</v>
      </c>
      <c r="F765" s="237"/>
      <c r="G765" s="238">
        <f>ROUND(E765*F765,2)</f>
        <v>0</v>
      </c>
      <c r="H765" s="237"/>
      <c r="I765" s="238">
        <f>ROUND(E765*H765,2)</f>
        <v>0</v>
      </c>
      <c r="J765" s="237"/>
      <c r="K765" s="238">
        <f>ROUND(E765*J765,2)</f>
        <v>0</v>
      </c>
      <c r="L765" s="238">
        <v>21</v>
      </c>
      <c r="M765" s="238">
        <f>G765*(1+L765/100)</f>
        <v>0</v>
      </c>
      <c r="N765" s="238">
        <v>5.4999999999999997E-3</v>
      </c>
      <c r="O765" s="238">
        <f>ROUND(E765*N765,2)</f>
        <v>1.1399999999999999</v>
      </c>
      <c r="P765" s="238">
        <v>0</v>
      </c>
      <c r="Q765" s="238">
        <f>ROUND(E765*P765,2)</f>
        <v>0</v>
      </c>
      <c r="R765" s="238"/>
      <c r="S765" s="238" t="s">
        <v>247</v>
      </c>
      <c r="T765" s="239" t="s">
        <v>215</v>
      </c>
      <c r="U765" s="222">
        <v>0</v>
      </c>
      <c r="V765" s="222">
        <f>ROUND(E765*U765,2)</f>
        <v>0</v>
      </c>
      <c r="W765" s="222"/>
      <c r="X765" s="222" t="s">
        <v>344</v>
      </c>
      <c r="Y765" s="211"/>
      <c r="Z765" s="211"/>
      <c r="AA765" s="211"/>
      <c r="AB765" s="211"/>
      <c r="AC765" s="211"/>
      <c r="AD765" s="211"/>
      <c r="AE765" s="211"/>
      <c r="AF765" s="211"/>
      <c r="AG765" s="211" t="s">
        <v>345</v>
      </c>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outlineLevel="1" x14ac:dyDescent="0.2">
      <c r="A766" s="218"/>
      <c r="B766" s="219"/>
      <c r="C766" s="268" t="s">
        <v>989</v>
      </c>
      <c r="D766" s="259"/>
      <c r="E766" s="260">
        <v>10.78</v>
      </c>
      <c r="F766" s="222"/>
      <c r="G766" s="222"/>
      <c r="H766" s="222"/>
      <c r="I766" s="222"/>
      <c r="J766" s="222"/>
      <c r="K766" s="222"/>
      <c r="L766" s="222"/>
      <c r="M766" s="222"/>
      <c r="N766" s="222"/>
      <c r="O766" s="222"/>
      <c r="P766" s="222"/>
      <c r="Q766" s="222"/>
      <c r="R766" s="222"/>
      <c r="S766" s="222"/>
      <c r="T766" s="222"/>
      <c r="U766" s="222"/>
      <c r="V766" s="222"/>
      <c r="W766" s="222"/>
      <c r="X766" s="222"/>
      <c r="Y766" s="211"/>
      <c r="Z766" s="211"/>
      <c r="AA766" s="211"/>
      <c r="AB766" s="211"/>
      <c r="AC766" s="211"/>
      <c r="AD766" s="211"/>
      <c r="AE766" s="211"/>
      <c r="AF766" s="211"/>
      <c r="AG766" s="211" t="s">
        <v>288</v>
      </c>
      <c r="AH766" s="211">
        <v>0</v>
      </c>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18"/>
      <c r="B767" s="219"/>
      <c r="C767" s="269" t="s">
        <v>310</v>
      </c>
      <c r="D767" s="261"/>
      <c r="E767" s="262"/>
      <c r="F767" s="222"/>
      <c r="G767" s="222"/>
      <c r="H767" s="222"/>
      <c r="I767" s="222"/>
      <c r="J767" s="222"/>
      <c r="K767" s="222"/>
      <c r="L767" s="222"/>
      <c r="M767" s="222"/>
      <c r="N767" s="222"/>
      <c r="O767" s="222"/>
      <c r="P767" s="222"/>
      <c r="Q767" s="222"/>
      <c r="R767" s="222"/>
      <c r="S767" s="222"/>
      <c r="T767" s="222"/>
      <c r="U767" s="222"/>
      <c r="V767" s="222"/>
      <c r="W767" s="222"/>
      <c r="X767" s="222"/>
      <c r="Y767" s="211"/>
      <c r="Z767" s="211"/>
      <c r="AA767" s="211"/>
      <c r="AB767" s="211"/>
      <c r="AC767" s="211"/>
      <c r="AD767" s="211"/>
      <c r="AE767" s="211"/>
      <c r="AF767" s="211"/>
      <c r="AG767" s="211" t="s">
        <v>288</v>
      </c>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18"/>
      <c r="B768" s="219"/>
      <c r="C768" s="270" t="s">
        <v>990</v>
      </c>
      <c r="D768" s="261"/>
      <c r="E768" s="262">
        <v>1.56</v>
      </c>
      <c r="F768" s="222"/>
      <c r="G768" s="222"/>
      <c r="H768" s="222"/>
      <c r="I768" s="222"/>
      <c r="J768" s="222"/>
      <c r="K768" s="222"/>
      <c r="L768" s="222"/>
      <c r="M768" s="222"/>
      <c r="N768" s="222"/>
      <c r="O768" s="222"/>
      <c r="P768" s="222"/>
      <c r="Q768" s="222"/>
      <c r="R768" s="222"/>
      <c r="S768" s="222"/>
      <c r="T768" s="222"/>
      <c r="U768" s="222"/>
      <c r="V768" s="222"/>
      <c r="W768" s="222"/>
      <c r="X768" s="222"/>
      <c r="Y768" s="211"/>
      <c r="Z768" s="211"/>
      <c r="AA768" s="211"/>
      <c r="AB768" s="211"/>
      <c r="AC768" s="211"/>
      <c r="AD768" s="211"/>
      <c r="AE768" s="211"/>
      <c r="AF768" s="211"/>
      <c r="AG768" s="211" t="s">
        <v>288</v>
      </c>
      <c r="AH768" s="211">
        <v>2</v>
      </c>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18"/>
      <c r="B769" s="219"/>
      <c r="C769" s="270" t="s">
        <v>991</v>
      </c>
      <c r="D769" s="261"/>
      <c r="E769" s="262">
        <v>3.57</v>
      </c>
      <c r="F769" s="222"/>
      <c r="G769" s="222"/>
      <c r="H769" s="222"/>
      <c r="I769" s="222"/>
      <c r="J769" s="222"/>
      <c r="K769" s="222"/>
      <c r="L769" s="222"/>
      <c r="M769" s="222"/>
      <c r="N769" s="222"/>
      <c r="O769" s="222"/>
      <c r="P769" s="222"/>
      <c r="Q769" s="222"/>
      <c r="R769" s="222"/>
      <c r="S769" s="222"/>
      <c r="T769" s="222"/>
      <c r="U769" s="222"/>
      <c r="V769" s="222"/>
      <c r="W769" s="222"/>
      <c r="X769" s="222"/>
      <c r="Y769" s="211"/>
      <c r="Z769" s="211"/>
      <c r="AA769" s="211"/>
      <c r="AB769" s="211"/>
      <c r="AC769" s="211"/>
      <c r="AD769" s="211"/>
      <c r="AE769" s="211"/>
      <c r="AF769" s="211"/>
      <c r="AG769" s="211" t="s">
        <v>288</v>
      </c>
      <c r="AH769" s="211">
        <v>2</v>
      </c>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18"/>
      <c r="B770" s="219"/>
      <c r="C770" s="270" t="s">
        <v>992</v>
      </c>
      <c r="D770" s="261"/>
      <c r="E770" s="262">
        <v>3.91</v>
      </c>
      <c r="F770" s="222"/>
      <c r="G770" s="222"/>
      <c r="H770" s="222"/>
      <c r="I770" s="222"/>
      <c r="J770" s="222"/>
      <c r="K770" s="222"/>
      <c r="L770" s="222"/>
      <c r="M770" s="222"/>
      <c r="N770" s="222"/>
      <c r="O770" s="222"/>
      <c r="P770" s="222"/>
      <c r="Q770" s="222"/>
      <c r="R770" s="222"/>
      <c r="S770" s="222"/>
      <c r="T770" s="222"/>
      <c r="U770" s="222"/>
      <c r="V770" s="222"/>
      <c r="W770" s="222"/>
      <c r="X770" s="222"/>
      <c r="Y770" s="211"/>
      <c r="Z770" s="211"/>
      <c r="AA770" s="211"/>
      <c r="AB770" s="211"/>
      <c r="AC770" s="211"/>
      <c r="AD770" s="211"/>
      <c r="AE770" s="211"/>
      <c r="AF770" s="211"/>
      <c r="AG770" s="211" t="s">
        <v>288</v>
      </c>
      <c r="AH770" s="211">
        <v>2</v>
      </c>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18"/>
      <c r="B771" s="219"/>
      <c r="C771" s="270" t="s">
        <v>993</v>
      </c>
      <c r="D771" s="261"/>
      <c r="E771" s="262">
        <v>1.29</v>
      </c>
      <c r="F771" s="222"/>
      <c r="G771" s="222"/>
      <c r="H771" s="222"/>
      <c r="I771" s="222"/>
      <c r="J771" s="222"/>
      <c r="K771" s="222"/>
      <c r="L771" s="222"/>
      <c r="M771" s="222"/>
      <c r="N771" s="222"/>
      <c r="O771" s="222"/>
      <c r="P771" s="222"/>
      <c r="Q771" s="222"/>
      <c r="R771" s="222"/>
      <c r="S771" s="222"/>
      <c r="T771" s="222"/>
      <c r="U771" s="222"/>
      <c r="V771" s="222"/>
      <c r="W771" s="222"/>
      <c r="X771" s="222"/>
      <c r="Y771" s="211"/>
      <c r="Z771" s="211"/>
      <c r="AA771" s="211"/>
      <c r="AB771" s="211"/>
      <c r="AC771" s="211"/>
      <c r="AD771" s="211"/>
      <c r="AE771" s="211"/>
      <c r="AF771" s="211"/>
      <c r="AG771" s="211" t="s">
        <v>288</v>
      </c>
      <c r="AH771" s="211">
        <v>2</v>
      </c>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18"/>
      <c r="B772" s="219"/>
      <c r="C772" s="271" t="s">
        <v>315</v>
      </c>
      <c r="D772" s="263"/>
      <c r="E772" s="264"/>
      <c r="F772" s="222"/>
      <c r="G772" s="222"/>
      <c r="H772" s="222"/>
      <c r="I772" s="222"/>
      <c r="J772" s="222"/>
      <c r="K772" s="222"/>
      <c r="L772" s="222"/>
      <c r="M772" s="222"/>
      <c r="N772" s="222"/>
      <c r="O772" s="222"/>
      <c r="P772" s="222"/>
      <c r="Q772" s="222"/>
      <c r="R772" s="222"/>
      <c r="S772" s="222"/>
      <c r="T772" s="222"/>
      <c r="U772" s="222"/>
      <c r="V772" s="222"/>
      <c r="W772" s="222"/>
      <c r="X772" s="222"/>
      <c r="Y772" s="211"/>
      <c r="Z772" s="211"/>
      <c r="AA772" s="211"/>
      <c r="AB772" s="211"/>
      <c r="AC772" s="211"/>
      <c r="AD772" s="211"/>
      <c r="AE772" s="211"/>
      <c r="AF772" s="211"/>
      <c r="AG772" s="211" t="s">
        <v>288</v>
      </c>
      <c r="AH772" s="211">
        <v>3</v>
      </c>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18"/>
      <c r="B773" s="219"/>
      <c r="C773" s="269" t="s">
        <v>316</v>
      </c>
      <c r="D773" s="261"/>
      <c r="E773" s="262"/>
      <c r="F773" s="222"/>
      <c r="G773" s="222"/>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288</v>
      </c>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18"/>
      <c r="B774" s="219"/>
      <c r="C774" s="268" t="s">
        <v>994</v>
      </c>
      <c r="D774" s="259"/>
      <c r="E774" s="260">
        <v>11.36</v>
      </c>
      <c r="F774" s="222"/>
      <c r="G774" s="222"/>
      <c r="H774" s="222"/>
      <c r="I774" s="222"/>
      <c r="J774" s="222"/>
      <c r="K774" s="222"/>
      <c r="L774" s="222"/>
      <c r="M774" s="222"/>
      <c r="N774" s="222"/>
      <c r="O774" s="222"/>
      <c r="P774" s="222"/>
      <c r="Q774" s="222"/>
      <c r="R774" s="222"/>
      <c r="S774" s="222"/>
      <c r="T774" s="222"/>
      <c r="U774" s="222"/>
      <c r="V774" s="222"/>
      <c r="W774" s="222"/>
      <c r="X774" s="222"/>
      <c r="Y774" s="211"/>
      <c r="Z774" s="211"/>
      <c r="AA774" s="211"/>
      <c r="AB774" s="211"/>
      <c r="AC774" s="211"/>
      <c r="AD774" s="211"/>
      <c r="AE774" s="211"/>
      <c r="AF774" s="211"/>
      <c r="AG774" s="211" t="s">
        <v>288</v>
      </c>
      <c r="AH774" s="211">
        <v>0</v>
      </c>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18"/>
      <c r="B775" s="219"/>
      <c r="C775" s="268" t="s">
        <v>995</v>
      </c>
      <c r="D775" s="259"/>
      <c r="E775" s="260">
        <v>66.92</v>
      </c>
      <c r="F775" s="222"/>
      <c r="G775" s="222"/>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288</v>
      </c>
      <c r="AH775" s="211">
        <v>0</v>
      </c>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18"/>
      <c r="B776" s="219"/>
      <c r="C776" s="268" t="s">
        <v>996</v>
      </c>
      <c r="D776" s="259"/>
      <c r="E776" s="260">
        <v>92.47</v>
      </c>
      <c r="F776" s="222"/>
      <c r="G776" s="222"/>
      <c r="H776" s="222"/>
      <c r="I776" s="222"/>
      <c r="J776" s="222"/>
      <c r="K776" s="222"/>
      <c r="L776" s="222"/>
      <c r="M776" s="222"/>
      <c r="N776" s="222"/>
      <c r="O776" s="222"/>
      <c r="P776" s="222"/>
      <c r="Q776" s="222"/>
      <c r="R776" s="222"/>
      <c r="S776" s="222"/>
      <c r="T776" s="222"/>
      <c r="U776" s="222"/>
      <c r="V776" s="222"/>
      <c r="W776" s="222"/>
      <c r="X776" s="222"/>
      <c r="Y776" s="211"/>
      <c r="Z776" s="211"/>
      <c r="AA776" s="211"/>
      <c r="AB776" s="211"/>
      <c r="AC776" s="211"/>
      <c r="AD776" s="211"/>
      <c r="AE776" s="211"/>
      <c r="AF776" s="211"/>
      <c r="AG776" s="211" t="s">
        <v>288</v>
      </c>
      <c r="AH776" s="211">
        <v>0</v>
      </c>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18"/>
      <c r="B777" s="219"/>
      <c r="C777" s="268" t="s">
        <v>997</v>
      </c>
      <c r="D777" s="259"/>
      <c r="E777" s="260">
        <v>23.56</v>
      </c>
      <c r="F777" s="222"/>
      <c r="G777" s="222"/>
      <c r="H777" s="222"/>
      <c r="I777" s="222"/>
      <c r="J777" s="222"/>
      <c r="K777" s="222"/>
      <c r="L777" s="222"/>
      <c r="M777" s="222"/>
      <c r="N777" s="222"/>
      <c r="O777" s="222"/>
      <c r="P777" s="222"/>
      <c r="Q777" s="222"/>
      <c r="R777" s="222"/>
      <c r="S777" s="222"/>
      <c r="T777" s="222"/>
      <c r="U777" s="222"/>
      <c r="V777" s="222"/>
      <c r="W777" s="222"/>
      <c r="X777" s="222"/>
      <c r="Y777" s="211"/>
      <c r="Z777" s="211"/>
      <c r="AA777" s="211"/>
      <c r="AB777" s="211"/>
      <c r="AC777" s="211"/>
      <c r="AD777" s="211"/>
      <c r="AE777" s="211"/>
      <c r="AF777" s="211"/>
      <c r="AG777" s="211" t="s">
        <v>288</v>
      </c>
      <c r="AH777" s="211">
        <v>0</v>
      </c>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18"/>
      <c r="B778" s="219"/>
      <c r="C778" s="268" t="s">
        <v>998</v>
      </c>
      <c r="D778" s="259"/>
      <c r="E778" s="260">
        <v>1.3</v>
      </c>
      <c r="F778" s="222"/>
      <c r="G778" s="222"/>
      <c r="H778" s="222"/>
      <c r="I778" s="222"/>
      <c r="J778" s="222"/>
      <c r="K778" s="222"/>
      <c r="L778" s="222"/>
      <c r="M778" s="222"/>
      <c r="N778" s="222"/>
      <c r="O778" s="222"/>
      <c r="P778" s="222"/>
      <c r="Q778" s="222"/>
      <c r="R778" s="222"/>
      <c r="S778" s="222"/>
      <c r="T778" s="222"/>
      <c r="U778" s="222"/>
      <c r="V778" s="222"/>
      <c r="W778" s="222"/>
      <c r="X778" s="222"/>
      <c r="Y778" s="211"/>
      <c r="Z778" s="211"/>
      <c r="AA778" s="211"/>
      <c r="AB778" s="211"/>
      <c r="AC778" s="211"/>
      <c r="AD778" s="211"/>
      <c r="AE778" s="211"/>
      <c r="AF778" s="211"/>
      <c r="AG778" s="211" t="s">
        <v>288</v>
      </c>
      <c r="AH778" s="211">
        <v>0</v>
      </c>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33">
        <v>166</v>
      </c>
      <c r="B779" s="234" t="s">
        <v>999</v>
      </c>
      <c r="C779" s="252" t="s">
        <v>1000</v>
      </c>
      <c r="D779" s="235" t="s">
        <v>980</v>
      </c>
      <c r="E779" s="236">
        <v>80</v>
      </c>
      <c r="F779" s="237"/>
      <c r="G779" s="238">
        <f>ROUND(E779*F779,2)</f>
        <v>0</v>
      </c>
      <c r="H779" s="237"/>
      <c r="I779" s="238">
        <f>ROUND(E779*H779,2)</f>
        <v>0</v>
      </c>
      <c r="J779" s="237"/>
      <c r="K779" s="238">
        <f>ROUND(E779*J779,2)</f>
        <v>0</v>
      </c>
      <c r="L779" s="238">
        <v>21</v>
      </c>
      <c r="M779" s="238">
        <f>G779*(1+L779/100)</f>
        <v>0</v>
      </c>
      <c r="N779" s="238">
        <v>5.0000000000000001E-3</v>
      </c>
      <c r="O779" s="238">
        <f>ROUND(E779*N779,2)</f>
        <v>0.4</v>
      </c>
      <c r="P779" s="238">
        <v>0</v>
      </c>
      <c r="Q779" s="238">
        <f>ROUND(E779*P779,2)</f>
        <v>0</v>
      </c>
      <c r="R779" s="238"/>
      <c r="S779" s="238" t="s">
        <v>247</v>
      </c>
      <c r="T779" s="239" t="s">
        <v>215</v>
      </c>
      <c r="U779" s="222">
        <v>0</v>
      </c>
      <c r="V779" s="222">
        <f>ROUND(E779*U779,2)</f>
        <v>0</v>
      </c>
      <c r="W779" s="222"/>
      <c r="X779" s="222" t="s">
        <v>344</v>
      </c>
      <c r="Y779" s="211"/>
      <c r="Z779" s="211"/>
      <c r="AA779" s="211"/>
      <c r="AB779" s="211"/>
      <c r="AC779" s="211"/>
      <c r="AD779" s="211"/>
      <c r="AE779" s="211"/>
      <c r="AF779" s="211"/>
      <c r="AG779" s="211" t="s">
        <v>345</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outlineLevel="1" x14ac:dyDescent="0.2">
      <c r="A780" s="218"/>
      <c r="B780" s="219"/>
      <c r="C780" s="268" t="s">
        <v>1001</v>
      </c>
      <c r="D780" s="259"/>
      <c r="E780" s="260">
        <v>80</v>
      </c>
      <c r="F780" s="222"/>
      <c r="G780" s="222"/>
      <c r="H780" s="222"/>
      <c r="I780" s="222"/>
      <c r="J780" s="222"/>
      <c r="K780" s="222"/>
      <c r="L780" s="222"/>
      <c r="M780" s="222"/>
      <c r="N780" s="222"/>
      <c r="O780" s="222"/>
      <c r="P780" s="222"/>
      <c r="Q780" s="222"/>
      <c r="R780" s="222"/>
      <c r="S780" s="222"/>
      <c r="T780" s="222"/>
      <c r="U780" s="222"/>
      <c r="V780" s="222"/>
      <c r="W780" s="222"/>
      <c r="X780" s="222"/>
      <c r="Y780" s="211"/>
      <c r="Z780" s="211"/>
      <c r="AA780" s="211"/>
      <c r="AB780" s="211"/>
      <c r="AC780" s="211"/>
      <c r="AD780" s="211"/>
      <c r="AE780" s="211"/>
      <c r="AF780" s="211"/>
      <c r="AG780" s="211" t="s">
        <v>288</v>
      </c>
      <c r="AH780" s="211">
        <v>0</v>
      </c>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33">
        <v>167</v>
      </c>
      <c r="B781" s="234" t="s">
        <v>1002</v>
      </c>
      <c r="C781" s="252" t="s">
        <v>1003</v>
      </c>
      <c r="D781" s="235" t="s">
        <v>980</v>
      </c>
      <c r="E781" s="236">
        <v>5805</v>
      </c>
      <c r="F781" s="237"/>
      <c r="G781" s="238">
        <f>ROUND(E781*F781,2)</f>
        <v>0</v>
      </c>
      <c r="H781" s="237"/>
      <c r="I781" s="238">
        <f>ROUND(E781*H781,2)</f>
        <v>0</v>
      </c>
      <c r="J781" s="237"/>
      <c r="K781" s="238">
        <f>ROUND(E781*J781,2)</f>
        <v>0</v>
      </c>
      <c r="L781" s="238">
        <v>21</v>
      </c>
      <c r="M781" s="238">
        <f>G781*(1+L781/100)</f>
        <v>0</v>
      </c>
      <c r="N781" s="238">
        <v>5.0000000000000001E-3</v>
      </c>
      <c r="O781" s="238">
        <f>ROUND(E781*N781,2)</f>
        <v>29.03</v>
      </c>
      <c r="P781" s="238">
        <v>0</v>
      </c>
      <c r="Q781" s="238">
        <f>ROUND(E781*P781,2)</f>
        <v>0</v>
      </c>
      <c r="R781" s="238"/>
      <c r="S781" s="238" t="s">
        <v>247</v>
      </c>
      <c r="T781" s="239" t="s">
        <v>215</v>
      </c>
      <c r="U781" s="222">
        <v>0</v>
      </c>
      <c r="V781" s="222">
        <f>ROUND(E781*U781,2)</f>
        <v>0</v>
      </c>
      <c r="W781" s="222"/>
      <c r="X781" s="222" t="s">
        <v>344</v>
      </c>
      <c r="Y781" s="211"/>
      <c r="Z781" s="211"/>
      <c r="AA781" s="211"/>
      <c r="AB781" s="211"/>
      <c r="AC781" s="211"/>
      <c r="AD781" s="211"/>
      <c r="AE781" s="211"/>
      <c r="AF781" s="211"/>
      <c r="AG781" s="211" t="s">
        <v>345</v>
      </c>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53" t="s">
        <v>1004</v>
      </c>
      <c r="D782" s="240"/>
      <c r="E782" s="240"/>
      <c r="F782" s="240"/>
      <c r="G782" s="240"/>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219</v>
      </c>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54" t="s">
        <v>1005</v>
      </c>
      <c r="D783" s="242"/>
      <c r="E783" s="242"/>
      <c r="F783" s="242"/>
      <c r="G783" s="24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219</v>
      </c>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54" t="s">
        <v>1006</v>
      </c>
      <c r="D784" s="242"/>
      <c r="E784" s="242"/>
      <c r="F784" s="242"/>
      <c r="G784" s="24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219</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18"/>
      <c r="B785" s="219"/>
      <c r="C785" s="254" t="s">
        <v>1007</v>
      </c>
      <c r="D785" s="242"/>
      <c r="E785" s="242"/>
      <c r="F785" s="242"/>
      <c r="G785" s="242"/>
      <c r="H785" s="222"/>
      <c r="I785" s="222"/>
      <c r="J785" s="222"/>
      <c r="K785" s="222"/>
      <c r="L785" s="222"/>
      <c r="M785" s="222"/>
      <c r="N785" s="222"/>
      <c r="O785" s="222"/>
      <c r="P785" s="222"/>
      <c r="Q785" s="222"/>
      <c r="R785" s="222"/>
      <c r="S785" s="222"/>
      <c r="T785" s="222"/>
      <c r="U785" s="222"/>
      <c r="V785" s="222"/>
      <c r="W785" s="222"/>
      <c r="X785" s="222"/>
      <c r="Y785" s="211"/>
      <c r="Z785" s="211"/>
      <c r="AA785" s="211"/>
      <c r="AB785" s="211"/>
      <c r="AC785" s="211"/>
      <c r="AD785" s="211"/>
      <c r="AE785" s="211"/>
      <c r="AF785" s="211"/>
      <c r="AG785" s="211" t="s">
        <v>219</v>
      </c>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18"/>
      <c r="B786" s="219"/>
      <c r="C786" s="254" t="s">
        <v>1008</v>
      </c>
      <c r="D786" s="242"/>
      <c r="E786" s="242"/>
      <c r="F786" s="242"/>
      <c r="G786" s="242"/>
      <c r="H786" s="222"/>
      <c r="I786" s="222"/>
      <c r="J786" s="222"/>
      <c r="K786" s="222"/>
      <c r="L786" s="222"/>
      <c r="M786" s="222"/>
      <c r="N786" s="222"/>
      <c r="O786" s="222"/>
      <c r="P786" s="222"/>
      <c r="Q786" s="222"/>
      <c r="R786" s="222"/>
      <c r="S786" s="222"/>
      <c r="T786" s="222"/>
      <c r="U786" s="222"/>
      <c r="V786" s="222"/>
      <c r="W786" s="222"/>
      <c r="X786" s="222"/>
      <c r="Y786" s="211"/>
      <c r="Z786" s="211"/>
      <c r="AA786" s="211"/>
      <c r="AB786" s="211"/>
      <c r="AC786" s="211"/>
      <c r="AD786" s="211"/>
      <c r="AE786" s="211"/>
      <c r="AF786" s="211"/>
      <c r="AG786" s="211" t="s">
        <v>219</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54" t="s">
        <v>1009</v>
      </c>
      <c r="D787" s="242"/>
      <c r="E787" s="242"/>
      <c r="F787" s="242"/>
      <c r="G787" s="242"/>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219</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18"/>
      <c r="B788" s="219"/>
      <c r="C788" s="254" t="s">
        <v>1010</v>
      </c>
      <c r="D788" s="242"/>
      <c r="E788" s="242"/>
      <c r="F788" s="242"/>
      <c r="G788" s="242"/>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219</v>
      </c>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18"/>
      <c r="B789" s="219"/>
      <c r="C789" s="254" t="s">
        <v>1011</v>
      </c>
      <c r="D789" s="242"/>
      <c r="E789" s="242"/>
      <c r="F789" s="242"/>
      <c r="G789" s="242"/>
      <c r="H789" s="222"/>
      <c r="I789" s="222"/>
      <c r="J789" s="222"/>
      <c r="K789" s="222"/>
      <c r="L789" s="222"/>
      <c r="M789" s="222"/>
      <c r="N789" s="222"/>
      <c r="O789" s="222"/>
      <c r="P789" s="222"/>
      <c r="Q789" s="222"/>
      <c r="R789" s="222"/>
      <c r="S789" s="222"/>
      <c r="T789" s="222"/>
      <c r="U789" s="222"/>
      <c r="V789" s="222"/>
      <c r="W789" s="222"/>
      <c r="X789" s="222"/>
      <c r="Y789" s="211"/>
      <c r="Z789" s="211"/>
      <c r="AA789" s="211"/>
      <c r="AB789" s="211"/>
      <c r="AC789" s="211"/>
      <c r="AD789" s="211"/>
      <c r="AE789" s="211"/>
      <c r="AF789" s="211"/>
      <c r="AG789" s="211" t="s">
        <v>219</v>
      </c>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18"/>
      <c r="B790" s="219"/>
      <c r="C790" s="254" t="s">
        <v>1012</v>
      </c>
      <c r="D790" s="242"/>
      <c r="E790" s="242"/>
      <c r="F790" s="242"/>
      <c r="G790" s="242"/>
      <c r="H790" s="222"/>
      <c r="I790" s="222"/>
      <c r="J790" s="222"/>
      <c r="K790" s="222"/>
      <c r="L790" s="222"/>
      <c r="M790" s="222"/>
      <c r="N790" s="222"/>
      <c r="O790" s="222"/>
      <c r="P790" s="222"/>
      <c r="Q790" s="222"/>
      <c r="R790" s="222"/>
      <c r="S790" s="222"/>
      <c r="T790" s="222"/>
      <c r="U790" s="222"/>
      <c r="V790" s="222"/>
      <c r="W790" s="222"/>
      <c r="X790" s="222"/>
      <c r="Y790" s="211"/>
      <c r="Z790" s="211"/>
      <c r="AA790" s="211"/>
      <c r="AB790" s="211"/>
      <c r="AC790" s="211"/>
      <c r="AD790" s="211"/>
      <c r="AE790" s="211"/>
      <c r="AF790" s="211"/>
      <c r="AG790" s="211" t="s">
        <v>219</v>
      </c>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68" t="s">
        <v>1013</v>
      </c>
      <c r="D791" s="259"/>
      <c r="E791" s="260">
        <v>5805</v>
      </c>
      <c r="F791" s="222"/>
      <c r="G791" s="222"/>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288</v>
      </c>
      <c r="AH791" s="211">
        <v>0</v>
      </c>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outlineLevel="1" x14ac:dyDescent="0.2">
      <c r="A792" s="233">
        <v>168</v>
      </c>
      <c r="B792" s="234" t="s">
        <v>1014</v>
      </c>
      <c r="C792" s="252" t="s">
        <v>1015</v>
      </c>
      <c r="D792" s="235" t="s">
        <v>980</v>
      </c>
      <c r="E792" s="236">
        <v>13705</v>
      </c>
      <c r="F792" s="237"/>
      <c r="G792" s="238">
        <f>ROUND(E792*F792,2)</f>
        <v>0</v>
      </c>
      <c r="H792" s="237"/>
      <c r="I792" s="238">
        <f>ROUND(E792*H792,2)</f>
        <v>0</v>
      </c>
      <c r="J792" s="237"/>
      <c r="K792" s="238">
        <f>ROUND(E792*J792,2)</f>
        <v>0</v>
      </c>
      <c r="L792" s="238">
        <v>21</v>
      </c>
      <c r="M792" s="238">
        <f>G792*(1+L792/100)</f>
        <v>0</v>
      </c>
      <c r="N792" s="238">
        <v>5.0000000000000001E-3</v>
      </c>
      <c r="O792" s="238">
        <f>ROUND(E792*N792,2)</f>
        <v>68.53</v>
      </c>
      <c r="P792" s="238">
        <v>0</v>
      </c>
      <c r="Q792" s="238">
        <f>ROUND(E792*P792,2)</f>
        <v>0</v>
      </c>
      <c r="R792" s="238"/>
      <c r="S792" s="238" t="s">
        <v>247</v>
      </c>
      <c r="T792" s="239" t="s">
        <v>215</v>
      </c>
      <c r="U792" s="222">
        <v>0</v>
      </c>
      <c r="V792" s="222">
        <f>ROUND(E792*U792,2)</f>
        <v>0</v>
      </c>
      <c r="W792" s="222"/>
      <c r="X792" s="222" t="s">
        <v>344</v>
      </c>
      <c r="Y792" s="211"/>
      <c r="Z792" s="211"/>
      <c r="AA792" s="211"/>
      <c r="AB792" s="211"/>
      <c r="AC792" s="211"/>
      <c r="AD792" s="211"/>
      <c r="AE792" s="211"/>
      <c r="AF792" s="211"/>
      <c r="AG792" s="211" t="s">
        <v>345</v>
      </c>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18"/>
      <c r="B793" s="219"/>
      <c r="C793" s="268" t="s">
        <v>1016</v>
      </c>
      <c r="D793" s="259"/>
      <c r="E793" s="260">
        <v>13705</v>
      </c>
      <c r="F793" s="222"/>
      <c r="G793" s="222"/>
      <c r="H793" s="222"/>
      <c r="I793" s="222"/>
      <c r="J793" s="222"/>
      <c r="K793" s="222"/>
      <c r="L793" s="222"/>
      <c r="M793" s="222"/>
      <c r="N793" s="222"/>
      <c r="O793" s="222"/>
      <c r="P793" s="222"/>
      <c r="Q793" s="222"/>
      <c r="R793" s="222"/>
      <c r="S793" s="222"/>
      <c r="T793" s="222"/>
      <c r="U793" s="222"/>
      <c r="V793" s="222"/>
      <c r="W793" s="222"/>
      <c r="X793" s="222"/>
      <c r="Y793" s="211"/>
      <c r="Z793" s="211"/>
      <c r="AA793" s="211"/>
      <c r="AB793" s="211"/>
      <c r="AC793" s="211"/>
      <c r="AD793" s="211"/>
      <c r="AE793" s="211"/>
      <c r="AF793" s="211"/>
      <c r="AG793" s="211" t="s">
        <v>288</v>
      </c>
      <c r="AH793" s="211">
        <v>0</v>
      </c>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33">
        <v>169</v>
      </c>
      <c r="B794" s="234" t="s">
        <v>1017</v>
      </c>
      <c r="C794" s="252" t="s">
        <v>1018</v>
      </c>
      <c r="D794" s="235" t="s">
        <v>980</v>
      </c>
      <c r="E794" s="236">
        <v>212</v>
      </c>
      <c r="F794" s="237"/>
      <c r="G794" s="238">
        <f>ROUND(E794*F794,2)</f>
        <v>0</v>
      </c>
      <c r="H794" s="237"/>
      <c r="I794" s="238">
        <f>ROUND(E794*H794,2)</f>
        <v>0</v>
      </c>
      <c r="J794" s="237"/>
      <c r="K794" s="238">
        <f>ROUND(E794*J794,2)</f>
        <v>0</v>
      </c>
      <c r="L794" s="238">
        <v>21</v>
      </c>
      <c r="M794" s="238">
        <f>G794*(1+L794/100)</f>
        <v>0</v>
      </c>
      <c r="N794" s="238">
        <v>5.0000000000000001E-3</v>
      </c>
      <c r="O794" s="238">
        <f>ROUND(E794*N794,2)</f>
        <v>1.06</v>
      </c>
      <c r="P794" s="238">
        <v>0</v>
      </c>
      <c r="Q794" s="238">
        <f>ROUND(E794*P794,2)</f>
        <v>0</v>
      </c>
      <c r="R794" s="238"/>
      <c r="S794" s="238" t="s">
        <v>247</v>
      </c>
      <c r="T794" s="239" t="s">
        <v>215</v>
      </c>
      <c r="U794" s="222">
        <v>0</v>
      </c>
      <c r="V794" s="222">
        <f>ROUND(E794*U794,2)</f>
        <v>0</v>
      </c>
      <c r="W794" s="222"/>
      <c r="X794" s="222" t="s">
        <v>344</v>
      </c>
      <c r="Y794" s="211"/>
      <c r="Z794" s="211"/>
      <c r="AA794" s="211"/>
      <c r="AB794" s="211"/>
      <c r="AC794" s="211"/>
      <c r="AD794" s="211"/>
      <c r="AE794" s="211"/>
      <c r="AF794" s="211"/>
      <c r="AG794" s="211" t="s">
        <v>345</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68" t="s">
        <v>1019</v>
      </c>
      <c r="D795" s="259"/>
      <c r="E795" s="260">
        <v>212</v>
      </c>
      <c r="F795" s="222"/>
      <c r="G795" s="222"/>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288</v>
      </c>
      <c r="AH795" s="211">
        <v>0</v>
      </c>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33">
        <v>170</v>
      </c>
      <c r="B796" s="234" t="s">
        <v>1020</v>
      </c>
      <c r="C796" s="252" t="s">
        <v>1021</v>
      </c>
      <c r="D796" s="235" t="s">
        <v>980</v>
      </c>
      <c r="E796" s="236">
        <v>212</v>
      </c>
      <c r="F796" s="237"/>
      <c r="G796" s="238">
        <f>ROUND(E796*F796,2)</f>
        <v>0</v>
      </c>
      <c r="H796" s="237"/>
      <c r="I796" s="238">
        <f>ROUND(E796*H796,2)</f>
        <v>0</v>
      </c>
      <c r="J796" s="237"/>
      <c r="K796" s="238">
        <f>ROUND(E796*J796,2)</f>
        <v>0</v>
      </c>
      <c r="L796" s="238">
        <v>21</v>
      </c>
      <c r="M796" s="238">
        <f>G796*(1+L796/100)</f>
        <v>0</v>
      </c>
      <c r="N796" s="238">
        <v>5.0000000000000001E-3</v>
      </c>
      <c r="O796" s="238">
        <f>ROUND(E796*N796,2)</f>
        <v>1.06</v>
      </c>
      <c r="P796" s="238">
        <v>0</v>
      </c>
      <c r="Q796" s="238">
        <f>ROUND(E796*P796,2)</f>
        <v>0</v>
      </c>
      <c r="R796" s="238"/>
      <c r="S796" s="238" t="s">
        <v>247</v>
      </c>
      <c r="T796" s="239" t="s">
        <v>215</v>
      </c>
      <c r="U796" s="222">
        <v>0</v>
      </c>
      <c r="V796" s="222">
        <f>ROUND(E796*U796,2)</f>
        <v>0</v>
      </c>
      <c r="W796" s="222"/>
      <c r="X796" s="222" t="s">
        <v>344</v>
      </c>
      <c r="Y796" s="211"/>
      <c r="Z796" s="211"/>
      <c r="AA796" s="211"/>
      <c r="AB796" s="211"/>
      <c r="AC796" s="211"/>
      <c r="AD796" s="211"/>
      <c r="AE796" s="211"/>
      <c r="AF796" s="211"/>
      <c r="AG796" s="211" t="s">
        <v>345</v>
      </c>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18"/>
      <c r="B797" s="219"/>
      <c r="C797" s="268" t="s">
        <v>1019</v>
      </c>
      <c r="D797" s="259"/>
      <c r="E797" s="260">
        <v>212</v>
      </c>
      <c r="F797" s="222"/>
      <c r="G797" s="222"/>
      <c r="H797" s="222"/>
      <c r="I797" s="222"/>
      <c r="J797" s="222"/>
      <c r="K797" s="222"/>
      <c r="L797" s="222"/>
      <c r="M797" s="222"/>
      <c r="N797" s="222"/>
      <c r="O797" s="222"/>
      <c r="P797" s="222"/>
      <c r="Q797" s="222"/>
      <c r="R797" s="222"/>
      <c r="S797" s="222"/>
      <c r="T797" s="222"/>
      <c r="U797" s="222"/>
      <c r="V797" s="222"/>
      <c r="W797" s="222"/>
      <c r="X797" s="222"/>
      <c r="Y797" s="211"/>
      <c r="Z797" s="211"/>
      <c r="AA797" s="211"/>
      <c r="AB797" s="211"/>
      <c r="AC797" s="211"/>
      <c r="AD797" s="211"/>
      <c r="AE797" s="211"/>
      <c r="AF797" s="211"/>
      <c r="AG797" s="211" t="s">
        <v>288</v>
      </c>
      <c r="AH797" s="211">
        <v>0</v>
      </c>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33">
        <v>171</v>
      </c>
      <c r="B798" s="234" t="s">
        <v>1022</v>
      </c>
      <c r="C798" s="252" t="s">
        <v>1023</v>
      </c>
      <c r="D798" s="235" t="s">
        <v>558</v>
      </c>
      <c r="E798" s="236">
        <v>280</v>
      </c>
      <c r="F798" s="237"/>
      <c r="G798" s="238">
        <f>ROUND(E798*F798,2)</f>
        <v>0</v>
      </c>
      <c r="H798" s="237"/>
      <c r="I798" s="238">
        <f>ROUND(E798*H798,2)</f>
        <v>0</v>
      </c>
      <c r="J798" s="237"/>
      <c r="K798" s="238">
        <f>ROUND(E798*J798,2)</f>
        <v>0</v>
      </c>
      <c r="L798" s="238">
        <v>21</v>
      </c>
      <c r="M798" s="238">
        <f>G798*(1+L798/100)</f>
        <v>0</v>
      </c>
      <c r="N798" s="238">
        <v>5.0000000000000001E-3</v>
      </c>
      <c r="O798" s="238">
        <f>ROUND(E798*N798,2)</f>
        <v>1.4</v>
      </c>
      <c r="P798" s="238">
        <v>0</v>
      </c>
      <c r="Q798" s="238">
        <f>ROUND(E798*P798,2)</f>
        <v>0</v>
      </c>
      <c r="R798" s="238"/>
      <c r="S798" s="238" t="s">
        <v>247</v>
      </c>
      <c r="T798" s="239" t="s">
        <v>215</v>
      </c>
      <c r="U798" s="222">
        <v>0</v>
      </c>
      <c r="V798" s="222">
        <f>ROUND(E798*U798,2)</f>
        <v>0</v>
      </c>
      <c r="W798" s="222"/>
      <c r="X798" s="222" t="s">
        <v>344</v>
      </c>
      <c r="Y798" s="211"/>
      <c r="Z798" s="211"/>
      <c r="AA798" s="211"/>
      <c r="AB798" s="211"/>
      <c r="AC798" s="211"/>
      <c r="AD798" s="211"/>
      <c r="AE798" s="211"/>
      <c r="AF798" s="211"/>
      <c r="AG798" s="211" t="s">
        <v>345</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68" t="s">
        <v>1024</v>
      </c>
      <c r="D799" s="259"/>
      <c r="E799" s="260">
        <v>280</v>
      </c>
      <c r="F799" s="222"/>
      <c r="G799" s="222"/>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288</v>
      </c>
      <c r="AH799" s="211">
        <v>0</v>
      </c>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33">
        <v>172</v>
      </c>
      <c r="B800" s="234" t="s">
        <v>1025</v>
      </c>
      <c r="C800" s="252" t="s">
        <v>1026</v>
      </c>
      <c r="D800" s="235" t="s">
        <v>558</v>
      </c>
      <c r="E800" s="236">
        <v>280</v>
      </c>
      <c r="F800" s="237"/>
      <c r="G800" s="238">
        <f>ROUND(E800*F800,2)</f>
        <v>0</v>
      </c>
      <c r="H800" s="237"/>
      <c r="I800" s="238">
        <f>ROUND(E800*H800,2)</f>
        <v>0</v>
      </c>
      <c r="J800" s="237"/>
      <c r="K800" s="238">
        <f>ROUND(E800*J800,2)</f>
        <v>0</v>
      </c>
      <c r="L800" s="238">
        <v>21</v>
      </c>
      <c r="M800" s="238">
        <f>G800*(1+L800/100)</f>
        <v>0</v>
      </c>
      <c r="N800" s="238">
        <v>5.0000000000000001E-3</v>
      </c>
      <c r="O800" s="238">
        <f>ROUND(E800*N800,2)</f>
        <v>1.4</v>
      </c>
      <c r="P800" s="238">
        <v>0</v>
      </c>
      <c r="Q800" s="238">
        <f>ROUND(E800*P800,2)</f>
        <v>0</v>
      </c>
      <c r="R800" s="238"/>
      <c r="S800" s="238" t="s">
        <v>247</v>
      </c>
      <c r="T800" s="239" t="s">
        <v>215</v>
      </c>
      <c r="U800" s="222">
        <v>0</v>
      </c>
      <c r="V800" s="222">
        <f>ROUND(E800*U800,2)</f>
        <v>0</v>
      </c>
      <c r="W800" s="222"/>
      <c r="X800" s="222" t="s">
        <v>344</v>
      </c>
      <c r="Y800" s="211"/>
      <c r="Z800" s="211"/>
      <c r="AA800" s="211"/>
      <c r="AB800" s="211"/>
      <c r="AC800" s="211"/>
      <c r="AD800" s="211"/>
      <c r="AE800" s="211"/>
      <c r="AF800" s="211"/>
      <c r="AG800" s="211" t="s">
        <v>345</v>
      </c>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18"/>
      <c r="B801" s="219"/>
      <c r="C801" s="268" t="s">
        <v>1024</v>
      </c>
      <c r="D801" s="259"/>
      <c r="E801" s="260">
        <v>280</v>
      </c>
      <c r="F801" s="222"/>
      <c r="G801" s="222"/>
      <c r="H801" s="222"/>
      <c r="I801" s="222"/>
      <c r="J801" s="222"/>
      <c r="K801" s="222"/>
      <c r="L801" s="222"/>
      <c r="M801" s="222"/>
      <c r="N801" s="222"/>
      <c r="O801" s="222"/>
      <c r="P801" s="222"/>
      <c r="Q801" s="222"/>
      <c r="R801" s="222"/>
      <c r="S801" s="222"/>
      <c r="T801" s="222"/>
      <c r="U801" s="222"/>
      <c r="V801" s="222"/>
      <c r="W801" s="222"/>
      <c r="X801" s="222"/>
      <c r="Y801" s="211"/>
      <c r="Z801" s="211"/>
      <c r="AA801" s="211"/>
      <c r="AB801" s="211"/>
      <c r="AC801" s="211"/>
      <c r="AD801" s="211"/>
      <c r="AE801" s="211"/>
      <c r="AF801" s="211"/>
      <c r="AG801" s="211" t="s">
        <v>288</v>
      </c>
      <c r="AH801" s="211">
        <v>0</v>
      </c>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33">
        <v>173</v>
      </c>
      <c r="B802" s="234" t="s">
        <v>1027</v>
      </c>
      <c r="C802" s="252" t="s">
        <v>1028</v>
      </c>
      <c r="D802" s="235" t="s">
        <v>558</v>
      </c>
      <c r="E802" s="236">
        <v>144</v>
      </c>
      <c r="F802" s="237"/>
      <c r="G802" s="238">
        <f>ROUND(E802*F802,2)</f>
        <v>0</v>
      </c>
      <c r="H802" s="237"/>
      <c r="I802" s="238">
        <f>ROUND(E802*H802,2)</f>
        <v>0</v>
      </c>
      <c r="J802" s="237"/>
      <c r="K802" s="238">
        <f>ROUND(E802*J802,2)</f>
        <v>0</v>
      </c>
      <c r="L802" s="238">
        <v>21</v>
      </c>
      <c r="M802" s="238">
        <f>G802*(1+L802/100)</f>
        <v>0</v>
      </c>
      <c r="N802" s="238">
        <v>5.0000000000000001E-3</v>
      </c>
      <c r="O802" s="238">
        <f>ROUND(E802*N802,2)</f>
        <v>0.72</v>
      </c>
      <c r="P802" s="238">
        <v>0</v>
      </c>
      <c r="Q802" s="238">
        <f>ROUND(E802*P802,2)</f>
        <v>0</v>
      </c>
      <c r="R802" s="238"/>
      <c r="S802" s="238" t="s">
        <v>247</v>
      </c>
      <c r="T802" s="239" t="s">
        <v>215</v>
      </c>
      <c r="U802" s="222">
        <v>0</v>
      </c>
      <c r="V802" s="222">
        <f>ROUND(E802*U802,2)</f>
        <v>0</v>
      </c>
      <c r="W802" s="222"/>
      <c r="X802" s="222" t="s">
        <v>344</v>
      </c>
      <c r="Y802" s="211"/>
      <c r="Z802" s="211"/>
      <c r="AA802" s="211"/>
      <c r="AB802" s="211"/>
      <c r="AC802" s="211"/>
      <c r="AD802" s="211"/>
      <c r="AE802" s="211"/>
      <c r="AF802" s="211"/>
      <c r="AG802" s="211" t="s">
        <v>345</v>
      </c>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18"/>
      <c r="B803" s="219"/>
      <c r="C803" s="268" t="s">
        <v>1029</v>
      </c>
      <c r="D803" s="259"/>
      <c r="E803" s="260">
        <v>144</v>
      </c>
      <c r="F803" s="222"/>
      <c r="G803" s="22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288</v>
      </c>
      <c r="AH803" s="211">
        <v>0</v>
      </c>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33">
        <v>174</v>
      </c>
      <c r="B804" s="234" t="s">
        <v>1030</v>
      </c>
      <c r="C804" s="252" t="s">
        <v>1031</v>
      </c>
      <c r="D804" s="235" t="s">
        <v>980</v>
      </c>
      <c r="E804" s="236">
        <v>189</v>
      </c>
      <c r="F804" s="237"/>
      <c r="G804" s="238">
        <f>ROUND(E804*F804,2)</f>
        <v>0</v>
      </c>
      <c r="H804" s="237"/>
      <c r="I804" s="238">
        <f>ROUND(E804*H804,2)</f>
        <v>0</v>
      </c>
      <c r="J804" s="237"/>
      <c r="K804" s="238">
        <f>ROUND(E804*J804,2)</f>
        <v>0</v>
      </c>
      <c r="L804" s="238">
        <v>21</v>
      </c>
      <c r="M804" s="238">
        <f>G804*(1+L804/100)</f>
        <v>0</v>
      </c>
      <c r="N804" s="238">
        <v>5.0000000000000001E-3</v>
      </c>
      <c r="O804" s="238">
        <f>ROUND(E804*N804,2)</f>
        <v>0.95</v>
      </c>
      <c r="P804" s="238">
        <v>0</v>
      </c>
      <c r="Q804" s="238">
        <f>ROUND(E804*P804,2)</f>
        <v>0</v>
      </c>
      <c r="R804" s="238"/>
      <c r="S804" s="238" t="s">
        <v>247</v>
      </c>
      <c r="T804" s="239" t="s">
        <v>215</v>
      </c>
      <c r="U804" s="222">
        <v>0</v>
      </c>
      <c r="V804" s="222">
        <f>ROUND(E804*U804,2)</f>
        <v>0</v>
      </c>
      <c r="W804" s="222"/>
      <c r="X804" s="222" t="s">
        <v>344</v>
      </c>
      <c r="Y804" s="211"/>
      <c r="Z804" s="211"/>
      <c r="AA804" s="211"/>
      <c r="AB804" s="211"/>
      <c r="AC804" s="211"/>
      <c r="AD804" s="211"/>
      <c r="AE804" s="211"/>
      <c r="AF804" s="211"/>
      <c r="AG804" s="211" t="s">
        <v>345</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18"/>
      <c r="B805" s="219"/>
      <c r="C805" s="268" t="s">
        <v>1032</v>
      </c>
      <c r="D805" s="259"/>
      <c r="E805" s="260">
        <v>189</v>
      </c>
      <c r="F805" s="222"/>
      <c r="G805" s="222"/>
      <c r="H805" s="222"/>
      <c r="I805" s="222"/>
      <c r="J805" s="222"/>
      <c r="K805" s="222"/>
      <c r="L805" s="222"/>
      <c r="M805" s="222"/>
      <c r="N805" s="222"/>
      <c r="O805" s="222"/>
      <c r="P805" s="222"/>
      <c r="Q805" s="222"/>
      <c r="R805" s="222"/>
      <c r="S805" s="222"/>
      <c r="T805" s="222"/>
      <c r="U805" s="222"/>
      <c r="V805" s="222"/>
      <c r="W805" s="222"/>
      <c r="X805" s="222"/>
      <c r="Y805" s="211"/>
      <c r="Z805" s="211"/>
      <c r="AA805" s="211"/>
      <c r="AB805" s="211"/>
      <c r="AC805" s="211"/>
      <c r="AD805" s="211"/>
      <c r="AE805" s="211"/>
      <c r="AF805" s="211"/>
      <c r="AG805" s="211" t="s">
        <v>288</v>
      </c>
      <c r="AH805" s="211">
        <v>0</v>
      </c>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33">
        <v>175</v>
      </c>
      <c r="B806" s="234" t="s">
        <v>1033</v>
      </c>
      <c r="C806" s="252" t="s">
        <v>1034</v>
      </c>
      <c r="D806" s="235" t="s">
        <v>558</v>
      </c>
      <c r="E806" s="236">
        <v>94</v>
      </c>
      <c r="F806" s="237"/>
      <c r="G806" s="238">
        <f>ROUND(E806*F806,2)</f>
        <v>0</v>
      </c>
      <c r="H806" s="237"/>
      <c r="I806" s="238">
        <f>ROUND(E806*H806,2)</f>
        <v>0</v>
      </c>
      <c r="J806" s="237"/>
      <c r="K806" s="238">
        <f>ROUND(E806*J806,2)</f>
        <v>0</v>
      </c>
      <c r="L806" s="238">
        <v>21</v>
      </c>
      <c r="M806" s="238">
        <f>G806*(1+L806/100)</f>
        <v>0</v>
      </c>
      <c r="N806" s="238">
        <v>5.0000000000000001E-3</v>
      </c>
      <c r="O806" s="238">
        <f>ROUND(E806*N806,2)</f>
        <v>0.47</v>
      </c>
      <c r="P806" s="238">
        <v>0</v>
      </c>
      <c r="Q806" s="238">
        <f>ROUND(E806*P806,2)</f>
        <v>0</v>
      </c>
      <c r="R806" s="238"/>
      <c r="S806" s="238" t="s">
        <v>247</v>
      </c>
      <c r="T806" s="239" t="s">
        <v>215</v>
      </c>
      <c r="U806" s="222">
        <v>0</v>
      </c>
      <c r="V806" s="222">
        <f>ROUND(E806*U806,2)</f>
        <v>0</v>
      </c>
      <c r="W806" s="222"/>
      <c r="X806" s="222" t="s">
        <v>344</v>
      </c>
      <c r="Y806" s="211"/>
      <c r="Z806" s="211"/>
      <c r="AA806" s="211"/>
      <c r="AB806" s="211"/>
      <c r="AC806" s="211"/>
      <c r="AD806" s="211"/>
      <c r="AE806" s="211"/>
      <c r="AF806" s="211"/>
      <c r="AG806" s="211" t="s">
        <v>345</v>
      </c>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18"/>
      <c r="B807" s="219"/>
      <c r="C807" s="268" t="s">
        <v>1035</v>
      </c>
      <c r="D807" s="259"/>
      <c r="E807" s="260">
        <v>94</v>
      </c>
      <c r="F807" s="222"/>
      <c r="G807" s="222"/>
      <c r="H807" s="222"/>
      <c r="I807" s="222"/>
      <c r="J807" s="222"/>
      <c r="K807" s="222"/>
      <c r="L807" s="222"/>
      <c r="M807" s="222"/>
      <c r="N807" s="222"/>
      <c r="O807" s="222"/>
      <c r="P807" s="222"/>
      <c r="Q807" s="222"/>
      <c r="R807" s="222"/>
      <c r="S807" s="222"/>
      <c r="T807" s="222"/>
      <c r="U807" s="222"/>
      <c r="V807" s="222"/>
      <c r="W807" s="222"/>
      <c r="X807" s="222"/>
      <c r="Y807" s="211"/>
      <c r="Z807" s="211"/>
      <c r="AA807" s="211"/>
      <c r="AB807" s="211"/>
      <c r="AC807" s="211"/>
      <c r="AD807" s="211"/>
      <c r="AE807" s="211"/>
      <c r="AF807" s="211"/>
      <c r="AG807" s="211" t="s">
        <v>288</v>
      </c>
      <c r="AH807" s="211">
        <v>0</v>
      </c>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33">
        <v>176</v>
      </c>
      <c r="B808" s="234" t="s">
        <v>1036</v>
      </c>
      <c r="C808" s="252" t="s">
        <v>1037</v>
      </c>
      <c r="D808" s="235" t="s">
        <v>558</v>
      </c>
      <c r="E808" s="236">
        <v>101.4</v>
      </c>
      <c r="F808" s="237"/>
      <c r="G808" s="238">
        <f>ROUND(E808*F808,2)</f>
        <v>0</v>
      </c>
      <c r="H808" s="237"/>
      <c r="I808" s="238">
        <f>ROUND(E808*H808,2)</f>
        <v>0</v>
      </c>
      <c r="J808" s="237"/>
      <c r="K808" s="238">
        <f>ROUND(E808*J808,2)</f>
        <v>0</v>
      </c>
      <c r="L808" s="238">
        <v>21</v>
      </c>
      <c r="M808" s="238">
        <f>G808*(1+L808/100)</f>
        <v>0</v>
      </c>
      <c r="N808" s="238">
        <v>5.0000000000000001E-3</v>
      </c>
      <c r="O808" s="238">
        <f>ROUND(E808*N808,2)</f>
        <v>0.51</v>
      </c>
      <c r="P808" s="238">
        <v>0</v>
      </c>
      <c r="Q808" s="238">
        <f>ROUND(E808*P808,2)</f>
        <v>0</v>
      </c>
      <c r="R808" s="238"/>
      <c r="S808" s="238" t="s">
        <v>247</v>
      </c>
      <c r="T808" s="239" t="s">
        <v>215</v>
      </c>
      <c r="U808" s="222">
        <v>0</v>
      </c>
      <c r="V808" s="222">
        <f>ROUND(E808*U808,2)</f>
        <v>0</v>
      </c>
      <c r="W808" s="222"/>
      <c r="X808" s="222" t="s">
        <v>344</v>
      </c>
      <c r="Y808" s="211"/>
      <c r="Z808" s="211"/>
      <c r="AA808" s="211"/>
      <c r="AB808" s="211"/>
      <c r="AC808" s="211"/>
      <c r="AD808" s="211"/>
      <c r="AE808" s="211"/>
      <c r="AF808" s="211"/>
      <c r="AG808" s="211" t="s">
        <v>345</v>
      </c>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68" t="s">
        <v>938</v>
      </c>
      <c r="D809" s="259"/>
      <c r="E809" s="260">
        <v>101.4</v>
      </c>
      <c r="F809" s="222"/>
      <c r="G809" s="22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288</v>
      </c>
      <c r="AH809" s="211">
        <v>0</v>
      </c>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43">
        <v>177</v>
      </c>
      <c r="B810" s="244" t="s">
        <v>1038</v>
      </c>
      <c r="C810" s="255" t="s">
        <v>1039</v>
      </c>
      <c r="D810" s="245" t="s">
        <v>558</v>
      </c>
      <c r="E810" s="246">
        <v>14</v>
      </c>
      <c r="F810" s="247"/>
      <c r="G810" s="248">
        <f>ROUND(E810*F810,2)</f>
        <v>0</v>
      </c>
      <c r="H810" s="247"/>
      <c r="I810" s="248">
        <f>ROUND(E810*H810,2)</f>
        <v>0</v>
      </c>
      <c r="J810" s="247"/>
      <c r="K810" s="248">
        <f>ROUND(E810*J810,2)</f>
        <v>0</v>
      </c>
      <c r="L810" s="248">
        <v>21</v>
      </c>
      <c r="M810" s="248">
        <f>G810*(1+L810/100)</f>
        <v>0</v>
      </c>
      <c r="N810" s="248">
        <v>5.0000000000000001E-3</v>
      </c>
      <c r="O810" s="248">
        <f>ROUND(E810*N810,2)</f>
        <v>7.0000000000000007E-2</v>
      </c>
      <c r="P810" s="248">
        <v>0</v>
      </c>
      <c r="Q810" s="248">
        <f>ROUND(E810*P810,2)</f>
        <v>0</v>
      </c>
      <c r="R810" s="248"/>
      <c r="S810" s="248" t="s">
        <v>247</v>
      </c>
      <c r="T810" s="249" t="s">
        <v>215</v>
      </c>
      <c r="U810" s="222">
        <v>0</v>
      </c>
      <c r="V810" s="222">
        <f>ROUND(E810*U810,2)</f>
        <v>0</v>
      </c>
      <c r="W810" s="222"/>
      <c r="X810" s="222" t="s">
        <v>344</v>
      </c>
      <c r="Y810" s="211"/>
      <c r="Z810" s="211"/>
      <c r="AA810" s="211"/>
      <c r="AB810" s="211"/>
      <c r="AC810" s="211"/>
      <c r="AD810" s="211"/>
      <c r="AE810" s="211"/>
      <c r="AF810" s="211"/>
      <c r="AG810" s="211" t="s">
        <v>345</v>
      </c>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43">
        <v>178</v>
      </c>
      <c r="B811" s="244" t="s">
        <v>1040</v>
      </c>
      <c r="C811" s="255" t="s">
        <v>1041</v>
      </c>
      <c r="D811" s="245" t="s">
        <v>558</v>
      </c>
      <c r="E811" s="246">
        <v>10</v>
      </c>
      <c r="F811" s="247"/>
      <c r="G811" s="248">
        <f>ROUND(E811*F811,2)</f>
        <v>0</v>
      </c>
      <c r="H811" s="247"/>
      <c r="I811" s="248">
        <f>ROUND(E811*H811,2)</f>
        <v>0</v>
      </c>
      <c r="J811" s="247"/>
      <c r="K811" s="248">
        <f>ROUND(E811*J811,2)</f>
        <v>0</v>
      </c>
      <c r="L811" s="248">
        <v>21</v>
      </c>
      <c r="M811" s="248">
        <f>G811*(1+L811/100)</f>
        <v>0</v>
      </c>
      <c r="N811" s="248">
        <v>5.0000000000000001E-3</v>
      </c>
      <c r="O811" s="248">
        <f>ROUND(E811*N811,2)</f>
        <v>0.05</v>
      </c>
      <c r="P811" s="248">
        <v>0</v>
      </c>
      <c r="Q811" s="248">
        <f>ROUND(E811*P811,2)</f>
        <v>0</v>
      </c>
      <c r="R811" s="248"/>
      <c r="S811" s="248" t="s">
        <v>247</v>
      </c>
      <c r="T811" s="249" t="s">
        <v>215</v>
      </c>
      <c r="U811" s="222">
        <v>0</v>
      </c>
      <c r="V811" s="222">
        <f>ROUND(E811*U811,2)</f>
        <v>0</v>
      </c>
      <c r="W811" s="222"/>
      <c r="X811" s="222" t="s">
        <v>344</v>
      </c>
      <c r="Y811" s="211"/>
      <c r="Z811" s="211"/>
      <c r="AA811" s="211"/>
      <c r="AB811" s="211"/>
      <c r="AC811" s="211"/>
      <c r="AD811" s="211"/>
      <c r="AE811" s="211"/>
      <c r="AF811" s="211"/>
      <c r="AG811" s="211" t="s">
        <v>345</v>
      </c>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33">
        <v>179</v>
      </c>
      <c r="B812" s="234" t="s">
        <v>1042</v>
      </c>
      <c r="C812" s="252" t="s">
        <v>1043</v>
      </c>
      <c r="D812" s="235" t="s">
        <v>558</v>
      </c>
      <c r="E812" s="236">
        <v>94</v>
      </c>
      <c r="F812" s="237"/>
      <c r="G812" s="238">
        <f>ROUND(E812*F812,2)</f>
        <v>0</v>
      </c>
      <c r="H812" s="237"/>
      <c r="I812" s="238">
        <f>ROUND(E812*H812,2)</f>
        <v>0</v>
      </c>
      <c r="J812" s="237"/>
      <c r="K812" s="238">
        <f>ROUND(E812*J812,2)</f>
        <v>0</v>
      </c>
      <c r="L812" s="238">
        <v>21</v>
      </c>
      <c r="M812" s="238">
        <f>G812*(1+L812/100)</f>
        <v>0</v>
      </c>
      <c r="N812" s="238">
        <v>5.0000000000000001E-3</v>
      </c>
      <c r="O812" s="238">
        <f>ROUND(E812*N812,2)</f>
        <v>0.47</v>
      </c>
      <c r="P812" s="238">
        <v>0</v>
      </c>
      <c r="Q812" s="238">
        <f>ROUND(E812*P812,2)</f>
        <v>0</v>
      </c>
      <c r="R812" s="238"/>
      <c r="S812" s="238" t="s">
        <v>247</v>
      </c>
      <c r="T812" s="239" t="s">
        <v>215</v>
      </c>
      <c r="U812" s="222">
        <v>0</v>
      </c>
      <c r="V812" s="222">
        <f>ROUND(E812*U812,2)</f>
        <v>0</v>
      </c>
      <c r="W812" s="222"/>
      <c r="X812" s="222" t="s">
        <v>344</v>
      </c>
      <c r="Y812" s="211"/>
      <c r="Z812" s="211"/>
      <c r="AA812" s="211"/>
      <c r="AB812" s="211"/>
      <c r="AC812" s="211"/>
      <c r="AD812" s="211"/>
      <c r="AE812" s="211"/>
      <c r="AF812" s="211"/>
      <c r="AG812" s="211" t="s">
        <v>345</v>
      </c>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68" t="s">
        <v>1035</v>
      </c>
      <c r="D813" s="259"/>
      <c r="E813" s="260">
        <v>94</v>
      </c>
      <c r="F813" s="222"/>
      <c r="G813" s="22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288</v>
      </c>
      <c r="AH813" s="211">
        <v>0</v>
      </c>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43">
        <v>180</v>
      </c>
      <c r="B814" s="244" t="s">
        <v>1044</v>
      </c>
      <c r="C814" s="255" t="s">
        <v>1045</v>
      </c>
      <c r="D814" s="245" t="s">
        <v>948</v>
      </c>
      <c r="E814" s="246">
        <v>77.5</v>
      </c>
      <c r="F814" s="247"/>
      <c r="G814" s="248">
        <f>ROUND(E814*F814,2)</f>
        <v>0</v>
      </c>
      <c r="H814" s="247"/>
      <c r="I814" s="248">
        <f>ROUND(E814*H814,2)</f>
        <v>0</v>
      </c>
      <c r="J814" s="247"/>
      <c r="K814" s="248">
        <f>ROUND(E814*J814,2)</f>
        <v>0</v>
      </c>
      <c r="L814" s="248">
        <v>21</v>
      </c>
      <c r="M814" s="248">
        <f>G814*(1+L814/100)</f>
        <v>0</v>
      </c>
      <c r="N814" s="248">
        <v>5.0000000000000001E-3</v>
      </c>
      <c r="O814" s="248">
        <f>ROUND(E814*N814,2)</f>
        <v>0.39</v>
      </c>
      <c r="P814" s="248">
        <v>0</v>
      </c>
      <c r="Q814" s="248">
        <f>ROUND(E814*P814,2)</f>
        <v>0</v>
      </c>
      <c r="R814" s="248"/>
      <c r="S814" s="248" t="s">
        <v>247</v>
      </c>
      <c r="T814" s="249" t="s">
        <v>215</v>
      </c>
      <c r="U814" s="222">
        <v>0</v>
      </c>
      <c r="V814" s="222">
        <f>ROUND(E814*U814,2)</f>
        <v>0</v>
      </c>
      <c r="W814" s="222"/>
      <c r="X814" s="222" t="s">
        <v>344</v>
      </c>
      <c r="Y814" s="211"/>
      <c r="Z814" s="211"/>
      <c r="AA814" s="211"/>
      <c r="AB814" s="211"/>
      <c r="AC814" s="211"/>
      <c r="AD814" s="211"/>
      <c r="AE814" s="211"/>
      <c r="AF814" s="211"/>
      <c r="AG814" s="211" t="s">
        <v>345</v>
      </c>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43">
        <v>181</v>
      </c>
      <c r="B815" s="244" t="s">
        <v>1046</v>
      </c>
      <c r="C815" s="255" t="s">
        <v>1047</v>
      </c>
      <c r="D815" s="245" t="s">
        <v>342</v>
      </c>
      <c r="E815" s="246">
        <v>500</v>
      </c>
      <c r="F815" s="247"/>
      <c r="G815" s="248">
        <f>ROUND(E815*F815,2)</f>
        <v>0</v>
      </c>
      <c r="H815" s="247"/>
      <c r="I815" s="248">
        <f>ROUND(E815*H815,2)</f>
        <v>0</v>
      </c>
      <c r="J815" s="247"/>
      <c r="K815" s="248">
        <f>ROUND(E815*J815,2)</f>
        <v>0</v>
      </c>
      <c r="L815" s="248">
        <v>21</v>
      </c>
      <c r="M815" s="248">
        <f>G815*(1+L815/100)</f>
        <v>0</v>
      </c>
      <c r="N815" s="248">
        <v>5.0000000000000001E-3</v>
      </c>
      <c r="O815" s="248">
        <f>ROUND(E815*N815,2)</f>
        <v>2.5</v>
      </c>
      <c r="P815" s="248">
        <v>0</v>
      </c>
      <c r="Q815" s="248">
        <f>ROUND(E815*P815,2)</f>
        <v>0</v>
      </c>
      <c r="R815" s="248"/>
      <c r="S815" s="248" t="s">
        <v>247</v>
      </c>
      <c r="T815" s="249" t="s">
        <v>215</v>
      </c>
      <c r="U815" s="222">
        <v>0</v>
      </c>
      <c r="V815" s="222">
        <f>ROUND(E815*U815,2)</f>
        <v>0</v>
      </c>
      <c r="W815" s="222"/>
      <c r="X815" s="222" t="s">
        <v>344</v>
      </c>
      <c r="Y815" s="211"/>
      <c r="Z815" s="211"/>
      <c r="AA815" s="211"/>
      <c r="AB815" s="211"/>
      <c r="AC815" s="211"/>
      <c r="AD815" s="211"/>
      <c r="AE815" s="211"/>
      <c r="AF815" s="211"/>
      <c r="AG815" s="211" t="s">
        <v>345</v>
      </c>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33">
        <v>182</v>
      </c>
      <c r="B816" s="234" t="s">
        <v>1048</v>
      </c>
      <c r="C816" s="252" t="s">
        <v>1049</v>
      </c>
      <c r="D816" s="235" t="s">
        <v>980</v>
      </c>
      <c r="E816" s="236">
        <v>58</v>
      </c>
      <c r="F816" s="237"/>
      <c r="G816" s="238">
        <f>ROUND(E816*F816,2)</f>
        <v>0</v>
      </c>
      <c r="H816" s="237"/>
      <c r="I816" s="238">
        <f>ROUND(E816*H816,2)</f>
        <v>0</v>
      </c>
      <c r="J816" s="237"/>
      <c r="K816" s="238">
        <f>ROUND(E816*J816,2)</f>
        <v>0</v>
      </c>
      <c r="L816" s="238">
        <v>21</v>
      </c>
      <c r="M816" s="238">
        <f>G816*(1+L816/100)</f>
        <v>0</v>
      </c>
      <c r="N816" s="238">
        <v>5.0000000000000001E-3</v>
      </c>
      <c r="O816" s="238">
        <f>ROUND(E816*N816,2)</f>
        <v>0.28999999999999998</v>
      </c>
      <c r="P816" s="238">
        <v>0</v>
      </c>
      <c r="Q816" s="238">
        <f>ROUND(E816*P816,2)</f>
        <v>0</v>
      </c>
      <c r="R816" s="238"/>
      <c r="S816" s="238" t="s">
        <v>247</v>
      </c>
      <c r="T816" s="239" t="s">
        <v>215</v>
      </c>
      <c r="U816" s="222">
        <v>0</v>
      </c>
      <c r="V816" s="222">
        <f>ROUND(E816*U816,2)</f>
        <v>0</v>
      </c>
      <c r="W816" s="222"/>
      <c r="X816" s="222" t="s">
        <v>344</v>
      </c>
      <c r="Y816" s="211"/>
      <c r="Z816" s="211"/>
      <c r="AA816" s="211"/>
      <c r="AB816" s="211"/>
      <c r="AC816" s="211"/>
      <c r="AD816" s="211"/>
      <c r="AE816" s="211"/>
      <c r="AF816" s="211"/>
      <c r="AG816" s="211" t="s">
        <v>345</v>
      </c>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68" t="s">
        <v>1050</v>
      </c>
      <c r="D817" s="259"/>
      <c r="E817" s="260">
        <v>58</v>
      </c>
      <c r="F817" s="222"/>
      <c r="G817" s="222"/>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288</v>
      </c>
      <c r="AH817" s="211">
        <v>0</v>
      </c>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33">
        <v>183</v>
      </c>
      <c r="B818" s="234" t="s">
        <v>1051</v>
      </c>
      <c r="C818" s="252" t="s">
        <v>1052</v>
      </c>
      <c r="D818" s="235" t="s">
        <v>980</v>
      </c>
      <c r="E818" s="236">
        <v>67</v>
      </c>
      <c r="F818" s="237"/>
      <c r="G818" s="238">
        <f>ROUND(E818*F818,2)</f>
        <v>0</v>
      </c>
      <c r="H818" s="237"/>
      <c r="I818" s="238">
        <f>ROUND(E818*H818,2)</f>
        <v>0</v>
      </c>
      <c r="J818" s="237"/>
      <c r="K818" s="238">
        <f>ROUND(E818*J818,2)</f>
        <v>0</v>
      </c>
      <c r="L818" s="238">
        <v>21</v>
      </c>
      <c r="M818" s="238">
        <f>G818*(1+L818/100)</f>
        <v>0</v>
      </c>
      <c r="N818" s="238">
        <v>5.0000000000000001E-3</v>
      </c>
      <c r="O818" s="238">
        <f>ROUND(E818*N818,2)</f>
        <v>0.34</v>
      </c>
      <c r="P818" s="238">
        <v>0</v>
      </c>
      <c r="Q818" s="238">
        <f>ROUND(E818*P818,2)</f>
        <v>0</v>
      </c>
      <c r="R818" s="238"/>
      <c r="S818" s="238" t="s">
        <v>247</v>
      </c>
      <c r="T818" s="239" t="s">
        <v>215</v>
      </c>
      <c r="U818" s="222">
        <v>0</v>
      </c>
      <c r="V818" s="222">
        <f>ROUND(E818*U818,2)</f>
        <v>0</v>
      </c>
      <c r="W818" s="222"/>
      <c r="X818" s="222" t="s">
        <v>344</v>
      </c>
      <c r="Y818" s="211"/>
      <c r="Z818" s="211"/>
      <c r="AA818" s="211"/>
      <c r="AB818" s="211"/>
      <c r="AC818" s="211"/>
      <c r="AD818" s="211"/>
      <c r="AE818" s="211"/>
      <c r="AF818" s="211"/>
      <c r="AG818" s="211" t="s">
        <v>345</v>
      </c>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18"/>
      <c r="B819" s="219"/>
      <c r="C819" s="268" t="s">
        <v>1053</v>
      </c>
      <c r="D819" s="259"/>
      <c r="E819" s="260">
        <v>67</v>
      </c>
      <c r="F819" s="222"/>
      <c r="G819" s="22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288</v>
      </c>
      <c r="AH819" s="211">
        <v>0</v>
      </c>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43">
        <v>184</v>
      </c>
      <c r="B820" s="244" t="s">
        <v>1054</v>
      </c>
      <c r="C820" s="255" t="s">
        <v>1055</v>
      </c>
      <c r="D820" s="245" t="s">
        <v>980</v>
      </c>
      <c r="E820" s="246">
        <v>495</v>
      </c>
      <c r="F820" s="247"/>
      <c r="G820" s="248">
        <f>ROUND(E820*F820,2)</f>
        <v>0</v>
      </c>
      <c r="H820" s="247"/>
      <c r="I820" s="248">
        <f>ROUND(E820*H820,2)</f>
        <v>0</v>
      </c>
      <c r="J820" s="247"/>
      <c r="K820" s="248">
        <f>ROUND(E820*J820,2)</f>
        <v>0</v>
      </c>
      <c r="L820" s="248">
        <v>21</v>
      </c>
      <c r="M820" s="248">
        <f>G820*(1+L820/100)</f>
        <v>0</v>
      </c>
      <c r="N820" s="248">
        <v>5.0000000000000001E-3</v>
      </c>
      <c r="O820" s="248">
        <f>ROUND(E820*N820,2)</f>
        <v>2.48</v>
      </c>
      <c r="P820" s="248">
        <v>0</v>
      </c>
      <c r="Q820" s="248">
        <f>ROUND(E820*P820,2)</f>
        <v>0</v>
      </c>
      <c r="R820" s="248"/>
      <c r="S820" s="248" t="s">
        <v>247</v>
      </c>
      <c r="T820" s="249" t="s">
        <v>215</v>
      </c>
      <c r="U820" s="222">
        <v>0</v>
      </c>
      <c r="V820" s="222">
        <f>ROUND(E820*U820,2)</f>
        <v>0</v>
      </c>
      <c r="W820" s="222"/>
      <c r="X820" s="222" t="s">
        <v>344</v>
      </c>
      <c r="Y820" s="211"/>
      <c r="Z820" s="211"/>
      <c r="AA820" s="211"/>
      <c r="AB820" s="211"/>
      <c r="AC820" s="211"/>
      <c r="AD820" s="211"/>
      <c r="AE820" s="211"/>
      <c r="AF820" s="211"/>
      <c r="AG820" s="211" t="s">
        <v>345</v>
      </c>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43">
        <v>185</v>
      </c>
      <c r="B821" s="244" t="s">
        <v>1056</v>
      </c>
      <c r="C821" s="255" t="s">
        <v>1057</v>
      </c>
      <c r="D821" s="245" t="s">
        <v>980</v>
      </c>
      <c r="E821" s="246">
        <v>438</v>
      </c>
      <c r="F821" s="247"/>
      <c r="G821" s="248">
        <f>ROUND(E821*F821,2)</f>
        <v>0</v>
      </c>
      <c r="H821" s="247"/>
      <c r="I821" s="248">
        <f>ROUND(E821*H821,2)</f>
        <v>0</v>
      </c>
      <c r="J821" s="247"/>
      <c r="K821" s="248">
        <f>ROUND(E821*J821,2)</f>
        <v>0</v>
      </c>
      <c r="L821" s="248">
        <v>21</v>
      </c>
      <c r="M821" s="248">
        <f>G821*(1+L821/100)</f>
        <v>0</v>
      </c>
      <c r="N821" s="248">
        <v>5.0000000000000001E-3</v>
      </c>
      <c r="O821" s="248">
        <f>ROUND(E821*N821,2)</f>
        <v>2.19</v>
      </c>
      <c r="P821" s="248">
        <v>0</v>
      </c>
      <c r="Q821" s="248">
        <f>ROUND(E821*P821,2)</f>
        <v>0</v>
      </c>
      <c r="R821" s="248"/>
      <c r="S821" s="248" t="s">
        <v>247</v>
      </c>
      <c r="T821" s="249" t="s">
        <v>215</v>
      </c>
      <c r="U821" s="222">
        <v>0</v>
      </c>
      <c r="V821" s="222">
        <f>ROUND(E821*U821,2)</f>
        <v>0</v>
      </c>
      <c r="W821" s="222"/>
      <c r="X821" s="222" t="s">
        <v>344</v>
      </c>
      <c r="Y821" s="211"/>
      <c r="Z821" s="211"/>
      <c r="AA821" s="211"/>
      <c r="AB821" s="211"/>
      <c r="AC821" s="211"/>
      <c r="AD821" s="211"/>
      <c r="AE821" s="211"/>
      <c r="AF821" s="211"/>
      <c r="AG821" s="211" t="s">
        <v>345</v>
      </c>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43">
        <v>186</v>
      </c>
      <c r="B822" s="244" t="s">
        <v>1058</v>
      </c>
      <c r="C822" s="255" t="s">
        <v>1059</v>
      </c>
      <c r="D822" s="245" t="s">
        <v>980</v>
      </c>
      <c r="E822" s="246">
        <v>678</v>
      </c>
      <c r="F822" s="247"/>
      <c r="G822" s="248">
        <f>ROUND(E822*F822,2)</f>
        <v>0</v>
      </c>
      <c r="H822" s="247"/>
      <c r="I822" s="248">
        <f>ROUND(E822*H822,2)</f>
        <v>0</v>
      </c>
      <c r="J822" s="247"/>
      <c r="K822" s="248">
        <f>ROUND(E822*J822,2)</f>
        <v>0</v>
      </c>
      <c r="L822" s="248">
        <v>21</v>
      </c>
      <c r="M822" s="248">
        <f>G822*(1+L822/100)</f>
        <v>0</v>
      </c>
      <c r="N822" s="248">
        <v>5.0000000000000001E-3</v>
      </c>
      <c r="O822" s="248">
        <f>ROUND(E822*N822,2)</f>
        <v>3.39</v>
      </c>
      <c r="P822" s="248">
        <v>0</v>
      </c>
      <c r="Q822" s="248">
        <f>ROUND(E822*P822,2)</f>
        <v>0</v>
      </c>
      <c r="R822" s="248"/>
      <c r="S822" s="248" t="s">
        <v>247</v>
      </c>
      <c r="T822" s="249" t="s">
        <v>215</v>
      </c>
      <c r="U822" s="222">
        <v>0</v>
      </c>
      <c r="V822" s="222">
        <f>ROUND(E822*U822,2)</f>
        <v>0</v>
      </c>
      <c r="W822" s="222"/>
      <c r="X822" s="222" t="s">
        <v>344</v>
      </c>
      <c r="Y822" s="211"/>
      <c r="Z822" s="211"/>
      <c r="AA822" s="211"/>
      <c r="AB822" s="211"/>
      <c r="AC822" s="211"/>
      <c r="AD822" s="211"/>
      <c r="AE822" s="211"/>
      <c r="AF822" s="211"/>
      <c r="AG822" s="211" t="s">
        <v>345</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43">
        <v>187</v>
      </c>
      <c r="B823" s="244" t="s">
        <v>1060</v>
      </c>
      <c r="C823" s="255" t="s">
        <v>1061</v>
      </c>
      <c r="D823" s="245" t="s">
        <v>980</v>
      </c>
      <c r="E823" s="246">
        <v>1250</v>
      </c>
      <c r="F823" s="247"/>
      <c r="G823" s="248">
        <f>ROUND(E823*F823,2)</f>
        <v>0</v>
      </c>
      <c r="H823" s="247"/>
      <c r="I823" s="248">
        <f>ROUND(E823*H823,2)</f>
        <v>0</v>
      </c>
      <c r="J823" s="247"/>
      <c r="K823" s="248">
        <f>ROUND(E823*J823,2)</f>
        <v>0</v>
      </c>
      <c r="L823" s="248">
        <v>21</v>
      </c>
      <c r="M823" s="248">
        <f>G823*(1+L823/100)</f>
        <v>0</v>
      </c>
      <c r="N823" s="248">
        <v>5.0000000000000001E-3</v>
      </c>
      <c r="O823" s="248">
        <f>ROUND(E823*N823,2)</f>
        <v>6.25</v>
      </c>
      <c r="P823" s="248">
        <v>0</v>
      </c>
      <c r="Q823" s="248">
        <f>ROUND(E823*P823,2)</f>
        <v>0</v>
      </c>
      <c r="R823" s="248"/>
      <c r="S823" s="248" t="s">
        <v>247</v>
      </c>
      <c r="T823" s="249" t="s">
        <v>215</v>
      </c>
      <c r="U823" s="222">
        <v>0</v>
      </c>
      <c r="V823" s="222">
        <f>ROUND(E823*U823,2)</f>
        <v>0</v>
      </c>
      <c r="W823" s="222"/>
      <c r="X823" s="222" t="s">
        <v>344</v>
      </c>
      <c r="Y823" s="211"/>
      <c r="Z823" s="211"/>
      <c r="AA823" s="211"/>
      <c r="AB823" s="211"/>
      <c r="AC823" s="211"/>
      <c r="AD823" s="211"/>
      <c r="AE823" s="211"/>
      <c r="AF823" s="211"/>
      <c r="AG823" s="211" t="s">
        <v>345</v>
      </c>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43">
        <v>188</v>
      </c>
      <c r="B824" s="244" t="s">
        <v>1062</v>
      </c>
      <c r="C824" s="255" t="s">
        <v>1063</v>
      </c>
      <c r="D824" s="245" t="s">
        <v>980</v>
      </c>
      <c r="E824" s="246">
        <v>2</v>
      </c>
      <c r="F824" s="247"/>
      <c r="G824" s="248">
        <f>ROUND(E824*F824,2)</f>
        <v>0</v>
      </c>
      <c r="H824" s="247"/>
      <c r="I824" s="248">
        <f>ROUND(E824*H824,2)</f>
        <v>0</v>
      </c>
      <c r="J824" s="247"/>
      <c r="K824" s="248">
        <f>ROUND(E824*J824,2)</f>
        <v>0</v>
      </c>
      <c r="L824" s="248">
        <v>21</v>
      </c>
      <c r="M824" s="248">
        <f>G824*(1+L824/100)</f>
        <v>0</v>
      </c>
      <c r="N824" s="248">
        <v>5.0000000000000001E-3</v>
      </c>
      <c r="O824" s="248">
        <f>ROUND(E824*N824,2)</f>
        <v>0.01</v>
      </c>
      <c r="P824" s="248">
        <v>0</v>
      </c>
      <c r="Q824" s="248">
        <f>ROUND(E824*P824,2)</f>
        <v>0</v>
      </c>
      <c r="R824" s="248"/>
      <c r="S824" s="248" t="s">
        <v>247</v>
      </c>
      <c r="T824" s="249" t="s">
        <v>215</v>
      </c>
      <c r="U824" s="222">
        <v>0</v>
      </c>
      <c r="V824" s="222">
        <f>ROUND(E824*U824,2)</f>
        <v>0</v>
      </c>
      <c r="W824" s="222"/>
      <c r="X824" s="222" t="s">
        <v>344</v>
      </c>
      <c r="Y824" s="211"/>
      <c r="Z824" s="211"/>
      <c r="AA824" s="211"/>
      <c r="AB824" s="211"/>
      <c r="AC824" s="211"/>
      <c r="AD824" s="211"/>
      <c r="AE824" s="211"/>
      <c r="AF824" s="211"/>
      <c r="AG824" s="211" t="s">
        <v>345</v>
      </c>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33">
        <v>189</v>
      </c>
      <c r="B825" s="234" t="s">
        <v>1064</v>
      </c>
      <c r="C825" s="252" t="s">
        <v>1065</v>
      </c>
      <c r="D825" s="235" t="s">
        <v>338</v>
      </c>
      <c r="E825" s="236">
        <v>135.29043999999999</v>
      </c>
      <c r="F825" s="237"/>
      <c r="G825" s="238">
        <f>ROUND(E825*F825,2)</f>
        <v>0</v>
      </c>
      <c r="H825" s="237"/>
      <c r="I825" s="238">
        <f>ROUND(E825*H825,2)</f>
        <v>0</v>
      </c>
      <c r="J825" s="237"/>
      <c r="K825" s="238">
        <f>ROUND(E825*J825,2)</f>
        <v>0</v>
      </c>
      <c r="L825" s="238">
        <v>21</v>
      </c>
      <c r="M825" s="238">
        <f>G825*(1+L825/100)</f>
        <v>0</v>
      </c>
      <c r="N825" s="238">
        <v>0</v>
      </c>
      <c r="O825" s="238">
        <f>ROUND(E825*N825,2)</f>
        <v>0</v>
      </c>
      <c r="P825" s="238">
        <v>0</v>
      </c>
      <c r="Q825" s="238">
        <f>ROUND(E825*P825,2)</f>
        <v>0</v>
      </c>
      <c r="R825" s="238" t="s">
        <v>910</v>
      </c>
      <c r="S825" s="238" t="s">
        <v>214</v>
      </c>
      <c r="T825" s="239" t="s">
        <v>284</v>
      </c>
      <c r="U825" s="222">
        <v>4.82</v>
      </c>
      <c r="V825" s="222">
        <f>ROUND(E825*U825,2)</f>
        <v>652.1</v>
      </c>
      <c r="W825" s="222"/>
      <c r="X825" s="222" t="s">
        <v>248</v>
      </c>
      <c r="Y825" s="211"/>
      <c r="Z825" s="211"/>
      <c r="AA825" s="211"/>
      <c r="AB825" s="211"/>
      <c r="AC825" s="211"/>
      <c r="AD825" s="211"/>
      <c r="AE825" s="211"/>
      <c r="AF825" s="211"/>
      <c r="AG825" s="211" t="s">
        <v>745</v>
      </c>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18"/>
      <c r="B826" s="219"/>
      <c r="C826" s="267" t="s">
        <v>824</v>
      </c>
      <c r="D826" s="265"/>
      <c r="E826" s="265"/>
      <c r="F826" s="265"/>
      <c r="G826" s="265"/>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286</v>
      </c>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ht="13.1" x14ac:dyDescent="0.2">
      <c r="A827" s="227" t="s">
        <v>209</v>
      </c>
      <c r="B827" s="228" t="s">
        <v>148</v>
      </c>
      <c r="C827" s="251" t="s">
        <v>149</v>
      </c>
      <c r="D827" s="229"/>
      <c r="E827" s="230"/>
      <c r="F827" s="231"/>
      <c r="G827" s="231">
        <f>SUMIF(AG828:AG843,"&lt;&gt;NOR",G828:G843)</f>
        <v>0</v>
      </c>
      <c r="H827" s="231"/>
      <c r="I827" s="231">
        <f>SUM(I828:I843)</f>
        <v>0</v>
      </c>
      <c r="J827" s="231"/>
      <c r="K827" s="231">
        <f>SUM(K828:K843)</f>
        <v>0</v>
      </c>
      <c r="L827" s="231"/>
      <c r="M827" s="231">
        <f>SUM(M828:M843)</f>
        <v>0</v>
      </c>
      <c r="N827" s="231"/>
      <c r="O827" s="231">
        <f>SUM(O828:O843)</f>
        <v>0</v>
      </c>
      <c r="P827" s="231"/>
      <c r="Q827" s="231">
        <f>SUM(Q828:Q843)</f>
        <v>12.48</v>
      </c>
      <c r="R827" s="231"/>
      <c r="S827" s="231"/>
      <c r="T827" s="232"/>
      <c r="U827" s="226"/>
      <c r="V827" s="226">
        <f>SUM(V828:V843)</f>
        <v>330.46</v>
      </c>
      <c r="W827" s="226"/>
      <c r="X827" s="226"/>
      <c r="AG827" t="s">
        <v>210</v>
      </c>
    </row>
    <row r="828" spans="1:60" ht="20.95" outlineLevel="1" x14ac:dyDescent="0.2">
      <c r="A828" s="233">
        <v>190</v>
      </c>
      <c r="B828" s="234" t="s">
        <v>1066</v>
      </c>
      <c r="C828" s="252" t="s">
        <v>1067</v>
      </c>
      <c r="D828" s="235" t="s">
        <v>294</v>
      </c>
      <c r="E828" s="236">
        <v>891.58500000000004</v>
      </c>
      <c r="F828" s="237"/>
      <c r="G828" s="238">
        <f>ROUND(E828*F828,2)</f>
        <v>0</v>
      </c>
      <c r="H828" s="237"/>
      <c r="I828" s="238">
        <f>ROUND(E828*H828,2)</f>
        <v>0</v>
      </c>
      <c r="J828" s="237"/>
      <c r="K828" s="238">
        <f>ROUND(E828*J828,2)</f>
        <v>0</v>
      </c>
      <c r="L828" s="238">
        <v>21</v>
      </c>
      <c r="M828" s="238">
        <f>G828*(1+L828/100)</f>
        <v>0</v>
      </c>
      <c r="N828" s="238">
        <v>0</v>
      </c>
      <c r="O828" s="238">
        <f>ROUND(E828*N828,2)</f>
        <v>0</v>
      </c>
      <c r="P828" s="238">
        <v>1.4E-2</v>
      </c>
      <c r="Q828" s="238">
        <f>ROUND(E828*P828,2)</f>
        <v>12.48</v>
      </c>
      <c r="R828" s="238" t="s">
        <v>836</v>
      </c>
      <c r="S828" s="238" t="s">
        <v>214</v>
      </c>
      <c r="T828" s="239" t="s">
        <v>284</v>
      </c>
      <c r="U828" s="222">
        <v>0.28860000000000002</v>
      </c>
      <c r="V828" s="222">
        <f>ROUND(E828*U828,2)</f>
        <v>257.31</v>
      </c>
      <c r="W828" s="222"/>
      <c r="X828" s="222" t="s">
        <v>248</v>
      </c>
      <c r="Y828" s="211"/>
      <c r="Z828" s="211"/>
      <c r="AA828" s="211"/>
      <c r="AB828" s="211"/>
      <c r="AC828" s="211"/>
      <c r="AD828" s="211"/>
      <c r="AE828" s="211"/>
      <c r="AF828" s="211"/>
      <c r="AG828" s="211" t="s">
        <v>745</v>
      </c>
      <c r="AH828" s="211"/>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ht="31.45" outlineLevel="1" x14ac:dyDescent="0.2">
      <c r="A829" s="218"/>
      <c r="B829" s="219"/>
      <c r="C829" s="268" t="s">
        <v>865</v>
      </c>
      <c r="D829" s="259"/>
      <c r="E829" s="260">
        <v>549.88</v>
      </c>
      <c r="F829" s="222"/>
      <c r="G829" s="222"/>
      <c r="H829" s="222"/>
      <c r="I829" s="222"/>
      <c r="J829" s="222"/>
      <c r="K829" s="222"/>
      <c r="L829" s="222"/>
      <c r="M829" s="222"/>
      <c r="N829" s="222"/>
      <c r="O829" s="222"/>
      <c r="P829" s="222"/>
      <c r="Q829" s="222"/>
      <c r="R829" s="222"/>
      <c r="S829" s="222"/>
      <c r="T829" s="222"/>
      <c r="U829" s="222"/>
      <c r="V829" s="222"/>
      <c r="W829" s="222"/>
      <c r="X829" s="222"/>
      <c r="Y829" s="211"/>
      <c r="Z829" s="211"/>
      <c r="AA829" s="211"/>
      <c r="AB829" s="211"/>
      <c r="AC829" s="211"/>
      <c r="AD829" s="211"/>
      <c r="AE829" s="211"/>
      <c r="AF829" s="211"/>
      <c r="AG829" s="211" t="s">
        <v>288</v>
      </c>
      <c r="AH829" s="211">
        <v>0</v>
      </c>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68" t="s">
        <v>764</v>
      </c>
      <c r="D830" s="259"/>
      <c r="E830" s="260">
        <v>22.05</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0</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68" t="s">
        <v>766</v>
      </c>
      <c r="D831" s="259"/>
      <c r="E831" s="260">
        <v>25.2</v>
      </c>
      <c r="F831" s="222"/>
      <c r="G831" s="22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288</v>
      </c>
      <c r="AH831" s="211">
        <v>0</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ht="31.45" outlineLevel="1" x14ac:dyDescent="0.2">
      <c r="A832" s="218"/>
      <c r="B832" s="219"/>
      <c r="C832" s="268" t="s">
        <v>845</v>
      </c>
      <c r="D832" s="259"/>
      <c r="E832" s="260">
        <v>294.45</v>
      </c>
      <c r="F832" s="222"/>
      <c r="G832" s="22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288</v>
      </c>
      <c r="AH832" s="211">
        <v>0</v>
      </c>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ht="20.95" outlineLevel="1" x14ac:dyDescent="0.2">
      <c r="A833" s="243">
        <v>191</v>
      </c>
      <c r="B833" s="244" t="s">
        <v>719</v>
      </c>
      <c r="C833" s="255" t="s">
        <v>720</v>
      </c>
      <c r="D833" s="245" t="s">
        <v>338</v>
      </c>
      <c r="E833" s="246">
        <v>12.66291</v>
      </c>
      <c r="F833" s="247"/>
      <c r="G833" s="248">
        <f>ROUND(E833*F833,2)</f>
        <v>0</v>
      </c>
      <c r="H833" s="247"/>
      <c r="I833" s="248">
        <f>ROUND(E833*H833,2)</f>
        <v>0</v>
      </c>
      <c r="J833" s="247"/>
      <c r="K833" s="248">
        <f>ROUND(E833*J833,2)</f>
        <v>0</v>
      </c>
      <c r="L833" s="248">
        <v>21</v>
      </c>
      <c r="M833" s="248">
        <f>G833*(1+L833/100)</f>
        <v>0</v>
      </c>
      <c r="N833" s="248">
        <v>0</v>
      </c>
      <c r="O833" s="248">
        <f>ROUND(E833*N833,2)</f>
        <v>0</v>
      </c>
      <c r="P833" s="248">
        <v>0</v>
      </c>
      <c r="Q833" s="248">
        <f>ROUND(E833*P833,2)</f>
        <v>0</v>
      </c>
      <c r="R833" s="248" t="s">
        <v>677</v>
      </c>
      <c r="S833" s="248" t="s">
        <v>214</v>
      </c>
      <c r="T833" s="249" t="s">
        <v>284</v>
      </c>
      <c r="U833" s="222">
        <v>0.93300000000000005</v>
      </c>
      <c r="V833" s="222">
        <f>ROUND(E833*U833,2)</f>
        <v>11.81</v>
      </c>
      <c r="W833" s="222"/>
      <c r="X833" s="222" t="s">
        <v>248</v>
      </c>
      <c r="Y833" s="211"/>
      <c r="Z833" s="211"/>
      <c r="AA833" s="211"/>
      <c r="AB833" s="211"/>
      <c r="AC833" s="211"/>
      <c r="AD833" s="211"/>
      <c r="AE833" s="211"/>
      <c r="AF833" s="211"/>
      <c r="AG833" s="211" t="s">
        <v>721</v>
      </c>
      <c r="AH833" s="211"/>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43">
        <v>192</v>
      </c>
      <c r="B834" s="244" t="s">
        <v>722</v>
      </c>
      <c r="C834" s="255" t="s">
        <v>723</v>
      </c>
      <c r="D834" s="245" t="s">
        <v>338</v>
      </c>
      <c r="E834" s="246">
        <v>25.32582</v>
      </c>
      <c r="F834" s="247"/>
      <c r="G834" s="248">
        <f>ROUND(E834*F834,2)</f>
        <v>0</v>
      </c>
      <c r="H834" s="247"/>
      <c r="I834" s="248">
        <f>ROUND(E834*H834,2)</f>
        <v>0</v>
      </c>
      <c r="J834" s="247"/>
      <c r="K834" s="248">
        <f>ROUND(E834*J834,2)</f>
        <v>0</v>
      </c>
      <c r="L834" s="248">
        <v>21</v>
      </c>
      <c r="M834" s="248">
        <f>G834*(1+L834/100)</f>
        <v>0</v>
      </c>
      <c r="N834" s="248">
        <v>0</v>
      </c>
      <c r="O834" s="248">
        <f>ROUND(E834*N834,2)</f>
        <v>0</v>
      </c>
      <c r="P834" s="248">
        <v>0</v>
      </c>
      <c r="Q834" s="248">
        <f>ROUND(E834*P834,2)</f>
        <v>0</v>
      </c>
      <c r="R834" s="248" t="s">
        <v>677</v>
      </c>
      <c r="S834" s="248" t="s">
        <v>214</v>
      </c>
      <c r="T834" s="249" t="s">
        <v>284</v>
      </c>
      <c r="U834" s="222">
        <v>0.65300000000000002</v>
      </c>
      <c r="V834" s="222">
        <f>ROUND(E834*U834,2)</f>
        <v>16.54</v>
      </c>
      <c r="W834" s="222"/>
      <c r="X834" s="222" t="s">
        <v>248</v>
      </c>
      <c r="Y834" s="211"/>
      <c r="Z834" s="211"/>
      <c r="AA834" s="211"/>
      <c r="AB834" s="211"/>
      <c r="AC834" s="211"/>
      <c r="AD834" s="211"/>
      <c r="AE834" s="211"/>
      <c r="AF834" s="211"/>
      <c r="AG834" s="211" t="s">
        <v>721</v>
      </c>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43">
        <v>193</v>
      </c>
      <c r="B835" s="244" t="s">
        <v>1068</v>
      </c>
      <c r="C835" s="255" t="s">
        <v>1069</v>
      </c>
      <c r="D835" s="245" t="s">
        <v>338</v>
      </c>
      <c r="E835" s="246">
        <v>12.66291</v>
      </c>
      <c r="F835" s="247"/>
      <c r="G835" s="248">
        <f>ROUND(E835*F835,2)</f>
        <v>0</v>
      </c>
      <c r="H835" s="247"/>
      <c r="I835" s="248">
        <f>ROUND(E835*H835,2)</f>
        <v>0</v>
      </c>
      <c r="J835" s="247"/>
      <c r="K835" s="248">
        <f>ROUND(E835*J835,2)</f>
        <v>0</v>
      </c>
      <c r="L835" s="248">
        <v>21</v>
      </c>
      <c r="M835" s="248">
        <f>G835*(1+L835/100)</f>
        <v>0</v>
      </c>
      <c r="N835" s="248">
        <v>0</v>
      </c>
      <c r="O835" s="248">
        <f>ROUND(E835*N835,2)</f>
        <v>0</v>
      </c>
      <c r="P835" s="248">
        <v>0</v>
      </c>
      <c r="Q835" s="248">
        <f>ROUND(E835*P835,2)</f>
        <v>0</v>
      </c>
      <c r="R835" s="248"/>
      <c r="S835" s="248" t="s">
        <v>247</v>
      </c>
      <c r="T835" s="249" t="s">
        <v>215</v>
      </c>
      <c r="U835" s="222">
        <v>0</v>
      </c>
      <c r="V835" s="222">
        <f>ROUND(E835*U835,2)</f>
        <v>0</v>
      </c>
      <c r="W835" s="222"/>
      <c r="X835" s="222" t="s">
        <v>248</v>
      </c>
      <c r="Y835" s="211"/>
      <c r="Z835" s="211"/>
      <c r="AA835" s="211"/>
      <c r="AB835" s="211"/>
      <c r="AC835" s="211"/>
      <c r="AD835" s="211"/>
      <c r="AE835" s="211"/>
      <c r="AF835" s="211"/>
      <c r="AG835" s="211" t="s">
        <v>721</v>
      </c>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33">
        <v>194</v>
      </c>
      <c r="B836" s="234" t="s">
        <v>724</v>
      </c>
      <c r="C836" s="252" t="s">
        <v>725</v>
      </c>
      <c r="D836" s="235" t="s">
        <v>338</v>
      </c>
      <c r="E836" s="236">
        <v>12.66291</v>
      </c>
      <c r="F836" s="237"/>
      <c r="G836" s="238">
        <f>ROUND(E836*F836,2)</f>
        <v>0</v>
      </c>
      <c r="H836" s="237"/>
      <c r="I836" s="238">
        <f>ROUND(E836*H836,2)</f>
        <v>0</v>
      </c>
      <c r="J836" s="237"/>
      <c r="K836" s="238">
        <f>ROUND(E836*J836,2)</f>
        <v>0</v>
      </c>
      <c r="L836" s="238">
        <v>21</v>
      </c>
      <c r="M836" s="238">
        <f>G836*(1+L836/100)</f>
        <v>0</v>
      </c>
      <c r="N836" s="238">
        <v>0</v>
      </c>
      <c r="O836" s="238">
        <f>ROUND(E836*N836,2)</f>
        <v>0</v>
      </c>
      <c r="P836" s="238">
        <v>0</v>
      </c>
      <c r="Q836" s="238">
        <f>ROUND(E836*P836,2)</f>
        <v>0</v>
      </c>
      <c r="R836" s="238" t="s">
        <v>677</v>
      </c>
      <c r="S836" s="238" t="s">
        <v>214</v>
      </c>
      <c r="T836" s="239" t="s">
        <v>284</v>
      </c>
      <c r="U836" s="222">
        <v>0.49</v>
      </c>
      <c r="V836" s="222">
        <f>ROUND(E836*U836,2)</f>
        <v>6.2</v>
      </c>
      <c r="W836" s="222"/>
      <c r="X836" s="222" t="s">
        <v>248</v>
      </c>
      <c r="Y836" s="211"/>
      <c r="Z836" s="211"/>
      <c r="AA836" s="211"/>
      <c r="AB836" s="211"/>
      <c r="AC836" s="211"/>
      <c r="AD836" s="211"/>
      <c r="AE836" s="211"/>
      <c r="AF836" s="211"/>
      <c r="AG836" s="211" t="s">
        <v>721</v>
      </c>
      <c r="AH836" s="211"/>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outlineLevel="1" x14ac:dyDescent="0.2">
      <c r="A837" s="218"/>
      <c r="B837" s="219"/>
      <c r="C837" s="253" t="s">
        <v>726</v>
      </c>
      <c r="D837" s="240"/>
      <c r="E837" s="240"/>
      <c r="F837" s="240"/>
      <c r="G837" s="240"/>
      <c r="H837" s="222"/>
      <c r="I837" s="222"/>
      <c r="J837" s="222"/>
      <c r="K837" s="222"/>
      <c r="L837" s="222"/>
      <c r="M837" s="222"/>
      <c r="N837" s="222"/>
      <c r="O837" s="222"/>
      <c r="P837" s="222"/>
      <c r="Q837" s="222"/>
      <c r="R837" s="222"/>
      <c r="S837" s="222"/>
      <c r="T837" s="222"/>
      <c r="U837" s="222"/>
      <c r="V837" s="222"/>
      <c r="W837" s="222"/>
      <c r="X837" s="222"/>
      <c r="Y837" s="211"/>
      <c r="Z837" s="211"/>
      <c r="AA837" s="211"/>
      <c r="AB837" s="211"/>
      <c r="AC837" s="211"/>
      <c r="AD837" s="211"/>
      <c r="AE837" s="211"/>
      <c r="AF837" s="211"/>
      <c r="AG837" s="211" t="s">
        <v>219</v>
      </c>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43">
        <v>195</v>
      </c>
      <c r="B838" s="244" t="s">
        <v>727</v>
      </c>
      <c r="C838" s="255" t="s">
        <v>728</v>
      </c>
      <c r="D838" s="245" t="s">
        <v>338</v>
      </c>
      <c r="E838" s="246">
        <v>316.57274999999998</v>
      </c>
      <c r="F838" s="247"/>
      <c r="G838" s="248">
        <f>ROUND(E838*F838,2)</f>
        <v>0</v>
      </c>
      <c r="H838" s="247"/>
      <c r="I838" s="248">
        <f>ROUND(E838*H838,2)</f>
        <v>0</v>
      </c>
      <c r="J838" s="247"/>
      <c r="K838" s="248">
        <f>ROUND(E838*J838,2)</f>
        <v>0</v>
      </c>
      <c r="L838" s="248">
        <v>21</v>
      </c>
      <c r="M838" s="248">
        <f>G838*(1+L838/100)</f>
        <v>0</v>
      </c>
      <c r="N838" s="248">
        <v>0</v>
      </c>
      <c r="O838" s="248">
        <f>ROUND(E838*N838,2)</f>
        <v>0</v>
      </c>
      <c r="P838" s="248">
        <v>0</v>
      </c>
      <c r="Q838" s="248">
        <f>ROUND(E838*P838,2)</f>
        <v>0</v>
      </c>
      <c r="R838" s="248" t="s">
        <v>677</v>
      </c>
      <c r="S838" s="248" t="s">
        <v>214</v>
      </c>
      <c r="T838" s="249" t="s">
        <v>284</v>
      </c>
      <c r="U838" s="222">
        <v>0</v>
      </c>
      <c r="V838" s="222">
        <f>ROUND(E838*U838,2)</f>
        <v>0</v>
      </c>
      <c r="W838" s="222"/>
      <c r="X838" s="222" t="s">
        <v>248</v>
      </c>
      <c r="Y838" s="211"/>
      <c r="Z838" s="211"/>
      <c r="AA838" s="211"/>
      <c r="AB838" s="211"/>
      <c r="AC838" s="211"/>
      <c r="AD838" s="211"/>
      <c r="AE838" s="211"/>
      <c r="AF838" s="211"/>
      <c r="AG838" s="211" t="s">
        <v>721</v>
      </c>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43">
        <v>196</v>
      </c>
      <c r="B839" s="244" t="s">
        <v>729</v>
      </c>
      <c r="C839" s="255" t="s">
        <v>730</v>
      </c>
      <c r="D839" s="245" t="s">
        <v>338</v>
      </c>
      <c r="E839" s="246">
        <v>12.66291</v>
      </c>
      <c r="F839" s="247"/>
      <c r="G839" s="248">
        <f>ROUND(E839*F839,2)</f>
        <v>0</v>
      </c>
      <c r="H839" s="247"/>
      <c r="I839" s="248">
        <f>ROUND(E839*H839,2)</f>
        <v>0</v>
      </c>
      <c r="J839" s="247"/>
      <c r="K839" s="248">
        <f>ROUND(E839*J839,2)</f>
        <v>0</v>
      </c>
      <c r="L839" s="248">
        <v>21</v>
      </c>
      <c r="M839" s="248">
        <f>G839*(1+L839/100)</f>
        <v>0</v>
      </c>
      <c r="N839" s="248">
        <v>0</v>
      </c>
      <c r="O839" s="248">
        <f>ROUND(E839*N839,2)</f>
        <v>0</v>
      </c>
      <c r="P839" s="248">
        <v>0</v>
      </c>
      <c r="Q839" s="248">
        <f>ROUND(E839*P839,2)</f>
        <v>0</v>
      </c>
      <c r="R839" s="248" t="s">
        <v>677</v>
      </c>
      <c r="S839" s="248" t="s">
        <v>214</v>
      </c>
      <c r="T839" s="249" t="s">
        <v>284</v>
      </c>
      <c r="U839" s="222">
        <v>0.94199999999999995</v>
      </c>
      <c r="V839" s="222">
        <f>ROUND(E839*U839,2)</f>
        <v>11.93</v>
      </c>
      <c r="W839" s="222"/>
      <c r="X839" s="222" t="s">
        <v>248</v>
      </c>
      <c r="Y839" s="211"/>
      <c r="Z839" s="211"/>
      <c r="AA839" s="211"/>
      <c r="AB839" s="211"/>
      <c r="AC839" s="211"/>
      <c r="AD839" s="211"/>
      <c r="AE839" s="211"/>
      <c r="AF839" s="211"/>
      <c r="AG839" s="211" t="s">
        <v>721</v>
      </c>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ht="20.95" outlineLevel="1" x14ac:dyDescent="0.2">
      <c r="A840" s="243">
        <v>197</v>
      </c>
      <c r="B840" s="244" t="s">
        <v>731</v>
      </c>
      <c r="C840" s="255" t="s">
        <v>732</v>
      </c>
      <c r="D840" s="245" t="s">
        <v>338</v>
      </c>
      <c r="E840" s="246">
        <v>253.25819999999999</v>
      </c>
      <c r="F840" s="247"/>
      <c r="G840" s="248">
        <f>ROUND(E840*F840,2)</f>
        <v>0</v>
      </c>
      <c r="H840" s="247"/>
      <c r="I840" s="248">
        <f>ROUND(E840*H840,2)</f>
        <v>0</v>
      </c>
      <c r="J840" s="247"/>
      <c r="K840" s="248">
        <f>ROUND(E840*J840,2)</f>
        <v>0</v>
      </c>
      <c r="L840" s="248">
        <v>21</v>
      </c>
      <c r="M840" s="248">
        <f>G840*(1+L840/100)</f>
        <v>0</v>
      </c>
      <c r="N840" s="248">
        <v>0</v>
      </c>
      <c r="O840" s="248">
        <f>ROUND(E840*N840,2)</f>
        <v>0</v>
      </c>
      <c r="P840" s="248">
        <v>0</v>
      </c>
      <c r="Q840" s="248">
        <f>ROUND(E840*P840,2)</f>
        <v>0</v>
      </c>
      <c r="R840" s="248" t="s">
        <v>677</v>
      </c>
      <c r="S840" s="248" t="s">
        <v>214</v>
      </c>
      <c r="T840" s="249" t="s">
        <v>284</v>
      </c>
      <c r="U840" s="222">
        <v>0.105</v>
      </c>
      <c r="V840" s="222">
        <f>ROUND(E840*U840,2)</f>
        <v>26.59</v>
      </c>
      <c r="W840" s="222"/>
      <c r="X840" s="222" t="s">
        <v>248</v>
      </c>
      <c r="Y840" s="211"/>
      <c r="Z840" s="211"/>
      <c r="AA840" s="211"/>
      <c r="AB840" s="211"/>
      <c r="AC840" s="211"/>
      <c r="AD840" s="211"/>
      <c r="AE840" s="211"/>
      <c r="AF840" s="211"/>
      <c r="AG840" s="211" t="s">
        <v>721</v>
      </c>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outlineLevel="1" x14ac:dyDescent="0.2">
      <c r="A841" s="243">
        <v>198</v>
      </c>
      <c r="B841" s="244" t="s">
        <v>1070</v>
      </c>
      <c r="C841" s="255" t="s">
        <v>1071</v>
      </c>
      <c r="D841" s="245" t="s">
        <v>338</v>
      </c>
      <c r="E841" s="246">
        <v>12.66291</v>
      </c>
      <c r="F841" s="247"/>
      <c r="G841" s="248">
        <f>ROUND(E841*F841,2)</f>
        <v>0</v>
      </c>
      <c r="H841" s="247"/>
      <c r="I841" s="248">
        <f>ROUND(E841*H841,2)</f>
        <v>0</v>
      </c>
      <c r="J841" s="247"/>
      <c r="K841" s="248">
        <f>ROUND(E841*J841,2)</f>
        <v>0</v>
      </c>
      <c r="L841" s="248">
        <v>21</v>
      </c>
      <c r="M841" s="248">
        <f>G841*(1+L841/100)</f>
        <v>0</v>
      </c>
      <c r="N841" s="248">
        <v>0</v>
      </c>
      <c r="O841" s="248">
        <f>ROUND(E841*N841,2)</f>
        <v>0</v>
      </c>
      <c r="P841" s="248">
        <v>0</v>
      </c>
      <c r="Q841" s="248">
        <f>ROUND(E841*P841,2)</f>
        <v>0</v>
      </c>
      <c r="R841" s="248" t="s">
        <v>677</v>
      </c>
      <c r="S841" s="248" t="s">
        <v>214</v>
      </c>
      <c r="T841" s="249" t="s">
        <v>284</v>
      </c>
      <c r="U841" s="222">
        <v>0</v>
      </c>
      <c r="V841" s="222">
        <f>ROUND(E841*U841,2)</f>
        <v>0</v>
      </c>
      <c r="W841" s="222"/>
      <c r="X841" s="222" t="s">
        <v>248</v>
      </c>
      <c r="Y841" s="211"/>
      <c r="Z841" s="211"/>
      <c r="AA841" s="211"/>
      <c r="AB841" s="211"/>
      <c r="AC841" s="211"/>
      <c r="AD841" s="211"/>
      <c r="AE841" s="211"/>
      <c r="AF841" s="211"/>
      <c r="AG841" s="211" t="s">
        <v>721</v>
      </c>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33">
        <v>199</v>
      </c>
      <c r="B842" s="234" t="s">
        <v>735</v>
      </c>
      <c r="C842" s="252" t="s">
        <v>736</v>
      </c>
      <c r="D842" s="235" t="s">
        <v>338</v>
      </c>
      <c r="E842" s="236">
        <v>12.66291</v>
      </c>
      <c r="F842" s="237"/>
      <c r="G842" s="238">
        <f>ROUND(E842*F842,2)</f>
        <v>0</v>
      </c>
      <c r="H842" s="237"/>
      <c r="I842" s="238">
        <f>ROUND(E842*H842,2)</f>
        <v>0</v>
      </c>
      <c r="J842" s="237"/>
      <c r="K842" s="238">
        <f>ROUND(E842*J842,2)</f>
        <v>0</v>
      </c>
      <c r="L842" s="238">
        <v>21</v>
      </c>
      <c r="M842" s="238">
        <f>G842*(1+L842/100)</f>
        <v>0</v>
      </c>
      <c r="N842" s="238">
        <v>0</v>
      </c>
      <c r="O842" s="238">
        <f>ROUND(E842*N842,2)</f>
        <v>0</v>
      </c>
      <c r="P842" s="238">
        <v>0</v>
      </c>
      <c r="Q842" s="238">
        <f>ROUND(E842*P842,2)</f>
        <v>0</v>
      </c>
      <c r="R842" s="238" t="s">
        <v>737</v>
      </c>
      <c r="S842" s="238" t="s">
        <v>214</v>
      </c>
      <c r="T842" s="239" t="s">
        <v>284</v>
      </c>
      <c r="U842" s="222">
        <v>6.0000000000000001E-3</v>
      </c>
      <c r="V842" s="222">
        <f>ROUND(E842*U842,2)</f>
        <v>0.08</v>
      </c>
      <c r="W842" s="222"/>
      <c r="X842" s="222" t="s">
        <v>248</v>
      </c>
      <c r="Y842" s="211"/>
      <c r="Z842" s="211"/>
      <c r="AA842" s="211"/>
      <c r="AB842" s="211"/>
      <c r="AC842" s="211"/>
      <c r="AD842" s="211"/>
      <c r="AE842" s="211"/>
      <c r="AF842" s="211"/>
      <c r="AG842" s="211" t="s">
        <v>721</v>
      </c>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67" t="s">
        <v>738</v>
      </c>
      <c r="D843" s="265"/>
      <c r="E843" s="265"/>
      <c r="F843" s="265"/>
      <c r="G843" s="265"/>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286</v>
      </c>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ht="13.1" x14ac:dyDescent="0.2">
      <c r="A844" s="227" t="s">
        <v>209</v>
      </c>
      <c r="B844" s="228" t="s">
        <v>150</v>
      </c>
      <c r="C844" s="251" t="s">
        <v>151</v>
      </c>
      <c r="D844" s="229"/>
      <c r="E844" s="230"/>
      <c r="F844" s="231"/>
      <c r="G844" s="231">
        <f>SUMIF(AG845:AG1114,"&lt;&gt;NOR",G845:G1114)</f>
        <v>0</v>
      </c>
      <c r="H844" s="231"/>
      <c r="I844" s="231">
        <f>SUM(I845:I1114)</f>
        <v>0</v>
      </c>
      <c r="J844" s="231"/>
      <c r="K844" s="231">
        <f>SUM(K845:K1114)</f>
        <v>0</v>
      </c>
      <c r="L844" s="231"/>
      <c r="M844" s="231">
        <f>SUM(M845:M1114)</f>
        <v>0</v>
      </c>
      <c r="N844" s="231"/>
      <c r="O844" s="231">
        <f>SUM(O845:O1114)</f>
        <v>1.02</v>
      </c>
      <c r="P844" s="231"/>
      <c r="Q844" s="231">
        <f>SUM(Q845:Q1114)</f>
        <v>0</v>
      </c>
      <c r="R844" s="231"/>
      <c r="S844" s="231"/>
      <c r="T844" s="232"/>
      <c r="U844" s="226"/>
      <c r="V844" s="226">
        <f>SUM(V845:V1114)</f>
        <v>216</v>
      </c>
      <c r="W844" s="226"/>
      <c r="X844" s="226"/>
      <c r="AG844" t="s">
        <v>210</v>
      </c>
    </row>
    <row r="845" spans="1:60" outlineLevel="1" x14ac:dyDescent="0.2">
      <c r="A845" s="233">
        <v>200</v>
      </c>
      <c r="B845" s="234" t="s">
        <v>1072</v>
      </c>
      <c r="C845" s="252" t="s">
        <v>1073</v>
      </c>
      <c r="D845" s="235" t="s">
        <v>294</v>
      </c>
      <c r="E845" s="236">
        <v>27.524999999999999</v>
      </c>
      <c r="F845" s="237"/>
      <c r="G845" s="238">
        <f>ROUND(E845*F845,2)</f>
        <v>0</v>
      </c>
      <c r="H845" s="237"/>
      <c r="I845" s="238">
        <f>ROUND(E845*H845,2)</f>
        <v>0</v>
      </c>
      <c r="J845" s="237"/>
      <c r="K845" s="238">
        <f>ROUND(E845*J845,2)</f>
        <v>0</v>
      </c>
      <c r="L845" s="238">
        <v>21</v>
      </c>
      <c r="M845" s="238">
        <f>G845*(1+L845/100)</f>
        <v>0</v>
      </c>
      <c r="N845" s="238">
        <v>8.0000000000000002E-3</v>
      </c>
      <c r="O845" s="238">
        <f>ROUND(E845*N845,2)</f>
        <v>0.22</v>
      </c>
      <c r="P845" s="238">
        <v>0</v>
      </c>
      <c r="Q845" s="238">
        <f>ROUND(E845*P845,2)</f>
        <v>0</v>
      </c>
      <c r="R845" s="238" t="s">
        <v>354</v>
      </c>
      <c r="S845" s="238" t="s">
        <v>214</v>
      </c>
      <c r="T845" s="239" t="s">
        <v>284</v>
      </c>
      <c r="U845" s="222">
        <v>0.111</v>
      </c>
      <c r="V845" s="222">
        <f>ROUND(E845*U845,2)</f>
        <v>3.06</v>
      </c>
      <c r="W845" s="222"/>
      <c r="X845" s="222" t="s">
        <v>248</v>
      </c>
      <c r="Y845" s="211"/>
      <c r="Z845" s="211"/>
      <c r="AA845" s="211"/>
      <c r="AB845" s="211"/>
      <c r="AC845" s="211"/>
      <c r="AD845" s="211"/>
      <c r="AE845" s="211"/>
      <c r="AF845" s="211"/>
      <c r="AG845" s="211" t="s">
        <v>249</v>
      </c>
      <c r="AH845" s="211"/>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ht="31.45" outlineLevel="1" x14ac:dyDescent="0.2">
      <c r="A846" s="218"/>
      <c r="B846" s="219"/>
      <c r="C846" s="268" t="s">
        <v>1074</v>
      </c>
      <c r="D846" s="259"/>
      <c r="E846" s="260">
        <v>27.524999999999999</v>
      </c>
      <c r="F846" s="222"/>
      <c r="G846" s="22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288</v>
      </c>
      <c r="AH846" s="211">
        <v>0</v>
      </c>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33">
        <v>201</v>
      </c>
      <c r="B847" s="234" t="s">
        <v>1075</v>
      </c>
      <c r="C847" s="252" t="s">
        <v>1076</v>
      </c>
      <c r="D847" s="235" t="s">
        <v>294</v>
      </c>
      <c r="E847" s="236">
        <v>13.762499999999999</v>
      </c>
      <c r="F847" s="237"/>
      <c r="G847" s="238">
        <f>ROUND(E847*F847,2)</f>
        <v>0</v>
      </c>
      <c r="H847" s="237"/>
      <c r="I847" s="238">
        <f>ROUND(E847*H847,2)</f>
        <v>0</v>
      </c>
      <c r="J847" s="237"/>
      <c r="K847" s="238">
        <f>ROUND(E847*J847,2)</f>
        <v>0</v>
      </c>
      <c r="L847" s="238">
        <v>21</v>
      </c>
      <c r="M847" s="238">
        <f>G847*(1+L847/100)</f>
        <v>0</v>
      </c>
      <c r="N847" s="238">
        <v>3.5000000000000001E-3</v>
      </c>
      <c r="O847" s="238">
        <f>ROUND(E847*N847,2)</f>
        <v>0.05</v>
      </c>
      <c r="P847" s="238">
        <v>0</v>
      </c>
      <c r="Q847" s="238">
        <f>ROUND(E847*P847,2)</f>
        <v>0</v>
      </c>
      <c r="R847" s="238" t="s">
        <v>354</v>
      </c>
      <c r="S847" s="238" t="s">
        <v>214</v>
      </c>
      <c r="T847" s="239" t="s">
        <v>284</v>
      </c>
      <c r="U847" s="222">
        <v>0.3</v>
      </c>
      <c r="V847" s="222">
        <f>ROUND(E847*U847,2)</f>
        <v>4.13</v>
      </c>
      <c r="W847" s="222"/>
      <c r="X847" s="222" t="s">
        <v>248</v>
      </c>
      <c r="Y847" s="211"/>
      <c r="Z847" s="211"/>
      <c r="AA847" s="211"/>
      <c r="AB847" s="211"/>
      <c r="AC847" s="211"/>
      <c r="AD847" s="211"/>
      <c r="AE847" s="211"/>
      <c r="AF847" s="211"/>
      <c r="AG847" s="211" t="s">
        <v>249</v>
      </c>
      <c r="AH847" s="211"/>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ht="31.45" outlineLevel="1" x14ac:dyDescent="0.2">
      <c r="A848" s="218"/>
      <c r="B848" s="219"/>
      <c r="C848" s="268" t="s">
        <v>423</v>
      </c>
      <c r="D848" s="259"/>
      <c r="E848" s="260">
        <v>13.762499999999999</v>
      </c>
      <c r="F848" s="222"/>
      <c r="G848" s="222"/>
      <c r="H848" s="222"/>
      <c r="I848" s="222"/>
      <c r="J848" s="222"/>
      <c r="K848" s="222"/>
      <c r="L848" s="222"/>
      <c r="M848" s="222"/>
      <c r="N848" s="222"/>
      <c r="O848" s="222"/>
      <c r="P848" s="222"/>
      <c r="Q848" s="222"/>
      <c r="R848" s="222"/>
      <c r="S848" s="222"/>
      <c r="T848" s="222"/>
      <c r="U848" s="222"/>
      <c r="V848" s="222"/>
      <c r="W848" s="222"/>
      <c r="X848" s="222"/>
      <c r="Y848" s="211"/>
      <c r="Z848" s="211"/>
      <c r="AA848" s="211"/>
      <c r="AB848" s="211"/>
      <c r="AC848" s="211"/>
      <c r="AD848" s="211"/>
      <c r="AE848" s="211"/>
      <c r="AF848" s="211"/>
      <c r="AG848" s="211" t="s">
        <v>288</v>
      </c>
      <c r="AH848" s="211">
        <v>0</v>
      </c>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outlineLevel="1" x14ac:dyDescent="0.2">
      <c r="A849" s="233">
        <v>202</v>
      </c>
      <c r="B849" s="234" t="s">
        <v>1077</v>
      </c>
      <c r="C849" s="252" t="s">
        <v>1078</v>
      </c>
      <c r="D849" s="235" t="s">
        <v>349</v>
      </c>
      <c r="E849" s="236">
        <v>5</v>
      </c>
      <c r="F849" s="237"/>
      <c r="G849" s="238">
        <f>ROUND(E849*F849,2)</f>
        <v>0</v>
      </c>
      <c r="H849" s="237"/>
      <c r="I849" s="238">
        <f>ROUND(E849*H849,2)</f>
        <v>0</v>
      </c>
      <c r="J849" s="237"/>
      <c r="K849" s="238">
        <f>ROUND(E849*J849,2)</f>
        <v>0</v>
      </c>
      <c r="L849" s="238">
        <v>21</v>
      </c>
      <c r="M849" s="238">
        <f>G849*(1+L849/100)</f>
        <v>0</v>
      </c>
      <c r="N849" s="238">
        <v>2.0000000000000002E-5</v>
      </c>
      <c r="O849" s="238">
        <f>ROUND(E849*N849,2)</f>
        <v>0</v>
      </c>
      <c r="P849" s="238">
        <v>0</v>
      </c>
      <c r="Q849" s="238">
        <f>ROUND(E849*P849,2)</f>
        <v>0</v>
      </c>
      <c r="R849" s="238"/>
      <c r="S849" s="238" t="s">
        <v>247</v>
      </c>
      <c r="T849" s="239" t="s">
        <v>215</v>
      </c>
      <c r="U849" s="222">
        <v>0</v>
      </c>
      <c r="V849" s="222">
        <f>ROUND(E849*U849,2)</f>
        <v>0</v>
      </c>
      <c r="W849" s="222"/>
      <c r="X849" s="222" t="s">
        <v>248</v>
      </c>
      <c r="Y849" s="211"/>
      <c r="Z849" s="211"/>
      <c r="AA849" s="211"/>
      <c r="AB849" s="211"/>
      <c r="AC849" s="211"/>
      <c r="AD849" s="211"/>
      <c r="AE849" s="211"/>
      <c r="AF849" s="211"/>
      <c r="AG849" s="211" t="s">
        <v>745</v>
      </c>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53" t="s">
        <v>1079</v>
      </c>
      <c r="D850" s="240"/>
      <c r="E850" s="240"/>
      <c r="F850" s="240"/>
      <c r="G850" s="240"/>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219</v>
      </c>
      <c r="AH850" s="211"/>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18"/>
      <c r="B851" s="219"/>
      <c r="C851" s="268" t="s">
        <v>1080</v>
      </c>
      <c r="D851" s="259"/>
      <c r="E851" s="260">
        <v>5</v>
      </c>
      <c r="F851" s="222"/>
      <c r="G851" s="222"/>
      <c r="H851" s="222"/>
      <c r="I851" s="222"/>
      <c r="J851" s="222"/>
      <c r="K851" s="222"/>
      <c r="L851" s="222"/>
      <c r="M851" s="222"/>
      <c r="N851" s="222"/>
      <c r="O851" s="222"/>
      <c r="P851" s="222"/>
      <c r="Q851" s="222"/>
      <c r="R851" s="222"/>
      <c r="S851" s="222"/>
      <c r="T851" s="222"/>
      <c r="U851" s="222"/>
      <c r="V851" s="222"/>
      <c r="W851" s="222"/>
      <c r="X851" s="222"/>
      <c r="Y851" s="211"/>
      <c r="Z851" s="211"/>
      <c r="AA851" s="211"/>
      <c r="AB851" s="211"/>
      <c r="AC851" s="211"/>
      <c r="AD851" s="211"/>
      <c r="AE851" s="211"/>
      <c r="AF851" s="211"/>
      <c r="AG851" s="211" t="s">
        <v>288</v>
      </c>
      <c r="AH851" s="211">
        <v>0</v>
      </c>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ht="31.45" outlineLevel="1" x14ac:dyDescent="0.2">
      <c r="A852" s="233">
        <v>203</v>
      </c>
      <c r="B852" s="234" t="s">
        <v>1081</v>
      </c>
      <c r="C852" s="252" t="s">
        <v>1082</v>
      </c>
      <c r="D852" s="235" t="s">
        <v>294</v>
      </c>
      <c r="E852" s="236">
        <v>15.13875</v>
      </c>
      <c r="F852" s="237"/>
      <c r="G852" s="238">
        <f>ROUND(E852*F852,2)</f>
        <v>0</v>
      </c>
      <c r="H852" s="237"/>
      <c r="I852" s="238">
        <f>ROUND(E852*H852,2)</f>
        <v>0</v>
      </c>
      <c r="J852" s="237"/>
      <c r="K852" s="238">
        <f>ROUND(E852*J852,2)</f>
        <v>0</v>
      </c>
      <c r="L852" s="238">
        <v>21</v>
      </c>
      <c r="M852" s="238">
        <f>G852*(1+L852/100)</f>
        <v>0</v>
      </c>
      <c r="N852" s="238">
        <v>6.9999999999999999E-4</v>
      </c>
      <c r="O852" s="238">
        <f>ROUND(E852*N852,2)</f>
        <v>0.01</v>
      </c>
      <c r="P852" s="238">
        <v>0</v>
      </c>
      <c r="Q852" s="238">
        <f>ROUND(E852*P852,2)</f>
        <v>0</v>
      </c>
      <c r="R852" s="238" t="s">
        <v>343</v>
      </c>
      <c r="S852" s="238" t="s">
        <v>214</v>
      </c>
      <c r="T852" s="239" t="s">
        <v>284</v>
      </c>
      <c r="U852" s="222">
        <v>0</v>
      </c>
      <c r="V852" s="222">
        <f>ROUND(E852*U852,2)</f>
        <v>0</v>
      </c>
      <c r="W852" s="222"/>
      <c r="X852" s="222" t="s">
        <v>344</v>
      </c>
      <c r="Y852" s="211"/>
      <c r="Z852" s="211"/>
      <c r="AA852" s="211"/>
      <c r="AB852" s="211"/>
      <c r="AC852" s="211"/>
      <c r="AD852" s="211"/>
      <c r="AE852" s="211"/>
      <c r="AF852" s="211"/>
      <c r="AG852" s="211" t="s">
        <v>345</v>
      </c>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ht="31.45" outlineLevel="1" x14ac:dyDescent="0.2">
      <c r="A853" s="218"/>
      <c r="B853" s="219"/>
      <c r="C853" s="268" t="s">
        <v>1083</v>
      </c>
      <c r="D853" s="259"/>
      <c r="E853" s="260">
        <v>15.13875</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ht="20.95" outlineLevel="1" x14ac:dyDescent="0.2">
      <c r="A854" s="233">
        <v>204</v>
      </c>
      <c r="B854" s="234" t="s">
        <v>1084</v>
      </c>
      <c r="C854" s="252" t="s">
        <v>1085</v>
      </c>
      <c r="D854" s="235" t="s">
        <v>980</v>
      </c>
      <c r="E854" s="236">
        <v>1</v>
      </c>
      <c r="F854" s="237"/>
      <c r="G854" s="238">
        <f>ROUND(E854*F854,2)</f>
        <v>0</v>
      </c>
      <c r="H854" s="237"/>
      <c r="I854" s="238">
        <f>ROUND(E854*H854,2)</f>
        <v>0</v>
      </c>
      <c r="J854" s="237"/>
      <c r="K854" s="238">
        <f>ROUND(E854*J854,2)</f>
        <v>0</v>
      </c>
      <c r="L854" s="238">
        <v>21</v>
      </c>
      <c r="M854" s="238">
        <f>G854*(1+L854/100)</f>
        <v>0</v>
      </c>
      <c r="N854" s="238">
        <v>0</v>
      </c>
      <c r="O854" s="238">
        <f>ROUND(E854*N854,2)</f>
        <v>0</v>
      </c>
      <c r="P854" s="238">
        <v>0</v>
      </c>
      <c r="Q854" s="238">
        <f>ROUND(E854*P854,2)</f>
        <v>0</v>
      </c>
      <c r="R854" s="238"/>
      <c r="S854" s="238" t="s">
        <v>247</v>
      </c>
      <c r="T854" s="239" t="s">
        <v>215</v>
      </c>
      <c r="U854" s="222">
        <v>0</v>
      </c>
      <c r="V854" s="222">
        <f>ROUND(E854*U854,2)</f>
        <v>0</v>
      </c>
      <c r="W854" s="222"/>
      <c r="X854" s="222" t="s">
        <v>344</v>
      </c>
      <c r="Y854" s="211"/>
      <c r="Z854" s="211"/>
      <c r="AA854" s="211"/>
      <c r="AB854" s="211"/>
      <c r="AC854" s="211"/>
      <c r="AD854" s="211"/>
      <c r="AE854" s="211"/>
      <c r="AF854" s="211"/>
      <c r="AG854" s="211" t="s">
        <v>345</v>
      </c>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1086</v>
      </c>
      <c r="D855" s="259"/>
      <c r="E855" s="260">
        <v>1</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ht="20.95" outlineLevel="1" x14ac:dyDescent="0.2">
      <c r="A856" s="233">
        <v>205</v>
      </c>
      <c r="B856" s="234" t="s">
        <v>1087</v>
      </c>
      <c r="C856" s="252" t="s">
        <v>1088</v>
      </c>
      <c r="D856" s="235" t="s">
        <v>349</v>
      </c>
      <c r="E856" s="236">
        <v>338.54</v>
      </c>
      <c r="F856" s="237"/>
      <c r="G856" s="238">
        <f>ROUND(E856*F856,2)</f>
        <v>0</v>
      </c>
      <c r="H856" s="237"/>
      <c r="I856" s="238">
        <f>ROUND(E856*H856,2)</f>
        <v>0</v>
      </c>
      <c r="J856" s="237"/>
      <c r="K856" s="238">
        <f>ROUND(E856*J856,2)</f>
        <v>0</v>
      </c>
      <c r="L856" s="238">
        <v>21</v>
      </c>
      <c r="M856" s="238">
        <f>G856*(1+L856/100)</f>
        <v>0</v>
      </c>
      <c r="N856" s="238">
        <v>0</v>
      </c>
      <c r="O856" s="238">
        <f>ROUND(E856*N856,2)</f>
        <v>0</v>
      </c>
      <c r="P856" s="238">
        <v>0</v>
      </c>
      <c r="Q856" s="238">
        <f>ROUND(E856*P856,2)</f>
        <v>0</v>
      </c>
      <c r="R856" s="238" t="s">
        <v>1089</v>
      </c>
      <c r="S856" s="238" t="s">
        <v>214</v>
      </c>
      <c r="T856" s="239" t="s">
        <v>284</v>
      </c>
      <c r="U856" s="222">
        <v>0.18</v>
      </c>
      <c r="V856" s="222">
        <f>ROUND(E856*U856,2)</f>
        <v>60.94</v>
      </c>
      <c r="W856" s="222"/>
      <c r="X856" s="222" t="s">
        <v>248</v>
      </c>
      <c r="Y856" s="211"/>
      <c r="Z856" s="211"/>
      <c r="AA856" s="211"/>
      <c r="AB856" s="211"/>
      <c r="AC856" s="211"/>
      <c r="AD856" s="211"/>
      <c r="AE856" s="211"/>
      <c r="AF856" s="211"/>
      <c r="AG856" s="211" t="s">
        <v>745</v>
      </c>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1090</v>
      </c>
      <c r="D857" s="259"/>
      <c r="E857" s="260">
        <v>32.9</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18"/>
      <c r="B858" s="219"/>
      <c r="C858" s="268" t="s">
        <v>1091</v>
      </c>
      <c r="D858" s="259"/>
      <c r="E858" s="260">
        <v>23.5</v>
      </c>
      <c r="F858" s="222"/>
      <c r="G858" s="222"/>
      <c r="H858" s="222"/>
      <c r="I858" s="222"/>
      <c r="J858" s="222"/>
      <c r="K858" s="222"/>
      <c r="L858" s="222"/>
      <c r="M858" s="222"/>
      <c r="N858" s="222"/>
      <c r="O858" s="222"/>
      <c r="P858" s="222"/>
      <c r="Q858" s="222"/>
      <c r="R858" s="222"/>
      <c r="S858" s="222"/>
      <c r="T858" s="222"/>
      <c r="U858" s="222"/>
      <c r="V858" s="222"/>
      <c r="W858" s="222"/>
      <c r="X858" s="222"/>
      <c r="Y858" s="211"/>
      <c r="Z858" s="211"/>
      <c r="AA858" s="211"/>
      <c r="AB858" s="211"/>
      <c r="AC858" s="211"/>
      <c r="AD858" s="211"/>
      <c r="AE858" s="211"/>
      <c r="AF858" s="211"/>
      <c r="AG858" s="211" t="s">
        <v>288</v>
      </c>
      <c r="AH858" s="211">
        <v>0</v>
      </c>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1092</v>
      </c>
      <c r="D859" s="259"/>
      <c r="E859" s="260">
        <v>9.5</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18"/>
      <c r="B860" s="219"/>
      <c r="C860" s="268" t="s">
        <v>1093</v>
      </c>
      <c r="D860" s="259"/>
      <c r="E860" s="260">
        <v>10.7</v>
      </c>
      <c r="F860" s="222"/>
      <c r="G860" s="222"/>
      <c r="H860" s="222"/>
      <c r="I860" s="222"/>
      <c r="J860" s="222"/>
      <c r="K860" s="222"/>
      <c r="L860" s="222"/>
      <c r="M860" s="222"/>
      <c r="N860" s="222"/>
      <c r="O860" s="222"/>
      <c r="P860" s="222"/>
      <c r="Q860" s="222"/>
      <c r="R860" s="222"/>
      <c r="S860" s="222"/>
      <c r="T860" s="222"/>
      <c r="U860" s="222"/>
      <c r="V860" s="222"/>
      <c r="W860" s="222"/>
      <c r="X860" s="222"/>
      <c r="Y860" s="211"/>
      <c r="Z860" s="211"/>
      <c r="AA860" s="211"/>
      <c r="AB860" s="211"/>
      <c r="AC860" s="211"/>
      <c r="AD860" s="211"/>
      <c r="AE860" s="211"/>
      <c r="AF860" s="211"/>
      <c r="AG860" s="211" t="s">
        <v>288</v>
      </c>
      <c r="AH860" s="211">
        <v>0</v>
      </c>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18"/>
      <c r="B861" s="219"/>
      <c r="C861" s="268" t="s">
        <v>1094</v>
      </c>
      <c r="D861" s="259"/>
      <c r="E861" s="260">
        <v>9.5</v>
      </c>
      <c r="F861" s="222"/>
      <c r="G861" s="222"/>
      <c r="H861" s="222"/>
      <c r="I861" s="222"/>
      <c r="J861" s="222"/>
      <c r="K861" s="222"/>
      <c r="L861" s="222"/>
      <c r="M861" s="222"/>
      <c r="N861" s="222"/>
      <c r="O861" s="222"/>
      <c r="P861" s="222"/>
      <c r="Q861" s="222"/>
      <c r="R861" s="222"/>
      <c r="S861" s="222"/>
      <c r="T861" s="222"/>
      <c r="U861" s="222"/>
      <c r="V861" s="222"/>
      <c r="W861" s="222"/>
      <c r="X861" s="222"/>
      <c r="Y861" s="211"/>
      <c r="Z861" s="211"/>
      <c r="AA861" s="211"/>
      <c r="AB861" s="211"/>
      <c r="AC861" s="211"/>
      <c r="AD861" s="211"/>
      <c r="AE861" s="211"/>
      <c r="AF861" s="211"/>
      <c r="AG861" s="211" t="s">
        <v>288</v>
      </c>
      <c r="AH861" s="211">
        <v>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18"/>
      <c r="B862" s="219"/>
      <c r="C862" s="268" t="s">
        <v>1095</v>
      </c>
      <c r="D862" s="259"/>
      <c r="E862" s="260">
        <v>3.1</v>
      </c>
      <c r="F862" s="222"/>
      <c r="G862" s="222"/>
      <c r="H862" s="222"/>
      <c r="I862" s="222"/>
      <c r="J862" s="222"/>
      <c r="K862" s="222"/>
      <c r="L862" s="222"/>
      <c r="M862" s="222"/>
      <c r="N862" s="222"/>
      <c r="O862" s="222"/>
      <c r="P862" s="222"/>
      <c r="Q862" s="222"/>
      <c r="R862" s="222"/>
      <c r="S862" s="222"/>
      <c r="T862" s="222"/>
      <c r="U862" s="222"/>
      <c r="V862" s="222"/>
      <c r="W862" s="222"/>
      <c r="X862" s="222"/>
      <c r="Y862" s="211"/>
      <c r="Z862" s="211"/>
      <c r="AA862" s="211"/>
      <c r="AB862" s="211"/>
      <c r="AC862" s="211"/>
      <c r="AD862" s="211"/>
      <c r="AE862" s="211"/>
      <c r="AF862" s="211"/>
      <c r="AG862" s="211" t="s">
        <v>288</v>
      </c>
      <c r="AH862" s="211">
        <v>0</v>
      </c>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18"/>
      <c r="B863" s="219"/>
      <c r="C863" s="268" t="s">
        <v>1096</v>
      </c>
      <c r="D863" s="259"/>
      <c r="E863" s="260">
        <v>3.45</v>
      </c>
      <c r="F863" s="222"/>
      <c r="G863" s="222"/>
      <c r="H863" s="222"/>
      <c r="I863" s="222"/>
      <c r="J863" s="222"/>
      <c r="K863" s="222"/>
      <c r="L863" s="222"/>
      <c r="M863" s="222"/>
      <c r="N863" s="222"/>
      <c r="O863" s="222"/>
      <c r="P863" s="222"/>
      <c r="Q863" s="222"/>
      <c r="R863" s="222"/>
      <c r="S863" s="222"/>
      <c r="T863" s="222"/>
      <c r="U863" s="222"/>
      <c r="V863" s="222"/>
      <c r="W863" s="222"/>
      <c r="X863" s="222"/>
      <c r="Y863" s="211"/>
      <c r="Z863" s="211"/>
      <c r="AA863" s="211"/>
      <c r="AB863" s="211"/>
      <c r="AC863" s="211"/>
      <c r="AD863" s="211"/>
      <c r="AE863" s="211"/>
      <c r="AF863" s="211"/>
      <c r="AG863" s="211" t="s">
        <v>288</v>
      </c>
      <c r="AH863" s="211">
        <v>0</v>
      </c>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18"/>
      <c r="B864" s="219"/>
      <c r="C864" s="268" t="s">
        <v>1097</v>
      </c>
      <c r="D864" s="259"/>
      <c r="E864" s="260">
        <v>4.75</v>
      </c>
      <c r="F864" s="222"/>
      <c r="G864" s="222"/>
      <c r="H864" s="222"/>
      <c r="I864" s="222"/>
      <c r="J864" s="222"/>
      <c r="K864" s="222"/>
      <c r="L864" s="222"/>
      <c r="M864" s="222"/>
      <c r="N864" s="222"/>
      <c r="O864" s="222"/>
      <c r="P864" s="222"/>
      <c r="Q864" s="222"/>
      <c r="R864" s="222"/>
      <c r="S864" s="222"/>
      <c r="T864" s="222"/>
      <c r="U864" s="222"/>
      <c r="V864" s="222"/>
      <c r="W864" s="222"/>
      <c r="X864" s="222"/>
      <c r="Y864" s="211"/>
      <c r="Z864" s="211"/>
      <c r="AA864" s="211"/>
      <c r="AB864" s="211"/>
      <c r="AC864" s="211"/>
      <c r="AD864" s="211"/>
      <c r="AE864" s="211"/>
      <c r="AF864" s="211"/>
      <c r="AG864" s="211" t="s">
        <v>288</v>
      </c>
      <c r="AH864" s="211">
        <v>0</v>
      </c>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1098</v>
      </c>
      <c r="D865" s="259"/>
      <c r="E865" s="260">
        <v>4.75</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18"/>
      <c r="B866" s="219"/>
      <c r="C866" s="268" t="s">
        <v>1099</v>
      </c>
      <c r="D866" s="259"/>
      <c r="E866" s="260">
        <v>4.75</v>
      </c>
      <c r="F866" s="222"/>
      <c r="G866" s="222"/>
      <c r="H866" s="222"/>
      <c r="I866" s="222"/>
      <c r="J866" s="222"/>
      <c r="K866" s="222"/>
      <c r="L866" s="222"/>
      <c r="M866" s="222"/>
      <c r="N866" s="222"/>
      <c r="O866" s="222"/>
      <c r="P866" s="222"/>
      <c r="Q866" s="222"/>
      <c r="R866" s="222"/>
      <c r="S866" s="222"/>
      <c r="T866" s="222"/>
      <c r="U866" s="222"/>
      <c r="V866" s="222"/>
      <c r="W866" s="222"/>
      <c r="X866" s="222"/>
      <c r="Y866" s="211"/>
      <c r="Z866" s="211"/>
      <c r="AA866" s="211"/>
      <c r="AB866" s="211"/>
      <c r="AC866" s="211"/>
      <c r="AD866" s="211"/>
      <c r="AE866" s="211"/>
      <c r="AF866" s="211"/>
      <c r="AG866" s="211" t="s">
        <v>288</v>
      </c>
      <c r="AH866" s="211">
        <v>0</v>
      </c>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1100</v>
      </c>
      <c r="D867" s="259"/>
      <c r="E867" s="260">
        <v>4.45</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18"/>
      <c r="B868" s="219"/>
      <c r="C868" s="268" t="s">
        <v>1101</v>
      </c>
      <c r="D868" s="259"/>
      <c r="E868" s="260">
        <v>11.8</v>
      </c>
      <c r="F868" s="222"/>
      <c r="G868" s="222"/>
      <c r="H868" s="222"/>
      <c r="I868" s="222"/>
      <c r="J868" s="222"/>
      <c r="K868" s="222"/>
      <c r="L868" s="222"/>
      <c r="M868" s="222"/>
      <c r="N868" s="222"/>
      <c r="O868" s="222"/>
      <c r="P868" s="222"/>
      <c r="Q868" s="222"/>
      <c r="R868" s="222"/>
      <c r="S868" s="222"/>
      <c r="T868" s="222"/>
      <c r="U868" s="222"/>
      <c r="V868" s="222"/>
      <c r="W868" s="222"/>
      <c r="X868" s="222"/>
      <c r="Y868" s="211"/>
      <c r="Z868" s="211"/>
      <c r="AA868" s="211"/>
      <c r="AB868" s="211"/>
      <c r="AC868" s="211"/>
      <c r="AD868" s="211"/>
      <c r="AE868" s="211"/>
      <c r="AF868" s="211"/>
      <c r="AG868" s="211" t="s">
        <v>288</v>
      </c>
      <c r="AH868" s="211">
        <v>0</v>
      </c>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18"/>
      <c r="B869" s="219"/>
      <c r="C869" s="268" t="s">
        <v>1102</v>
      </c>
      <c r="D869" s="259"/>
      <c r="E869" s="260">
        <v>13.4</v>
      </c>
      <c r="F869" s="222"/>
      <c r="G869" s="222"/>
      <c r="H869" s="222"/>
      <c r="I869" s="222"/>
      <c r="J869" s="222"/>
      <c r="K869" s="222"/>
      <c r="L869" s="222"/>
      <c r="M869" s="222"/>
      <c r="N869" s="222"/>
      <c r="O869" s="222"/>
      <c r="P869" s="222"/>
      <c r="Q869" s="222"/>
      <c r="R869" s="222"/>
      <c r="S869" s="222"/>
      <c r="T869" s="222"/>
      <c r="U869" s="222"/>
      <c r="V869" s="222"/>
      <c r="W869" s="222"/>
      <c r="X869" s="222"/>
      <c r="Y869" s="211"/>
      <c r="Z869" s="211"/>
      <c r="AA869" s="211"/>
      <c r="AB869" s="211"/>
      <c r="AC869" s="211"/>
      <c r="AD869" s="211"/>
      <c r="AE869" s="211"/>
      <c r="AF869" s="211"/>
      <c r="AG869" s="211" t="s">
        <v>288</v>
      </c>
      <c r="AH869" s="211">
        <v>0</v>
      </c>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18"/>
      <c r="B870" s="219"/>
      <c r="C870" s="268" t="s">
        <v>1103</v>
      </c>
      <c r="D870" s="259"/>
      <c r="E870" s="260">
        <v>3.85</v>
      </c>
      <c r="F870" s="222"/>
      <c r="G870" s="222"/>
      <c r="H870" s="222"/>
      <c r="I870" s="222"/>
      <c r="J870" s="222"/>
      <c r="K870" s="222"/>
      <c r="L870" s="222"/>
      <c r="M870" s="222"/>
      <c r="N870" s="222"/>
      <c r="O870" s="222"/>
      <c r="P870" s="222"/>
      <c r="Q870" s="222"/>
      <c r="R870" s="222"/>
      <c r="S870" s="222"/>
      <c r="T870" s="222"/>
      <c r="U870" s="222"/>
      <c r="V870" s="222"/>
      <c r="W870" s="222"/>
      <c r="X870" s="222"/>
      <c r="Y870" s="211"/>
      <c r="Z870" s="211"/>
      <c r="AA870" s="211"/>
      <c r="AB870" s="211"/>
      <c r="AC870" s="211"/>
      <c r="AD870" s="211"/>
      <c r="AE870" s="211"/>
      <c r="AF870" s="211"/>
      <c r="AG870" s="211" t="s">
        <v>288</v>
      </c>
      <c r="AH870" s="211">
        <v>0</v>
      </c>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8" t="s">
        <v>1104</v>
      </c>
      <c r="D871" s="259"/>
      <c r="E871" s="260">
        <v>4.2</v>
      </c>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v>0</v>
      </c>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18"/>
      <c r="B872" s="219"/>
      <c r="C872" s="268" t="s">
        <v>1105</v>
      </c>
      <c r="D872" s="259"/>
      <c r="E872" s="260">
        <v>4.0999999999999996</v>
      </c>
      <c r="F872" s="222"/>
      <c r="G872" s="222"/>
      <c r="H872" s="222"/>
      <c r="I872" s="222"/>
      <c r="J872" s="222"/>
      <c r="K872" s="222"/>
      <c r="L872" s="222"/>
      <c r="M872" s="222"/>
      <c r="N872" s="222"/>
      <c r="O872" s="222"/>
      <c r="P872" s="222"/>
      <c r="Q872" s="222"/>
      <c r="R872" s="222"/>
      <c r="S872" s="222"/>
      <c r="T872" s="222"/>
      <c r="U872" s="222"/>
      <c r="V872" s="222"/>
      <c r="W872" s="222"/>
      <c r="X872" s="222"/>
      <c r="Y872" s="211"/>
      <c r="Z872" s="211"/>
      <c r="AA872" s="211"/>
      <c r="AB872" s="211"/>
      <c r="AC872" s="211"/>
      <c r="AD872" s="211"/>
      <c r="AE872" s="211"/>
      <c r="AF872" s="211"/>
      <c r="AG872" s="211" t="s">
        <v>288</v>
      </c>
      <c r="AH872" s="211">
        <v>0</v>
      </c>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18"/>
      <c r="B873" s="219"/>
      <c r="C873" s="268" t="s">
        <v>1106</v>
      </c>
      <c r="D873" s="259"/>
      <c r="E873" s="260">
        <v>15.6</v>
      </c>
      <c r="F873" s="222"/>
      <c r="G873" s="222"/>
      <c r="H873" s="222"/>
      <c r="I873" s="222"/>
      <c r="J873" s="222"/>
      <c r="K873" s="222"/>
      <c r="L873" s="222"/>
      <c r="M873" s="222"/>
      <c r="N873" s="222"/>
      <c r="O873" s="222"/>
      <c r="P873" s="222"/>
      <c r="Q873" s="222"/>
      <c r="R873" s="222"/>
      <c r="S873" s="222"/>
      <c r="T873" s="222"/>
      <c r="U873" s="222"/>
      <c r="V873" s="222"/>
      <c r="W873" s="222"/>
      <c r="X873" s="222"/>
      <c r="Y873" s="211"/>
      <c r="Z873" s="211"/>
      <c r="AA873" s="211"/>
      <c r="AB873" s="211"/>
      <c r="AC873" s="211"/>
      <c r="AD873" s="211"/>
      <c r="AE873" s="211"/>
      <c r="AF873" s="211"/>
      <c r="AG873" s="211" t="s">
        <v>288</v>
      </c>
      <c r="AH873" s="211">
        <v>0</v>
      </c>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18"/>
      <c r="B874" s="219"/>
      <c r="C874" s="268" t="s">
        <v>1107</v>
      </c>
      <c r="D874" s="259"/>
      <c r="E874" s="260">
        <v>2.75</v>
      </c>
      <c r="F874" s="222"/>
      <c r="G874" s="222"/>
      <c r="H874" s="222"/>
      <c r="I874" s="222"/>
      <c r="J874" s="222"/>
      <c r="K874" s="222"/>
      <c r="L874" s="222"/>
      <c r="M874" s="222"/>
      <c r="N874" s="222"/>
      <c r="O874" s="222"/>
      <c r="P874" s="222"/>
      <c r="Q874" s="222"/>
      <c r="R874" s="222"/>
      <c r="S874" s="222"/>
      <c r="T874" s="222"/>
      <c r="U874" s="222"/>
      <c r="V874" s="222"/>
      <c r="W874" s="222"/>
      <c r="X874" s="222"/>
      <c r="Y874" s="211"/>
      <c r="Z874" s="211"/>
      <c r="AA874" s="211"/>
      <c r="AB874" s="211"/>
      <c r="AC874" s="211"/>
      <c r="AD874" s="211"/>
      <c r="AE874" s="211"/>
      <c r="AF874" s="211"/>
      <c r="AG874" s="211" t="s">
        <v>288</v>
      </c>
      <c r="AH874" s="211">
        <v>0</v>
      </c>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18"/>
      <c r="B875" s="219"/>
      <c r="C875" s="268" t="s">
        <v>1108</v>
      </c>
      <c r="D875" s="259"/>
      <c r="E875" s="260">
        <v>4.6500000000000004</v>
      </c>
      <c r="F875" s="222"/>
      <c r="G875" s="222"/>
      <c r="H875" s="222"/>
      <c r="I875" s="222"/>
      <c r="J875" s="222"/>
      <c r="K875" s="222"/>
      <c r="L875" s="222"/>
      <c r="M875" s="222"/>
      <c r="N875" s="222"/>
      <c r="O875" s="222"/>
      <c r="P875" s="222"/>
      <c r="Q875" s="222"/>
      <c r="R875" s="222"/>
      <c r="S875" s="222"/>
      <c r="T875" s="222"/>
      <c r="U875" s="222"/>
      <c r="V875" s="222"/>
      <c r="W875" s="222"/>
      <c r="X875" s="222"/>
      <c r="Y875" s="211"/>
      <c r="Z875" s="211"/>
      <c r="AA875" s="211"/>
      <c r="AB875" s="211"/>
      <c r="AC875" s="211"/>
      <c r="AD875" s="211"/>
      <c r="AE875" s="211"/>
      <c r="AF875" s="211"/>
      <c r="AG875" s="211" t="s">
        <v>288</v>
      </c>
      <c r="AH875" s="211">
        <v>0</v>
      </c>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68" t="s">
        <v>1109</v>
      </c>
      <c r="D876" s="259"/>
      <c r="E876" s="260">
        <v>4.9000000000000004</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18"/>
      <c r="B877" s="219"/>
      <c r="C877" s="268" t="s">
        <v>1110</v>
      </c>
      <c r="D877" s="259"/>
      <c r="E877" s="260">
        <v>24.5</v>
      </c>
      <c r="F877" s="222"/>
      <c r="G877" s="222"/>
      <c r="H877" s="222"/>
      <c r="I877" s="222"/>
      <c r="J877" s="222"/>
      <c r="K877" s="222"/>
      <c r="L877" s="222"/>
      <c r="M877" s="222"/>
      <c r="N877" s="222"/>
      <c r="O877" s="222"/>
      <c r="P877" s="222"/>
      <c r="Q877" s="222"/>
      <c r="R877" s="222"/>
      <c r="S877" s="222"/>
      <c r="T877" s="222"/>
      <c r="U877" s="222"/>
      <c r="V877" s="222"/>
      <c r="W877" s="222"/>
      <c r="X877" s="222"/>
      <c r="Y877" s="211"/>
      <c r="Z877" s="211"/>
      <c r="AA877" s="211"/>
      <c r="AB877" s="211"/>
      <c r="AC877" s="211"/>
      <c r="AD877" s="211"/>
      <c r="AE877" s="211"/>
      <c r="AF877" s="211"/>
      <c r="AG877" s="211" t="s">
        <v>288</v>
      </c>
      <c r="AH877" s="211">
        <v>0</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18"/>
      <c r="B878" s="219"/>
      <c r="C878" s="268" t="s">
        <v>1111</v>
      </c>
      <c r="D878" s="259"/>
      <c r="E878" s="260">
        <v>10.1</v>
      </c>
      <c r="F878" s="222"/>
      <c r="G878" s="222"/>
      <c r="H878" s="222"/>
      <c r="I878" s="222"/>
      <c r="J878" s="222"/>
      <c r="K878" s="222"/>
      <c r="L878" s="222"/>
      <c r="M878" s="222"/>
      <c r="N878" s="222"/>
      <c r="O878" s="222"/>
      <c r="P878" s="222"/>
      <c r="Q878" s="222"/>
      <c r="R878" s="222"/>
      <c r="S878" s="222"/>
      <c r="T878" s="222"/>
      <c r="U878" s="222"/>
      <c r="V878" s="222"/>
      <c r="W878" s="222"/>
      <c r="X878" s="222"/>
      <c r="Y878" s="211"/>
      <c r="Z878" s="211"/>
      <c r="AA878" s="211"/>
      <c r="AB878" s="211"/>
      <c r="AC878" s="211"/>
      <c r="AD878" s="211"/>
      <c r="AE878" s="211"/>
      <c r="AF878" s="211"/>
      <c r="AG878" s="211" t="s">
        <v>288</v>
      </c>
      <c r="AH878" s="211">
        <v>0</v>
      </c>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68" t="s">
        <v>1112</v>
      </c>
      <c r="D879" s="259"/>
      <c r="E879" s="260">
        <v>5.5</v>
      </c>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v>0</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18"/>
      <c r="B880" s="219"/>
      <c r="C880" s="268" t="s">
        <v>1113</v>
      </c>
      <c r="D880" s="259"/>
      <c r="E880" s="260">
        <v>5.8</v>
      </c>
      <c r="F880" s="222"/>
      <c r="G880" s="222"/>
      <c r="H880" s="222"/>
      <c r="I880" s="222"/>
      <c r="J880" s="222"/>
      <c r="K880" s="222"/>
      <c r="L880" s="222"/>
      <c r="M880" s="222"/>
      <c r="N880" s="222"/>
      <c r="O880" s="222"/>
      <c r="P880" s="222"/>
      <c r="Q880" s="222"/>
      <c r="R880" s="222"/>
      <c r="S880" s="222"/>
      <c r="T880" s="222"/>
      <c r="U880" s="222"/>
      <c r="V880" s="222"/>
      <c r="W880" s="222"/>
      <c r="X880" s="222"/>
      <c r="Y880" s="211"/>
      <c r="Z880" s="211"/>
      <c r="AA880" s="211"/>
      <c r="AB880" s="211"/>
      <c r="AC880" s="211"/>
      <c r="AD880" s="211"/>
      <c r="AE880" s="211"/>
      <c r="AF880" s="211"/>
      <c r="AG880" s="211" t="s">
        <v>288</v>
      </c>
      <c r="AH880" s="211">
        <v>0</v>
      </c>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68" t="s">
        <v>1114</v>
      </c>
      <c r="D881" s="259"/>
      <c r="E881" s="260">
        <v>5.9</v>
      </c>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18"/>
      <c r="B882" s="219"/>
      <c r="C882" s="268" t="s">
        <v>1115</v>
      </c>
      <c r="D882" s="259"/>
      <c r="E882" s="260">
        <v>10</v>
      </c>
      <c r="F882" s="222"/>
      <c r="G882" s="222"/>
      <c r="H882" s="222"/>
      <c r="I882" s="222"/>
      <c r="J882" s="222"/>
      <c r="K882" s="222"/>
      <c r="L882" s="222"/>
      <c r="M882" s="222"/>
      <c r="N882" s="222"/>
      <c r="O882" s="222"/>
      <c r="P882" s="222"/>
      <c r="Q882" s="222"/>
      <c r="R882" s="222"/>
      <c r="S882" s="222"/>
      <c r="T882" s="222"/>
      <c r="U882" s="222"/>
      <c r="V882" s="222"/>
      <c r="W882" s="222"/>
      <c r="X882" s="222"/>
      <c r="Y882" s="211"/>
      <c r="Z882" s="211"/>
      <c r="AA882" s="211"/>
      <c r="AB882" s="211"/>
      <c r="AC882" s="211"/>
      <c r="AD882" s="211"/>
      <c r="AE882" s="211"/>
      <c r="AF882" s="211"/>
      <c r="AG882" s="211" t="s">
        <v>288</v>
      </c>
      <c r="AH882" s="211">
        <v>0</v>
      </c>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18"/>
      <c r="B883" s="219"/>
      <c r="C883" s="268" t="s">
        <v>1116</v>
      </c>
      <c r="D883" s="259"/>
      <c r="E883" s="260">
        <v>4.3</v>
      </c>
      <c r="F883" s="222"/>
      <c r="G883" s="222"/>
      <c r="H883" s="222"/>
      <c r="I883" s="222"/>
      <c r="J883" s="222"/>
      <c r="K883" s="222"/>
      <c r="L883" s="222"/>
      <c r="M883" s="222"/>
      <c r="N883" s="222"/>
      <c r="O883" s="222"/>
      <c r="P883" s="222"/>
      <c r="Q883" s="222"/>
      <c r="R883" s="222"/>
      <c r="S883" s="222"/>
      <c r="T883" s="222"/>
      <c r="U883" s="222"/>
      <c r="V883" s="222"/>
      <c r="W883" s="222"/>
      <c r="X883" s="222"/>
      <c r="Y883" s="211"/>
      <c r="Z883" s="211"/>
      <c r="AA883" s="211"/>
      <c r="AB883" s="211"/>
      <c r="AC883" s="211"/>
      <c r="AD883" s="211"/>
      <c r="AE883" s="211"/>
      <c r="AF883" s="211"/>
      <c r="AG883" s="211" t="s">
        <v>288</v>
      </c>
      <c r="AH883" s="211">
        <v>0</v>
      </c>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18"/>
      <c r="B884" s="219"/>
      <c r="C884" s="268" t="s">
        <v>1117</v>
      </c>
      <c r="D884" s="259"/>
      <c r="E884" s="260">
        <v>7.06</v>
      </c>
      <c r="F884" s="222"/>
      <c r="G884" s="222"/>
      <c r="H884" s="222"/>
      <c r="I884" s="222"/>
      <c r="J884" s="222"/>
      <c r="K884" s="222"/>
      <c r="L884" s="222"/>
      <c r="M884" s="222"/>
      <c r="N884" s="222"/>
      <c r="O884" s="222"/>
      <c r="P884" s="222"/>
      <c r="Q884" s="222"/>
      <c r="R884" s="222"/>
      <c r="S884" s="222"/>
      <c r="T884" s="222"/>
      <c r="U884" s="222"/>
      <c r="V884" s="222"/>
      <c r="W884" s="222"/>
      <c r="X884" s="222"/>
      <c r="Y884" s="211"/>
      <c r="Z884" s="211"/>
      <c r="AA884" s="211"/>
      <c r="AB884" s="211"/>
      <c r="AC884" s="211"/>
      <c r="AD884" s="211"/>
      <c r="AE884" s="211"/>
      <c r="AF884" s="211"/>
      <c r="AG884" s="211" t="s">
        <v>288</v>
      </c>
      <c r="AH884" s="211">
        <v>0</v>
      </c>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outlineLevel="1" x14ac:dyDescent="0.2">
      <c r="A885" s="218"/>
      <c r="B885" s="219"/>
      <c r="C885" s="268" t="s">
        <v>1118</v>
      </c>
      <c r="D885" s="259"/>
      <c r="E885" s="260">
        <v>4.3499999999999996</v>
      </c>
      <c r="F885" s="222"/>
      <c r="G885" s="222"/>
      <c r="H885" s="222"/>
      <c r="I885" s="222"/>
      <c r="J885" s="222"/>
      <c r="K885" s="222"/>
      <c r="L885" s="222"/>
      <c r="M885" s="222"/>
      <c r="N885" s="222"/>
      <c r="O885" s="222"/>
      <c r="P885" s="222"/>
      <c r="Q885" s="222"/>
      <c r="R885" s="222"/>
      <c r="S885" s="222"/>
      <c r="T885" s="222"/>
      <c r="U885" s="222"/>
      <c r="V885" s="222"/>
      <c r="W885" s="222"/>
      <c r="X885" s="222"/>
      <c r="Y885" s="211"/>
      <c r="Z885" s="211"/>
      <c r="AA885" s="211"/>
      <c r="AB885" s="211"/>
      <c r="AC885" s="211"/>
      <c r="AD885" s="211"/>
      <c r="AE885" s="211"/>
      <c r="AF885" s="211"/>
      <c r="AG885" s="211" t="s">
        <v>288</v>
      </c>
      <c r="AH885" s="211">
        <v>0</v>
      </c>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18"/>
      <c r="B886" s="219"/>
      <c r="C886" s="268" t="s">
        <v>1119</v>
      </c>
      <c r="D886" s="259"/>
      <c r="E886" s="260">
        <v>7.2</v>
      </c>
      <c r="F886" s="222"/>
      <c r="G886" s="222"/>
      <c r="H886" s="222"/>
      <c r="I886" s="222"/>
      <c r="J886" s="222"/>
      <c r="K886" s="222"/>
      <c r="L886" s="222"/>
      <c r="M886" s="222"/>
      <c r="N886" s="222"/>
      <c r="O886" s="222"/>
      <c r="P886" s="222"/>
      <c r="Q886" s="222"/>
      <c r="R886" s="222"/>
      <c r="S886" s="222"/>
      <c r="T886" s="222"/>
      <c r="U886" s="222"/>
      <c r="V886" s="222"/>
      <c r="W886" s="222"/>
      <c r="X886" s="222"/>
      <c r="Y886" s="211"/>
      <c r="Z886" s="211"/>
      <c r="AA886" s="211"/>
      <c r="AB886" s="211"/>
      <c r="AC886" s="211"/>
      <c r="AD886" s="211"/>
      <c r="AE886" s="211"/>
      <c r="AF886" s="211"/>
      <c r="AG886" s="211" t="s">
        <v>288</v>
      </c>
      <c r="AH886" s="211">
        <v>0</v>
      </c>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18"/>
      <c r="B887" s="219"/>
      <c r="C887" s="268" t="s">
        <v>1120</v>
      </c>
      <c r="D887" s="259"/>
      <c r="E887" s="260">
        <v>4.7</v>
      </c>
      <c r="F887" s="222"/>
      <c r="G887" s="222"/>
      <c r="H887" s="222"/>
      <c r="I887" s="222"/>
      <c r="J887" s="222"/>
      <c r="K887" s="222"/>
      <c r="L887" s="222"/>
      <c r="M887" s="222"/>
      <c r="N887" s="222"/>
      <c r="O887" s="222"/>
      <c r="P887" s="222"/>
      <c r="Q887" s="222"/>
      <c r="R887" s="222"/>
      <c r="S887" s="222"/>
      <c r="T887" s="222"/>
      <c r="U887" s="222"/>
      <c r="V887" s="222"/>
      <c r="W887" s="222"/>
      <c r="X887" s="222"/>
      <c r="Y887" s="211"/>
      <c r="Z887" s="211"/>
      <c r="AA887" s="211"/>
      <c r="AB887" s="211"/>
      <c r="AC887" s="211"/>
      <c r="AD887" s="211"/>
      <c r="AE887" s="211"/>
      <c r="AF887" s="211"/>
      <c r="AG887" s="211" t="s">
        <v>288</v>
      </c>
      <c r="AH887" s="211">
        <v>0</v>
      </c>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8" t="s">
        <v>500</v>
      </c>
      <c r="D888" s="259"/>
      <c r="E888" s="260">
        <v>2.15</v>
      </c>
      <c r="F888" s="222"/>
      <c r="G888" s="222"/>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288</v>
      </c>
      <c r="AH888" s="211">
        <v>0</v>
      </c>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outlineLevel="1" x14ac:dyDescent="0.2">
      <c r="A889" s="218"/>
      <c r="B889" s="219"/>
      <c r="C889" s="268" t="s">
        <v>501</v>
      </c>
      <c r="D889" s="259"/>
      <c r="E889" s="260">
        <v>1.75</v>
      </c>
      <c r="F889" s="222"/>
      <c r="G889" s="222"/>
      <c r="H889" s="222"/>
      <c r="I889" s="222"/>
      <c r="J889" s="222"/>
      <c r="K889" s="222"/>
      <c r="L889" s="222"/>
      <c r="M889" s="222"/>
      <c r="N889" s="222"/>
      <c r="O889" s="222"/>
      <c r="P889" s="222"/>
      <c r="Q889" s="222"/>
      <c r="R889" s="222"/>
      <c r="S889" s="222"/>
      <c r="T889" s="222"/>
      <c r="U889" s="222"/>
      <c r="V889" s="222"/>
      <c r="W889" s="222"/>
      <c r="X889" s="222"/>
      <c r="Y889" s="211"/>
      <c r="Z889" s="211"/>
      <c r="AA889" s="211"/>
      <c r="AB889" s="211"/>
      <c r="AC889" s="211"/>
      <c r="AD889" s="211"/>
      <c r="AE889" s="211"/>
      <c r="AF889" s="211"/>
      <c r="AG889" s="211" t="s">
        <v>288</v>
      </c>
      <c r="AH889" s="211">
        <v>0</v>
      </c>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68" t="s">
        <v>502</v>
      </c>
      <c r="D890" s="259"/>
      <c r="E890" s="260">
        <v>2.35</v>
      </c>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v>0</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outlineLevel="1" x14ac:dyDescent="0.2">
      <c r="A891" s="218"/>
      <c r="B891" s="219"/>
      <c r="C891" s="268" t="s">
        <v>503</v>
      </c>
      <c r="D891" s="259"/>
      <c r="E891" s="260">
        <v>3.3</v>
      </c>
      <c r="F891" s="222"/>
      <c r="G891" s="222"/>
      <c r="H891" s="222"/>
      <c r="I891" s="222"/>
      <c r="J891" s="222"/>
      <c r="K891" s="222"/>
      <c r="L891" s="222"/>
      <c r="M891" s="222"/>
      <c r="N891" s="222"/>
      <c r="O891" s="222"/>
      <c r="P891" s="222"/>
      <c r="Q891" s="222"/>
      <c r="R891" s="222"/>
      <c r="S891" s="222"/>
      <c r="T891" s="222"/>
      <c r="U891" s="222"/>
      <c r="V891" s="222"/>
      <c r="W891" s="222"/>
      <c r="X891" s="222"/>
      <c r="Y891" s="211"/>
      <c r="Z891" s="211"/>
      <c r="AA891" s="211"/>
      <c r="AB891" s="211"/>
      <c r="AC891" s="211"/>
      <c r="AD891" s="211"/>
      <c r="AE891" s="211"/>
      <c r="AF891" s="211"/>
      <c r="AG891" s="211" t="s">
        <v>288</v>
      </c>
      <c r="AH891" s="211">
        <v>0</v>
      </c>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8" t="s">
        <v>504</v>
      </c>
      <c r="D892" s="259"/>
      <c r="E892" s="260">
        <v>3.5</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18"/>
      <c r="B893" s="219"/>
      <c r="C893" s="268" t="s">
        <v>505</v>
      </c>
      <c r="D893" s="259"/>
      <c r="E893" s="260">
        <v>7</v>
      </c>
      <c r="F893" s="222"/>
      <c r="G893" s="222"/>
      <c r="H893" s="222"/>
      <c r="I893" s="222"/>
      <c r="J893" s="222"/>
      <c r="K893" s="222"/>
      <c r="L893" s="222"/>
      <c r="M893" s="222"/>
      <c r="N893" s="222"/>
      <c r="O893" s="222"/>
      <c r="P893" s="222"/>
      <c r="Q893" s="222"/>
      <c r="R893" s="222"/>
      <c r="S893" s="222"/>
      <c r="T893" s="222"/>
      <c r="U893" s="222"/>
      <c r="V893" s="222"/>
      <c r="W893" s="222"/>
      <c r="X893" s="222"/>
      <c r="Y893" s="211"/>
      <c r="Z893" s="211"/>
      <c r="AA893" s="211"/>
      <c r="AB893" s="211"/>
      <c r="AC893" s="211"/>
      <c r="AD893" s="211"/>
      <c r="AE893" s="211"/>
      <c r="AF893" s="211"/>
      <c r="AG893" s="211" t="s">
        <v>288</v>
      </c>
      <c r="AH893" s="211">
        <v>0</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18"/>
      <c r="B894" s="219"/>
      <c r="C894" s="268" t="s">
        <v>506</v>
      </c>
      <c r="D894" s="259"/>
      <c r="E894" s="260">
        <v>2.1</v>
      </c>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v>0</v>
      </c>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18"/>
      <c r="B895" s="219"/>
      <c r="C895" s="268" t="s">
        <v>507</v>
      </c>
      <c r="D895" s="259"/>
      <c r="E895" s="260">
        <v>7.8</v>
      </c>
      <c r="F895" s="222"/>
      <c r="G895" s="222"/>
      <c r="H895" s="222"/>
      <c r="I895" s="222"/>
      <c r="J895" s="222"/>
      <c r="K895" s="222"/>
      <c r="L895" s="222"/>
      <c r="M895" s="222"/>
      <c r="N895" s="222"/>
      <c r="O895" s="222"/>
      <c r="P895" s="222"/>
      <c r="Q895" s="222"/>
      <c r="R895" s="222"/>
      <c r="S895" s="222"/>
      <c r="T895" s="222"/>
      <c r="U895" s="222"/>
      <c r="V895" s="222"/>
      <c r="W895" s="222"/>
      <c r="X895" s="222"/>
      <c r="Y895" s="211"/>
      <c r="Z895" s="211"/>
      <c r="AA895" s="211"/>
      <c r="AB895" s="211"/>
      <c r="AC895" s="211"/>
      <c r="AD895" s="211"/>
      <c r="AE895" s="211"/>
      <c r="AF895" s="211"/>
      <c r="AG895" s="211" t="s">
        <v>288</v>
      </c>
      <c r="AH895" s="211">
        <v>0</v>
      </c>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18"/>
      <c r="B896" s="219"/>
      <c r="C896" s="268" t="s">
        <v>1121</v>
      </c>
      <c r="D896" s="259"/>
      <c r="E896" s="260">
        <v>6.28</v>
      </c>
      <c r="F896" s="222"/>
      <c r="G896" s="222"/>
      <c r="H896" s="222"/>
      <c r="I896" s="222"/>
      <c r="J896" s="222"/>
      <c r="K896" s="222"/>
      <c r="L896" s="222"/>
      <c r="M896" s="222"/>
      <c r="N896" s="222"/>
      <c r="O896" s="222"/>
      <c r="P896" s="222"/>
      <c r="Q896" s="222"/>
      <c r="R896" s="222"/>
      <c r="S896" s="222"/>
      <c r="T896" s="222"/>
      <c r="U896" s="222"/>
      <c r="V896" s="222"/>
      <c r="W896" s="222"/>
      <c r="X896" s="222"/>
      <c r="Y896" s="211"/>
      <c r="Z896" s="211"/>
      <c r="AA896" s="211"/>
      <c r="AB896" s="211"/>
      <c r="AC896" s="211"/>
      <c r="AD896" s="211"/>
      <c r="AE896" s="211"/>
      <c r="AF896" s="211"/>
      <c r="AG896" s="211" t="s">
        <v>288</v>
      </c>
      <c r="AH896" s="211">
        <v>0</v>
      </c>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18"/>
      <c r="B897" s="219"/>
      <c r="C897" s="268" t="s">
        <v>508</v>
      </c>
      <c r="D897" s="259"/>
      <c r="E897" s="260">
        <v>2.9</v>
      </c>
      <c r="F897" s="222"/>
      <c r="G897" s="222"/>
      <c r="H897" s="222"/>
      <c r="I897" s="222"/>
      <c r="J897" s="222"/>
      <c r="K897" s="222"/>
      <c r="L897" s="222"/>
      <c r="M897" s="222"/>
      <c r="N897" s="222"/>
      <c r="O897" s="222"/>
      <c r="P897" s="222"/>
      <c r="Q897" s="222"/>
      <c r="R897" s="222"/>
      <c r="S897" s="222"/>
      <c r="T897" s="222"/>
      <c r="U897" s="222"/>
      <c r="V897" s="222"/>
      <c r="W897" s="222"/>
      <c r="X897" s="222"/>
      <c r="Y897" s="211"/>
      <c r="Z897" s="211"/>
      <c r="AA897" s="211"/>
      <c r="AB897" s="211"/>
      <c r="AC897" s="211"/>
      <c r="AD897" s="211"/>
      <c r="AE897" s="211"/>
      <c r="AF897" s="211"/>
      <c r="AG897" s="211" t="s">
        <v>288</v>
      </c>
      <c r="AH897" s="211">
        <v>0</v>
      </c>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18"/>
      <c r="B898" s="219"/>
      <c r="C898" s="268" t="s">
        <v>1122</v>
      </c>
      <c r="D898" s="259"/>
      <c r="E898" s="260">
        <v>5.0999999999999996</v>
      </c>
      <c r="F898" s="222"/>
      <c r="G898" s="222"/>
      <c r="H898" s="222"/>
      <c r="I898" s="222"/>
      <c r="J898" s="222"/>
      <c r="K898" s="222"/>
      <c r="L898" s="222"/>
      <c r="M898" s="222"/>
      <c r="N898" s="222"/>
      <c r="O898" s="222"/>
      <c r="P898" s="222"/>
      <c r="Q898" s="222"/>
      <c r="R898" s="222"/>
      <c r="S898" s="222"/>
      <c r="T898" s="222"/>
      <c r="U898" s="222"/>
      <c r="V898" s="222"/>
      <c r="W898" s="222"/>
      <c r="X898" s="222"/>
      <c r="Y898" s="211"/>
      <c r="Z898" s="211"/>
      <c r="AA898" s="211"/>
      <c r="AB898" s="211"/>
      <c r="AC898" s="211"/>
      <c r="AD898" s="211"/>
      <c r="AE898" s="211"/>
      <c r="AF898" s="211"/>
      <c r="AG898" s="211" t="s">
        <v>288</v>
      </c>
      <c r="AH898" s="211">
        <v>0</v>
      </c>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18"/>
      <c r="B899" s="219"/>
      <c r="C899" s="268" t="s">
        <v>1123</v>
      </c>
      <c r="D899" s="259"/>
      <c r="E899" s="260">
        <v>6.5</v>
      </c>
      <c r="F899" s="222"/>
      <c r="G899" s="222"/>
      <c r="H899" s="222"/>
      <c r="I899" s="222"/>
      <c r="J899" s="222"/>
      <c r="K899" s="222"/>
      <c r="L899" s="222"/>
      <c r="M899" s="222"/>
      <c r="N899" s="222"/>
      <c r="O899" s="222"/>
      <c r="P899" s="222"/>
      <c r="Q899" s="222"/>
      <c r="R899" s="222"/>
      <c r="S899" s="222"/>
      <c r="T899" s="222"/>
      <c r="U899" s="222"/>
      <c r="V899" s="222"/>
      <c r="W899" s="222"/>
      <c r="X899" s="222"/>
      <c r="Y899" s="211"/>
      <c r="Z899" s="211"/>
      <c r="AA899" s="211"/>
      <c r="AB899" s="211"/>
      <c r="AC899" s="211"/>
      <c r="AD899" s="211"/>
      <c r="AE899" s="211"/>
      <c r="AF899" s="211"/>
      <c r="AG899" s="211" t="s">
        <v>288</v>
      </c>
      <c r="AH899" s="211">
        <v>0</v>
      </c>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18"/>
      <c r="B900" s="219"/>
      <c r="C900" s="268" t="s">
        <v>1124</v>
      </c>
      <c r="D900" s="259"/>
      <c r="E900" s="260">
        <v>4.9000000000000004</v>
      </c>
      <c r="F900" s="222"/>
      <c r="G900" s="222"/>
      <c r="H900" s="222"/>
      <c r="I900" s="222"/>
      <c r="J900" s="222"/>
      <c r="K900" s="222"/>
      <c r="L900" s="222"/>
      <c r="M900" s="222"/>
      <c r="N900" s="222"/>
      <c r="O900" s="222"/>
      <c r="P900" s="222"/>
      <c r="Q900" s="222"/>
      <c r="R900" s="222"/>
      <c r="S900" s="222"/>
      <c r="T900" s="222"/>
      <c r="U900" s="222"/>
      <c r="V900" s="222"/>
      <c r="W900" s="222"/>
      <c r="X900" s="222"/>
      <c r="Y900" s="211"/>
      <c r="Z900" s="211"/>
      <c r="AA900" s="211"/>
      <c r="AB900" s="211"/>
      <c r="AC900" s="211"/>
      <c r="AD900" s="211"/>
      <c r="AE900" s="211"/>
      <c r="AF900" s="211"/>
      <c r="AG900" s="211" t="s">
        <v>288</v>
      </c>
      <c r="AH900" s="211">
        <v>0</v>
      </c>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18"/>
      <c r="B901" s="219"/>
      <c r="C901" s="268" t="s">
        <v>1125</v>
      </c>
      <c r="D901" s="259"/>
      <c r="E901" s="260">
        <v>5.3</v>
      </c>
      <c r="F901" s="222"/>
      <c r="G901" s="222"/>
      <c r="H901" s="222"/>
      <c r="I901" s="222"/>
      <c r="J901" s="222"/>
      <c r="K901" s="222"/>
      <c r="L901" s="222"/>
      <c r="M901" s="222"/>
      <c r="N901" s="222"/>
      <c r="O901" s="222"/>
      <c r="P901" s="222"/>
      <c r="Q901" s="222"/>
      <c r="R901" s="222"/>
      <c r="S901" s="222"/>
      <c r="T901" s="222"/>
      <c r="U901" s="222"/>
      <c r="V901" s="222"/>
      <c r="W901" s="222"/>
      <c r="X901" s="222"/>
      <c r="Y901" s="211"/>
      <c r="Z901" s="211"/>
      <c r="AA901" s="211"/>
      <c r="AB901" s="211"/>
      <c r="AC901" s="211"/>
      <c r="AD901" s="211"/>
      <c r="AE901" s="211"/>
      <c r="AF901" s="211"/>
      <c r="AG901" s="211" t="s">
        <v>288</v>
      </c>
      <c r="AH901" s="211">
        <v>0</v>
      </c>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outlineLevel="1" x14ac:dyDescent="0.2">
      <c r="A902" s="218"/>
      <c r="B902" s="219"/>
      <c r="C902" s="268" t="s">
        <v>1126</v>
      </c>
      <c r="D902" s="259"/>
      <c r="E902" s="260">
        <v>5.9</v>
      </c>
      <c r="F902" s="222"/>
      <c r="G902" s="222"/>
      <c r="H902" s="222"/>
      <c r="I902" s="222"/>
      <c r="J902" s="222"/>
      <c r="K902" s="222"/>
      <c r="L902" s="222"/>
      <c r="M902" s="222"/>
      <c r="N902" s="222"/>
      <c r="O902" s="222"/>
      <c r="P902" s="222"/>
      <c r="Q902" s="222"/>
      <c r="R902" s="222"/>
      <c r="S902" s="222"/>
      <c r="T902" s="222"/>
      <c r="U902" s="222"/>
      <c r="V902" s="222"/>
      <c r="W902" s="222"/>
      <c r="X902" s="222"/>
      <c r="Y902" s="211"/>
      <c r="Z902" s="211"/>
      <c r="AA902" s="211"/>
      <c r="AB902" s="211"/>
      <c r="AC902" s="211"/>
      <c r="AD902" s="211"/>
      <c r="AE902" s="211"/>
      <c r="AF902" s="211"/>
      <c r="AG902" s="211" t="s">
        <v>288</v>
      </c>
      <c r="AH902" s="211">
        <v>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18"/>
      <c r="B903" s="219"/>
      <c r="C903" s="268" t="s">
        <v>1127</v>
      </c>
      <c r="D903" s="259"/>
      <c r="E903" s="260">
        <v>5.7</v>
      </c>
      <c r="F903" s="222"/>
      <c r="G903" s="222"/>
      <c r="H903" s="222"/>
      <c r="I903" s="222"/>
      <c r="J903" s="222"/>
      <c r="K903" s="222"/>
      <c r="L903" s="222"/>
      <c r="M903" s="222"/>
      <c r="N903" s="222"/>
      <c r="O903" s="222"/>
      <c r="P903" s="222"/>
      <c r="Q903" s="222"/>
      <c r="R903" s="222"/>
      <c r="S903" s="222"/>
      <c r="T903" s="222"/>
      <c r="U903" s="222"/>
      <c r="V903" s="222"/>
      <c r="W903" s="222"/>
      <c r="X903" s="222"/>
      <c r="Y903" s="211"/>
      <c r="Z903" s="211"/>
      <c r="AA903" s="211"/>
      <c r="AB903" s="211"/>
      <c r="AC903" s="211"/>
      <c r="AD903" s="211"/>
      <c r="AE903" s="211"/>
      <c r="AF903" s="211"/>
      <c r="AG903" s="211" t="s">
        <v>288</v>
      </c>
      <c r="AH903" s="211">
        <v>0</v>
      </c>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ht="31.45" outlineLevel="1" x14ac:dyDescent="0.2">
      <c r="A904" s="233">
        <v>206</v>
      </c>
      <c r="B904" s="234" t="s">
        <v>1128</v>
      </c>
      <c r="C904" s="252" t="s">
        <v>1129</v>
      </c>
      <c r="D904" s="235" t="s">
        <v>349</v>
      </c>
      <c r="E904" s="236">
        <v>83.1</v>
      </c>
      <c r="F904" s="237"/>
      <c r="G904" s="238">
        <f>ROUND(E904*F904,2)</f>
        <v>0</v>
      </c>
      <c r="H904" s="237"/>
      <c r="I904" s="238">
        <f>ROUND(E904*H904,2)</f>
        <v>0</v>
      </c>
      <c r="J904" s="237"/>
      <c r="K904" s="238">
        <f>ROUND(E904*J904,2)</f>
        <v>0</v>
      </c>
      <c r="L904" s="238">
        <v>21</v>
      </c>
      <c r="M904" s="238">
        <f>G904*(1+L904/100)</f>
        <v>0</v>
      </c>
      <c r="N904" s="238">
        <v>1.2E-4</v>
      </c>
      <c r="O904" s="238">
        <f>ROUND(E904*N904,2)</f>
        <v>0.01</v>
      </c>
      <c r="P904" s="238">
        <v>0</v>
      </c>
      <c r="Q904" s="238">
        <f>ROUND(E904*P904,2)</f>
        <v>0</v>
      </c>
      <c r="R904" s="238" t="s">
        <v>1089</v>
      </c>
      <c r="S904" s="238" t="s">
        <v>214</v>
      </c>
      <c r="T904" s="239" t="s">
        <v>284</v>
      </c>
      <c r="U904" s="222">
        <v>0.64</v>
      </c>
      <c r="V904" s="222">
        <f>ROUND(E904*U904,2)</f>
        <v>53.18</v>
      </c>
      <c r="W904" s="222"/>
      <c r="X904" s="222" t="s">
        <v>248</v>
      </c>
      <c r="Y904" s="211"/>
      <c r="Z904" s="211"/>
      <c r="AA904" s="211"/>
      <c r="AB904" s="211"/>
      <c r="AC904" s="211"/>
      <c r="AD904" s="211"/>
      <c r="AE904" s="211"/>
      <c r="AF904" s="211"/>
      <c r="AG904" s="211" t="s">
        <v>745</v>
      </c>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18"/>
      <c r="B905" s="219"/>
      <c r="C905" s="268" t="s">
        <v>1130</v>
      </c>
      <c r="D905" s="259"/>
      <c r="E905" s="260">
        <v>7.7</v>
      </c>
      <c r="F905" s="222"/>
      <c r="G905" s="222"/>
      <c r="H905" s="222"/>
      <c r="I905" s="222"/>
      <c r="J905" s="222"/>
      <c r="K905" s="222"/>
      <c r="L905" s="222"/>
      <c r="M905" s="222"/>
      <c r="N905" s="222"/>
      <c r="O905" s="222"/>
      <c r="P905" s="222"/>
      <c r="Q905" s="222"/>
      <c r="R905" s="222"/>
      <c r="S905" s="222"/>
      <c r="T905" s="222"/>
      <c r="U905" s="222"/>
      <c r="V905" s="222"/>
      <c r="W905" s="222"/>
      <c r="X905" s="222"/>
      <c r="Y905" s="211"/>
      <c r="Z905" s="211"/>
      <c r="AA905" s="211"/>
      <c r="AB905" s="211"/>
      <c r="AC905" s="211"/>
      <c r="AD905" s="211"/>
      <c r="AE905" s="211"/>
      <c r="AF905" s="211"/>
      <c r="AG905" s="211" t="s">
        <v>288</v>
      </c>
      <c r="AH905" s="211">
        <v>0</v>
      </c>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outlineLevel="1" x14ac:dyDescent="0.2">
      <c r="A906" s="218"/>
      <c r="B906" s="219"/>
      <c r="C906" s="268" t="s">
        <v>1131</v>
      </c>
      <c r="D906" s="259"/>
      <c r="E906" s="260">
        <v>5.5</v>
      </c>
      <c r="F906" s="222"/>
      <c r="G906" s="222"/>
      <c r="H906" s="222"/>
      <c r="I906" s="222"/>
      <c r="J906" s="222"/>
      <c r="K906" s="222"/>
      <c r="L906" s="222"/>
      <c r="M906" s="222"/>
      <c r="N906" s="222"/>
      <c r="O906" s="222"/>
      <c r="P906" s="222"/>
      <c r="Q906" s="222"/>
      <c r="R906" s="222"/>
      <c r="S906" s="222"/>
      <c r="T906" s="222"/>
      <c r="U906" s="222"/>
      <c r="V906" s="222"/>
      <c r="W906" s="222"/>
      <c r="X906" s="222"/>
      <c r="Y906" s="211"/>
      <c r="Z906" s="211"/>
      <c r="AA906" s="211"/>
      <c r="AB906" s="211"/>
      <c r="AC906" s="211"/>
      <c r="AD906" s="211"/>
      <c r="AE906" s="211"/>
      <c r="AF906" s="211"/>
      <c r="AG906" s="211" t="s">
        <v>288</v>
      </c>
      <c r="AH906" s="211">
        <v>0</v>
      </c>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outlineLevel="1" x14ac:dyDescent="0.2">
      <c r="A907" s="218"/>
      <c r="B907" s="219"/>
      <c r="C907" s="268" t="s">
        <v>1132</v>
      </c>
      <c r="D907" s="259"/>
      <c r="E907" s="260">
        <v>2.2999999999999998</v>
      </c>
      <c r="F907" s="222"/>
      <c r="G907" s="222"/>
      <c r="H907" s="222"/>
      <c r="I907" s="222"/>
      <c r="J907" s="222"/>
      <c r="K907" s="222"/>
      <c r="L907" s="222"/>
      <c r="M907" s="222"/>
      <c r="N907" s="222"/>
      <c r="O907" s="222"/>
      <c r="P907" s="222"/>
      <c r="Q907" s="222"/>
      <c r="R907" s="222"/>
      <c r="S907" s="222"/>
      <c r="T907" s="222"/>
      <c r="U907" s="222"/>
      <c r="V907" s="222"/>
      <c r="W907" s="222"/>
      <c r="X907" s="222"/>
      <c r="Y907" s="211"/>
      <c r="Z907" s="211"/>
      <c r="AA907" s="211"/>
      <c r="AB907" s="211"/>
      <c r="AC907" s="211"/>
      <c r="AD907" s="211"/>
      <c r="AE907" s="211"/>
      <c r="AF907" s="211"/>
      <c r="AG907" s="211" t="s">
        <v>288</v>
      </c>
      <c r="AH907" s="211">
        <v>0</v>
      </c>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68" t="s">
        <v>1133</v>
      </c>
      <c r="D908" s="259"/>
      <c r="E908" s="260">
        <v>3.5</v>
      </c>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v>0</v>
      </c>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outlineLevel="1" x14ac:dyDescent="0.2">
      <c r="A909" s="218"/>
      <c r="B909" s="219"/>
      <c r="C909" s="268" t="s">
        <v>1134</v>
      </c>
      <c r="D909" s="259"/>
      <c r="E909" s="260">
        <v>2.2999999999999998</v>
      </c>
      <c r="F909" s="222"/>
      <c r="G909" s="222"/>
      <c r="H909" s="222"/>
      <c r="I909" s="222"/>
      <c r="J909" s="222"/>
      <c r="K909" s="222"/>
      <c r="L909" s="222"/>
      <c r="M909" s="222"/>
      <c r="N909" s="222"/>
      <c r="O909" s="222"/>
      <c r="P909" s="222"/>
      <c r="Q909" s="222"/>
      <c r="R909" s="222"/>
      <c r="S909" s="222"/>
      <c r="T909" s="222"/>
      <c r="U909" s="222"/>
      <c r="V909" s="222"/>
      <c r="W909" s="222"/>
      <c r="X909" s="222"/>
      <c r="Y909" s="211"/>
      <c r="Z909" s="211"/>
      <c r="AA909" s="211"/>
      <c r="AB909" s="211"/>
      <c r="AC909" s="211"/>
      <c r="AD909" s="211"/>
      <c r="AE909" s="211"/>
      <c r="AF909" s="211"/>
      <c r="AG909" s="211" t="s">
        <v>288</v>
      </c>
      <c r="AH909" s="211">
        <v>0</v>
      </c>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68" t="s">
        <v>1135</v>
      </c>
      <c r="D910" s="259"/>
      <c r="E910" s="260">
        <v>1.2</v>
      </c>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v>0</v>
      </c>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outlineLevel="1" x14ac:dyDescent="0.2">
      <c r="A911" s="218"/>
      <c r="B911" s="219"/>
      <c r="C911" s="268" t="s">
        <v>1136</v>
      </c>
      <c r="D911" s="259"/>
      <c r="E911" s="260">
        <v>0.65</v>
      </c>
      <c r="F911" s="222"/>
      <c r="G911" s="222"/>
      <c r="H911" s="222"/>
      <c r="I911" s="222"/>
      <c r="J911" s="222"/>
      <c r="K911" s="222"/>
      <c r="L911" s="222"/>
      <c r="M911" s="222"/>
      <c r="N911" s="222"/>
      <c r="O911" s="222"/>
      <c r="P911" s="222"/>
      <c r="Q911" s="222"/>
      <c r="R911" s="222"/>
      <c r="S911" s="222"/>
      <c r="T911" s="222"/>
      <c r="U911" s="222"/>
      <c r="V911" s="222"/>
      <c r="W911" s="222"/>
      <c r="X911" s="222"/>
      <c r="Y911" s="211"/>
      <c r="Z911" s="211"/>
      <c r="AA911" s="211"/>
      <c r="AB911" s="211"/>
      <c r="AC911" s="211"/>
      <c r="AD911" s="211"/>
      <c r="AE911" s="211"/>
      <c r="AF911" s="211"/>
      <c r="AG911" s="211" t="s">
        <v>288</v>
      </c>
      <c r="AH911" s="211">
        <v>0</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18"/>
      <c r="B912" s="219"/>
      <c r="C912" s="268" t="s">
        <v>1137</v>
      </c>
      <c r="D912" s="259"/>
      <c r="E912" s="260">
        <v>1.1499999999999999</v>
      </c>
      <c r="F912" s="222"/>
      <c r="G912" s="222"/>
      <c r="H912" s="222"/>
      <c r="I912" s="222"/>
      <c r="J912" s="222"/>
      <c r="K912" s="222"/>
      <c r="L912" s="222"/>
      <c r="M912" s="222"/>
      <c r="N912" s="222"/>
      <c r="O912" s="222"/>
      <c r="P912" s="222"/>
      <c r="Q912" s="222"/>
      <c r="R912" s="222"/>
      <c r="S912" s="222"/>
      <c r="T912" s="222"/>
      <c r="U912" s="222"/>
      <c r="V912" s="222"/>
      <c r="W912" s="222"/>
      <c r="X912" s="222"/>
      <c r="Y912" s="211"/>
      <c r="Z912" s="211"/>
      <c r="AA912" s="211"/>
      <c r="AB912" s="211"/>
      <c r="AC912" s="211"/>
      <c r="AD912" s="211"/>
      <c r="AE912" s="211"/>
      <c r="AF912" s="211"/>
      <c r="AG912" s="211" t="s">
        <v>288</v>
      </c>
      <c r="AH912" s="211">
        <v>0</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68" t="s">
        <v>1138</v>
      </c>
      <c r="D913" s="259"/>
      <c r="E913" s="260">
        <v>1.1499999999999999</v>
      </c>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0</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68" t="s">
        <v>1139</v>
      </c>
      <c r="D914" s="259"/>
      <c r="E914" s="260">
        <v>1.1499999999999999</v>
      </c>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v>0</v>
      </c>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18"/>
      <c r="B915" s="219"/>
      <c r="C915" s="268" t="s">
        <v>1140</v>
      </c>
      <c r="D915" s="259"/>
      <c r="E915" s="260">
        <v>0.55000000000000004</v>
      </c>
      <c r="F915" s="222"/>
      <c r="G915" s="222"/>
      <c r="H915" s="222"/>
      <c r="I915" s="222"/>
      <c r="J915" s="222"/>
      <c r="K915" s="222"/>
      <c r="L915" s="222"/>
      <c r="M915" s="222"/>
      <c r="N915" s="222"/>
      <c r="O915" s="222"/>
      <c r="P915" s="222"/>
      <c r="Q915" s="222"/>
      <c r="R915" s="222"/>
      <c r="S915" s="222"/>
      <c r="T915" s="222"/>
      <c r="U915" s="222"/>
      <c r="V915" s="222"/>
      <c r="W915" s="222"/>
      <c r="X915" s="222"/>
      <c r="Y915" s="211"/>
      <c r="Z915" s="211"/>
      <c r="AA915" s="211"/>
      <c r="AB915" s="211"/>
      <c r="AC915" s="211"/>
      <c r="AD915" s="211"/>
      <c r="AE915" s="211"/>
      <c r="AF915" s="211"/>
      <c r="AG915" s="211" t="s">
        <v>288</v>
      </c>
      <c r="AH915" s="211">
        <v>0</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18"/>
      <c r="B916" s="219"/>
      <c r="C916" s="268" t="s">
        <v>1141</v>
      </c>
      <c r="D916" s="259"/>
      <c r="E916" s="260">
        <v>0.55000000000000004</v>
      </c>
      <c r="F916" s="222"/>
      <c r="G916" s="222"/>
      <c r="H916" s="222"/>
      <c r="I916" s="222"/>
      <c r="J916" s="222"/>
      <c r="K916" s="222"/>
      <c r="L916" s="222"/>
      <c r="M916" s="222"/>
      <c r="N916" s="222"/>
      <c r="O916" s="222"/>
      <c r="P916" s="222"/>
      <c r="Q916" s="222"/>
      <c r="R916" s="222"/>
      <c r="S916" s="222"/>
      <c r="T916" s="222"/>
      <c r="U916" s="222"/>
      <c r="V916" s="222"/>
      <c r="W916" s="222"/>
      <c r="X916" s="222"/>
      <c r="Y916" s="211"/>
      <c r="Z916" s="211"/>
      <c r="AA916" s="211"/>
      <c r="AB916" s="211"/>
      <c r="AC916" s="211"/>
      <c r="AD916" s="211"/>
      <c r="AE916" s="211"/>
      <c r="AF916" s="211"/>
      <c r="AG916" s="211" t="s">
        <v>288</v>
      </c>
      <c r="AH916" s="211">
        <v>0</v>
      </c>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68" t="s">
        <v>1142</v>
      </c>
      <c r="D917" s="259"/>
      <c r="E917" s="260">
        <v>0.75</v>
      </c>
      <c r="F917" s="222"/>
      <c r="G917" s="222"/>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288</v>
      </c>
      <c r="AH917" s="211">
        <v>0</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68" t="s">
        <v>1143</v>
      </c>
      <c r="D918" s="259"/>
      <c r="E918" s="260">
        <v>0.9</v>
      </c>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v>0</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18"/>
      <c r="B919" s="219"/>
      <c r="C919" s="268" t="s">
        <v>1144</v>
      </c>
      <c r="D919" s="259"/>
      <c r="E919" s="260">
        <v>1.1000000000000001</v>
      </c>
      <c r="F919" s="222"/>
      <c r="G919" s="222"/>
      <c r="H919" s="222"/>
      <c r="I919" s="222"/>
      <c r="J919" s="222"/>
      <c r="K919" s="222"/>
      <c r="L919" s="222"/>
      <c r="M919" s="222"/>
      <c r="N919" s="222"/>
      <c r="O919" s="222"/>
      <c r="P919" s="222"/>
      <c r="Q919" s="222"/>
      <c r="R919" s="222"/>
      <c r="S919" s="222"/>
      <c r="T919" s="222"/>
      <c r="U919" s="222"/>
      <c r="V919" s="222"/>
      <c r="W919" s="222"/>
      <c r="X919" s="222"/>
      <c r="Y919" s="211"/>
      <c r="Z919" s="211"/>
      <c r="AA919" s="211"/>
      <c r="AB919" s="211"/>
      <c r="AC919" s="211"/>
      <c r="AD919" s="211"/>
      <c r="AE919" s="211"/>
      <c r="AF919" s="211"/>
      <c r="AG919" s="211" t="s">
        <v>288</v>
      </c>
      <c r="AH919" s="211">
        <v>0</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68" t="s">
        <v>1145</v>
      </c>
      <c r="D920" s="259"/>
      <c r="E920" s="260">
        <v>2.2000000000000002</v>
      </c>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v>0</v>
      </c>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68" t="s">
        <v>1146</v>
      </c>
      <c r="D921" s="259"/>
      <c r="E921" s="260">
        <v>0.7</v>
      </c>
      <c r="F921" s="222"/>
      <c r="G921" s="222"/>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288</v>
      </c>
      <c r="AH921" s="211">
        <v>0</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18"/>
      <c r="B922" s="219"/>
      <c r="C922" s="268" t="s">
        <v>1147</v>
      </c>
      <c r="D922" s="259"/>
      <c r="E922" s="260">
        <v>1.1499999999999999</v>
      </c>
      <c r="F922" s="222"/>
      <c r="G922" s="222"/>
      <c r="H922" s="222"/>
      <c r="I922" s="222"/>
      <c r="J922" s="222"/>
      <c r="K922" s="222"/>
      <c r="L922" s="222"/>
      <c r="M922" s="222"/>
      <c r="N922" s="222"/>
      <c r="O922" s="222"/>
      <c r="P922" s="222"/>
      <c r="Q922" s="222"/>
      <c r="R922" s="222"/>
      <c r="S922" s="222"/>
      <c r="T922" s="222"/>
      <c r="U922" s="222"/>
      <c r="V922" s="222"/>
      <c r="W922" s="222"/>
      <c r="X922" s="222"/>
      <c r="Y922" s="211"/>
      <c r="Z922" s="211"/>
      <c r="AA922" s="211"/>
      <c r="AB922" s="211"/>
      <c r="AC922" s="211"/>
      <c r="AD922" s="211"/>
      <c r="AE922" s="211"/>
      <c r="AF922" s="211"/>
      <c r="AG922" s="211" t="s">
        <v>288</v>
      </c>
      <c r="AH922" s="211">
        <v>0</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outlineLevel="1" x14ac:dyDescent="0.2">
      <c r="A923" s="218"/>
      <c r="B923" s="219"/>
      <c r="C923" s="268" t="s">
        <v>1148</v>
      </c>
      <c r="D923" s="259"/>
      <c r="E923" s="260">
        <v>2.6</v>
      </c>
      <c r="F923" s="222"/>
      <c r="G923" s="222"/>
      <c r="H923" s="222"/>
      <c r="I923" s="222"/>
      <c r="J923" s="222"/>
      <c r="K923" s="222"/>
      <c r="L923" s="222"/>
      <c r="M923" s="222"/>
      <c r="N923" s="222"/>
      <c r="O923" s="222"/>
      <c r="P923" s="222"/>
      <c r="Q923" s="222"/>
      <c r="R923" s="222"/>
      <c r="S923" s="222"/>
      <c r="T923" s="222"/>
      <c r="U923" s="222"/>
      <c r="V923" s="222"/>
      <c r="W923" s="222"/>
      <c r="X923" s="222"/>
      <c r="Y923" s="211"/>
      <c r="Z923" s="211"/>
      <c r="AA923" s="211"/>
      <c r="AB923" s="211"/>
      <c r="AC923" s="211"/>
      <c r="AD923" s="211"/>
      <c r="AE923" s="211"/>
      <c r="AF923" s="211"/>
      <c r="AG923" s="211" t="s">
        <v>288</v>
      </c>
      <c r="AH923" s="211">
        <v>0</v>
      </c>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68" t="s">
        <v>1149</v>
      </c>
      <c r="D924" s="259"/>
      <c r="E924" s="260">
        <v>2.6</v>
      </c>
      <c r="F924" s="222"/>
      <c r="G924" s="222"/>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288</v>
      </c>
      <c r="AH924" s="211">
        <v>0</v>
      </c>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18"/>
      <c r="B925" s="219"/>
      <c r="C925" s="268" t="s">
        <v>1150</v>
      </c>
      <c r="D925" s="259"/>
      <c r="E925" s="260">
        <v>1.1499999999999999</v>
      </c>
      <c r="F925" s="222"/>
      <c r="G925" s="222"/>
      <c r="H925" s="222"/>
      <c r="I925" s="222"/>
      <c r="J925" s="222"/>
      <c r="K925" s="222"/>
      <c r="L925" s="222"/>
      <c r="M925" s="222"/>
      <c r="N925" s="222"/>
      <c r="O925" s="222"/>
      <c r="P925" s="222"/>
      <c r="Q925" s="222"/>
      <c r="R925" s="222"/>
      <c r="S925" s="222"/>
      <c r="T925" s="222"/>
      <c r="U925" s="222"/>
      <c r="V925" s="222"/>
      <c r="W925" s="222"/>
      <c r="X925" s="222"/>
      <c r="Y925" s="211"/>
      <c r="Z925" s="211"/>
      <c r="AA925" s="211"/>
      <c r="AB925" s="211"/>
      <c r="AC925" s="211"/>
      <c r="AD925" s="211"/>
      <c r="AE925" s="211"/>
      <c r="AF925" s="211"/>
      <c r="AG925" s="211" t="s">
        <v>288</v>
      </c>
      <c r="AH925" s="211">
        <v>0</v>
      </c>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18"/>
      <c r="B926" s="219"/>
      <c r="C926" s="268" t="s">
        <v>1151</v>
      </c>
      <c r="D926" s="259"/>
      <c r="E926" s="260">
        <v>0.7</v>
      </c>
      <c r="F926" s="222"/>
      <c r="G926" s="222"/>
      <c r="H926" s="222"/>
      <c r="I926" s="222"/>
      <c r="J926" s="222"/>
      <c r="K926" s="222"/>
      <c r="L926" s="222"/>
      <c r="M926" s="222"/>
      <c r="N926" s="222"/>
      <c r="O926" s="222"/>
      <c r="P926" s="222"/>
      <c r="Q926" s="222"/>
      <c r="R926" s="222"/>
      <c r="S926" s="222"/>
      <c r="T926" s="222"/>
      <c r="U926" s="222"/>
      <c r="V926" s="222"/>
      <c r="W926" s="222"/>
      <c r="X926" s="222"/>
      <c r="Y926" s="211"/>
      <c r="Z926" s="211"/>
      <c r="AA926" s="211"/>
      <c r="AB926" s="211"/>
      <c r="AC926" s="211"/>
      <c r="AD926" s="211"/>
      <c r="AE926" s="211"/>
      <c r="AF926" s="211"/>
      <c r="AG926" s="211" t="s">
        <v>288</v>
      </c>
      <c r="AH926" s="211">
        <v>0</v>
      </c>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68" t="s">
        <v>1152</v>
      </c>
      <c r="D927" s="259"/>
      <c r="E927" s="260">
        <v>0.6</v>
      </c>
      <c r="F927" s="222"/>
      <c r="G927" s="222"/>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288</v>
      </c>
      <c r="AH927" s="211">
        <v>0</v>
      </c>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outlineLevel="1" x14ac:dyDescent="0.2">
      <c r="A928" s="218"/>
      <c r="B928" s="219"/>
      <c r="C928" s="268" t="s">
        <v>1153</v>
      </c>
      <c r="D928" s="259"/>
      <c r="E928" s="260">
        <v>3.6</v>
      </c>
      <c r="F928" s="222"/>
      <c r="G928" s="222"/>
      <c r="H928" s="222"/>
      <c r="I928" s="222"/>
      <c r="J928" s="222"/>
      <c r="K928" s="222"/>
      <c r="L928" s="222"/>
      <c r="M928" s="222"/>
      <c r="N928" s="222"/>
      <c r="O928" s="222"/>
      <c r="P928" s="222"/>
      <c r="Q928" s="222"/>
      <c r="R928" s="222"/>
      <c r="S928" s="222"/>
      <c r="T928" s="222"/>
      <c r="U928" s="222"/>
      <c r="V928" s="222"/>
      <c r="W928" s="222"/>
      <c r="X928" s="222"/>
      <c r="Y928" s="211"/>
      <c r="Z928" s="211"/>
      <c r="AA928" s="211"/>
      <c r="AB928" s="211"/>
      <c r="AC928" s="211"/>
      <c r="AD928" s="211"/>
      <c r="AE928" s="211"/>
      <c r="AF928" s="211"/>
      <c r="AG928" s="211" t="s">
        <v>288</v>
      </c>
      <c r="AH928" s="211">
        <v>0</v>
      </c>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18"/>
      <c r="B929" s="219"/>
      <c r="C929" s="268" t="s">
        <v>1154</v>
      </c>
      <c r="D929" s="259"/>
      <c r="E929" s="260">
        <v>1.05</v>
      </c>
      <c r="F929" s="222"/>
      <c r="G929" s="222"/>
      <c r="H929" s="222"/>
      <c r="I929" s="222"/>
      <c r="J929" s="222"/>
      <c r="K929" s="222"/>
      <c r="L929" s="222"/>
      <c r="M929" s="222"/>
      <c r="N929" s="222"/>
      <c r="O929" s="222"/>
      <c r="P929" s="222"/>
      <c r="Q929" s="222"/>
      <c r="R929" s="222"/>
      <c r="S929" s="222"/>
      <c r="T929" s="222"/>
      <c r="U929" s="222"/>
      <c r="V929" s="222"/>
      <c r="W929" s="222"/>
      <c r="X929" s="222"/>
      <c r="Y929" s="211"/>
      <c r="Z929" s="211"/>
      <c r="AA929" s="211"/>
      <c r="AB929" s="211"/>
      <c r="AC929" s="211"/>
      <c r="AD929" s="211"/>
      <c r="AE929" s="211"/>
      <c r="AF929" s="211"/>
      <c r="AG929" s="211" t="s">
        <v>288</v>
      </c>
      <c r="AH929" s="211">
        <v>0</v>
      </c>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68" t="s">
        <v>1155</v>
      </c>
      <c r="D930" s="259"/>
      <c r="E930" s="260">
        <v>0.65</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0</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18"/>
      <c r="B931" s="219"/>
      <c r="C931" s="268" t="s">
        <v>1156</v>
      </c>
      <c r="D931" s="259"/>
      <c r="E931" s="260">
        <v>1.2</v>
      </c>
      <c r="F931" s="222"/>
      <c r="G931" s="222"/>
      <c r="H931" s="222"/>
      <c r="I931" s="222"/>
      <c r="J931" s="222"/>
      <c r="K931" s="222"/>
      <c r="L931" s="222"/>
      <c r="M931" s="222"/>
      <c r="N931" s="222"/>
      <c r="O931" s="222"/>
      <c r="P931" s="222"/>
      <c r="Q931" s="222"/>
      <c r="R931" s="222"/>
      <c r="S931" s="222"/>
      <c r="T931" s="222"/>
      <c r="U931" s="222"/>
      <c r="V931" s="222"/>
      <c r="W931" s="222"/>
      <c r="X931" s="222"/>
      <c r="Y931" s="211"/>
      <c r="Z931" s="211"/>
      <c r="AA931" s="211"/>
      <c r="AB931" s="211"/>
      <c r="AC931" s="211"/>
      <c r="AD931" s="211"/>
      <c r="AE931" s="211"/>
      <c r="AF931" s="211"/>
      <c r="AG931" s="211" t="s">
        <v>288</v>
      </c>
      <c r="AH931" s="211">
        <v>0</v>
      </c>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68" t="s">
        <v>1157</v>
      </c>
      <c r="D932" s="259"/>
      <c r="E932" s="260">
        <v>6</v>
      </c>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v>0</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68" t="s">
        <v>1158</v>
      </c>
      <c r="D933" s="259"/>
      <c r="E933" s="260">
        <v>1.5</v>
      </c>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v>0</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68" t="s">
        <v>1159</v>
      </c>
      <c r="D934" s="259"/>
      <c r="E934" s="260">
        <v>1.2</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0</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18"/>
      <c r="B935" s="219"/>
      <c r="C935" s="268" t="s">
        <v>1160</v>
      </c>
      <c r="D935" s="259"/>
      <c r="E935" s="260">
        <v>1.6</v>
      </c>
      <c r="F935" s="222"/>
      <c r="G935" s="222"/>
      <c r="H935" s="222"/>
      <c r="I935" s="222"/>
      <c r="J935" s="222"/>
      <c r="K935" s="222"/>
      <c r="L935" s="222"/>
      <c r="M935" s="222"/>
      <c r="N935" s="222"/>
      <c r="O935" s="222"/>
      <c r="P935" s="222"/>
      <c r="Q935" s="222"/>
      <c r="R935" s="222"/>
      <c r="S935" s="222"/>
      <c r="T935" s="222"/>
      <c r="U935" s="222"/>
      <c r="V935" s="222"/>
      <c r="W935" s="222"/>
      <c r="X935" s="222"/>
      <c r="Y935" s="211"/>
      <c r="Z935" s="211"/>
      <c r="AA935" s="211"/>
      <c r="AB935" s="211"/>
      <c r="AC935" s="211"/>
      <c r="AD935" s="211"/>
      <c r="AE935" s="211"/>
      <c r="AF935" s="211"/>
      <c r="AG935" s="211" t="s">
        <v>288</v>
      </c>
      <c r="AH935" s="211">
        <v>0</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18"/>
      <c r="B936" s="219"/>
      <c r="C936" s="268" t="s">
        <v>1161</v>
      </c>
      <c r="D936" s="259"/>
      <c r="E936" s="260">
        <v>0.8</v>
      </c>
      <c r="F936" s="222"/>
      <c r="G936" s="222"/>
      <c r="H936" s="222"/>
      <c r="I936" s="222"/>
      <c r="J936" s="222"/>
      <c r="K936" s="222"/>
      <c r="L936" s="222"/>
      <c r="M936" s="222"/>
      <c r="N936" s="222"/>
      <c r="O936" s="222"/>
      <c r="P936" s="222"/>
      <c r="Q936" s="222"/>
      <c r="R936" s="222"/>
      <c r="S936" s="222"/>
      <c r="T936" s="222"/>
      <c r="U936" s="222"/>
      <c r="V936" s="222"/>
      <c r="W936" s="222"/>
      <c r="X936" s="222"/>
      <c r="Y936" s="211"/>
      <c r="Z936" s="211"/>
      <c r="AA936" s="211"/>
      <c r="AB936" s="211"/>
      <c r="AC936" s="211"/>
      <c r="AD936" s="211"/>
      <c r="AE936" s="211"/>
      <c r="AF936" s="211"/>
      <c r="AG936" s="211" t="s">
        <v>288</v>
      </c>
      <c r="AH936" s="211">
        <v>0</v>
      </c>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68" t="s">
        <v>1162</v>
      </c>
      <c r="D937" s="259"/>
      <c r="E937" s="260">
        <v>1.6</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outlineLevel="1" x14ac:dyDescent="0.2">
      <c r="A938" s="218"/>
      <c r="B938" s="219"/>
      <c r="C938" s="268" t="s">
        <v>1163</v>
      </c>
      <c r="D938" s="259"/>
      <c r="E938" s="260">
        <v>2.6</v>
      </c>
      <c r="F938" s="222"/>
      <c r="G938" s="222"/>
      <c r="H938" s="222"/>
      <c r="I938" s="222"/>
      <c r="J938" s="222"/>
      <c r="K938" s="222"/>
      <c r="L938" s="222"/>
      <c r="M938" s="222"/>
      <c r="N938" s="222"/>
      <c r="O938" s="222"/>
      <c r="P938" s="222"/>
      <c r="Q938" s="222"/>
      <c r="R938" s="222"/>
      <c r="S938" s="222"/>
      <c r="T938" s="222"/>
      <c r="U938" s="222"/>
      <c r="V938" s="222"/>
      <c r="W938" s="222"/>
      <c r="X938" s="222"/>
      <c r="Y938" s="211"/>
      <c r="Z938" s="211"/>
      <c r="AA938" s="211"/>
      <c r="AB938" s="211"/>
      <c r="AC938" s="211"/>
      <c r="AD938" s="211"/>
      <c r="AE938" s="211"/>
      <c r="AF938" s="211"/>
      <c r="AG938" s="211" t="s">
        <v>288</v>
      </c>
      <c r="AH938" s="211">
        <v>0</v>
      </c>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18"/>
      <c r="B939" s="219"/>
      <c r="C939" s="268" t="s">
        <v>1164</v>
      </c>
      <c r="D939" s="259"/>
      <c r="E939" s="260">
        <v>0.8</v>
      </c>
      <c r="F939" s="222"/>
      <c r="G939" s="222"/>
      <c r="H939" s="222"/>
      <c r="I939" s="222"/>
      <c r="J939" s="222"/>
      <c r="K939" s="222"/>
      <c r="L939" s="222"/>
      <c r="M939" s="222"/>
      <c r="N939" s="222"/>
      <c r="O939" s="222"/>
      <c r="P939" s="222"/>
      <c r="Q939" s="222"/>
      <c r="R939" s="222"/>
      <c r="S939" s="222"/>
      <c r="T939" s="222"/>
      <c r="U939" s="222"/>
      <c r="V939" s="222"/>
      <c r="W939" s="222"/>
      <c r="X939" s="222"/>
      <c r="Y939" s="211"/>
      <c r="Z939" s="211"/>
      <c r="AA939" s="211"/>
      <c r="AB939" s="211"/>
      <c r="AC939" s="211"/>
      <c r="AD939" s="211"/>
      <c r="AE939" s="211"/>
      <c r="AF939" s="211"/>
      <c r="AG939" s="211" t="s">
        <v>288</v>
      </c>
      <c r="AH939" s="211">
        <v>0</v>
      </c>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8" t="s">
        <v>1165</v>
      </c>
      <c r="D940" s="259"/>
      <c r="E940" s="260">
        <v>1.46</v>
      </c>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v>0</v>
      </c>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68" t="s">
        <v>1166</v>
      </c>
      <c r="D941" s="259"/>
      <c r="E941" s="260">
        <v>5.94</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0</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18"/>
      <c r="B942" s="219"/>
      <c r="C942" s="268" t="s">
        <v>1167</v>
      </c>
      <c r="D942" s="259"/>
      <c r="E942" s="260">
        <v>0.9</v>
      </c>
      <c r="F942" s="222"/>
      <c r="G942" s="222"/>
      <c r="H942" s="222"/>
      <c r="I942" s="222"/>
      <c r="J942" s="222"/>
      <c r="K942" s="222"/>
      <c r="L942" s="222"/>
      <c r="M942" s="222"/>
      <c r="N942" s="222"/>
      <c r="O942" s="222"/>
      <c r="P942" s="222"/>
      <c r="Q942" s="222"/>
      <c r="R942" s="222"/>
      <c r="S942" s="222"/>
      <c r="T942" s="222"/>
      <c r="U942" s="222"/>
      <c r="V942" s="222"/>
      <c r="W942" s="222"/>
      <c r="X942" s="222"/>
      <c r="Y942" s="211"/>
      <c r="Z942" s="211"/>
      <c r="AA942" s="211"/>
      <c r="AB942" s="211"/>
      <c r="AC942" s="211"/>
      <c r="AD942" s="211"/>
      <c r="AE942" s="211"/>
      <c r="AF942" s="211"/>
      <c r="AG942" s="211" t="s">
        <v>288</v>
      </c>
      <c r="AH942" s="211">
        <v>0</v>
      </c>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68" t="s">
        <v>1168</v>
      </c>
      <c r="D943" s="259"/>
      <c r="E943" s="260">
        <v>1.1000000000000001</v>
      </c>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0</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18"/>
      <c r="B944" s="219"/>
      <c r="C944" s="268" t="s">
        <v>1169</v>
      </c>
      <c r="D944" s="259"/>
      <c r="E944" s="260">
        <v>1.2</v>
      </c>
      <c r="F944" s="222"/>
      <c r="G944" s="222"/>
      <c r="H944" s="222"/>
      <c r="I944" s="222"/>
      <c r="J944" s="222"/>
      <c r="K944" s="222"/>
      <c r="L944" s="222"/>
      <c r="M944" s="222"/>
      <c r="N944" s="222"/>
      <c r="O944" s="222"/>
      <c r="P944" s="222"/>
      <c r="Q944" s="222"/>
      <c r="R944" s="222"/>
      <c r="S944" s="222"/>
      <c r="T944" s="222"/>
      <c r="U944" s="222"/>
      <c r="V944" s="222"/>
      <c r="W944" s="222"/>
      <c r="X944" s="222"/>
      <c r="Y944" s="211"/>
      <c r="Z944" s="211"/>
      <c r="AA944" s="211"/>
      <c r="AB944" s="211"/>
      <c r="AC944" s="211"/>
      <c r="AD944" s="211"/>
      <c r="AE944" s="211"/>
      <c r="AF944" s="211"/>
      <c r="AG944" s="211" t="s">
        <v>288</v>
      </c>
      <c r="AH944" s="211">
        <v>0</v>
      </c>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68" t="s">
        <v>1170</v>
      </c>
      <c r="D945" s="259"/>
      <c r="E945" s="260">
        <v>0.9</v>
      </c>
      <c r="F945" s="222"/>
      <c r="G945" s="222"/>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288</v>
      </c>
      <c r="AH945" s="211">
        <v>0</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18"/>
      <c r="B946" s="219"/>
      <c r="C946" s="268" t="s">
        <v>1171</v>
      </c>
      <c r="D946" s="259"/>
      <c r="E946" s="260">
        <v>1.1000000000000001</v>
      </c>
      <c r="F946" s="222"/>
      <c r="G946" s="222"/>
      <c r="H946" s="222"/>
      <c r="I946" s="222"/>
      <c r="J946" s="222"/>
      <c r="K946" s="222"/>
      <c r="L946" s="222"/>
      <c r="M946" s="222"/>
      <c r="N946" s="222"/>
      <c r="O946" s="222"/>
      <c r="P946" s="222"/>
      <c r="Q946" s="222"/>
      <c r="R946" s="222"/>
      <c r="S946" s="222"/>
      <c r="T946" s="222"/>
      <c r="U946" s="222"/>
      <c r="V946" s="222"/>
      <c r="W946" s="222"/>
      <c r="X946" s="222"/>
      <c r="Y946" s="211"/>
      <c r="Z946" s="211"/>
      <c r="AA946" s="211"/>
      <c r="AB946" s="211"/>
      <c r="AC946" s="211"/>
      <c r="AD946" s="211"/>
      <c r="AE946" s="211"/>
      <c r="AF946" s="211"/>
      <c r="AG946" s="211" t="s">
        <v>288</v>
      </c>
      <c r="AH946" s="211">
        <v>0</v>
      </c>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18"/>
      <c r="B947" s="219"/>
      <c r="C947" s="268" t="s">
        <v>1172</v>
      </c>
      <c r="D947" s="259"/>
      <c r="E947" s="260">
        <v>1.4</v>
      </c>
      <c r="F947" s="222"/>
      <c r="G947" s="222"/>
      <c r="H947" s="222"/>
      <c r="I947" s="222"/>
      <c r="J947" s="222"/>
      <c r="K947" s="222"/>
      <c r="L947" s="222"/>
      <c r="M947" s="222"/>
      <c r="N947" s="222"/>
      <c r="O947" s="222"/>
      <c r="P947" s="222"/>
      <c r="Q947" s="222"/>
      <c r="R947" s="222"/>
      <c r="S947" s="222"/>
      <c r="T947" s="222"/>
      <c r="U947" s="222"/>
      <c r="V947" s="222"/>
      <c r="W947" s="222"/>
      <c r="X947" s="222"/>
      <c r="Y947" s="211"/>
      <c r="Z947" s="211"/>
      <c r="AA947" s="211"/>
      <c r="AB947" s="211"/>
      <c r="AC947" s="211"/>
      <c r="AD947" s="211"/>
      <c r="AE947" s="211"/>
      <c r="AF947" s="211"/>
      <c r="AG947" s="211" t="s">
        <v>288</v>
      </c>
      <c r="AH947" s="211">
        <v>0</v>
      </c>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68" t="s">
        <v>1173</v>
      </c>
      <c r="D948" s="259"/>
      <c r="E948" s="260">
        <v>1.3</v>
      </c>
      <c r="F948" s="222"/>
      <c r="G948" s="222"/>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288</v>
      </c>
      <c r="AH948" s="211">
        <v>0</v>
      </c>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68" t="s">
        <v>1174</v>
      </c>
      <c r="D949" s="259"/>
      <c r="E949" s="260">
        <v>0.75</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0</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18"/>
      <c r="B950" s="219"/>
      <c r="C950" s="268" t="s">
        <v>1175</v>
      </c>
      <c r="D950" s="259"/>
      <c r="E950" s="260">
        <v>1.2</v>
      </c>
      <c r="F950" s="222"/>
      <c r="G950" s="222"/>
      <c r="H950" s="222"/>
      <c r="I950" s="222"/>
      <c r="J950" s="222"/>
      <c r="K950" s="222"/>
      <c r="L950" s="222"/>
      <c r="M950" s="222"/>
      <c r="N950" s="222"/>
      <c r="O950" s="222"/>
      <c r="P950" s="222"/>
      <c r="Q950" s="222"/>
      <c r="R950" s="222"/>
      <c r="S950" s="222"/>
      <c r="T950" s="222"/>
      <c r="U950" s="222"/>
      <c r="V950" s="222"/>
      <c r="W950" s="222"/>
      <c r="X950" s="222"/>
      <c r="Y950" s="211"/>
      <c r="Z950" s="211"/>
      <c r="AA950" s="211"/>
      <c r="AB950" s="211"/>
      <c r="AC950" s="211"/>
      <c r="AD950" s="211"/>
      <c r="AE950" s="211"/>
      <c r="AF950" s="211"/>
      <c r="AG950" s="211" t="s">
        <v>288</v>
      </c>
      <c r="AH950" s="211">
        <v>0</v>
      </c>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68" t="s">
        <v>1176</v>
      </c>
      <c r="D951" s="259"/>
      <c r="E951" s="260">
        <v>1.1000000000000001</v>
      </c>
      <c r="F951" s="222"/>
      <c r="G951" s="222"/>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288</v>
      </c>
      <c r="AH951" s="211">
        <v>0</v>
      </c>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33">
        <v>207</v>
      </c>
      <c r="B952" s="234" t="s">
        <v>1177</v>
      </c>
      <c r="C952" s="252" t="s">
        <v>1178</v>
      </c>
      <c r="D952" s="235" t="s">
        <v>246</v>
      </c>
      <c r="E952" s="236">
        <v>9</v>
      </c>
      <c r="F952" s="237"/>
      <c r="G952" s="238">
        <f>ROUND(E952*F952,2)</f>
        <v>0</v>
      </c>
      <c r="H952" s="237"/>
      <c r="I952" s="238">
        <f>ROUND(E952*H952,2)</f>
        <v>0</v>
      </c>
      <c r="J952" s="237"/>
      <c r="K952" s="238">
        <f>ROUND(E952*J952,2)</f>
        <v>0</v>
      </c>
      <c r="L952" s="238">
        <v>21</v>
      </c>
      <c r="M952" s="238">
        <f>G952*(1+L952/100)</f>
        <v>0</v>
      </c>
      <c r="N952" s="238">
        <v>2.7999999999999998E-4</v>
      </c>
      <c r="O952" s="238">
        <f>ROUND(E952*N952,2)</f>
        <v>0</v>
      </c>
      <c r="P952" s="238">
        <v>0</v>
      </c>
      <c r="Q952" s="238">
        <f>ROUND(E952*P952,2)</f>
        <v>0</v>
      </c>
      <c r="R952" s="238" t="s">
        <v>1089</v>
      </c>
      <c r="S952" s="238" t="s">
        <v>214</v>
      </c>
      <c r="T952" s="239" t="s">
        <v>284</v>
      </c>
      <c r="U952" s="222">
        <v>3.8279999999999998</v>
      </c>
      <c r="V952" s="222">
        <f>ROUND(E952*U952,2)</f>
        <v>34.450000000000003</v>
      </c>
      <c r="W952" s="222"/>
      <c r="X952" s="222" t="s">
        <v>248</v>
      </c>
      <c r="Y952" s="211"/>
      <c r="Z952" s="211"/>
      <c r="AA952" s="211"/>
      <c r="AB952" s="211"/>
      <c r="AC952" s="211"/>
      <c r="AD952" s="211"/>
      <c r="AE952" s="211"/>
      <c r="AF952" s="211"/>
      <c r="AG952" s="211" t="s">
        <v>745</v>
      </c>
      <c r="AH952" s="211"/>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outlineLevel="1" x14ac:dyDescent="0.2">
      <c r="A953" s="218"/>
      <c r="B953" s="219"/>
      <c r="C953" s="268" t="s">
        <v>1179</v>
      </c>
      <c r="D953" s="259"/>
      <c r="E953" s="260">
        <v>9</v>
      </c>
      <c r="F953" s="222"/>
      <c r="G953" s="222"/>
      <c r="H953" s="222"/>
      <c r="I953" s="222"/>
      <c r="J953" s="222"/>
      <c r="K953" s="222"/>
      <c r="L953" s="222"/>
      <c r="M953" s="222"/>
      <c r="N953" s="222"/>
      <c r="O953" s="222"/>
      <c r="P953" s="222"/>
      <c r="Q953" s="222"/>
      <c r="R953" s="222"/>
      <c r="S953" s="222"/>
      <c r="T953" s="222"/>
      <c r="U953" s="222"/>
      <c r="V953" s="222"/>
      <c r="W953" s="222"/>
      <c r="X953" s="222"/>
      <c r="Y953" s="211"/>
      <c r="Z953" s="211"/>
      <c r="AA953" s="211"/>
      <c r="AB953" s="211"/>
      <c r="AC953" s="211"/>
      <c r="AD953" s="211"/>
      <c r="AE953" s="211"/>
      <c r="AF953" s="211"/>
      <c r="AG953" s="211" t="s">
        <v>288</v>
      </c>
      <c r="AH953" s="211">
        <v>0</v>
      </c>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33">
        <v>208</v>
      </c>
      <c r="B954" s="234" t="s">
        <v>1180</v>
      </c>
      <c r="C954" s="252" t="s">
        <v>1181</v>
      </c>
      <c r="D954" s="235" t="s">
        <v>246</v>
      </c>
      <c r="E954" s="236">
        <v>9</v>
      </c>
      <c r="F954" s="237"/>
      <c r="G954" s="238">
        <f>ROUND(E954*F954,2)</f>
        <v>0</v>
      </c>
      <c r="H954" s="237"/>
      <c r="I954" s="238">
        <f>ROUND(E954*H954,2)</f>
        <v>0</v>
      </c>
      <c r="J954" s="237"/>
      <c r="K954" s="238">
        <f>ROUND(E954*J954,2)</f>
        <v>0</v>
      </c>
      <c r="L954" s="238">
        <v>21</v>
      </c>
      <c r="M954" s="238">
        <f>G954*(1+L954/100)</f>
        <v>0</v>
      </c>
      <c r="N954" s="238">
        <v>2.7999999999999998E-4</v>
      </c>
      <c r="O954" s="238">
        <f>ROUND(E954*N954,2)</f>
        <v>0</v>
      </c>
      <c r="P954" s="238">
        <v>0</v>
      </c>
      <c r="Q954" s="238">
        <f>ROUND(E954*P954,2)</f>
        <v>0</v>
      </c>
      <c r="R954" s="238" t="s">
        <v>1089</v>
      </c>
      <c r="S954" s="238" t="s">
        <v>214</v>
      </c>
      <c r="T954" s="239" t="s">
        <v>284</v>
      </c>
      <c r="U954" s="222">
        <v>0.72799999999999998</v>
      </c>
      <c r="V954" s="222">
        <f>ROUND(E954*U954,2)</f>
        <v>6.55</v>
      </c>
      <c r="W954" s="222"/>
      <c r="X954" s="222" t="s">
        <v>248</v>
      </c>
      <c r="Y954" s="211"/>
      <c r="Z954" s="211"/>
      <c r="AA954" s="211"/>
      <c r="AB954" s="211"/>
      <c r="AC954" s="211"/>
      <c r="AD954" s="211"/>
      <c r="AE954" s="211"/>
      <c r="AF954" s="211"/>
      <c r="AG954" s="211" t="s">
        <v>745</v>
      </c>
      <c r="AH954" s="211"/>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18"/>
      <c r="B955" s="219"/>
      <c r="C955" s="268" t="s">
        <v>1179</v>
      </c>
      <c r="D955" s="259"/>
      <c r="E955" s="260">
        <v>9</v>
      </c>
      <c r="F955" s="222"/>
      <c r="G955" s="222"/>
      <c r="H955" s="222"/>
      <c r="I955" s="222"/>
      <c r="J955" s="222"/>
      <c r="K955" s="222"/>
      <c r="L955" s="222"/>
      <c r="M955" s="222"/>
      <c r="N955" s="222"/>
      <c r="O955" s="222"/>
      <c r="P955" s="222"/>
      <c r="Q955" s="222"/>
      <c r="R955" s="222"/>
      <c r="S955" s="222"/>
      <c r="T955" s="222"/>
      <c r="U955" s="222"/>
      <c r="V955" s="222"/>
      <c r="W955" s="222"/>
      <c r="X955" s="222"/>
      <c r="Y955" s="211"/>
      <c r="Z955" s="211"/>
      <c r="AA955" s="211"/>
      <c r="AB955" s="211"/>
      <c r="AC955" s="211"/>
      <c r="AD955" s="211"/>
      <c r="AE955" s="211"/>
      <c r="AF955" s="211"/>
      <c r="AG955" s="211" t="s">
        <v>288</v>
      </c>
      <c r="AH955" s="211">
        <v>0</v>
      </c>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ht="20.95" outlineLevel="1" x14ac:dyDescent="0.2">
      <c r="A956" s="233">
        <v>209</v>
      </c>
      <c r="B956" s="234" t="s">
        <v>1182</v>
      </c>
      <c r="C956" s="252" t="s">
        <v>1183</v>
      </c>
      <c r="D956" s="235" t="s">
        <v>349</v>
      </c>
      <c r="E956" s="236">
        <v>49.38</v>
      </c>
      <c r="F956" s="237"/>
      <c r="G956" s="238">
        <f>ROUND(E956*F956,2)</f>
        <v>0</v>
      </c>
      <c r="H956" s="237"/>
      <c r="I956" s="238">
        <f>ROUND(E956*H956,2)</f>
        <v>0</v>
      </c>
      <c r="J956" s="237"/>
      <c r="K956" s="238">
        <f>ROUND(E956*J956,2)</f>
        <v>0</v>
      </c>
      <c r="L956" s="238">
        <v>21</v>
      </c>
      <c r="M956" s="238">
        <f>G956*(1+L956/100)</f>
        <v>0</v>
      </c>
      <c r="N956" s="238">
        <v>2.0000000000000002E-5</v>
      </c>
      <c r="O956" s="238">
        <f>ROUND(E956*N956,2)</f>
        <v>0</v>
      </c>
      <c r="P956" s="238">
        <v>0</v>
      </c>
      <c r="Q956" s="238">
        <f>ROUND(E956*P956,2)</f>
        <v>0</v>
      </c>
      <c r="R956" s="238" t="s">
        <v>1089</v>
      </c>
      <c r="S956" s="238" t="s">
        <v>214</v>
      </c>
      <c r="T956" s="239" t="s">
        <v>284</v>
      </c>
      <c r="U956" s="222">
        <v>0.46800000000000003</v>
      </c>
      <c r="V956" s="222">
        <f>ROUND(E956*U956,2)</f>
        <v>23.11</v>
      </c>
      <c r="W956" s="222"/>
      <c r="X956" s="222" t="s">
        <v>248</v>
      </c>
      <c r="Y956" s="211"/>
      <c r="Z956" s="211"/>
      <c r="AA956" s="211"/>
      <c r="AB956" s="211"/>
      <c r="AC956" s="211"/>
      <c r="AD956" s="211"/>
      <c r="AE956" s="211"/>
      <c r="AF956" s="211"/>
      <c r="AG956" s="211" t="s">
        <v>745</v>
      </c>
      <c r="AH956" s="211"/>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18"/>
      <c r="B957" s="219"/>
      <c r="C957" s="268" t="s">
        <v>1184</v>
      </c>
      <c r="D957" s="259"/>
      <c r="E957" s="260">
        <v>2.7</v>
      </c>
      <c r="F957" s="222"/>
      <c r="G957" s="222"/>
      <c r="H957" s="222"/>
      <c r="I957" s="222"/>
      <c r="J957" s="222"/>
      <c r="K957" s="222"/>
      <c r="L957" s="222"/>
      <c r="M957" s="222"/>
      <c r="N957" s="222"/>
      <c r="O957" s="222"/>
      <c r="P957" s="222"/>
      <c r="Q957" s="222"/>
      <c r="R957" s="222"/>
      <c r="S957" s="222"/>
      <c r="T957" s="222"/>
      <c r="U957" s="222"/>
      <c r="V957" s="222"/>
      <c r="W957" s="222"/>
      <c r="X957" s="222"/>
      <c r="Y957" s="211"/>
      <c r="Z957" s="211"/>
      <c r="AA957" s="211"/>
      <c r="AB957" s="211"/>
      <c r="AC957" s="211"/>
      <c r="AD957" s="211"/>
      <c r="AE957" s="211"/>
      <c r="AF957" s="211"/>
      <c r="AG957" s="211" t="s">
        <v>288</v>
      </c>
      <c r="AH957" s="211">
        <v>0</v>
      </c>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8" t="s">
        <v>1185</v>
      </c>
      <c r="D958" s="259"/>
      <c r="E958" s="260">
        <v>2.2999999999999998</v>
      </c>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v>0</v>
      </c>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68" t="s">
        <v>1186</v>
      </c>
      <c r="D959" s="259"/>
      <c r="E959" s="260">
        <v>3.1</v>
      </c>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0</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18"/>
      <c r="B960" s="219"/>
      <c r="C960" s="268" t="s">
        <v>1187</v>
      </c>
      <c r="D960" s="259"/>
      <c r="E960" s="260">
        <v>4.2</v>
      </c>
      <c r="F960" s="222"/>
      <c r="G960" s="222"/>
      <c r="H960" s="222"/>
      <c r="I960" s="222"/>
      <c r="J960" s="222"/>
      <c r="K960" s="222"/>
      <c r="L960" s="222"/>
      <c r="M960" s="222"/>
      <c r="N960" s="222"/>
      <c r="O960" s="222"/>
      <c r="P960" s="222"/>
      <c r="Q960" s="222"/>
      <c r="R960" s="222"/>
      <c r="S960" s="222"/>
      <c r="T960" s="222"/>
      <c r="U960" s="222"/>
      <c r="V960" s="222"/>
      <c r="W960" s="222"/>
      <c r="X960" s="222"/>
      <c r="Y960" s="211"/>
      <c r="Z960" s="211"/>
      <c r="AA960" s="211"/>
      <c r="AB960" s="211"/>
      <c r="AC960" s="211"/>
      <c r="AD960" s="211"/>
      <c r="AE960" s="211"/>
      <c r="AF960" s="211"/>
      <c r="AG960" s="211" t="s">
        <v>288</v>
      </c>
      <c r="AH960" s="211">
        <v>0</v>
      </c>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68" t="s">
        <v>1188</v>
      </c>
      <c r="D961" s="259"/>
      <c r="E961" s="260">
        <v>4.5999999999999996</v>
      </c>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0</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outlineLevel="1" x14ac:dyDescent="0.2">
      <c r="A962" s="218"/>
      <c r="B962" s="219"/>
      <c r="C962" s="268" t="s">
        <v>1189</v>
      </c>
      <c r="D962" s="259"/>
      <c r="E962" s="260">
        <v>9.1999999999999993</v>
      </c>
      <c r="F962" s="222"/>
      <c r="G962" s="222"/>
      <c r="H962" s="222"/>
      <c r="I962" s="222"/>
      <c r="J962" s="222"/>
      <c r="K962" s="222"/>
      <c r="L962" s="222"/>
      <c r="M962" s="222"/>
      <c r="N962" s="222"/>
      <c r="O962" s="222"/>
      <c r="P962" s="222"/>
      <c r="Q962" s="222"/>
      <c r="R962" s="222"/>
      <c r="S962" s="222"/>
      <c r="T962" s="222"/>
      <c r="U962" s="222"/>
      <c r="V962" s="222"/>
      <c r="W962" s="222"/>
      <c r="X962" s="222"/>
      <c r="Y962" s="211"/>
      <c r="Z962" s="211"/>
      <c r="AA962" s="211"/>
      <c r="AB962" s="211"/>
      <c r="AC962" s="211"/>
      <c r="AD962" s="211"/>
      <c r="AE962" s="211"/>
      <c r="AF962" s="211"/>
      <c r="AG962" s="211" t="s">
        <v>288</v>
      </c>
      <c r="AH962" s="211">
        <v>0</v>
      </c>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spans="1:60" outlineLevel="1" x14ac:dyDescent="0.2">
      <c r="A963" s="218"/>
      <c r="B963" s="219"/>
      <c r="C963" s="268" t="s">
        <v>1190</v>
      </c>
      <c r="D963" s="259"/>
      <c r="E963" s="260">
        <v>2.8</v>
      </c>
      <c r="F963" s="222"/>
      <c r="G963" s="222"/>
      <c r="H963" s="222"/>
      <c r="I963" s="222"/>
      <c r="J963" s="222"/>
      <c r="K963" s="222"/>
      <c r="L963" s="222"/>
      <c r="M963" s="222"/>
      <c r="N963" s="222"/>
      <c r="O963" s="222"/>
      <c r="P963" s="222"/>
      <c r="Q963" s="222"/>
      <c r="R963" s="222"/>
      <c r="S963" s="222"/>
      <c r="T963" s="222"/>
      <c r="U963" s="222"/>
      <c r="V963" s="222"/>
      <c r="W963" s="222"/>
      <c r="X963" s="222"/>
      <c r="Y963" s="211"/>
      <c r="Z963" s="211"/>
      <c r="AA963" s="211"/>
      <c r="AB963" s="211"/>
      <c r="AC963" s="211"/>
      <c r="AD963" s="211"/>
      <c r="AE963" s="211"/>
      <c r="AF963" s="211"/>
      <c r="AG963" s="211" t="s">
        <v>288</v>
      </c>
      <c r="AH963" s="211">
        <v>0</v>
      </c>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18"/>
      <c r="B964" s="219"/>
      <c r="C964" s="268" t="s">
        <v>1191</v>
      </c>
      <c r="D964" s="259"/>
      <c r="E964" s="260">
        <v>10.4</v>
      </c>
      <c r="F964" s="222"/>
      <c r="G964" s="222"/>
      <c r="H964" s="222"/>
      <c r="I964" s="222"/>
      <c r="J964" s="222"/>
      <c r="K964" s="222"/>
      <c r="L964" s="222"/>
      <c r="M964" s="222"/>
      <c r="N964" s="222"/>
      <c r="O964" s="222"/>
      <c r="P964" s="222"/>
      <c r="Q964" s="222"/>
      <c r="R964" s="222"/>
      <c r="S964" s="222"/>
      <c r="T964" s="222"/>
      <c r="U964" s="222"/>
      <c r="V964" s="222"/>
      <c r="W964" s="222"/>
      <c r="X964" s="222"/>
      <c r="Y964" s="211"/>
      <c r="Z964" s="211"/>
      <c r="AA964" s="211"/>
      <c r="AB964" s="211"/>
      <c r="AC964" s="211"/>
      <c r="AD964" s="211"/>
      <c r="AE964" s="211"/>
      <c r="AF964" s="211"/>
      <c r="AG964" s="211" t="s">
        <v>288</v>
      </c>
      <c r="AH964" s="211">
        <v>0</v>
      </c>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68" t="s">
        <v>1121</v>
      </c>
      <c r="D965" s="259"/>
      <c r="E965" s="260">
        <v>6.28</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0</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18"/>
      <c r="B966" s="219"/>
      <c r="C966" s="268" t="s">
        <v>1192</v>
      </c>
      <c r="D966" s="259"/>
      <c r="E966" s="260">
        <v>3.8</v>
      </c>
      <c r="F966" s="222"/>
      <c r="G966" s="222"/>
      <c r="H966" s="222"/>
      <c r="I966" s="222"/>
      <c r="J966" s="222"/>
      <c r="K966" s="222"/>
      <c r="L966" s="222"/>
      <c r="M966" s="222"/>
      <c r="N966" s="222"/>
      <c r="O966" s="222"/>
      <c r="P966" s="222"/>
      <c r="Q966" s="222"/>
      <c r="R966" s="222"/>
      <c r="S966" s="222"/>
      <c r="T966" s="222"/>
      <c r="U966" s="222"/>
      <c r="V966" s="222"/>
      <c r="W966" s="222"/>
      <c r="X966" s="222"/>
      <c r="Y966" s="211"/>
      <c r="Z966" s="211"/>
      <c r="AA966" s="211"/>
      <c r="AB966" s="211"/>
      <c r="AC966" s="211"/>
      <c r="AD966" s="211"/>
      <c r="AE966" s="211"/>
      <c r="AF966" s="211"/>
      <c r="AG966" s="211" t="s">
        <v>288</v>
      </c>
      <c r="AH966" s="211">
        <v>0</v>
      </c>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33">
        <v>210</v>
      </c>
      <c r="B967" s="234" t="s">
        <v>1193</v>
      </c>
      <c r="C967" s="252" t="s">
        <v>1194</v>
      </c>
      <c r="D967" s="235" t="s">
        <v>349</v>
      </c>
      <c r="E967" s="236">
        <v>40.4</v>
      </c>
      <c r="F967" s="237"/>
      <c r="G967" s="238">
        <f>ROUND(E967*F967,2)</f>
        <v>0</v>
      </c>
      <c r="H967" s="237"/>
      <c r="I967" s="238">
        <f>ROUND(E967*H967,2)</f>
        <v>0</v>
      </c>
      <c r="J967" s="237"/>
      <c r="K967" s="238">
        <f>ROUND(E967*J967,2)</f>
        <v>0</v>
      </c>
      <c r="L967" s="238">
        <v>21</v>
      </c>
      <c r="M967" s="238">
        <f>G967*(1+L967/100)</f>
        <v>0</v>
      </c>
      <c r="N967" s="238">
        <v>2.0000000000000002E-5</v>
      </c>
      <c r="O967" s="238">
        <f>ROUND(E967*N967,2)</f>
        <v>0</v>
      </c>
      <c r="P967" s="238">
        <v>0</v>
      </c>
      <c r="Q967" s="238">
        <f>ROUND(E967*P967,2)</f>
        <v>0</v>
      </c>
      <c r="R967" s="238" t="s">
        <v>1089</v>
      </c>
      <c r="S967" s="238" t="s">
        <v>214</v>
      </c>
      <c r="T967" s="239" t="s">
        <v>284</v>
      </c>
      <c r="U967" s="222">
        <v>0.75700000000000001</v>
      </c>
      <c r="V967" s="222">
        <f>ROUND(E967*U967,2)</f>
        <v>30.58</v>
      </c>
      <c r="W967" s="222"/>
      <c r="X967" s="222" t="s">
        <v>248</v>
      </c>
      <c r="Y967" s="211"/>
      <c r="Z967" s="211"/>
      <c r="AA967" s="211"/>
      <c r="AB967" s="211"/>
      <c r="AC967" s="211"/>
      <c r="AD967" s="211"/>
      <c r="AE967" s="211"/>
      <c r="AF967" s="211"/>
      <c r="AG967" s="211" t="s">
        <v>745</v>
      </c>
      <c r="AH967" s="211"/>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68" t="s">
        <v>1195</v>
      </c>
      <c r="D968" s="259"/>
      <c r="E968" s="260">
        <v>6.2</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0</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outlineLevel="1" x14ac:dyDescent="0.2">
      <c r="A969" s="218"/>
      <c r="B969" s="219"/>
      <c r="C969" s="268" t="s">
        <v>1196</v>
      </c>
      <c r="D969" s="259"/>
      <c r="E969" s="260">
        <v>7.7</v>
      </c>
      <c r="F969" s="222"/>
      <c r="G969" s="222"/>
      <c r="H969" s="222"/>
      <c r="I969" s="222"/>
      <c r="J969" s="222"/>
      <c r="K969" s="222"/>
      <c r="L969" s="222"/>
      <c r="M969" s="222"/>
      <c r="N969" s="222"/>
      <c r="O969" s="222"/>
      <c r="P969" s="222"/>
      <c r="Q969" s="222"/>
      <c r="R969" s="222"/>
      <c r="S969" s="222"/>
      <c r="T969" s="222"/>
      <c r="U969" s="222"/>
      <c r="V969" s="222"/>
      <c r="W969" s="222"/>
      <c r="X969" s="222"/>
      <c r="Y969" s="211"/>
      <c r="Z969" s="211"/>
      <c r="AA969" s="211"/>
      <c r="AB969" s="211"/>
      <c r="AC969" s="211"/>
      <c r="AD969" s="211"/>
      <c r="AE969" s="211"/>
      <c r="AF969" s="211"/>
      <c r="AG969" s="211" t="s">
        <v>288</v>
      </c>
      <c r="AH969" s="211">
        <v>0</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68" t="s">
        <v>1197</v>
      </c>
      <c r="D970" s="259"/>
      <c r="E970" s="260">
        <v>5.8</v>
      </c>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v>0</v>
      </c>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18"/>
      <c r="B971" s="219"/>
      <c r="C971" s="268" t="s">
        <v>1198</v>
      </c>
      <c r="D971" s="259"/>
      <c r="E971" s="260">
        <v>6.4</v>
      </c>
      <c r="F971" s="222"/>
      <c r="G971" s="222"/>
      <c r="H971" s="222"/>
      <c r="I971" s="222"/>
      <c r="J971" s="222"/>
      <c r="K971" s="222"/>
      <c r="L971" s="222"/>
      <c r="M971" s="222"/>
      <c r="N971" s="222"/>
      <c r="O971" s="222"/>
      <c r="P971" s="222"/>
      <c r="Q971" s="222"/>
      <c r="R971" s="222"/>
      <c r="S971" s="222"/>
      <c r="T971" s="222"/>
      <c r="U971" s="222"/>
      <c r="V971" s="222"/>
      <c r="W971" s="222"/>
      <c r="X971" s="222"/>
      <c r="Y971" s="211"/>
      <c r="Z971" s="211"/>
      <c r="AA971" s="211"/>
      <c r="AB971" s="211"/>
      <c r="AC971" s="211"/>
      <c r="AD971" s="211"/>
      <c r="AE971" s="211"/>
      <c r="AF971" s="211"/>
      <c r="AG971" s="211" t="s">
        <v>288</v>
      </c>
      <c r="AH971" s="211">
        <v>0</v>
      </c>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outlineLevel="1" x14ac:dyDescent="0.2">
      <c r="A972" s="218"/>
      <c r="B972" s="219"/>
      <c r="C972" s="268" t="s">
        <v>1199</v>
      </c>
      <c r="D972" s="259"/>
      <c r="E972" s="260">
        <v>7.3</v>
      </c>
      <c r="F972" s="222"/>
      <c r="G972" s="222"/>
      <c r="H972" s="222"/>
      <c r="I972" s="222"/>
      <c r="J972" s="222"/>
      <c r="K972" s="222"/>
      <c r="L972" s="222"/>
      <c r="M972" s="222"/>
      <c r="N972" s="222"/>
      <c r="O972" s="222"/>
      <c r="P972" s="222"/>
      <c r="Q972" s="222"/>
      <c r="R972" s="222"/>
      <c r="S972" s="222"/>
      <c r="T972" s="222"/>
      <c r="U972" s="222"/>
      <c r="V972" s="222"/>
      <c r="W972" s="222"/>
      <c r="X972" s="222"/>
      <c r="Y972" s="211"/>
      <c r="Z972" s="211"/>
      <c r="AA972" s="211"/>
      <c r="AB972" s="211"/>
      <c r="AC972" s="211"/>
      <c r="AD972" s="211"/>
      <c r="AE972" s="211"/>
      <c r="AF972" s="211"/>
      <c r="AG972" s="211" t="s">
        <v>288</v>
      </c>
      <c r="AH972" s="211">
        <v>0</v>
      </c>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outlineLevel="1" x14ac:dyDescent="0.2">
      <c r="A973" s="218"/>
      <c r="B973" s="219"/>
      <c r="C973" s="268" t="s">
        <v>1200</v>
      </c>
      <c r="D973" s="259"/>
      <c r="E973" s="260">
        <v>7</v>
      </c>
      <c r="F973" s="222"/>
      <c r="G973" s="222"/>
      <c r="H973" s="222"/>
      <c r="I973" s="222"/>
      <c r="J973" s="222"/>
      <c r="K973" s="222"/>
      <c r="L973" s="222"/>
      <c r="M973" s="222"/>
      <c r="N973" s="222"/>
      <c r="O973" s="222"/>
      <c r="P973" s="222"/>
      <c r="Q973" s="222"/>
      <c r="R973" s="222"/>
      <c r="S973" s="222"/>
      <c r="T973" s="222"/>
      <c r="U973" s="222"/>
      <c r="V973" s="222"/>
      <c r="W973" s="222"/>
      <c r="X973" s="222"/>
      <c r="Y973" s="211"/>
      <c r="Z973" s="211"/>
      <c r="AA973" s="211"/>
      <c r="AB973" s="211"/>
      <c r="AC973" s="211"/>
      <c r="AD973" s="211"/>
      <c r="AE973" s="211"/>
      <c r="AF973" s="211"/>
      <c r="AG973" s="211" t="s">
        <v>288</v>
      </c>
      <c r="AH973" s="211">
        <v>0</v>
      </c>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33">
        <v>211</v>
      </c>
      <c r="B974" s="234" t="s">
        <v>1077</v>
      </c>
      <c r="C974" s="252" t="s">
        <v>1078</v>
      </c>
      <c r="D974" s="235" t="s">
        <v>349</v>
      </c>
      <c r="E974" s="236">
        <v>328.22</v>
      </c>
      <c r="F974" s="237"/>
      <c r="G974" s="238">
        <f>ROUND(E974*F974,2)</f>
        <v>0</v>
      </c>
      <c r="H974" s="237"/>
      <c r="I974" s="238">
        <f>ROUND(E974*H974,2)</f>
        <v>0</v>
      </c>
      <c r="J974" s="237"/>
      <c r="K974" s="238">
        <f>ROUND(E974*J974,2)</f>
        <v>0</v>
      </c>
      <c r="L974" s="238">
        <v>21</v>
      </c>
      <c r="M974" s="238">
        <f>G974*(1+L974/100)</f>
        <v>0</v>
      </c>
      <c r="N974" s="238">
        <v>2.0000000000000002E-5</v>
      </c>
      <c r="O974" s="238">
        <f>ROUND(E974*N974,2)</f>
        <v>0.01</v>
      </c>
      <c r="P974" s="238">
        <v>0</v>
      </c>
      <c r="Q974" s="238">
        <f>ROUND(E974*P974,2)</f>
        <v>0</v>
      </c>
      <c r="R974" s="238"/>
      <c r="S974" s="238" t="s">
        <v>247</v>
      </c>
      <c r="T974" s="239" t="s">
        <v>215</v>
      </c>
      <c r="U974" s="222">
        <v>0</v>
      </c>
      <c r="V974" s="222">
        <f>ROUND(E974*U974,2)</f>
        <v>0</v>
      </c>
      <c r="W974" s="222"/>
      <c r="X974" s="222" t="s">
        <v>248</v>
      </c>
      <c r="Y974" s="211"/>
      <c r="Z974" s="211"/>
      <c r="AA974" s="211"/>
      <c r="AB974" s="211"/>
      <c r="AC974" s="211"/>
      <c r="AD974" s="211"/>
      <c r="AE974" s="211"/>
      <c r="AF974" s="211"/>
      <c r="AG974" s="211" t="s">
        <v>745</v>
      </c>
      <c r="AH974" s="211"/>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outlineLevel="1" x14ac:dyDescent="0.2">
      <c r="A975" s="218"/>
      <c r="B975" s="219"/>
      <c r="C975" s="253" t="s">
        <v>1079</v>
      </c>
      <c r="D975" s="240"/>
      <c r="E975" s="240"/>
      <c r="F975" s="240"/>
      <c r="G975" s="240"/>
      <c r="H975" s="222"/>
      <c r="I975" s="222"/>
      <c r="J975" s="222"/>
      <c r="K975" s="222"/>
      <c r="L975" s="222"/>
      <c r="M975" s="222"/>
      <c r="N975" s="222"/>
      <c r="O975" s="222"/>
      <c r="P975" s="222"/>
      <c r="Q975" s="222"/>
      <c r="R975" s="222"/>
      <c r="S975" s="222"/>
      <c r="T975" s="222"/>
      <c r="U975" s="222"/>
      <c r="V975" s="222"/>
      <c r="W975" s="222"/>
      <c r="X975" s="222"/>
      <c r="Y975" s="211"/>
      <c r="Z975" s="211"/>
      <c r="AA975" s="211"/>
      <c r="AB975" s="211"/>
      <c r="AC975" s="211"/>
      <c r="AD975" s="211"/>
      <c r="AE975" s="211"/>
      <c r="AF975" s="211"/>
      <c r="AG975" s="211" t="s">
        <v>219</v>
      </c>
      <c r="AH975" s="211"/>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spans="1:60" outlineLevel="1" x14ac:dyDescent="0.2">
      <c r="A976" s="218"/>
      <c r="B976" s="219"/>
      <c r="C976" s="268" t="s">
        <v>1201</v>
      </c>
      <c r="D976" s="259"/>
      <c r="E976" s="260">
        <v>40.6</v>
      </c>
      <c r="F976" s="222"/>
      <c r="G976" s="222"/>
      <c r="H976" s="222"/>
      <c r="I976" s="222"/>
      <c r="J976" s="222"/>
      <c r="K976" s="222"/>
      <c r="L976" s="222"/>
      <c r="M976" s="222"/>
      <c r="N976" s="222"/>
      <c r="O976" s="222"/>
      <c r="P976" s="222"/>
      <c r="Q976" s="222"/>
      <c r="R976" s="222"/>
      <c r="S976" s="222"/>
      <c r="T976" s="222"/>
      <c r="U976" s="222"/>
      <c r="V976" s="222"/>
      <c r="W976" s="222"/>
      <c r="X976" s="222"/>
      <c r="Y976" s="211"/>
      <c r="Z976" s="211"/>
      <c r="AA976" s="211"/>
      <c r="AB976" s="211"/>
      <c r="AC976" s="211"/>
      <c r="AD976" s="211"/>
      <c r="AE976" s="211"/>
      <c r="AF976" s="211"/>
      <c r="AG976" s="211" t="s">
        <v>288</v>
      </c>
      <c r="AH976" s="211">
        <v>0</v>
      </c>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spans="1:60" outlineLevel="1" x14ac:dyDescent="0.2">
      <c r="A977" s="218"/>
      <c r="B977" s="219"/>
      <c r="C977" s="268" t="s">
        <v>1202</v>
      </c>
      <c r="D977" s="259"/>
      <c r="E977" s="260">
        <v>29</v>
      </c>
      <c r="F977" s="222"/>
      <c r="G977" s="222"/>
      <c r="H977" s="222"/>
      <c r="I977" s="222"/>
      <c r="J977" s="222"/>
      <c r="K977" s="222"/>
      <c r="L977" s="222"/>
      <c r="M977" s="222"/>
      <c r="N977" s="222"/>
      <c r="O977" s="222"/>
      <c r="P977" s="222"/>
      <c r="Q977" s="222"/>
      <c r="R977" s="222"/>
      <c r="S977" s="222"/>
      <c r="T977" s="222"/>
      <c r="U977" s="222"/>
      <c r="V977" s="222"/>
      <c r="W977" s="222"/>
      <c r="X977" s="222"/>
      <c r="Y977" s="211"/>
      <c r="Z977" s="211"/>
      <c r="AA977" s="211"/>
      <c r="AB977" s="211"/>
      <c r="AC977" s="211"/>
      <c r="AD977" s="211"/>
      <c r="AE977" s="211"/>
      <c r="AF977" s="211"/>
      <c r="AG977" s="211" t="s">
        <v>288</v>
      </c>
      <c r="AH977" s="211">
        <v>0</v>
      </c>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spans="1:60" outlineLevel="1" x14ac:dyDescent="0.2">
      <c r="A978" s="218"/>
      <c r="B978" s="219"/>
      <c r="C978" s="268" t="s">
        <v>1203</v>
      </c>
      <c r="D978" s="259"/>
      <c r="E978" s="260">
        <v>11.8</v>
      </c>
      <c r="F978" s="222"/>
      <c r="G978" s="222"/>
      <c r="H978" s="222"/>
      <c r="I978" s="222"/>
      <c r="J978" s="222"/>
      <c r="K978" s="222"/>
      <c r="L978" s="222"/>
      <c r="M978" s="222"/>
      <c r="N978" s="222"/>
      <c r="O978" s="222"/>
      <c r="P978" s="222"/>
      <c r="Q978" s="222"/>
      <c r="R978" s="222"/>
      <c r="S978" s="222"/>
      <c r="T978" s="222"/>
      <c r="U978" s="222"/>
      <c r="V978" s="222"/>
      <c r="W978" s="222"/>
      <c r="X978" s="222"/>
      <c r="Y978" s="211"/>
      <c r="Z978" s="211"/>
      <c r="AA978" s="211"/>
      <c r="AB978" s="211"/>
      <c r="AC978" s="211"/>
      <c r="AD978" s="211"/>
      <c r="AE978" s="211"/>
      <c r="AF978" s="211"/>
      <c r="AG978" s="211" t="s">
        <v>288</v>
      </c>
      <c r="AH978" s="211">
        <v>0</v>
      </c>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spans="1:60" outlineLevel="1" x14ac:dyDescent="0.2">
      <c r="A979" s="218"/>
      <c r="B979" s="219"/>
      <c r="C979" s="268" t="s">
        <v>1204</v>
      </c>
      <c r="D979" s="259"/>
      <c r="E979" s="260">
        <v>14.2</v>
      </c>
      <c r="F979" s="222"/>
      <c r="G979" s="222"/>
      <c r="H979" s="222"/>
      <c r="I979" s="222"/>
      <c r="J979" s="222"/>
      <c r="K979" s="222"/>
      <c r="L979" s="222"/>
      <c r="M979" s="222"/>
      <c r="N979" s="222"/>
      <c r="O979" s="222"/>
      <c r="P979" s="222"/>
      <c r="Q979" s="222"/>
      <c r="R979" s="222"/>
      <c r="S979" s="222"/>
      <c r="T979" s="222"/>
      <c r="U979" s="222"/>
      <c r="V979" s="222"/>
      <c r="W979" s="222"/>
      <c r="X979" s="222"/>
      <c r="Y979" s="211"/>
      <c r="Z979" s="211"/>
      <c r="AA979" s="211"/>
      <c r="AB979" s="211"/>
      <c r="AC979" s="211"/>
      <c r="AD979" s="211"/>
      <c r="AE979" s="211"/>
      <c r="AF979" s="211"/>
      <c r="AG979" s="211" t="s">
        <v>288</v>
      </c>
      <c r="AH979" s="211">
        <v>0</v>
      </c>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spans="1:60" outlineLevel="1" x14ac:dyDescent="0.2">
      <c r="A980" s="218"/>
      <c r="B980" s="219"/>
      <c r="C980" s="268" t="s">
        <v>1205</v>
      </c>
      <c r="D980" s="259"/>
      <c r="E980" s="260">
        <v>11.8</v>
      </c>
      <c r="F980" s="222"/>
      <c r="G980" s="222"/>
      <c r="H980" s="222"/>
      <c r="I980" s="222"/>
      <c r="J980" s="222"/>
      <c r="K980" s="222"/>
      <c r="L980" s="222"/>
      <c r="M980" s="222"/>
      <c r="N980" s="222"/>
      <c r="O980" s="222"/>
      <c r="P980" s="222"/>
      <c r="Q980" s="222"/>
      <c r="R980" s="222"/>
      <c r="S980" s="222"/>
      <c r="T980" s="222"/>
      <c r="U980" s="222"/>
      <c r="V980" s="222"/>
      <c r="W980" s="222"/>
      <c r="X980" s="222"/>
      <c r="Y980" s="211"/>
      <c r="Z980" s="211"/>
      <c r="AA980" s="211"/>
      <c r="AB980" s="211"/>
      <c r="AC980" s="211"/>
      <c r="AD980" s="211"/>
      <c r="AE980" s="211"/>
      <c r="AF980" s="211"/>
      <c r="AG980" s="211" t="s">
        <v>288</v>
      </c>
      <c r="AH980" s="211">
        <v>0</v>
      </c>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spans="1:60" outlineLevel="1" x14ac:dyDescent="0.2">
      <c r="A981" s="218"/>
      <c r="B981" s="219"/>
      <c r="C981" s="268" t="s">
        <v>1206</v>
      </c>
      <c r="D981" s="259"/>
      <c r="E981" s="260">
        <v>4.3</v>
      </c>
      <c r="F981" s="222"/>
      <c r="G981" s="222"/>
      <c r="H981" s="222"/>
      <c r="I981" s="222"/>
      <c r="J981" s="222"/>
      <c r="K981" s="222"/>
      <c r="L981" s="222"/>
      <c r="M981" s="222"/>
      <c r="N981" s="222"/>
      <c r="O981" s="222"/>
      <c r="P981" s="222"/>
      <c r="Q981" s="222"/>
      <c r="R981" s="222"/>
      <c r="S981" s="222"/>
      <c r="T981" s="222"/>
      <c r="U981" s="222"/>
      <c r="V981" s="222"/>
      <c r="W981" s="222"/>
      <c r="X981" s="222"/>
      <c r="Y981" s="211"/>
      <c r="Z981" s="211"/>
      <c r="AA981" s="211"/>
      <c r="AB981" s="211"/>
      <c r="AC981" s="211"/>
      <c r="AD981" s="211"/>
      <c r="AE981" s="211"/>
      <c r="AF981" s="211"/>
      <c r="AG981" s="211" t="s">
        <v>288</v>
      </c>
      <c r="AH981" s="211">
        <v>0</v>
      </c>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spans="1:60" outlineLevel="1" x14ac:dyDescent="0.2">
      <c r="A982" s="218"/>
      <c r="B982" s="219"/>
      <c r="C982" s="268" t="s">
        <v>1207</v>
      </c>
      <c r="D982" s="259"/>
      <c r="E982" s="260">
        <v>4.0999999999999996</v>
      </c>
      <c r="F982" s="222"/>
      <c r="G982" s="222"/>
      <c r="H982" s="222"/>
      <c r="I982" s="222"/>
      <c r="J982" s="222"/>
      <c r="K982" s="222"/>
      <c r="L982" s="222"/>
      <c r="M982" s="222"/>
      <c r="N982" s="222"/>
      <c r="O982" s="222"/>
      <c r="P982" s="222"/>
      <c r="Q982" s="222"/>
      <c r="R982" s="222"/>
      <c r="S982" s="222"/>
      <c r="T982" s="222"/>
      <c r="U982" s="222"/>
      <c r="V982" s="222"/>
      <c r="W982" s="222"/>
      <c r="X982" s="222"/>
      <c r="Y982" s="211"/>
      <c r="Z982" s="211"/>
      <c r="AA982" s="211"/>
      <c r="AB982" s="211"/>
      <c r="AC982" s="211"/>
      <c r="AD982" s="211"/>
      <c r="AE982" s="211"/>
      <c r="AF982" s="211"/>
      <c r="AG982" s="211" t="s">
        <v>288</v>
      </c>
      <c r="AH982" s="211">
        <v>0</v>
      </c>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spans="1:60" outlineLevel="1" x14ac:dyDescent="0.2">
      <c r="A983" s="218"/>
      <c r="B983" s="219"/>
      <c r="C983" s="268" t="s">
        <v>1208</v>
      </c>
      <c r="D983" s="259"/>
      <c r="E983" s="260">
        <v>5.9</v>
      </c>
      <c r="F983" s="222"/>
      <c r="G983" s="222"/>
      <c r="H983" s="222"/>
      <c r="I983" s="222"/>
      <c r="J983" s="222"/>
      <c r="K983" s="222"/>
      <c r="L983" s="222"/>
      <c r="M983" s="222"/>
      <c r="N983" s="222"/>
      <c r="O983" s="222"/>
      <c r="P983" s="222"/>
      <c r="Q983" s="222"/>
      <c r="R983" s="222"/>
      <c r="S983" s="222"/>
      <c r="T983" s="222"/>
      <c r="U983" s="222"/>
      <c r="V983" s="222"/>
      <c r="W983" s="222"/>
      <c r="X983" s="222"/>
      <c r="Y983" s="211"/>
      <c r="Z983" s="211"/>
      <c r="AA983" s="211"/>
      <c r="AB983" s="211"/>
      <c r="AC983" s="211"/>
      <c r="AD983" s="211"/>
      <c r="AE983" s="211"/>
      <c r="AF983" s="211"/>
      <c r="AG983" s="211" t="s">
        <v>288</v>
      </c>
      <c r="AH983" s="211">
        <v>0</v>
      </c>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row>
    <row r="984" spans="1:60" outlineLevel="1" x14ac:dyDescent="0.2">
      <c r="A984" s="218"/>
      <c r="B984" s="219"/>
      <c r="C984" s="268" t="s">
        <v>1209</v>
      </c>
      <c r="D984" s="259"/>
      <c r="E984" s="260">
        <v>5.9</v>
      </c>
      <c r="F984" s="222"/>
      <c r="G984" s="222"/>
      <c r="H984" s="222"/>
      <c r="I984" s="222"/>
      <c r="J984" s="222"/>
      <c r="K984" s="222"/>
      <c r="L984" s="222"/>
      <c r="M984" s="222"/>
      <c r="N984" s="222"/>
      <c r="O984" s="222"/>
      <c r="P984" s="222"/>
      <c r="Q984" s="222"/>
      <c r="R984" s="222"/>
      <c r="S984" s="222"/>
      <c r="T984" s="222"/>
      <c r="U984" s="222"/>
      <c r="V984" s="222"/>
      <c r="W984" s="222"/>
      <c r="X984" s="222"/>
      <c r="Y984" s="211"/>
      <c r="Z984" s="211"/>
      <c r="AA984" s="211"/>
      <c r="AB984" s="211"/>
      <c r="AC984" s="211"/>
      <c r="AD984" s="211"/>
      <c r="AE984" s="211"/>
      <c r="AF984" s="211"/>
      <c r="AG984" s="211" t="s">
        <v>288</v>
      </c>
      <c r="AH984" s="211">
        <v>0</v>
      </c>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spans="1:60" outlineLevel="1" x14ac:dyDescent="0.2">
      <c r="A985" s="218"/>
      <c r="B985" s="219"/>
      <c r="C985" s="268" t="s">
        <v>1210</v>
      </c>
      <c r="D985" s="259"/>
      <c r="E985" s="260">
        <v>5.9</v>
      </c>
      <c r="F985" s="222"/>
      <c r="G985" s="222"/>
      <c r="H985" s="222"/>
      <c r="I985" s="222"/>
      <c r="J985" s="222"/>
      <c r="K985" s="222"/>
      <c r="L985" s="222"/>
      <c r="M985" s="222"/>
      <c r="N985" s="222"/>
      <c r="O985" s="222"/>
      <c r="P985" s="222"/>
      <c r="Q985" s="222"/>
      <c r="R985" s="222"/>
      <c r="S985" s="222"/>
      <c r="T985" s="222"/>
      <c r="U985" s="222"/>
      <c r="V985" s="222"/>
      <c r="W985" s="222"/>
      <c r="X985" s="222"/>
      <c r="Y985" s="211"/>
      <c r="Z985" s="211"/>
      <c r="AA985" s="211"/>
      <c r="AB985" s="211"/>
      <c r="AC985" s="211"/>
      <c r="AD985" s="211"/>
      <c r="AE985" s="211"/>
      <c r="AF985" s="211"/>
      <c r="AG985" s="211" t="s">
        <v>288</v>
      </c>
      <c r="AH985" s="211">
        <v>0</v>
      </c>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spans="1:60" outlineLevel="1" x14ac:dyDescent="0.2">
      <c r="A986" s="218"/>
      <c r="B986" s="219"/>
      <c r="C986" s="268" t="s">
        <v>1211</v>
      </c>
      <c r="D986" s="259"/>
      <c r="E986" s="260">
        <v>5.6</v>
      </c>
      <c r="F986" s="222"/>
      <c r="G986" s="222"/>
      <c r="H986" s="222"/>
      <c r="I986" s="222"/>
      <c r="J986" s="222"/>
      <c r="K986" s="222"/>
      <c r="L986" s="222"/>
      <c r="M986" s="222"/>
      <c r="N986" s="222"/>
      <c r="O986" s="222"/>
      <c r="P986" s="222"/>
      <c r="Q986" s="222"/>
      <c r="R986" s="222"/>
      <c r="S986" s="222"/>
      <c r="T986" s="222"/>
      <c r="U986" s="222"/>
      <c r="V986" s="222"/>
      <c r="W986" s="222"/>
      <c r="X986" s="222"/>
      <c r="Y986" s="211"/>
      <c r="Z986" s="211"/>
      <c r="AA986" s="211"/>
      <c r="AB986" s="211"/>
      <c r="AC986" s="211"/>
      <c r="AD986" s="211"/>
      <c r="AE986" s="211"/>
      <c r="AF986" s="211"/>
      <c r="AG986" s="211" t="s">
        <v>288</v>
      </c>
      <c r="AH986" s="211">
        <v>0</v>
      </c>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spans="1:60" outlineLevel="1" x14ac:dyDescent="0.2">
      <c r="A987" s="218"/>
      <c r="B987" s="219"/>
      <c r="C987" s="268" t="s">
        <v>1212</v>
      </c>
      <c r="D987" s="259"/>
      <c r="E987" s="260">
        <v>14.4</v>
      </c>
      <c r="F987" s="222"/>
      <c r="G987" s="222"/>
      <c r="H987" s="222"/>
      <c r="I987" s="222"/>
      <c r="J987" s="222"/>
      <c r="K987" s="222"/>
      <c r="L987" s="222"/>
      <c r="M987" s="222"/>
      <c r="N987" s="222"/>
      <c r="O987" s="222"/>
      <c r="P987" s="222"/>
      <c r="Q987" s="222"/>
      <c r="R987" s="222"/>
      <c r="S987" s="222"/>
      <c r="T987" s="222"/>
      <c r="U987" s="222"/>
      <c r="V987" s="222"/>
      <c r="W987" s="222"/>
      <c r="X987" s="222"/>
      <c r="Y987" s="211"/>
      <c r="Z987" s="211"/>
      <c r="AA987" s="211"/>
      <c r="AB987" s="211"/>
      <c r="AC987" s="211"/>
      <c r="AD987" s="211"/>
      <c r="AE987" s="211"/>
      <c r="AF987" s="211"/>
      <c r="AG987" s="211" t="s">
        <v>288</v>
      </c>
      <c r="AH987" s="211">
        <v>0</v>
      </c>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row>
    <row r="988" spans="1:60" outlineLevel="1" x14ac:dyDescent="0.2">
      <c r="A988" s="218"/>
      <c r="B988" s="219"/>
      <c r="C988" s="268" t="s">
        <v>1213</v>
      </c>
      <c r="D988" s="259"/>
      <c r="E988" s="260">
        <v>16</v>
      </c>
      <c r="F988" s="222"/>
      <c r="G988" s="222"/>
      <c r="H988" s="222"/>
      <c r="I988" s="222"/>
      <c r="J988" s="222"/>
      <c r="K988" s="222"/>
      <c r="L988" s="222"/>
      <c r="M988" s="222"/>
      <c r="N988" s="222"/>
      <c r="O988" s="222"/>
      <c r="P988" s="222"/>
      <c r="Q988" s="222"/>
      <c r="R988" s="222"/>
      <c r="S988" s="222"/>
      <c r="T988" s="222"/>
      <c r="U988" s="222"/>
      <c r="V988" s="222"/>
      <c r="W988" s="222"/>
      <c r="X988" s="222"/>
      <c r="Y988" s="211"/>
      <c r="Z988" s="211"/>
      <c r="AA988" s="211"/>
      <c r="AB988" s="211"/>
      <c r="AC988" s="211"/>
      <c r="AD988" s="211"/>
      <c r="AE988" s="211"/>
      <c r="AF988" s="211"/>
      <c r="AG988" s="211" t="s">
        <v>288</v>
      </c>
      <c r="AH988" s="211">
        <v>0</v>
      </c>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spans="1:60" outlineLevel="1" x14ac:dyDescent="0.2">
      <c r="A989" s="218"/>
      <c r="B989" s="219"/>
      <c r="C989" s="268" t="s">
        <v>1214</v>
      </c>
      <c r="D989" s="259"/>
      <c r="E989" s="260">
        <v>5</v>
      </c>
      <c r="F989" s="222"/>
      <c r="G989" s="222"/>
      <c r="H989" s="222"/>
      <c r="I989" s="222"/>
      <c r="J989" s="222"/>
      <c r="K989" s="222"/>
      <c r="L989" s="222"/>
      <c r="M989" s="222"/>
      <c r="N989" s="222"/>
      <c r="O989" s="222"/>
      <c r="P989" s="222"/>
      <c r="Q989" s="222"/>
      <c r="R989" s="222"/>
      <c r="S989" s="222"/>
      <c r="T989" s="222"/>
      <c r="U989" s="222"/>
      <c r="V989" s="222"/>
      <c r="W989" s="222"/>
      <c r="X989" s="222"/>
      <c r="Y989" s="211"/>
      <c r="Z989" s="211"/>
      <c r="AA989" s="211"/>
      <c r="AB989" s="211"/>
      <c r="AC989" s="211"/>
      <c r="AD989" s="211"/>
      <c r="AE989" s="211"/>
      <c r="AF989" s="211"/>
      <c r="AG989" s="211" t="s">
        <v>288</v>
      </c>
      <c r="AH989" s="211">
        <v>0</v>
      </c>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spans="1:60" outlineLevel="1" x14ac:dyDescent="0.2">
      <c r="A990" s="218"/>
      <c r="B990" s="219"/>
      <c r="C990" s="268" t="s">
        <v>1215</v>
      </c>
      <c r="D990" s="259"/>
      <c r="E990" s="260">
        <v>4.9000000000000004</v>
      </c>
      <c r="F990" s="222"/>
      <c r="G990" s="222"/>
      <c r="H990" s="222"/>
      <c r="I990" s="222"/>
      <c r="J990" s="222"/>
      <c r="K990" s="222"/>
      <c r="L990" s="222"/>
      <c r="M990" s="222"/>
      <c r="N990" s="222"/>
      <c r="O990" s="222"/>
      <c r="P990" s="222"/>
      <c r="Q990" s="222"/>
      <c r="R990" s="222"/>
      <c r="S990" s="222"/>
      <c r="T990" s="222"/>
      <c r="U990" s="222"/>
      <c r="V990" s="222"/>
      <c r="W990" s="222"/>
      <c r="X990" s="222"/>
      <c r="Y990" s="211"/>
      <c r="Z990" s="211"/>
      <c r="AA990" s="211"/>
      <c r="AB990" s="211"/>
      <c r="AC990" s="211"/>
      <c r="AD990" s="211"/>
      <c r="AE990" s="211"/>
      <c r="AF990" s="211"/>
      <c r="AG990" s="211" t="s">
        <v>288</v>
      </c>
      <c r="AH990" s="211">
        <v>0</v>
      </c>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spans="1:60" outlineLevel="1" x14ac:dyDescent="0.2">
      <c r="A991" s="218"/>
      <c r="B991" s="219"/>
      <c r="C991" s="268" t="s">
        <v>1216</v>
      </c>
      <c r="D991" s="259"/>
      <c r="E991" s="260">
        <v>3.2</v>
      </c>
      <c r="F991" s="222"/>
      <c r="G991" s="222"/>
      <c r="H991" s="222"/>
      <c r="I991" s="222"/>
      <c r="J991" s="222"/>
      <c r="K991" s="222"/>
      <c r="L991" s="222"/>
      <c r="M991" s="222"/>
      <c r="N991" s="222"/>
      <c r="O991" s="222"/>
      <c r="P991" s="222"/>
      <c r="Q991" s="222"/>
      <c r="R991" s="222"/>
      <c r="S991" s="222"/>
      <c r="T991" s="222"/>
      <c r="U991" s="222"/>
      <c r="V991" s="222"/>
      <c r="W991" s="222"/>
      <c r="X991" s="222"/>
      <c r="Y991" s="211"/>
      <c r="Z991" s="211"/>
      <c r="AA991" s="211"/>
      <c r="AB991" s="211"/>
      <c r="AC991" s="211"/>
      <c r="AD991" s="211"/>
      <c r="AE991" s="211"/>
      <c r="AF991" s="211"/>
      <c r="AG991" s="211" t="s">
        <v>288</v>
      </c>
      <c r="AH991" s="211">
        <v>0</v>
      </c>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spans="1:60" outlineLevel="1" x14ac:dyDescent="0.2">
      <c r="A992" s="218"/>
      <c r="B992" s="219"/>
      <c r="C992" s="268" t="s">
        <v>1217</v>
      </c>
      <c r="D992" s="259"/>
      <c r="E992" s="260">
        <v>19.2</v>
      </c>
      <c r="F992" s="222"/>
      <c r="G992" s="222"/>
      <c r="H992" s="222"/>
      <c r="I992" s="222"/>
      <c r="J992" s="222"/>
      <c r="K992" s="222"/>
      <c r="L992" s="222"/>
      <c r="M992" s="222"/>
      <c r="N992" s="222"/>
      <c r="O992" s="222"/>
      <c r="P992" s="222"/>
      <c r="Q992" s="222"/>
      <c r="R992" s="222"/>
      <c r="S992" s="222"/>
      <c r="T992" s="222"/>
      <c r="U992" s="222"/>
      <c r="V992" s="222"/>
      <c r="W992" s="222"/>
      <c r="X992" s="222"/>
      <c r="Y992" s="211"/>
      <c r="Z992" s="211"/>
      <c r="AA992" s="211"/>
      <c r="AB992" s="211"/>
      <c r="AC992" s="211"/>
      <c r="AD992" s="211"/>
      <c r="AE992" s="211"/>
      <c r="AF992" s="211"/>
      <c r="AG992" s="211" t="s">
        <v>288</v>
      </c>
      <c r="AH992" s="211">
        <v>0</v>
      </c>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spans="1:60" outlineLevel="1" x14ac:dyDescent="0.2">
      <c r="A993" s="218"/>
      <c r="B993" s="219"/>
      <c r="C993" s="268" t="s">
        <v>1218</v>
      </c>
      <c r="D993" s="259"/>
      <c r="E993" s="260">
        <v>3.8</v>
      </c>
      <c r="F993" s="222"/>
      <c r="G993" s="222"/>
      <c r="H993" s="222"/>
      <c r="I993" s="222"/>
      <c r="J993" s="222"/>
      <c r="K993" s="222"/>
      <c r="L993" s="222"/>
      <c r="M993" s="222"/>
      <c r="N993" s="222"/>
      <c r="O993" s="222"/>
      <c r="P993" s="222"/>
      <c r="Q993" s="222"/>
      <c r="R993" s="222"/>
      <c r="S993" s="222"/>
      <c r="T993" s="222"/>
      <c r="U993" s="222"/>
      <c r="V993" s="222"/>
      <c r="W993" s="222"/>
      <c r="X993" s="222"/>
      <c r="Y993" s="211"/>
      <c r="Z993" s="211"/>
      <c r="AA993" s="211"/>
      <c r="AB993" s="211"/>
      <c r="AC993" s="211"/>
      <c r="AD993" s="211"/>
      <c r="AE993" s="211"/>
      <c r="AF993" s="211"/>
      <c r="AG993" s="211" t="s">
        <v>288</v>
      </c>
      <c r="AH993" s="211">
        <v>0</v>
      </c>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spans="1:60" outlineLevel="1" x14ac:dyDescent="0.2">
      <c r="A994" s="218"/>
      <c r="B994" s="219"/>
      <c r="C994" s="268" t="s">
        <v>1219</v>
      </c>
      <c r="D994" s="259"/>
      <c r="E994" s="260">
        <v>5.3</v>
      </c>
      <c r="F994" s="222"/>
      <c r="G994" s="222"/>
      <c r="H994" s="222"/>
      <c r="I994" s="222"/>
      <c r="J994" s="222"/>
      <c r="K994" s="222"/>
      <c r="L994" s="222"/>
      <c r="M994" s="222"/>
      <c r="N994" s="222"/>
      <c r="O994" s="222"/>
      <c r="P994" s="222"/>
      <c r="Q994" s="222"/>
      <c r="R994" s="222"/>
      <c r="S994" s="222"/>
      <c r="T994" s="222"/>
      <c r="U994" s="222"/>
      <c r="V994" s="222"/>
      <c r="W994" s="222"/>
      <c r="X994" s="222"/>
      <c r="Y994" s="211"/>
      <c r="Z994" s="211"/>
      <c r="AA994" s="211"/>
      <c r="AB994" s="211"/>
      <c r="AC994" s="211"/>
      <c r="AD994" s="211"/>
      <c r="AE994" s="211"/>
      <c r="AF994" s="211"/>
      <c r="AG994" s="211" t="s">
        <v>288</v>
      </c>
      <c r="AH994" s="211">
        <v>0</v>
      </c>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spans="1:60" outlineLevel="1" x14ac:dyDescent="0.2">
      <c r="A995" s="218"/>
      <c r="B995" s="219"/>
      <c r="C995" s="268" t="s">
        <v>1220</v>
      </c>
      <c r="D995" s="259"/>
      <c r="E995" s="260">
        <v>6.1</v>
      </c>
      <c r="F995" s="222"/>
      <c r="G995" s="222"/>
      <c r="H995" s="222"/>
      <c r="I995" s="222"/>
      <c r="J995" s="222"/>
      <c r="K995" s="222"/>
      <c r="L995" s="222"/>
      <c r="M995" s="222"/>
      <c r="N995" s="222"/>
      <c r="O995" s="222"/>
      <c r="P995" s="222"/>
      <c r="Q995" s="222"/>
      <c r="R995" s="222"/>
      <c r="S995" s="222"/>
      <c r="T995" s="222"/>
      <c r="U995" s="222"/>
      <c r="V995" s="222"/>
      <c r="W995" s="222"/>
      <c r="X995" s="222"/>
      <c r="Y995" s="211"/>
      <c r="Z995" s="211"/>
      <c r="AA995" s="211"/>
      <c r="AB995" s="211"/>
      <c r="AC995" s="211"/>
      <c r="AD995" s="211"/>
      <c r="AE995" s="211"/>
      <c r="AF995" s="211"/>
      <c r="AG995" s="211" t="s">
        <v>288</v>
      </c>
      <c r="AH995" s="211">
        <v>0</v>
      </c>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spans="1:60" outlineLevel="1" x14ac:dyDescent="0.2">
      <c r="A996" s="218"/>
      <c r="B996" s="219"/>
      <c r="C996" s="268" t="s">
        <v>1221</v>
      </c>
      <c r="D996" s="259"/>
      <c r="E996" s="260">
        <v>30.5</v>
      </c>
      <c r="F996" s="222"/>
      <c r="G996" s="222"/>
      <c r="H996" s="222"/>
      <c r="I996" s="222"/>
      <c r="J996" s="222"/>
      <c r="K996" s="222"/>
      <c r="L996" s="222"/>
      <c r="M996" s="222"/>
      <c r="N996" s="222"/>
      <c r="O996" s="222"/>
      <c r="P996" s="222"/>
      <c r="Q996" s="222"/>
      <c r="R996" s="222"/>
      <c r="S996" s="222"/>
      <c r="T996" s="222"/>
      <c r="U996" s="222"/>
      <c r="V996" s="222"/>
      <c r="W996" s="222"/>
      <c r="X996" s="222"/>
      <c r="Y996" s="211"/>
      <c r="Z996" s="211"/>
      <c r="AA996" s="211"/>
      <c r="AB996" s="211"/>
      <c r="AC996" s="211"/>
      <c r="AD996" s="211"/>
      <c r="AE996" s="211"/>
      <c r="AF996" s="211"/>
      <c r="AG996" s="211" t="s">
        <v>288</v>
      </c>
      <c r="AH996" s="211">
        <v>0</v>
      </c>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spans="1:60" outlineLevel="1" x14ac:dyDescent="0.2">
      <c r="A997" s="218"/>
      <c r="B997" s="219"/>
      <c r="C997" s="268" t="s">
        <v>1222</v>
      </c>
      <c r="D997" s="259"/>
      <c r="E997" s="260">
        <v>11.6</v>
      </c>
      <c r="F997" s="222"/>
      <c r="G997" s="222"/>
      <c r="H997" s="222"/>
      <c r="I997" s="222"/>
      <c r="J997" s="222"/>
      <c r="K997" s="222"/>
      <c r="L997" s="222"/>
      <c r="M997" s="222"/>
      <c r="N997" s="222"/>
      <c r="O997" s="222"/>
      <c r="P997" s="222"/>
      <c r="Q997" s="222"/>
      <c r="R997" s="222"/>
      <c r="S997" s="222"/>
      <c r="T997" s="222"/>
      <c r="U997" s="222"/>
      <c r="V997" s="222"/>
      <c r="W997" s="222"/>
      <c r="X997" s="222"/>
      <c r="Y997" s="211"/>
      <c r="Z997" s="211"/>
      <c r="AA997" s="211"/>
      <c r="AB997" s="211"/>
      <c r="AC997" s="211"/>
      <c r="AD997" s="211"/>
      <c r="AE997" s="211"/>
      <c r="AF997" s="211"/>
      <c r="AG997" s="211" t="s">
        <v>288</v>
      </c>
      <c r="AH997" s="211">
        <v>0</v>
      </c>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spans="1:60" outlineLevel="1" x14ac:dyDescent="0.2">
      <c r="A998" s="218"/>
      <c r="B998" s="219"/>
      <c r="C998" s="268" t="s">
        <v>1223</v>
      </c>
      <c r="D998" s="259"/>
      <c r="E998" s="260">
        <v>6.7</v>
      </c>
      <c r="F998" s="222"/>
      <c r="G998" s="222"/>
      <c r="H998" s="222"/>
      <c r="I998" s="222"/>
      <c r="J998" s="222"/>
      <c r="K998" s="222"/>
      <c r="L998" s="222"/>
      <c r="M998" s="222"/>
      <c r="N998" s="222"/>
      <c r="O998" s="222"/>
      <c r="P998" s="222"/>
      <c r="Q998" s="222"/>
      <c r="R998" s="222"/>
      <c r="S998" s="222"/>
      <c r="T998" s="222"/>
      <c r="U998" s="222"/>
      <c r="V998" s="222"/>
      <c r="W998" s="222"/>
      <c r="X998" s="222"/>
      <c r="Y998" s="211"/>
      <c r="Z998" s="211"/>
      <c r="AA998" s="211"/>
      <c r="AB998" s="211"/>
      <c r="AC998" s="211"/>
      <c r="AD998" s="211"/>
      <c r="AE998" s="211"/>
      <c r="AF998" s="211"/>
      <c r="AG998" s="211" t="s">
        <v>288</v>
      </c>
      <c r="AH998" s="211">
        <v>0</v>
      </c>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spans="1:60" outlineLevel="1" x14ac:dyDescent="0.2">
      <c r="A999" s="218"/>
      <c r="B999" s="219"/>
      <c r="C999" s="268" t="s">
        <v>1224</v>
      </c>
      <c r="D999" s="259"/>
      <c r="E999" s="260">
        <v>7.4</v>
      </c>
      <c r="F999" s="222"/>
      <c r="G999" s="222"/>
      <c r="H999" s="222"/>
      <c r="I999" s="222"/>
      <c r="J999" s="222"/>
      <c r="K999" s="222"/>
      <c r="L999" s="222"/>
      <c r="M999" s="222"/>
      <c r="N999" s="222"/>
      <c r="O999" s="222"/>
      <c r="P999" s="222"/>
      <c r="Q999" s="222"/>
      <c r="R999" s="222"/>
      <c r="S999" s="222"/>
      <c r="T999" s="222"/>
      <c r="U999" s="222"/>
      <c r="V999" s="222"/>
      <c r="W999" s="222"/>
      <c r="X999" s="222"/>
      <c r="Y999" s="211"/>
      <c r="Z999" s="211"/>
      <c r="AA999" s="211"/>
      <c r="AB999" s="211"/>
      <c r="AC999" s="211"/>
      <c r="AD999" s="211"/>
      <c r="AE999" s="211"/>
      <c r="AF999" s="211"/>
      <c r="AG999" s="211" t="s">
        <v>288</v>
      </c>
      <c r="AH999" s="211">
        <v>0</v>
      </c>
      <c r="AI999" s="211"/>
      <c r="AJ999" s="211"/>
      <c r="AK999" s="211"/>
      <c r="AL999" s="211"/>
      <c r="AM999" s="211"/>
      <c r="AN999" s="211"/>
      <c r="AO999" s="211"/>
      <c r="AP999" s="211"/>
      <c r="AQ999" s="211"/>
      <c r="AR999" s="211"/>
      <c r="AS999" s="211"/>
      <c r="AT999" s="211"/>
      <c r="AU999" s="211"/>
      <c r="AV999" s="211"/>
      <c r="AW999" s="211"/>
      <c r="AX999" s="211"/>
      <c r="AY999" s="211"/>
      <c r="AZ999" s="211"/>
      <c r="BA999" s="211"/>
      <c r="BB999" s="211"/>
      <c r="BC999" s="211"/>
      <c r="BD999" s="211"/>
      <c r="BE999" s="211"/>
      <c r="BF999" s="211"/>
      <c r="BG999" s="211"/>
      <c r="BH999" s="211"/>
    </row>
    <row r="1000" spans="1:60" outlineLevel="1" x14ac:dyDescent="0.2">
      <c r="A1000" s="218"/>
      <c r="B1000" s="219"/>
      <c r="C1000" s="268" t="s">
        <v>1225</v>
      </c>
      <c r="D1000" s="259"/>
      <c r="E1000" s="260">
        <v>6.7</v>
      </c>
      <c r="F1000" s="222"/>
      <c r="G1000" s="222"/>
      <c r="H1000" s="222"/>
      <c r="I1000" s="222"/>
      <c r="J1000" s="222"/>
      <c r="K1000" s="222"/>
      <c r="L1000" s="222"/>
      <c r="M1000" s="222"/>
      <c r="N1000" s="222"/>
      <c r="O1000" s="222"/>
      <c r="P1000" s="222"/>
      <c r="Q1000" s="222"/>
      <c r="R1000" s="222"/>
      <c r="S1000" s="222"/>
      <c r="T1000" s="222"/>
      <c r="U1000" s="222"/>
      <c r="V1000" s="222"/>
      <c r="W1000" s="222"/>
      <c r="X1000" s="222"/>
      <c r="Y1000" s="211"/>
      <c r="Z1000" s="211"/>
      <c r="AA1000" s="211"/>
      <c r="AB1000" s="211"/>
      <c r="AC1000" s="211"/>
      <c r="AD1000" s="211"/>
      <c r="AE1000" s="211"/>
      <c r="AF1000" s="211"/>
      <c r="AG1000" s="211" t="s">
        <v>288</v>
      </c>
      <c r="AH1000" s="211">
        <v>0</v>
      </c>
      <c r="AI1000" s="211"/>
      <c r="AJ1000" s="211"/>
      <c r="AK1000" s="211"/>
      <c r="AL1000" s="211"/>
      <c r="AM1000" s="211"/>
      <c r="AN1000" s="211"/>
      <c r="AO1000" s="211"/>
      <c r="AP1000" s="211"/>
      <c r="AQ1000" s="211"/>
      <c r="AR1000" s="211"/>
      <c r="AS1000" s="211"/>
      <c r="AT1000" s="211"/>
      <c r="AU1000" s="211"/>
      <c r="AV1000" s="211"/>
      <c r="AW1000" s="211"/>
      <c r="AX1000" s="211"/>
      <c r="AY1000" s="211"/>
      <c r="AZ1000" s="211"/>
      <c r="BA1000" s="211"/>
      <c r="BB1000" s="211"/>
      <c r="BC1000" s="211"/>
      <c r="BD1000" s="211"/>
      <c r="BE1000" s="211"/>
      <c r="BF1000" s="211"/>
      <c r="BG1000" s="211"/>
      <c r="BH1000" s="211"/>
    </row>
    <row r="1001" spans="1:60" outlineLevel="1" x14ac:dyDescent="0.2">
      <c r="A1001" s="218"/>
      <c r="B1001" s="219"/>
      <c r="C1001" s="268" t="s">
        <v>1226</v>
      </c>
      <c r="D1001" s="259"/>
      <c r="E1001" s="260">
        <v>11.6</v>
      </c>
      <c r="F1001" s="222"/>
      <c r="G1001" s="222"/>
      <c r="H1001" s="222"/>
      <c r="I1001" s="222"/>
      <c r="J1001" s="222"/>
      <c r="K1001" s="222"/>
      <c r="L1001" s="222"/>
      <c r="M1001" s="222"/>
      <c r="N1001" s="222"/>
      <c r="O1001" s="222"/>
      <c r="P1001" s="222"/>
      <c r="Q1001" s="222"/>
      <c r="R1001" s="222"/>
      <c r="S1001" s="222"/>
      <c r="T1001" s="222"/>
      <c r="U1001" s="222"/>
      <c r="V1001" s="222"/>
      <c r="W1001" s="222"/>
      <c r="X1001" s="222"/>
      <c r="Y1001" s="211"/>
      <c r="Z1001" s="211"/>
      <c r="AA1001" s="211"/>
      <c r="AB1001" s="211"/>
      <c r="AC1001" s="211"/>
      <c r="AD1001" s="211"/>
      <c r="AE1001" s="211"/>
      <c r="AF1001" s="211"/>
      <c r="AG1001" s="211" t="s">
        <v>288</v>
      </c>
      <c r="AH1001" s="211">
        <v>0</v>
      </c>
      <c r="AI1001" s="211"/>
      <c r="AJ1001" s="211"/>
      <c r="AK1001" s="211"/>
      <c r="AL1001" s="211"/>
      <c r="AM1001" s="211"/>
      <c r="AN1001" s="211"/>
      <c r="AO1001" s="211"/>
      <c r="AP1001" s="211"/>
      <c r="AQ1001" s="211"/>
      <c r="AR1001" s="211"/>
      <c r="AS1001" s="211"/>
      <c r="AT1001" s="211"/>
      <c r="AU1001" s="211"/>
      <c r="AV1001" s="211"/>
      <c r="AW1001" s="211"/>
      <c r="AX1001" s="211"/>
      <c r="AY1001" s="211"/>
      <c r="AZ1001" s="211"/>
      <c r="BA1001" s="211"/>
      <c r="BB1001" s="211"/>
      <c r="BC1001" s="211"/>
      <c r="BD1001" s="211"/>
      <c r="BE1001" s="211"/>
      <c r="BF1001" s="211"/>
      <c r="BG1001" s="211"/>
      <c r="BH1001" s="211"/>
    </row>
    <row r="1002" spans="1:60" outlineLevel="1" x14ac:dyDescent="0.2">
      <c r="A1002" s="218"/>
      <c r="B1002" s="219"/>
      <c r="C1002" s="268" t="s">
        <v>1227</v>
      </c>
      <c r="D1002" s="259"/>
      <c r="E1002" s="260">
        <v>5.0999999999999996</v>
      </c>
      <c r="F1002" s="222"/>
      <c r="G1002" s="222"/>
      <c r="H1002" s="222"/>
      <c r="I1002" s="222"/>
      <c r="J1002" s="222"/>
      <c r="K1002" s="222"/>
      <c r="L1002" s="222"/>
      <c r="M1002" s="222"/>
      <c r="N1002" s="222"/>
      <c r="O1002" s="222"/>
      <c r="P1002" s="222"/>
      <c r="Q1002" s="222"/>
      <c r="R1002" s="222"/>
      <c r="S1002" s="222"/>
      <c r="T1002" s="222"/>
      <c r="U1002" s="222"/>
      <c r="V1002" s="222"/>
      <c r="W1002" s="222"/>
      <c r="X1002" s="222"/>
      <c r="Y1002" s="211"/>
      <c r="Z1002" s="211"/>
      <c r="AA1002" s="211"/>
      <c r="AB1002" s="211"/>
      <c r="AC1002" s="211"/>
      <c r="AD1002" s="211"/>
      <c r="AE1002" s="211"/>
      <c r="AF1002" s="211"/>
      <c r="AG1002" s="211" t="s">
        <v>288</v>
      </c>
      <c r="AH1002" s="211">
        <v>0</v>
      </c>
      <c r="AI1002" s="211"/>
      <c r="AJ1002" s="211"/>
      <c r="AK1002" s="211"/>
      <c r="AL1002" s="211"/>
      <c r="AM1002" s="211"/>
      <c r="AN1002" s="211"/>
      <c r="AO1002" s="211"/>
      <c r="AP1002" s="211"/>
      <c r="AQ1002" s="211"/>
      <c r="AR1002" s="211"/>
      <c r="AS1002" s="211"/>
      <c r="AT1002" s="211"/>
      <c r="AU1002" s="211"/>
      <c r="AV1002" s="211"/>
      <c r="AW1002" s="211"/>
      <c r="AX1002" s="211"/>
      <c r="AY1002" s="211"/>
      <c r="AZ1002" s="211"/>
      <c r="BA1002" s="211"/>
      <c r="BB1002" s="211"/>
      <c r="BC1002" s="211"/>
      <c r="BD1002" s="211"/>
      <c r="BE1002" s="211"/>
      <c r="BF1002" s="211"/>
      <c r="BG1002" s="211"/>
      <c r="BH1002" s="211"/>
    </row>
    <row r="1003" spans="1:60" outlineLevel="1" x14ac:dyDescent="0.2">
      <c r="A1003" s="218"/>
      <c r="B1003" s="219"/>
      <c r="C1003" s="268" t="s">
        <v>1228</v>
      </c>
      <c r="D1003" s="259"/>
      <c r="E1003" s="260">
        <v>8.52</v>
      </c>
      <c r="F1003" s="222"/>
      <c r="G1003" s="222"/>
      <c r="H1003" s="222"/>
      <c r="I1003" s="222"/>
      <c r="J1003" s="222"/>
      <c r="K1003" s="222"/>
      <c r="L1003" s="222"/>
      <c r="M1003" s="222"/>
      <c r="N1003" s="222"/>
      <c r="O1003" s="222"/>
      <c r="P1003" s="222"/>
      <c r="Q1003" s="222"/>
      <c r="R1003" s="222"/>
      <c r="S1003" s="222"/>
      <c r="T1003" s="222"/>
      <c r="U1003" s="222"/>
      <c r="V1003" s="222"/>
      <c r="W1003" s="222"/>
      <c r="X1003" s="222"/>
      <c r="Y1003" s="211"/>
      <c r="Z1003" s="211"/>
      <c r="AA1003" s="211"/>
      <c r="AB1003" s="211"/>
      <c r="AC1003" s="211"/>
      <c r="AD1003" s="211"/>
      <c r="AE1003" s="211"/>
      <c r="AF1003" s="211"/>
      <c r="AG1003" s="211" t="s">
        <v>288</v>
      </c>
      <c r="AH1003" s="211">
        <v>0</v>
      </c>
      <c r="AI1003" s="211"/>
      <c r="AJ1003" s="211"/>
      <c r="AK1003" s="211"/>
      <c r="AL1003" s="211"/>
      <c r="AM1003" s="211"/>
      <c r="AN1003" s="211"/>
      <c r="AO1003" s="211"/>
      <c r="AP1003" s="211"/>
      <c r="AQ1003" s="211"/>
      <c r="AR1003" s="211"/>
      <c r="AS1003" s="211"/>
      <c r="AT1003" s="211"/>
      <c r="AU1003" s="211"/>
      <c r="AV1003" s="211"/>
      <c r="AW1003" s="211"/>
      <c r="AX1003" s="211"/>
      <c r="AY1003" s="211"/>
      <c r="AZ1003" s="211"/>
      <c r="BA1003" s="211"/>
      <c r="BB1003" s="211"/>
      <c r="BC1003" s="211"/>
      <c r="BD1003" s="211"/>
      <c r="BE1003" s="211"/>
      <c r="BF1003" s="211"/>
      <c r="BG1003" s="211"/>
      <c r="BH1003" s="211"/>
    </row>
    <row r="1004" spans="1:60" outlineLevel="1" x14ac:dyDescent="0.2">
      <c r="A1004" s="218"/>
      <c r="B1004" s="219"/>
      <c r="C1004" s="268" t="s">
        <v>1229</v>
      </c>
      <c r="D1004" s="259"/>
      <c r="E1004" s="260">
        <v>3.8</v>
      </c>
      <c r="F1004" s="222"/>
      <c r="G1004" s="222"/>
      <c r="H1004" s="222"/>
      <c r="I1004" s="222"/>
      <c r="J1004" s="222"/>
      <c r="K1004" s="222"/>
      <c r="L1004" s="222"/>
      <c r="M1004" s="222"/>
      <c r="N1004" s="222"/>
      <c r="O1004" s="222"/>
      <c r="P1004" s="222"/>
      <c r="Q1004" s="222"/>
      <c r="R1004" s="222"/>
      <c r="S1004" s="222"/>
      <c r="T1004" s="222"/>
      <c r="U1004" s="222"/>
      <c r="V1004" s="222"/>
      <c r="W1004" s="222"/>
      <c r="X1004" s="222"/>
      <c r="Y1004" s="211"/>
      <c r="Z1004" s="211"/>
      <c r="AA1004" s="211"/>
      <c r="AB1004" s="211"/>
      <c r="AC1004" s="211"/>
      <c r="AD1004" s="211"/>
      <c r="AE1004" s="211"/>
      <c r="AF1004" s="211"/>
      <c r="AG1004" s="211" t="s">
        <v>288</v>
      </c>
      <c r="AH1004" s="211">
        <v>0</v>
      </c>
      <c r="AI1004" s="211"/>
      <c r="AJ1004" s="211"/>
      <c r="AK1004" s="211"/>
      <c r="AL1004" s="211"/>
      <c r="AM1004" s="211"/>
      <c r="AN1004" s="211"/>
      <c r="AO1004" s="211"/>
      <c r="AP1004" s="211"/>
      <c r="AQ1004" s="211"/>
      <c r="AR1004" s="211"/>
      <c r="AS1004" s="211"/>
      <c r="AT1004" s="211"/>
      <c r="AU1004" s="211"/>
      <c r="AV1004" s="211"/>
      <c r="AW1004" s="211"/>
      <c r="AX1004" s="211"/>
      <c r="AY1004" s="211"/>
      <c r="AZ1004" s="211"/>
      <c r="BA1004" s="211"/>
      <c r="BB1004" s="211"/>
      <c r="BC1004" s="211"/>
      <c r="BD1004" s="211"/>
      <c r="BE1004" s="211"/>
      <c r="BF1004" s="211"/>
      <c r="BG1004" s="211"/>
      <c r="BH1004" s="211"/>
    </row>
    <row r="1005" spans="1:60" outlineLevel="1" x14ac:dyDescent="0.2">
      <c r="A1005" s="218"/>
      <c r="B1005" s="219"/>
      <c r="C1005" s="268" t="s">
        <v>1230</v>
      </c>
      <c r="D1005" s="259"/>
      <c r="E1005" s="260">
        <v>5.0999999999999996</v>
      </c>
      <c r="F1005" s="222"/>
      <c r="G1005" s="222"/>
      <c r="H1005" s="222"/>
      <c r="I1005" s="222"/>
      <c r="J1005" s="222"/>
      <c r="K1005" s="222"/>
      <c r="L1005" s="222"/>
      <c r="M1005" s="222"/>
      <c r="N1005" s="222"/>
      <c r="O1005" s="222"/>
      <c r="P1005" s="222"/>
      <c r="Q1005" s="222"/>
      <c r="R1005" s="222"/>
      <c r="S1005" s="222"/>
      <c r="T1005" s="222"/>
      <c r="U1005" s="222"/>
      <c r="V1005" s="222"/>
      <c r="W1005" s="222"/>
      <c r="X1005" s="222"/>
      <c r="Y1005" s="211"/>
      <c r="Z1005" s="211"/>
      <c r="AA1005" s="211"/>
      <c r="AB1005" s="211"/>
      <c r="AC1005" s="211"/>
      <c r="AD1005" s="211"/>
      <c r="AE1005" s="211"/>
      <c r="AF1005" s="211"/>
      <c r="AG1005" s="211" t="s">
        <v>288</v>
      </c>
      <c r="AH1005" s="211">
        <v>0</v>
      </c>
      <c r="AI1005" s="211"/>
      <c r="AJ1005" s="211"/>
      <c r="AK1005" s="211"/>
      <c r="AL1005" s="211"/>
      <c r="AM1005" s="211"/>
      <c r="AN1005" s="211"/>
      <c r="AO1005" s="211"/>
      <c r="AP1005" s="211"/>
      <c r="AQ1005" s="211"/>
      <c r="AR1005" s="211"/>
      <c r="AS1005" s="211"/>
      <c r="AT1005" s="211"/>
      <c r="AU1005" s="211"/>
      <c r="AV1005" s="211"/>
      <c r="AW1005" s="211"/>
      <c r="AX1005" s="211"/>
      <c r="AY1005" s="211"/>
      <c r="AZ1005" s="211"/>
      <c r="BA1005" s="211"/>
      <c r="BB1005" s="211"/>
      <c r="BC1005" s="211"/>
      <c r="BD1005" s="211"/>
      <c r="BE1005" s="211"/>
      <c r="BF1005" s="211"/>
      <c r="BG1005" s="211"/>
      <c r="BH1005" s="211"/>
    </row>
    <row r="1006" spans="1:60" outlineLevel="1" x14ac:dyDescent="0.2">
      <c r="A1006" s="218"/>
      <c r="B1006" s="219"/>
      <c r="C1006" s="268" t="s">
        <v>1231</v>
      </c>
      <c r="D1006" s="259"/>
      <c r="E1006" s="260">
        <v>8.4</v>
      </c>
      <c r="F1006" s="222"/>
      <c r="G1006" s="222"/>
      <c r="H1006" s="222"/>
      <c r="I1006" s="222"/>
      <c r="J1006" s="222"/>
      <c r="K1006" s="222"/>
      <c r="L1006" s="222"/>
      <c r="M1006" s="222"/>
      <c r="N1006" s="222"/>
      <c r="O1006" s="222"/>
      <c r="P1006" s="222"/>
      <c r="Q1006" s="222"/>
      <c r="R1006" s="222"/>
      <c r="S1006" s="222"/>
      <c r="T1006" s="222"/>
      <c r="U1006" s="222"/>
      <c r="V1006" s="222"/>
      <c r="W1006" s="222"/>
      <c r="X1006" s="222"/>
      <c r="Y1006" s="211"/>
      <c r="Z1006" s="211"/>
      <c r="AA1006" s="211"/>
      <c r="AB1006" s="211"/>
      <c r="AC1006" s="211"/>
      <c r="AD1006" s="211"/>
      <c r="AE1006" s="211"/>
      <c r="AF1006" s="211"/>
      <c r="AG1006" s="211" t="s">
        <v>288</v>
      </c>
      <c r="AH1006" s="211">
        <v>0</v>
      </c>
      <c r="AI1006" s="211"/>
      <c r="AJ1006" s="211"/>
      <c r="AK1006" s="211"/>
      <c r="AL1006" s="211"/>
      <c r="AM1006" s="211"/>
      <c r="AN1006" s="211"/>
      <c r="AO1006" s="211"/>
      <c r="AP1006" s="211"/>
      <c r="AQ1006" s="211"/>
      <c r="AR1006" s="211"/>
      <c r="AS1006" s="211"/>
      <c r="AT1006" s="211"/>
      <c r="AU1006" s="211"/>
      <c r="AV1006" s="211"/>
      <c r="AW1006" s="211"/>
      <c r="AX1006" s="211"/>
      <c r="AY1006" s="211"/>
      <c r="AZ1006" s="211"/>
      <c r="BA1006" s="211"/>
      <c r="BB1006" s="211"/>
      <c r="BC1006" s="211"/>
      <c r="BD1006" s="211"/>
      <c r="BE1006" s="211"/>
      <c r="BF1006" s="211"/>
      <c r="BG1006" s="211"/>
      <c r="BH1006" s="211"/>
    </row>
    <row r="1007" spans="1:60" outlineLevel="1" x14ac:dyDescent="0.2">
      <c r="A1007" s="218"/>
      <c r="B1007" s="219"/>
      <c r="C1007" s="268" t="s">
        <v>1232</v>
      </c>
      <c r="D1007" s="259"/>
      <c r="E1007" s="260">
        <v>5.8</v>
      </c>
      <c r="F1007" s="222"/>
      <c r="G1007" s="222"/>
      <c r="H1007" s="222"/>
      <c r="I1007" s="222"/>
      <c r="J1007" s="222"/>
      <c r="K1007" s="222"/>
      <c r="L1007" s="222"/>
      <c r="M1007" s="222"/>
      <c r="N1007" s="222"/>
      <c r="O1007" s="222"/>
      <c r="P1007" s="222"/>
      <c r="Q1007" s="222"/>
      <c r="R1007" s="222"/>
      <c r="S1007" s="222"/>
      <c r="T1007" s="222"/>
      <c r="U1007" s="222"/>
      <c r="V1007" s="222"/>
      <c r="W1007" s="222"/>
      <c r="X1007" s="222"/>
      <c r="Y1007" s="211"/>
      <c r="Z1007" s="211"/>
      <c r="AA1007" s="211"/>
      <c r="AB1007" s="211"/>
      <c r="AC1007" s="211"/>
      <c r="AD1007" s="211"/>
      <c r="AE1007" s="211"/>
      <c r="AF1007" s="211"/>
      <c r="AG1007" s="211" t="s">
        <v>288</v>
      </c>
      <c r="AH1007" s="211">
        <v>0</v>
      </c>
      <c r="AI1007" s="211"/>
      <c r="AJ1007" s="211"/>
      <c r="AK1007" s="211"/>
      <c r="AL1007" s="211"/>
      <c r="AM1007" s="211"/>
      <c r="AN1007" s="211"/>
      <c r="AO1007" s="211"/>
      <c r="AP1007" s="211"/>
      <c r="AQ1007" s="211"/>
      <c r="AR1007" s="211"/>
      <c r="AS1007" s="211"/>
      <c r="AT1007" s="211"/>
      <c r="AU1007" s="211"/>
      <c r="AV1007" s="211"/>
      <c r="AW1007" s="211"/>
      <c r="AX1007" s="211"/>
      <c r="AY1007" s="211"/>
      <c r="AZ1007" s="211"/>
      <c r="BA1007" s="211"/>
      <c r="BB1007" s="211"/>
      <c r="BC1007" s="211"/>
      <c r="BD1007" s="211"/>
      <c r="BE1007" s="211"/>
      <c r="BF1007" s="211"/>
      <c r="BG1007" s="211"/>
      <c r="BH1007" s="211"/>
    </row>
    <row r="1008" spans="1:60" ht="31.45" outlineLevel="1" x14ac:dyDescent="0.2">
      <c r="A1008" s="233">
        <v>212</v>
      </c>
      <c r="B1008" s="234" t="s">
        <v>1233</v>
      </c>
      <c r="C1008" s="252" t="s">
        <v>1234</v>
      </c>
      <c r="D1008" s="235" t="s">
        <v>246</v>
      </c>
      <c r="E1008" s="236">
        <v>9</v>
      </c>
      <c r="F1008" s="237"/>
      <c r="G1008" s="238">
        <f>ROUND(E1008*F1008,2)</f>
        <v>0</v>
      </c>
      <c r="H1008" s="237"/>
      <c r="I1008" s="238">
        <f>ROUND(E1008*H1008,2)</f>
        <v>0</v>
      </c>
      <c r="J1008" s="237"/>
      <c r="K1008" s="238">
        <f>ROUND(E1008*J1008,2)</f>
        <v>0</v>
      </c>
      <c r="L1008" s="238">
        <v>21</v>
      </c>
      <c r="M1008" s="238">
        <f>G1008*(1+L1008/100)</f>
        <v>0</v>
      </c>
      <c r="N1008" s="238">
        <v>4.3799999999999999E-2</v>
      </c>
      <c r="O1008" s="238">
        <f>ROUND(E1008*N1008,2)</f>
        <v>0.39</v>
      </c>
      <c r="P1008" s="238">
        <v>0</v>
      </c>
      <c r="Q1008" s="238">
        <f>ROUND(E1008*P1008,2)</f>
        <v>0</v>
      </c>
      <c r="R1008" s="238" t="s">
        <v>343</v>
      </c>
      <c r="S1008" s="238" t="s">
        <v>214</v>
      </c>
      <c r="T1008" s="239" t="s">
        <v>284</v>
      </c>
      <c r="U1008" s="222">
        <v>0</v>
      </c>
      <c r="V1008" s="222">
        <f>ROUND(E1008*U1008,2)</f>
        <v>0</v>
      </c>
      <c r="W1008" s="222"/>
      <c r="X1008" s="222" t="s">
        <v>344</v>
      </c>
      <c r="Y1008" s="211"/>
      <c r="Z1008" s="211"/>
      <c r="AA1008" s="211"/>
      <c r="AB1008" s="211"/>
      <c r="AC1008" s="211"/>
      <c r="AD1008" s="211"/>
      <c r="AE1008" s="211"/>
      <c r="AF1008" s="211"/>
      <c r="AG1008" s="211" t="s">
        <v>345</v>
      </c>
      <c r="AH1008" s="211"/>
      <c r="AI1008" s="211"/>
      <c r="AJ1008" s="211"/>
      <c r="AK1008" s="211"/>
      <c r="AL1008" s="211"/>
      <c r="AM1008" s="211"/>
      <c r="AN1008" s="211"/>
      <c r="AO1008" s="211"/>
      <c r="AP1008" s="211"/>
      <c r="AQ1008" s="211"/>
      <c r="AR1008" s="211"/>
      <c r="AS1008" s="211"/>
      <c r="AT1008" s="211"/>
      <c r="AU1008" s="211"/>
      <c r="AV1008" s="211"/>
      <c r="AW1008" s="211"/>
      <c r="AX1008" s="211"/>
      <c r="AY1008" s="211"/>
      <c r="AZ1008" s="211"/>
      <c r="BA1008" s="211"/>
      <c r="BB1008" s="211"/>
      <c r="BC1008" s="211"/>
      <c r="BD1008" s="211"/>
      <c r="BE1008" s="211"/>
      <c r="BF1008" s="211"/>
      <c r="BG1008" s="211"/>
      <c r="BH1008" s="211"/>
    </row>
    <row r="1009" spans="1:60" outlineLevel="1" x14ac:dyDescent="0.2">
      <c r="A1009" s="218"/>
      <c r="B1009" s="219"/>
      <c r="C1009" s="253" t="s">
        <v>1235</v>
      </c>
      <c r="D1009" s="240"/>
      <c r="E1009" s="240"/>
      <c r="F1009" s="240"/>
      <c r="G1009" s="240"/>
      <c r="H1009" s="222"/>
      <c r="I1009" s="222"/>
      <c r="J1009" s="222"/>
      <c r="K1009" s="222"/>
      <c r="L1009" s="222"/>
      <c r="M1009" s="222"/>
      <c r="N1009" s="222"/>
      <c r="O1009" s="222"/>
      <c r="P1009" s="222"/>
      <c r="Q1009" s="222"/>
      <c r="R1009" s="222"/>
      <c r="S1009" s="222"/>
      <c r="T1009" s="222"/>
      <c r="U1009" s="222"/>
      <c r="V1009" s="222"/>
      <c r="W1009" s="222"/>
      <c r="X1009" s="222"/>
      <c r="Y1009" s="211"/>
      <c r="Z1009" s="211"/>
      <c r="AA1009" s="211"/>
      <c r="AB1009" s="211"/>
      <c r="AC1009" s="211"/>
      <c r="AD1009" s="211"/>
      <c r="AE1009" s="211"/>
      <c r="AF1009" s="211"/>
      <c r="AG1009" s="211" t="s">
        <v>219</v>
      </c>
      <c r="AH1009" s="211"/>
      <c r="AI1009" s="211"/>
      <c r="AJ1009" s="211"/>
      <c r="AK1009" s="211"/>
      <c r="AL1009" s="211"/>
      <c r="AM1009" s="211"/>
      <c r="AN1009" s="211"/>
      <c r="AO1009" s="211"/>
      <c r="AP1009" s="211"/>
      <c r="AQ1009" s="211"/>
      <c r="AR1009" s="211"/>
      <c r="AS1009" s="211"/>
      <c r="AT1009" s="211"/>
      <c r="AU1009" s="211"/>
      <c r="AV1009" s="211"/>
      <c r="AW1009" s="211"/>
      <c r="AX1009" s="211"/>
      <c r="AY1009" s="211"/>
      <c r="AZ1009" s="211"/>
      <c r="BA1009" s="211"/>
      <c r="BB1009" s="211"/>
      <c r="BC1009" s="211"/>
      <c r="BD1009" s="211"/>
      <c r="BE1009" s="211"/>
      <c r="BF1009" s="211"/>
      <c r="BG1009" s="211"/>
      <c r="BH1009" s="211"/>
    </row>
    <row r="1010" spans="1:60" outlineLevel="1" x14ac:dyDescent="0.2">
      <c r="A1010" s="218"/>
      <c r="B1010" s="219"/>
      <c r="C1010" s="268" t="s">
        <v>1179</v>
      </c>
      <c r="D1010" s="259"/>
      <c r="E1010" s="260">
        <v>9</v>
      </c>
      <c r="F1010" s="222"/>
      <c r="G1010" s="222"/>
      <c r="H1010" s="222"/>
      <c r="I1010" s="222"/>
      <c r="J1010" s="222"/>
      <c r="K1010" s="222"/>
      <c r="L1010" s="222"/>
      <c r="M1010" s="222"/>
      <c r="N1010" s="222"/>
      <c r="O1010" s="222"/>
      <c r="P1010" s="222"/>
      <c r="Q1010" s="222"/>
      <c r="R1010" s="222"/>
      <c r="S1010" s="222"/>
      <c r="T1010" s="222"/>
      <c r="U1010" s="222"/>
      <c r="V1010" s="222"/>
      <c r="W1010" s="222"/>
      <c r="X1010" s="222"/>
      <c r="Y1010" s="211"/>
      <c r="Z1010" s="211"/>
      <c r="AA1010" s="211"/>
      <c r="AB1010" s="211"/>
      <c r="AC1010" s="211"/>
      <c r="AD1010" s="211"/>
      <c r="AE1010" s="211"/>
      <c r="AF1010" s="211"/>
      <c r="AG1010" s="211" t="s">
        <v>288</v>
      </c>
      <c r="AH1010" s="211">
        <v>0</v>
      </c>
      <c r="AI1010" s="211"/>
      <c r="AJ1010" s="211"/>
      <c r="AK1010" s="211"/>
      <c r="AL1010" s="211"/>
      <c r="AM1010" s="211"/>
      <c r="AN1010" s="211"/>
      <c r="AO1010" s="211"/>
      <c r="AP1010" s="211"/>
      <c r="AQ1010" s="211"/>
      <c r="AR1010" s="211"/>
      <c r="AS1010" s="211"/>
      <c r="AT1010" s="211"/>
      <c r="AU1010" s="211"/>
      <c r="AV1010" s="211"/>
      <c r="AW1010" s="211"/>
      <c r="AX1010" s="211"/>
      <c r="AY1010" s="211"/>
      <c r="AZ1010" s="211"/>
      <c r="BA1010" s="211"/>
      <c r="BB1010" s="211"/>
      <c r="BC1010" s="211"/>
      <c r="BD1010" s="211"/>
      <c r="BE1010" s="211"/>
      <c r="BF1010" s="211"/>
      <c r="BG1010" s="211"/>
      <c r="BH1010" s="211"/>
    </row>
    <row r="1011" spans="1:60" ht="20.95" outlineLevel="1" x14ac:dyDescent="0.2">
      <c r="A1011" s="233">
        <v>213</v>
      </c>
      <c r="B1011" s="234" t="s">
        <v>1236</v>
      </c>
      <c r="C1011" s="252" t="s">
        <v>1237</v>
      </c>
      <c r="D1011" s="235" t="s">
        <v>246</v>
      </c>
      <c r="E1011" s="236">
        <v>9</v>
      </c>
      <c r="F1011" s="237"/>
      <c r="G1011" s="238">
        <f>ROUND(E1011*F1011,2)</f>
        <v>0</v>
      </c>
      <c r="H1011" s="237"/>
      <c r="I1011" s="238">
        <f>ROUND(E1011*H1011,2)</f>
        <v>0</v>
      </c>
      <c r="J1011" s="237"/>
      <c r="K1011" s="238">
        <f>ROUND(E1011*J1011,2)</f>
        <v>0</v>
      </c>
      <c r="L1011" s="238">
        <v>21</v>
      </c>
      <c r="M1011" s="238">
        <f>G1011*(1+L1011/100)</f>
        <v>0</v>
      </c>
      <c r="N1011" s="238">
        <v>7.2399999999999999E-3</v>
      </c>
      <c r="O1011" s="238">
        <f>ROUND(E1011*N1011,2)</f>
        <v>7.0000000000000007E-2</v>
      </c>
      <c r="P1011" s="238">
        <v>0</v>
      </c>
      <c r="Q1011" s="238">
        <f>ROUND(E1011*P1011,2)</f>
        <v>0</v>
      </c>
      <c r="R1011" s="238" t="s">
        <v>343</v>
      </c>
      <c r="S1011" s="238" t="s">
        <v>214</v>
      </c>
      <c r="T1011" s="239" t="s">
        <v>284</v>
      </c>
      <c r="U1011" s="222">
        <v>0</v>
      </c>
      <c r="V1011" s="222">
        <f>ROUND(E1011*U1011,2)</f>
        <v>0</v>
      </c>
      <c r="W1011" s="222"/>
      <c r="X1011" s="222" t="s">
        <v>344</v>
      </c>
      <c r="Y1011" s="211"/>
      <c r="Z1011" s="211"/>
      <c r="AA1011" s="211"/>
      <c r="AB1011" s="211"/>
      <c r="AC1011" s="211"/>
      <c r="AD1011" s="211"/>
      <c r="AE1011" s="211"/>
      <c r="AF1011" s="211"/>
      <c r="AG1011" s="211" t="s">
        <v>345</v>
      </c>
      <c r="AH1011" s="211"/>
      <c r="AI1011" s="211"/>
      <c r="AJ1011" s="211"/>
      <c r="AK1011" s="211"/>
      <c r="AL1011" s="211"/>
      <c r="AM1011" s="211"/>
      <c r="AN1011" s="211"/>
      <c r="AO1011" s="211"/>
      <c r="AP1011" s="211"/>
      <c r="AQ1011" s="211"/>
      <c r="AR1011" s="211"/>
      <c r="AS1011" s="211"/>
      <c r="AT1011" s="211"/>
      <c r="AU1011" s="211"/>
      <c r="AV1011" s="211"/>
      <c r="AW1011" s="211"/>
      <c r="AX1011" s="211"/>
      <c r="AY1011" s="211"/>
      <c r="AZ1011" s="211"/>
      <c r="BA1011" s="211"/>
      <c r="BB1011" s="211"/>
      <c r="BC1011" s="211"/>
      <c r="BD1011" s="211"/>
      <c r="BE1011" s="211"/>
      <c r="BF1011" s="211"/>
      <c r="BG1011" s="211"/>
      <c r="BH1011" s="211"/>
    </row>
    <row r="1012" spans="1:60" outlineLevel="1" x14ac:dyDescent="0.2">
      <c r="A1012" s="218"/>
      <c r="B1012" s="219"/>
      <c r="C1012" s="268" t="s">
        <v>1179</v>
      </c>
      <c r="D1012" s="259"/>
      <c r="E1012" s="260">
        <v>9</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1"/>
      <c r="Z1012" s="211"/>
      <c r="AA1012" s="211"/>
      <c r="AB1012" s="211"/>
      <c r="AC1012" s="211"/>
      <c r="AD1012" s="211"/>
      <c r="AE1012" s="211"/>
      <c r="AF1012" s="211"/>
      <c r="AG1012" s="211" t="s">
        <v>288</v>
      </c>
      <c r="AH1012" s="211">
        <v>0</v>
      </c>
      <c r="AI1012" s="211"/>
      <c r="AJ1012" s="211"/>
      <c r="AK1012" s="211"/>
      <c r="AL1012" s="211"/>
      <c r="AM1012" s="211"/>
      <c r="AN1012" s="211"/>
      <c r="AO1012" s="211"/>
      <c r="AP1012" s="211"/>
      <c r="AQ1012" s="211"/>
      <c r="AR1012" s="211"/>
      <c r="AS1012" s="211"/>
      <c r="AT1012" s="211"/>
      <c r="AU1012" s="211"/>
      <c r="AV1012" s="211"/>
      <c r="AW1012" s="211"/>
      <c r="AX1012" s="211"/>
      <c r="AY1012" s="211"/>
      <c r="AZ1012" s="211"/>
      <c r="BA1012" s="211"/>
      <c r="BB1012" s="211"/>
      <c r="BC1012" s="211"/>
      <c r="BD1012" s="211"/>
      <c r="BE1012" s="211"/>
      <c r="BF1012" s="211"/>
      <c r="BG1012" s="211"/>
      <c r="BH1012" s="211"/>
    </row>
    <row r="1013" spans="1:60" ht="20.95" outlineLevel="1" x14ac:dyDescent="0.2">
      <c r="A1013" s="233">
        <v>214</v>
      </c>
      <c r="B1013" s="234" t="s">
        <v>1238</v>
      </c>
      <c r="C1013" s="252" t="s">
        <v>1239</v>
      </c>
      <c r="D1013" s="235" t="s">
        <v>246</v>
      </c>
      <c r="E1013" s="236">
        <v>9</v>
      </c>
      <c r="F1013" s="237"/>
      <c r="G1013" s="238">
        <f>ROUND(E1013*F1013,2)</f>
        <v>0</v>
      </c>
      <c r="H1013" s="237"/>
      <c r="I1013" s="238">
        <f>ROUND(E1013*H1013,2)</f>
        <v>0</v>
      </c>
      <c r="J1013" s="237"/>
      <c r="K1013" s="238">
        <f>ROUND(E1013*J1013,2)</f>
        <v>0</v>
      </c>
      <c r="L1013" s="238">
        <v>21</v>
      </c>
      <c r="M1013" s="238">
        <f>G1013*(1+L1013/100)</f>
        <v>0</v>
      </c>
      <c r="N1013" s="238">
        <v>2.418E-2</v>
      </c>
      <c r="O1013" s="238">
        <f>ROUND(E1013*N1013,2)</f>
        <v>0.22</v>
      </c>
      <c r="P1013" s="238">
        <v>0</v>
      </c>
      <c r="Q1013" s="238">
        <f>ROUND(E1013*P1013,2)</f>
        <v>0</v>
      </c>
      <c r="R1013" s="238" t="s">
        <v>343</v>
      </c>
      <c r="S1013" s="238" t="s">
        <v>214</v>
      </c>
      <c r="T1013" s="239" t="s">
        <v>284</v>
      </c>
      <c r="U1013" s="222">
        <v>0</v>
      </c>
      <c r="V1013" s="222">
        <f>ROUND(E1013*U1013,2)</f>
        <v>0</v>
      </c>
      <c r="W1013" s="222"/>
      <c r="X1013" s="222" t="s">
        <v>344</v>
      </c>
      <c r="Y1013" s="211"/>
      <c r="Z1013" s="211"/>
      <c r="AA1013" s="211"/>
      <c r="AB1013" s="211"/>
      <c r="AC1013" s="211"/>
      <c r="AD1013" s="211"/>
      <c r="AE1013" s="211"/>
      <c r="AF1013" s="211"/>
      <c r="AG1013" s="211" t="s">
        <v>345</v>
      </c>
      <c r="AH1013" s="211"/>
      <c r="AI1013" s="211"/>
      <c r="AJ1013" s="211"/>
      <c r="AK1013" s="211"/>
      <c r="AL1013" s="211"/>
      <c r="AM1013" s="211"/>
      <c r="AN1013" s="211"/>
      <c r="AO1013" s="211"/>
      <c r="AP1013" s="211"/>
      <c r="AQ1013" s="211"/>
      <c r="AR1013" s="211"/>
      <c r="AS1013" s="211"/>
      <c r="AT1013" s="211"/>
      <c r="AU1013" s="211"/>
      <c r="AV1013" s="211"/>
      <c r="AW1013" s="211"/>
      <c r="AX1013" s="211"/>
      <c r="AY1013" s="211"/>
      <c r="AZ1013" s="211"/>
      <c r="BA1013" s="211"/>
      <c r="BB1013" s="211"/>
      <c r="BC1013" s="211"/>
      <c r="BD1013" s="211"/>
      <c r="BE1013" s="211"/>
      <c r="BF1013" s="211"/>
      <c r="BG1013" s="211"/>
      <c r="BH1013" s="211"/>
    </row>
    <row r="1014" spans="1:60" outlineLevel="1" x14ac:dyDescent="0.2">
      <c r="A1014" s="218"/>
      <c r="B1014" s="219"/>
      <c r="C1014" s="268" t="s">
        <v>1179</v>
      </c>
      <c r="D1014" s="259"/>
      <c r="E1014" s="260">
        <v>9</v>
      </c>
      <c r="F1014" s="222"/>
      <c r="G1014" s="222"/>
      <c r="H1014" s="222"/>
      <c r="I1014" s="222"/>
      <c r="J1014" s="222"/>
      <c r="K1014" s="222"/>
      <c r="L1014" s="222"/>
      <c r="M1014" s="222"/>
      <c r="N1014" s="222"/>
      <c r="O1014" s="222"/>
      <c r="P1014" s="222"/>
      <c r="Q1014" s="222"/>
      <c r="R1014" s="222"/>
      <c r="S1014" s="222"/>
      <c r="T1014" s="222"/>
      <c r="U1014" s="222"/>
      <c r="V1014" s="222"/>
      <c r="W1014" s="222"/>
      <c r="X1014" s="222"/>
      <c r="Y1014" s="211"/>
      <c r="Z1014" s="211"/>
      <c r="AA1014" s="211"/>
      <c r="AB1014" s="211"/>
      <c r="AC1014" s="211"/>
      <c r="AD1014" s="211"/>
      <c r="AE1014" s="211"/>
      <c r="AF1014" s="211"/>
      <c r="AG1014" s="211" t="s">
        <v>288</v>
      </c>
      <c r="AH1014" s="211">
        <v>0</v>
      </c>
      <c r="AI1014" s="211"/>
      <c r="AJ1014" s="211"/>
      <c r="AK1014" s="211"/>
      <c r="AL1014" s="211"/>
      <c r="AM1014" s="211"/>
      <c r="AN1014" s="211"/>
      <c r="AO1014" s="211"/>
      <c r="AP1014" s="211"/>
      <c r="AQ1014" s="211"/>
      <c r="AR1014" s="211"/>
      <c r="AS1014" s="211"/>
      <c r="AT1014" s="211"/>
      <c r="AU1014" s="211"/>
      <c r="AV1014" s="211"/>
      <c r="AW1014" s="211"/>
      <c r="AX1014" s="211"/>
      <c r="AY1014" s="211"/>
      <c r="AZ1014" s="211"/>
      <c r="BA1014" s="211"/>
      <c r="BB1014" s="211"/>
      <c r="BC1014" s="211"/>
      <c r="BD1014" s="211"/>
      <c r="BE1014" s="211"/>
      <c r="BF1014" s="211"/>
      <c r="BG1014" s="211"/>
      <c r="BH1014" s="211"/>
    </row>
    <row r="1015" spans="1:60" ht="20.95" outlineLevel="1" x14ac:dyDescent="0.2">
      <c r="A1015" s="233">
        <v>215</v>
      </c>
      <c r="B1015" s="234" t="s">
        <v>1240</v>
      </c>
      <c r="C1015" s="252" t="s">
        <v>1241</v>
      </c>
      <c r="D1015" s="235" t="s">
        <v>246</v>
      </c>
      <c r="E1015" s="236">
        <v>9</v>
      </c>
      <c r="F1015" s="237"/>
      <c r="G1015" s="238">
        <f>ROUND(E1015*F1015,2)</f>
        <v>0</v>
      </c>
      <c r="H1015" s="237"/>
      <c r="I1015" s="238">
        <f>ROUND(E1015*H1015,2)</f>
        <v>0</v>
      </c>
      <c r="J1015" s="237"/>
      <c r="K1015" s="238">
        <f>ROUND(E1015*J1015,2)</f>
        <v>0</v>
      </c>
      <c r="L1015" s="238">
        <v>21</v>
      </c>
      <c r="M1015" s="238">
        <f>G1015*(1+L1015/100)</f>
        <v>0</v>
      </c>
      <c r="N1015" s="238">
        <v>3.2599999999999999E-3</v>
      </c>
      <c r="O1015" s="238">
        <f>ROUND(E1015*N1015,2)</f>
        <v>0.03</v>
      </c>
      <c r="P1015" s="238">
        <v>0</v>
      </c>
      <c r="Q1015" s="238">
        <f>ROUND(E1015*P1015,2)</f>
        <v>0</v>
      </c>
      <c r="R1015" s="238" t="s">
        <v>343</v>
      </c>
      <c r="S1015" s="238" t="s">
        <v>214</v>
      </c>
      <c r="T1015" s="239" t="s">
        <v>284</v>
      </c>
      <c r="U1015" s="222">
        <v>0</v>
      </c>
      <c r="V1015" s="222">
        <f>ROUND(E1015*U1015,2)</f>
        <v>0</v>
      </c>
      <c r="W1015" s="222"/>
      <c r="X1015" s="222" t="s">
        <v>344</v>
      </c>
      <c r="Y1015" s="211"/>
      <c r="Z1015" s="211"/>
      <c r="AA1015" s="211"/>
      <c r="AB1015" s="211"/>
      <c r="AC1015" s="211"/>
      <c r="AD1015" s="211"/>
      <c r="AE1015" s="211"/>
      <c r="AF1015" s="211"/>
      <c r="AG1015" s="211" t="s">
        <v>345</v>
      </c>
      <c r="AH1015" s="211"/>
      <c r="AI1015" s="211"/>
      <c r="AJ1015" s="211"/>
      <c r="AK1015" s="211"/>
      <c r="AL1015" s="211"/>
      <c r="AM1015" s="211"/>
      <c r="AN1015" s="211"/>
      <c r="AO1015" s="211"/>
      <c r="AP1015" s="211"/>
      <c r="AQ1015" s="211"/>
      <c r="AR1015" s="211"/>
      <c r="AS1015" s="211"/>
      <c r="AT1015" s="211"/>
      <c r="AU1015" s="211"/>
      <c r="AV1015" s="211"/>
      <c r="AW1015" s="211"/>
      <c r="AX1015" s="211"/>
      <c r="AY1015" s="211"/>
      <c r="AZ1015" s="211"/>
      <c r="BA1015" s="211"/>
      <c r="BB1015" s="211"/>
      <c r="BC1015" s="211"/>
      <c r="BD1015" s="211"/>
      <c r="BE1015" s="211"/>
      <c r="BF1015" s="211"/>
      <c r="BG1015" s="211"/>
      <c r="BH1015" s="211"/>
    </row>
    <row r="1016" spans="1:60" outlineLevel="1" x14ac:dyDescent="0.2">
      <c r="A1016" s="218"/>
      <c r="B1016" s="219"/>
      <c r="C1016" s="268" t="s">
        <v>1179</v>
      </c>
      <c r="D1016" s="259"/>
      <c r="E1016" s="260">
        <v>9</v>
      </c>
      <c r="F1016" s="222"/>
      <c r="G1016" s="222"/>
      <c r="H1016" s="222"/>
      <c r="I1016" s="222"/>
      <c r="J1016" s="222"/>
      <c r="K1016" s="222"/>
      <c r="L1016" s="222"/>
      <c r="M1016" s="222"/>
      <c r="N1016" s="222"/>
      <c r="O1016" s="222"/>
      <c r="P1016" s="222"/>
      <c r="Q1016" s="222"/>
      <c r="R1016" s="222"/>
      <c r="S1016" s="222"/>
      <c r="T1016" s="222"/>
      <c r="U1016" s="222"/>
      <c r="V1016" s="222"/>
      <c r="W1016" s="222"/>
      <c r="X1016" s="222"/>
      <c r="Y1016" s="211"/>
      <c r="Z1016" s="211"/>
      <c r="AA1016" s="211"/>
      <c r="AB1016" s="211"/>
      <c r="AC1016" s="211"/>
      <c r="AD1016" s="211"/>
      <c r="AE1016" s="211"/>
      <c r="AF1016" s="211"/>
      <c r="AG1016" s="211" t="s">
        <v>288</v>
      </c>
      <c r="AH1016" s="211">
        <v>0</v>
      </c>
      <c r="AI1016" s="211"/>
      <c r="AJ1016" s="211"/>
      <c r="AK1016" s="211"/>
      <c r="AL1016" s="211"/>
      <c r="AM1016" s="211"/>
      <c r="AN1016" s="211"/>
      <c r="AO1016" s="211"/>
      <c r="AP1016" s="211"/>
      <c r="AQ1016" s="211"/>
      <c r="AR1016" s="211"/>
      <c r="AS1016" s="211"/>
      <c r="AT1016" s="211"/>
      <c r="AU1016" s="211"/>
      <c r="AV1016" s="211"/>
      <c r="AW1016" s="211"/>
      <c r="AX1016" s="211"/>
      <c r="AY1016" s="211"/>
      <c r="AZ1016" s="211"/>
      <c r="BA1016" s="211"/>
      <c r="BB1016" s="211"/>
      <c r="BC1016" s="211"/>
      <c r="BD1016" s="211"/>
      <c r="BE1016" s="211"/>
      <c r="BF1016" s="211"/>
      <c r="BG1016" s="211"/>
      <c r="BH1016" s="211"/>
    </row>
    <row r="1017" spans="1:60" ht="20.95" outlineLevel="1" x14ac:dyDescent="0.2">
      <c r="A1017" s="233">
        <v>216</v>
      </c>
      <c r="B1017" s="234" t="s">
        <v>1242</v>
      </c>
      <c r="C1017" s="252" t="s">
        <v>1243</v>
      </c>
      <c r="D1017" s="235" t="s">
        <v>980</v>
      </c>
      <c r="E1017" s="236">
        <v>7</v>
      </c>
      <c r="F1017" s="237"/>
      <c r="G1017" s="238">
        <f>ROUND(E1017*F1017,2)</f>
        <v>0</v>
      </c>
      <c r="H1017" s="237"/>
      <c r="I1017" s="238">
        <f>ROUND(E1017*H1017,2)</f>
        <v>0</v>
      </c>
      <c r="J1017" s="237"/>
      <c r="K1017" s="238">
        <f>ROUND(E1017*J1017,2)</f>
        <v>0</v>
      </c>
      <c r="L1017" s="238">
        <v>21</v>
      </c>
      <c r="M1017" s="238">
        <f>G1017*(1+L1017/100)</f>
        <v>0</v>
      </c>
      <c r="N1017" s="238">
        <v>0</v>
      </c>
      <c r="O1017" s="238">
        <f>ROUND(E1017*N1017,2)</f>
        <v>0</v>
      </c>
      <c r="P1017" s="238">
        <v>0</v>
      </c>
      <c r="Q1017" s="238">
        <f>ROUND(E1017*P1017,2)</f>
        <v>0</v>
      </c>
      <c r="R1017" s="238"/>
      <c r="S1017" s="238" t="s">
        <v>247</v>
      </c>
      <c r="T1017" s="239" t="s">
        <v>215</v>
      </c>
      <c r="U1017" s="222">
        <v>0</v>
      </c>
      <c r="V1017" s="222">
        <f>ROUND(E1017*U1017,2)</f>
        <v>0</v>
      </c>
      <c r="W1017" s="222"/>
      <c r="X1017" s="222" t="s">
        <v>344</v>
      </c>
      <c r="Y1017" s="211"/>
      <c r="Z1017" s="211"/>
      <c r="AA1017" s="211"/>
      <c r="AB1017" s="211"/>
      <c r="AC1017" s="211"/>
      <c r="AD1017" s="211"/>
      <c r="AE1017" s="211"/>
      <c r="AF1017" s="211"/>
      <c r="AG1017" s="211" t="s">
        <v>345</v>
      </c>
      <c r="AH1017" s="211"/>
      <c r="AI1017" s="211"/>
      <c r="AJ1017" s="211"/>
      <c r="AK1017" s="211"/>
      <c r="AL1017" s="211"/>
      <c r="AM1017" s="211"/>
      <c r="AN1017" s="211"/>
      <c r="AO1017" s="211"/>
      <c r="AP1017" s="211"/>
      <c r="AQ1017" s="211"/>
      <c r="AR1017" s="211"/>
      <c r="AS1017" s="211"/>
      <c r="AT1017" s="211"/>
      <c r="AU1017" s="211"/>
      <c r="AV1017" s="211"/>
      <c r="AW1017" s="211"/>
      <c r="AX1017" s="211"/>
      <c r="AY1017" s="211"/>
      <c r="AZ1017" s="211"/>
      <c r="BA1017" s="211"/>
      <c r="BB1017" s="211"/>
      <c r="BC1017" s="211"/>
      <c r="BD1017" s="211"/>
      <c r="BE1017" s="211"/>
      <c r="BF1017" s="211"/>
      <c r="BG1017" s="211"/>
      <c r="BH1017" s="211"/>
    </row>
    <row r="1018" spans="1:60" outlineLevel="1" x14ac:dyDescent="0.2">
      <c r="A1018" s="218"/>
      <c r="B1018" s="219"/>
      <c r="C1018" s="268" t="s">
        <v>1244</v>
      </c>
      <c r="D1018" s="259"/>
      <c r="E1018" s="260">
        <v>7</v>
      </c>
      <c r="F1018" s="222"/>
      <c r="G1018" s="222"/>
      <c r="H1018" s="222"/>
      <c r="I1018" s="222"/>
      <c r="J1018" s="222"/>
      <c r="K1018" s="222"/>
      <c r="L1018" s="222"/>
      <c r="M1018" s="222"/>
      <c r="N1018" s="222"/>
      <c r="O1018" s="222"/>
      <c r="P1018" s="222"/>
      <c r="Q1018" s="222"/>
      <c r="R1018" s="222"/>
      <c r="S1018" s="222"/>
      <c r="T1018" s="222"/>
      <c r="U1018" s="222"/>
      <c r="V1018" s="222"/>
      <c r="W1018" s="222"/>
      <c r="X1018" s="222"/>
      <c r="Y1018" s="211"/>
      <c r="Z1018" s="211"/>
      <c r="AA1018" s="211"/>
      <c r="AB1018" s="211"/>
      <c r="AC1018" s="211"/>
      <c r="AD1018" s="211"/>
      <c r="AE1018" s="211"/>
      <c r="AF1018" s="211"/>
      <c r="AG1018" s="211" t="s">
        <v>288</v>
      </c>
      <c r="AH1018" s="211">
        <v>0</v>
      </c>
      <c r="AI1018" s="211"/>
      <c r="AJ1018" s="211"/>
      <c r="AK1018" s="211"/>
      <c r="AL1018" s="211"/>
      <c r="AM1018" s="211"/>
      <c r="AN1018" s="211"/>
      <c r="AO1018" s="211"/>
      <c r="AP1018" s="211"/>
      <c r="AQ1018" s="211"/>
      <c r="AR1018" s="211"/>
      <c r="AS1018" s="211"/>
      <c r="AT1018" s="211"/>
      <c r="AU1018" s="211"/>
      <c r="AV1018" s="211"/>
      <c r="AW1018" s="211"/>
      <c r="AX1018" s="211"/>
      <c r="AY1018" s="211"/>
      <c r="AZ1018" s="211"/>
      <c r="BA1018" s="211"/>
      <c r="BB1018" s="211"/>
      <c r="BC1018" s="211"/>
      <c r="BD1018" s="211"/>
      <c r="BE1018" s="211"/>
      <c r="BF1018" s="211"/>
      <c r="BG1018" s="211"/>
      <c r="BH1018" s="211"/>
    </row>
    <row r="1019" spans="1:60" ht="20.95" outlineLevel="1" x14ac:dyDescent="0.2">
      <c r="A1019" s="233">
        <v>217</v>
      </c>
      <c r="B1019" s="234" t="s">
        <v>1245</v>
      </c>
      <c r="C1019" s="252" t="s">
        <v>1243</v>
      </c>
      <c r="D1019" s="235" t="s">
        <v>980</v>
      </c>
      <c r="E1019" s="236">
        <v>5</v>
      </c>
      <c r="F1019" s="237"/>
      <c r="G1019" s="238">
        <f>ROUND(E1019*F1019,2)</f>
        <v>0</v>
      </c>
      <c r="H1019" s="237"/>
      <c r="I1019" s="238">
        <f>ROUND(E1019*H1019,2)</f>
        <v>0</v>
      </c>
      <c r="J1019" s="237"/>
      <c r="K1019" s="238">
        <f>ROUND(E1019*J1019,2)</f>
        <v>0</v>
      </c>
      <c r="L1019" s="238">
        <v>21</v>
      </c>
      <c r="M1019" s="238">
        <f>G1019*(1+L1019/100)</f>
        <v>0</v>
      </c>
      <c r="N1019" s="238">
        <v>0</v>
      </c>
      <c r="O1019" s="238">
        <f>ROUND(E1019*N1019,2)</f>
        <v>0</v>
      </c>
      <c r="P1019" s="238">
        <v>0</v>
      </c>
      <c r="Q1019" s="238">
        <f>ROUND(E1019*P1019,2)</f>
        <v>0</v>
      </c>
      <c r="R1019" s="238"/>
      <c r="S1019" s="238" t="s">
        <v>247</v>
      </c>
      <c r="T1019" s="239" t="s">
        <v>215</v>
      </c>
      <c r="U1019" s="222">
        <v>0</v>
      </c>
      <c r="V1019" s="222">
        <f>ROUND(E1019*U1019,2)</f>
        <v>0</v>
      </c>
      <c r="W1019" s="222"/>
      <c r="X1019" s="222" t="s">
        <v>344</v>
      </c>
      <c r="Y1019" s="211"/>
      <c r="Z1019" s="211"/>
      <c r="AA1019" s="211"/>
      <c r="AB1019" s="211"/>
      <c r="AC1019" s="211"/>
      <c r="AD1019" s="211"/>
      <c r="AE1019" s="211"/>
      <c r="AF1019" s="211"/>
      <c r="AG1019" s="211" t="s">
        <v>345</v>
      </c>
      <c r="AH1019" s="211"/>
      <c r="AI1019" s="211"/>
      <c r="AJ1019" s="211"/>
      <c r="AK1019" s="211"/>
      <c r="AL1019" s="211"/>
      <c r="AM1019" s="211"/>
      <c r="AN1019" s="211"/>
      <c r="AO1019" s="211"/>
      <c r="AP1019" s="211"/>
      <c r="AQ1019" s="211"/>
      <c r="AR1019" s="211"/>
      <c r="AS1019" s="211"/>
      <c r="AT1019" s="211"/>
      <c r="AU1019" s="211"/>
      <c r="AV1019" s="211"/>
      <c r="AW1019" s="211"/>
      <c r="AX1019" s="211"/>
      <c r="AY1019" s="211"/>
      <c r="AZ1019" s="211"/>
      <c r="BA1019" s="211"/>
      <c r="BB1019" s="211"/>
      <c r="BC1019" s="211"/>
      <c r="BD1019" s="211"/>
      <c r="BE1019" s="211"/>
      <c r="BF1019" s="211"/>
      <c r="BG1019" s="211"/>
      <c r="BH1019" s="211"/>
    </row>
    <row r="1020" spans="1:60" outlineLevel="1" x14ac:dyDescent="0.2">
      <c r="A1020" s="218"/>
      <c r="B1020" s="219"/>
      <c r="C1020" s="268" t="s">
        <v>1246</v>
      </c>
      <c r="D1020" s="259"/>
      <c r="E1020" s="260">
        <v>5</v>
      </c>
      <c r="F1020" s="222"/>
      <c r="G1020" s="222"/>
      <c r="H1020" s="222"/>
      <c r="I1020" s="222"/>
      <c r="J1020" s="222"/>
      <c r="K1020" s="222"/>
      <c r="L1020" s="222"/>
      <c r="M1020" s="222"/>
      <c r="N1020" s="222"/>
      <c r="O1020" s="222"/>
      <c r="P1020" s="222"/>
      <c r="Q1020" s="222"/>
      <c r="R1020" s="222"/>
      <c r="S1020" s="222"/>
      <c r="T1020" s="222"/>
      <c r="U1020" s="222"/>
      <c r="V1020" s="222"/>
      <c r="W1020" s="222"/>
      <c r="X1020" s="222"/>
      <c r="Y1020" s="211"/>
      <c r="Z1020" s="211"/>
      <c r="AA1020" s="211"/>
      <c r="AB1020" s="211"/>
      <c r="AC1020" s="211"/>
      <c r="AD1020" s="211"/>
      <c r="AE1020" s="211"/>
      <c r="AF1020" s="211"/>
      <c r="AG1020" s="211" t="s">
        <v>288</v>
      </c>
      <c r="AH1020" s="211">
        <v>0</v>
      </c>
      <c r="AI1020" s="211"/>
      <c r="AJ1020" s="211"/>
      <c r="AK1020" s="211"/>
      <c r="AL1020" s="211"/>
      <c r="AM1020" s="211"/>
      <c r="AN1020" s="211"/>
      <c r="AO1020" s="211"/>
      <c r="AP1020" s="211"/>
      <c r="AQ1020" s="211"/>
      <c r="AR1020" s="211"/>
      <c r="AS1020" s="211"/>
      <c r="AT1020" s="211"/>
      <c r="AU1020" s="211"/>
      <c r="AV1020" s="211"/>
      <c r="AW1020" s="211"/>
      <c r="AX1020" s="211"/>
      <c r="AY1020" s="211"/>
      <c r="AZ1020" s="211"/>
      <c r="BA1020" s="211"/>
      <c r="BB1020" s="211"/>
      <c r="BC1020" s="211"/>
      <c r="BD1020" s="211"/>
      <c r="BE1020" s="211"/>
      <c r="BF1020" s="211"/>
      <c r="BG1020" s="211"/>
      <c r="BH1020" s="211"/>
    </row>
    <row r="1021" spans="1:60" ht="20.95" outlineLevel="1" x14ac:dyDescent="0.2">
      <c r="A1021" s="233">
        <v>218</v>
      </c>
      <c r="B1021" s="234" t="s">
        <v>1247</v>
      </c>
      <c r="C1021" s="252" t="s">
        <v>1248</v>
      </c>
      <c r="D1021" s="235" t="s">
        <v>246</v>
      </c>
      <c r="E1021" s="236">
        <v>9</v>
      </c>
      <c r="F1021" s="237"/>
      <c r="G1021" s="238">
        <f>ROUND(E1021*F1021,2)</f>
        <v>0</v>
      </c>
      <c r="H1021" s="237"/>
      <c r="I1021" s="238">
        <f>ROUND(E1021*H1021,2)</f>
        <v>0</v>
      </c>
      <c r="J1021" s="237"/>
      <c r="K1021" s="238">
        <f>ROUND(E1021*J1021,2)</f>
        <v>0</v>
      </c>
      <c r="L1021" s="238">
        <v>21</v>
      </c>
      <c r="M1021" s="238">
        <f>G1021*(1+L1021/100)</f>
        <v>0</v>
      </c>
      <c r="N1021" s="238">
        <v>1.4499999999999999E-3</v>
      </c>
      <c r="O1021" s="238">
        <f>ROUND(E1021*N1021,2)</f>
        <v>0.01</v>
      </c>
      <c r="P1021" s="238">
        <v>0</v>
      </c>
      <c r="Q1021" s="238">
        <f>ROUND(E1021*P1021,2)</f>
        <v>0</v>
      </c>
      <c r="R1021" s="238" t="s">
        <v>343</v>
      </c>
      <c r="S1021" s="238" t="s">
        <v>214</v>
      </c>
      <c r="T1021" s="239" t="s">
        <v>284</v>
      </c>
      <c r="U1021" s="222">
        <v>0</v>
      </c>
      <c r="V1021" s="222">
        <f>ROUND(E1021*U1021,2)</f>
        <v>0</v>
      </c>
      <c r="W1021" s="222"/>
      <c r="X1021" s="222" t="s">
        <v>344</v>
      </c>
      <c r="Y1021" s="211"/>
      <c r="Z1021" s="211"/>
      <c r="AA1021" s="211"/>
      <c r="AB1021" s="211"/>
      <c r="AC1021" s="211"/>
      <c r="AD1021" s="211"/>
      <c r="AE1021" s="211"/>
      <c r="AF1021" s="211"/>
      <c r="AG1021" s="211" t="s">
        <v>345</v>
      </c>
      <c r="AH1021" s="211"/>
      <c r="AI1021" s="211"/>
      <c r="AJ1021" s="211"/>
      <c r="AK1021" s="211"/>
      <c r="AL1021" s="211"/>
      <c r="AM1021" s="211"/>
      <c r="AN1021" s="211"/>
      <c r="AO1021" s="211"/>
      <c r="AP1021" s="211"/>
      <c r="AQ1021" s="211"/>
      <c r="AR1021" s="211"/>
      <c r="AS1021" s="211"/>
      <c r="AT1021" s="211"/>
      <c r="AU1021" s="211"/>
      <c r="AV1021" s="211"/>
      <c r="AW1021" s="211"/>
      <c r="AX1021" s="211"/>
      <c r="AY1021" s="211"/>
      <c r="AZ1021" s="211"/>
      <c r="BA1021" s="211"/>
      <c r="BB1021" s="211"/>
      <c r="BC1021" s="211"/>
      <c r="BD1021" s="211"/>
      <c r="BE1021" s="211"/>
      <c r="BF1021" s="211"/>
      <c r="BG1021" s="211"/>
      <c r="BH1021" s="211"/>
    </row>
    <row r="1022" spans="1:60" outlineLevel="1" x14ac:dyDescent="0.2">
      <c r="A1022" s="218"/>
      <c r="B1022" s="219"/>
      <c r="C1022" s="268" t="s">
        <v>1179</v>
      </c>
      <c r="D1022" s="259"/>
      <c r="E1022" s="260">
        <v>9</v>
      </c>
      <c r="F1022" s="222"/>
      <c r="G1022" s="222"/>
      <c r="H1022" s="222"/>
      <c r="I1022" s="222"/>
      <c r="J1022" s="222"/>
      <c r="K1022" s="222"/>
      <c r="L1022" s="222"/>
      <c r="M1022" s="222"/>
      <c r="N1022" s="222"/>
      <c r="O1022" s="222"/>
      <c r="P1022" s="222"/>
      <c r="Q1022" s="222"/>
      <c r="R1022" s="222"/>
      <c r="S1022" s="222"/>
      <c r="T1022" s="222"/>
      <c r="U1022" s="222"/>
      <c r="V1022" s="222"/>
      <c r="W1022" s="222"/>
      <c r="X1022" s="222"/>
      <c r="Y1022" s="211"/>
      <c r="Z1022" s="211"/>
      <c r="AA1022" s="211"/>
      <c r="AB1022" s="211"/>
      <c r="AC1022" s="211"/>
      <c r="AD1022" s="211"/>
      <c r="AE1022" s="211"/>
      <c r="AF1022" s="211"/>
      <c r="AG1022" s="211" t="s">
        <v>288</v>
      </c>
      <c r="AH1022" s="211">
        <v>0</v>
      </c>
      <c r="AI1022" s="211"/>
      <c r="AJ1022" s="211"/>
      <c r="AK1022" s="211"/>
      <c r="AL1022" s="211"/>
      <c r="AM1022" s="211"/>
      <c r="AN1022" s="211"/>
      <c r="AO1022" s="211"/>
      <c r="AP1022" s="211"/>
      <c r="AQ1022" s="211"/>
      <c r="AR1022" s="211"/>
      <c r="AS1022" s="211"/>
      <c r="AT1022" s="211"/>
      <c r="AU1022" s="211"/>
      <c r="AV1022" s="211"/>
      <c r="AW1022" s="211"/>
      <c r="AX1022" s="211"/>
      <c r="AY1022" s="211"/>
      <c r="AZ1022" s="211"/>
      <c r="BA1022" s="211"/>
      <c r="BB1022" s="211"/>
      <c r="BC1022" s="211"/>
      <c r="BD1022" s="211"/>
      <c r="BE1022" s="211"/>
      <c r="BF1022" s="211"/>
      <c r="BG1022" s="211"/>
      <c r="BH1022" s="211"/>
    </row>
    <row r="1023" spans="1:60" ht="20.95" outlineLevel="1" x14ac:dyDescent="0.2">
      <c r="A1023" s="233">
        <v>219</v>
      </c>
      <c r="B1023" s="234" t="s">
        <v>1249</v>
      </c>
      <c r="C1023" s="252" t="s">
        <v>1250</v>
      </c>
      <c r="D1023" s="235" t="s">
        <v>980</v>
      </c>
      <c r="E1023" s="236">
        <v>2</v>
      </c>
      <c r="F1023" s="237"/>
      <c r="G1023" s="238">
        <f>ROUND(E1023*F1023,2)</f>
        <v>0</v>
      </c>
      <c r="H1023" s="237"/>
      <c r="I1023" s="238">
        <f>ROUND(E1023*H1023,2)</f>
        <v>0</v>
      </c>
      <c r="J1023" s="237"/>
      <c r="K1023" s="238">
        <f>ROUND(E1023*J1023,2)</f>
        <v>0</v>
      </c>
      <c r="L1023" s="238">
        <v>21</v>
      </c>
      <c r="M1023" s="238">
        <f>G1023*(1+L1023/100)</f>
        <v>0</v>
      </c>
      <c r="N1023" s="238">
        <v>0</v>
      </c>
      <c r="O1023" s="238">
        <f>ROUND(E1023*N1023,2)</f>
        <v>0</v>
      </c>
      <c r="P1023" s="238">
        <v>0</v>
      </c>
      <c r="Q1023" s="238">
        <f>ROUND(E1023*P1023,2)</f>
        <v>0</v>
      </c>
      <c r="R1023" s="238"/>
      <c r="S1023" s="238" t="s">
        <v>247</v>
      </c>
      <c r="T1023" s="239" t="s">
        <v>215</v>
      </c>
      <c r="U1023" s="222">
        <v>0</v>
      </c>
      <c r="V1023" s="222">
        <f>ROUND(E1023*U1023,2)</f>
        <v>0</v>
      </c>
      <c r="W1023" s="222"/>
      <c r="X1023" s="222" t="s">
        <v>344</v>
      </c>
      <c r="Y1023" s="211"/>
      <c r="Z1023" s="211"/>
      <c r="AA1023" s="211"/>
      <c r="AB1023" s="211"/>
      <c r="AC1023" s="211"/>
      <c r="AD1023" s="211"/>
      <c r="AE1023" s="211"/>
      <c r="AF1023" s="211"/>
      <c r="AG1023" s="211" t="s">
        <v>345</v>
      </c>
      <c r="AH1023" s="211"/>
      <c r="AI1023" s="211"/>
      <c r="AJ1023" s="211"/>
      <c r="AK1023" s="211"/>
      <c r="AL1023" s="211"/>
      <c r="AM1023" s="211"/>
      <c r="AN1023" s="211"/>
      <c r="AO1023" s="211"/>
      <c r="AP1023" s="211"/>
      <c r="AQ1023" s="211"/>
      <c r="AR1023" s="211"/>
      <c r="AS1023" s="211"/>
      <c r="AT1023" s="211"/>
      <c r="AU1023" s="211"/>
      <c r="AV1023" s="211"/>
      <c r="AW1023" s="211"/>
      <c r="AX1023" s="211"/>
      <c r="AY1023" s="211"/>
      <c r="AZ1023" s="211"/>
      <c r="BA1023" s="211"/>
      <c r="BB1023" s="211"/>
      <c r="BC1023" s="211"/>
      <c r="BD1023" s="211"/>
      <c r="BE1023" s="211"/>
      <c r="BF1023" s="211"/>
      <c r="BG1023" s="211"/>
      <c r="BH1023" s="211"/>
    </row>
    <row r="1024" spans="1:60" outlineLevel="1" x14ac:dyDescent="0.2">
      <c r="A1024" s="218"/>
      <c r="B1024" s="219"/>
      <c r="C1024" s="268" t="s">
        <v>1251</v>
      </c>
      <c r="D1024" s="259"/>
      <c r="E1024" s="260">
        <v>2</v>
      </c>
      <c r="F1024" s="222"/>
      <c r="G1024" s="222"/>
      <c r="H1024" s="222"/>
      <c r="I1024" s="222"/>
      <c r="J1024" s="222"/>
      <c r="K1024" s="222"/>
      <c r="L1024" s="222"/>
      <c r="M1024" s="222"/>
      <c r="N1024" s="222"/>
      <c r="O1024" s="222"/>
      <c r="P1024" s="222"/>
      <c r="Q1024" s="222"/>
      <c r="R1024" s="222"/>
      <c r="S1024" s="222"/>
      <c r="T1024" s="222"/>
      <c r="U1024" s="222"/>
      <c r="V1024" s="222"/>
      <c r="W1024" s="222"/>
      <c r="X1024" s="222"/>
      <c r="Y1024" s="211"/>
      <c r="Z1024" s="211"/>
      <c r="AA1024" s="211"/>
      <c r="AB1024" s="211"/>
      <c r="AC1024" s="211"/>
      <c r="AD1024" s="211"/>
      <c r="AE1024" s="211"/>
      <c r="AF1024" s="211"/>
      <c r="AG1024" s="211" t="s">
        <v>288</v>
      </c>
      <c r="AH1024" s="211">
        <v>0</v>
      </c>
      <c r="AI1024" s="211"/>
      <c r="AJ1024" s="211"/>
      <c r="AK1024" s="211"/>
      <c r="AL1024" s="211"/>
      <c r="AM1024" s="211"/>
      <c r="AN1024" s="211"/>
      <c r="AO1024" s="211"/>
      <c r="AP1024" s="211"/>
      <c r="AQ1024" s="211"/>
      <c r="AR1024" s="211"/>
      <c r="AS1024" s="211"/>
      <c r="AT1024" s="211"/>
      <c r="AU1024" s="211"/>
      <c r="AV1024" s="211"/>
      <c r="AW1024" s="211"/>
      <c r="AX1024" s="211"/>
      <c r="AY1024" s="211"/>
      <c r="AZ1024" s="211"/>
      <c r="BA1024" s="211"/>
      <c r="BB1024" s="211"/>
      <c r="BC1024" s="211"/>
      <c r="BD1024" s="211"/>
      <c r="BE1024" s="211"/>
      <c r="BF1024" s="211"/>
      <c r="BG1024" s="211"/>
      <c r="BH1024" s="211"/>
    </row>
    <row r="1025" spans="1:60" ht="20.95" outlineLevel="1" x14ac:dyDescent="0.2">
      <c r="A1025" s="233">
        <v>220</v>
      </c>
      <c r="B1025" s="234" t="s">
        <v>1252</v>
      </c>
      <c r="C1025" s="252" t="s">
        <v>1253</v>
      </c>
      <c r="D1025" s="235" t="s">
        <v>980</v>
      </c>
      <c r="E1025" s="236">
        <v>2</v>
      </c>
      <c r="F1025" s="237"/>
      <c r="G1025" s="238">
        <f>ROUND(E1025*F1025,2)</f>
        <v>0</v>
      </c>
      <c r="H1025" s="237"/>
      <c r="I1025" s="238">
        <f>ROUND(E1025*H1025,2)</f>
        <v>0</v>
      </c>
      <c r="J1025" s="237"/>
      <c r="K1025" s="238">
        <f>ROUND(E1025*J1025,2)</f>
        <v>0</v>
      </c>
      <c r="L1025" s="238">
        <v>21</v>
      </c>
      <c r="M1025" s="238">
        <f>G1025*(1+L1025/100)</f>
        <v>0</v>
      </c>
      <c r="N1025" s="238">
        <v>0</v>
      </c>
      <c r="O1025" s="238">
        <f>ROUND(E1025*N1025,2)</f>
        <v>0</v>
      </c>
      <c r="P1025" s="238">
        <v>0</v>
      </c>
      <c r="Q1025" s="238">
        <f>ROUND(E1025*P1025,2)</f>
        <v>0</v>
      </c>
      <c r="R1025" s="238"/>
      <c r="S1025" s="238" t="s">
        <v>247</v>
      </c>
      <c r="T1025" s="239" t="s">
        <v>215</v>
      </c>
      <c r="U1025" s="222">
        <v>0</v>
      </c>
      <c r="V1025" s="222">
        <f>ROUND(E1025*U1025,2)</f>
        <v>0</v>
      </c>
      <c r="W1025" s="222"/>
      <c r="X1025" s="222" t="s">
        <v>344</v>
      </c>
      <c r="Y1025" s="211"/>
      <c r="Z1025" s="211"/>
      <c r="AA1025" s="211"/>
      <c r="AB1025" s="211"/>
      <c r="AC1025" s="211"/>
      <c r="AD1025" s="211"/>
      <c r="AE1025" s="211"/>
      <c r="AF1025" s="211"/>
      <c r="AG1025" s="211" t="s">
        <v>345</v>
      </c>
      <c r="AH1025" s="211"/>
      <c r="AI1025" s="211"/>
      <c r="AJ1025" s="211"/>
      <c r="AK1025" s="211"/>
      <c r="AL1025" s="211"/>
      <c r="AM1025" s="211"/>
      <c r="AN1025" s="211"/>
      <c r="AO1025" s="211"/>
      <c r="AP1025" s="211"/>
      <c r="AQ1025" s="211"/>
      <c r="AR1025" s="211"/>
      <c r="AS1025" s="211"/>
      <c r="AT1025" s="211"/>
      <c r="AU1025" s="211"/>
      <c r="AV1025" s="211"/>
      <c r="AW1025" s="211"/>
      <c r="AX1025" s="211"/>
      <c r="AY1025" s="211"/>
      <c r="AZ1025" s="211"/>
      <c r="BA1025" s="211"/>
      <c r="BB1025" s="211"/>
      <c r="BC1025" s="211"/>
      <c r="BD1025" s="211"/>
      <c r="BE1025" s="211"/>
      <c r="BF1025" s="211"/>
      <c r="BG1025" s="211"/>
      <c r="BH1025" s="211"/>
    </row>
    <row r="1026" spans="1:60" outlineLevel="1" x14ac:dyDescent="0.2">
      <c r="A1026" s="218"/>
      <c r="B1026" s="219"/>
      <c r="C1026" s="268" t="s">
        <v>1254</v>
      </c>
      <c r="D1026" s="259"/>
      <c r="E1026" s="260">
        <v>2</v>
      </c>
      <c r="F1026" s="222"/>
      <c r="G1026" s="222"/>
      <c r="H1026" s="222"/>
      <c r="I1026" s="222"/>
      <c r="J1026" s="222"/>
      <c r="K1026" s="222"/>
      <c r="L1026" s="222"/>
      <c r="M1026" s="222"/>
      <c r="N1026" s="222"/>
      <c r="O1026" s="222"/>
      <c r="P1026" s="222"/>
      <c r="Q1026" s="222"/>
      <c r="R1026" s="222"/>
      <c r="S1026" s="222"/>
      <c r="T1026" s="222"/>
      <c r="U1026" s="222"/>
      <c r="V1026" s="222"/>
      <c r="W1026" s="222"/>
      <c r="X1026" s="222"/>
      <c r="Y1026" s="211"/>
      <c r="Z1026" s="211"/>
      <c r="AA1026" s="211"/>
      <c r="AB1026" s="211"/>
      <c r="AC1026" s="211"/>
      <c r="AD1026" s="211"/>
      <c r="AE1026" s="211"/>
      <c r="AF1026" s="211"/>
      <c r="AG1026" s="211" t="s">
        <v>288</v>
      </c>
      <c r="AH1026" s="211">
        <v>0</v>
      </c>
      <c r="AI1026" s="211"/>
      <c r="AJ1026" s="211"/>
      <c r="AK1026" s="211"/>
      <c r="AL1026" s="211"/>
      <c r="AM1026" s="211"/>
      <c r="AN1026" s="211"/>
      <c r="AO1026" s="211"/>
      <c r="AP1026" s="211"/>
      <c r="AQ1026" s="211"/>
      <c r="AR1026" s="211"/>
      <c r="AS1026" s="211"/>
      <c r="AT1026" s="211"/>
      <c r="AU1026" s="211"/>
      <c r="AV1026" s="211"/>
      <c r="AW1026" s="211"/>
      <c r="AX1026" s="211"/>
      <c r="AY1026" s="211"/>
      <c r="AZ1026" s="211"/>
      <c r="BA1026" s="211"/>
      <c r="BB1026" s="211"/>
      <c r="BC1026" s="211"/>
      <c r="BD1026" s="211"/>
      <c r="BE1026" s="211"/>
      <c r="BF1026" s="211"/>
      <c r="BG1026" s="211"/>
      <c r="BH1026" s="211"/>
    </row>
    <row r="1027" spans="1:60" ht="20.95" outlineLevel="1" x14ac:dyDescent="0.2">
      <c r="A1027" s="233">
        <v>221</v>
      </c>
      <c r="B1027" s="234" t="s">
        <v>1255</v>
      </c>
      <c r="C1027" s="252" t="s">
        <v>1250</v>
      </c>
      <c r="D1027" s="235" t="s">
        <v>980</v>
      </c>
      <c r="E1027" s="236">
        <v>2</v>
      </c>
      <c r="F1027" s="237"/>
      <c r="G1027" s="238">
        <f>ROUND(E1027*F1027,2)</f>
        <v>0</v>
      </c>
      <c r="H1027" s="237"/>
      <c r="I1027" s="238">
        <f>ROUND(E1027*H1027,2)</f>
        <v>0</v>
      </c>
      <c r="J1027" s="237"/>
      <c r="K1027" s="238">
        <f>ROUND(E1027*J1027,2)</f>
        <v>0</v>
      </c>
      <c r="L1027" s="238">
        <v>21</v>
      </c>
      <c r="M1027" s="238">
        <f>G1027*(1+L1027/100)</f>
        <v>0</v>
      </c>
      <c r="N1027" s="238">
        <v>0</v>
      </c>
      <c r="O1027" s="238">
        <f>ROUND(E1027*N1027,2)</f>
        <v>0</v>
      </c>
      <c r="P1027" s="238">
        <v>0</v>
      </c>
      <c r="Q1027" s="238">
        <f>ROUND(E1027*P1027,2)</f>
        <v>0</v>
      </c>
      <c r="R1027" s="238"/>
      <c r="S1027" s="238" t="s">
        <v>247</v>
      </c>
      <c r="T1027" s="239" t="s">
        <v>215</v>
      </c>
      <c r="U1027" s="222">
        <v>0</v>
      </c>
      <c r="V1027" s="222">
        <f>ROUND(E1027*U1027,2)</f>
        <v>0</v>
      </c>
      <c r="W1027" s="222"/>
      <c r="X1027" s="222" t="s">
        <v>344</v>
      </c>
      <c r="Y1027" s="211"/>
      <c r="Z1027" s="211"/>
      <c r="AA1027" s="211"/>
      <c r="AB1027" s="211"/>
      <c r="AC1027" s="211"/>
      <c r="AD1027" s="211"/>
      <c r="AE1027" s="211"/>
      <c r="AF1027" s="211"/>
      <c r="AG1027" s="211" t="s">
        <v>345</v>
      </c>
      <c r="AH1027" s="211"/>
      <c r="AI1027" s="211"/>
      <c r="AJ1027" s="211"/>
      <c r="AK1027" s="211"/>
      <c r="AL1027" s="211"/>
      <c r="AM1027" s="211"/>
      <c r="AN1027" s="211"/>
      <c r="AO1027" s="211"/>
      <c r="AP1027" s="211"/>
      <c r="AQ1027" s="211"/>
      <c r="AR1027" s="211"/>
      <c r="AS1027" s="211"/>
      <c r="AT1027" s="211"/>
      <c r="AU1027" s="211"/>
      <c r="AV1027" s="211"/>
      <c r="AW1027" s="211"/>
      <c r="AX1027" s="211"/>
      <c r="AY1027" s="211"/>
      <c r="AZ1027" s="211"/>
      <c r="BA1027" s="211"/>
      <c r="BB1027" s="211"/>
      <c r="BC1027" s="211"/>
      <c r="BD1027" s="211"/>
      <c r="BE1027" s="211"/>
      <c r="BF1027" s="211"/>
      <c r="BG1027" s="211"/>
      <c r="BH1027" s="211"/>
    </row>
    <row r="1028" spans="1:60" outlineLevel="1" x14ac:dyDescent="0.2">
      <c r="A1028" s="218"/>
      <c r="B1028" s="219"/>
      <c r="C1028" s="268" t="s">
        <v>1256</v>
      </c>
      <c r="D1028" s="259"/>
      <c r="E1028" s="260">
        <v>2</v>
      </c>
      <c r="F1028" s="222"/>
      <c r="G1028" s="222"/>
      <c r="H1028" s="222"/>
      <c r="I1028" s="222"/>
      <c r="J1028" s="222"/>
      <c r="K1028" s="222"/>
      <c r="L1028" s="222"/>
      <c r="M1028" s="222"/>
      <c r="N1028" s="222"/>
      <c r="O1028" s="222"/>
      <c r="P1028" s="222"/>
      <c r="Q1028" s="222"/>
      <c r="R1028" s="222"/>
      <c r="S1028" s="222"/>
      <c r="T1028" s="222"/>
      <c r="U1028" s="222"/>
      <c r="V1028" s="222"/>
      <c r="W1028" s="222"/>
      <c r="X1028" s="222"/>
      <c r="Y1028" s="211"/>
      <c r="Z1028" s="211"/>
      <c r="AA1028" s="211"/>
      <c r="AB1028" s="211"/>
      <c r="AC1028" s="211"/>
      <c r="AD1028" s="211"/>
      <c r="AE1028" s="211"/>
      <c r="AF1028" s="211"/>
      <c r="AG1028" s="211" t="s">
        <v>288</v>
      </c>
      <c r="AH1028" s="211">
        <v>0</v>
      </c>
      <c r="AI1028" s="211"/>
      <c r="AJ1028" s="211"/>
      <c r="AK1028" s="211"/>
      <c r="AL1028" s="211"/>
      <c r="AM1028" s="211"/>
      <c r="AN1028" s="211"/>
      <c r="AO1028" s="211"/>
      <c r="AP1028" s="211"/>
      <c r="AQ1028" s="211"/>
      <c r="AR1028" s="211"/>
      <c r="AS1028" s="211"/>
      <c r="AT1028" s="211"/>
      <c r="AU1028" s="211"/>
      <c r="AV1028" s="211"/>
      <c r="AW1028" s="211"/>
      <c r="AX1028" s="211"/>
      <c r="AY1028" s="211"/>
      <c r="AZ1028" s="211"/>
      <c r="BA1028" s="211"/>
      <c r="BB1028" s="211"/>
      <c r="BC1028" s="211"/>
      <c r="BD1028" s="211"/>
      <c r="BE1028" s="211"/>
      <c r="BF1028" s="211"/>
      <c r="BG1028" s="211"/>
      <c r="BH1028" s="211"/>
    </row>
    <row r="1029" spans="1:60" ht="20.95" outlineLevel="1" x14ac:dyDescent="0.2">
      <c r="A1029" s="233">
        <v>222</v>
      </c>
      <c r="B1029" s="234" t="s">
        <v>1257</v>
      </c>
      <c r="C1029" s="252" t="s">
        <v>1258</v>
      </c>
      <c r="D1029" s="235" t="s">
        <v>980</v>
      </c>
      <c r="E1029" s="236">
        <v>1</v>
      </c>
      <c r="F1029" s="237"/>
      <c r="G1029" s="238">
        <f>ROUND(E1029*F1029,2)</f>
        <v>0</v>
      </c>
      <c r="H1029" s="237"/>
      <c r="I1029" s="238">
        <f>ROUND(E1029*H1029,2)</f>
        <v>0</v>
      </c>
      <c r="J1029" s="237"/>
      <c r="K1029" s="238">
        <f>ROUND(E1029*J1029,2)</f>
        <v>0</v>
      </c>
      <c r="L1029" s="238">
        <v>21</v>
      </c>
      <c r="M1029" s="238">
        <f>G1029*(1+L1029/100)</f>
        <v>0</v>
      </c>
      <c r="N1029" s="238">
        <v>0</v>
      </c>
      <c r="O1029" s="238">
        <f>ROUND(E1029*N1029,2)</f>
        <v>0</v>
      </c>
      <c r="P1029" s="238">
        <v>0</v>
      </c>
      <c r="Q1029" s="238">
        <f>ROUND(E1029*P1029,2)</f>
        <v>0</v>
      </c>
      <c r="R1029" s="238"/>
      <c r="S1029" s="238" t="s">
        <v>247</v>
      </c>
      <c r="T1029" s="239" t="s">
        <v>215</v>
      </c>
      <c r="U1029" s="222">
        <v>0</v>
      </c>
      <c r="V1029" s="222">
        <f>ROUND(E1029*U1029,2)</f>
        <v>0</v>
      </c>
      <c r="W1029" s="222"/>
      <c r="X1029" s="222" t="s">
        <v>344</v>
      </c>
      <c r="Y1029" s="211"/>
      <c r="Z1029" s="211"/>
      <c r="AA1029" s="211"/>
      <c r="AB1029" s="211"/>
      <c r="AC1029" s="211"/>
      <c r="AD1029" s="211"/>
      <c r="AE1029" s="211"/>
      <c r="AF1029" s="211"/>
      <c r="AG1029" s="211" t="s">
        <v>345</v>
      </c>
      <c r="AH1029" s="211"/>
      <c r="AI1029" s="211"/>
      <c r="AJ1029" s="211"/>
      <c r="AK1029" s="211"/>
      <c r="AL1029" s="211"/>
      <c r="AM1029" s="211"/>
      <c r="AN1029" s="211"/>
      <c r="AO1029" s="211"/>
      <c r="AP1029" s="211"/>
      <c r="AQ1029" s="211"/>
      <c r="AR1029" s="211"/>
      <c r="AS1029" s="211"/>
      <c r="AT1029" s="211"/>
      <c r="AU1029" s="211"/>
      <c r="AV1029" s="211"/>
      <c r="AW1029" s="211"/>
      <c r="AX1029" s="211"/>
      <c r="AY1029" s="211"/>
      <c r="AZ1029" s="211"/>
      <c r="BA1029" s="211"/>
      <c r="BB1029" s="211"/>
      <c r="BC1029" s="211"/>
      <c r="BD1029" s="211"/>
      <c r="BE1029" s="211"/>
      <c r="BF1029" s="211"/>
      <c r="BG1029" s="211"/>
      <c r="BH1029" s="211"/>
    </row>
    <row r="1030" spans="1:60" outlineLevel="1" x14ac:dyDescent="0.2">
      <c r="A1030" s="218"/>
      <c r="B1030" s="219"/>
      <c r="C1030" s="268" t="s">
        <v>1259</v>
      </c>
      <c r="D1030" s="259"/>
      <c r="E1030" s="260">
        <v>1</v>
      </c>
      <c r="F1030" s="222"/>
      <c r="G1030" s="222"/>
      <c r="H1030" s="222"/>
      <c r="I1030" s="222"/>
      <c r="J1030" s="222"/>
      <c r="K1030" s="222"/>
      <c r="L1030" s="222"/>
      <c r="M1030" s="222"/>
      <c r="N1030" s="222"/>
      <c r="O1030" s="222"/>
      <c r="P1030" s="222"/>
      <c r="Q1030" s="222"/>
      <c r="R1030" s="222"/>
      <c r="S1030" s="222"/>
      <c r="T1030" s="222"/>
      <c r="U1030" s="222"/>
      <c r="V1030" s="222"/>
      <c r="W1030" s="222"/>
      <c r="X1030" s="222"/>
      <c r="Y1030" s="211"/>
      <c r="Z1030" s="211"/>
      <c r="AA1030" s="211"/>
      <c r="AB1030" s="211"/>
      <c r="AC1030" s="211"/>
      <c r="AD1030" s="211"/>
      <c r="AE1030" s="211"/>
      <c r="AF1030" s="211"/>
      <c r="AG1030" s="211" t="s">
        <v>288</v>
      </c>
      <c r="AH1030" s="211">
        <v>0</v>
      </c>
      <c r="AI1030" s="211"/>
      <c r="AJ1030" s="211"/>
      <c r="AK1030" s="211"/>
      <c r="AL1030" s="211"/>
      <c r="AM1030" s="211"/>
      <c r="AN1030" s="211"/>
      <c r="AO1030" s="211"/>
      <c r="AP1030" s="211"/>
      <c r="AQ1030" s="211"/>
      <c r="AR1030" s="211"/>
      <c r="AS1030" s="211"/>
      <c r="AT1030" s="211"/>
      <c r="AU1030" s="211"/>
      <c r="AV1030" s="211"/>
      <c r="AW1030" s="211"/>
      <c r="AX1030" s="211"/>
      <c r="AY1030" s="211"/>
      <c r="AZ1030" s="211"/>
      <c r="BA1030" s="211"/>
      <c r="BB1030" s="211"/>
      <c r="BC1030" s="211"/>
      <c r="BD1030" s="211"/>
      <c r="BE1030" s="211"/>
      <c r="BF1030" s="211"/>
      <c r="BG1030" s="211"/>
      <c r="BH1030" s="211"/>
    </row>
    <row r="1031" spans="1:60" ht="20.95" outlineLevel="1" x14ac:dyDescent="0.2">
      <c r="A1031" s="233">
        <v>223</v>
      </c>
      <c r="B1031" s="234" t="s">
        <v>1260</v>
      </c>
      <c r="C1031" s="252" t="s">
        <v>1261</v>
      </c>
      <c r="D1031" s="235" t="s">
        <v>980</v>
      </c>
      <c r="E1031" s="236">
        <v>1</v>
      </c>
      <c r="F1031" s="237"/>
      <c r="G1031" s="238">
        <f>ROUND(E1031*F1031,2)</f>
        <v>0</v>
      </c>
      <c r="H1031" s="237"/>
      <c r="I1031" s="238">
        <f>ROUND(E1031*H1031,2)</f>
        <v>0</v>
      </c>
      <c r="J1031" s="237"/>
      <c r="K1031" s="238">
        <f>ROUND(E1031*J1031,2)</f>
        <v>0</v>
      </c>
      <c r="L1031" s="238">
        <v>21</v>
      </c>
      <c r="M1031" s="238">
        <f>G1031*(1+L1031/100)</f>
        <v>0</v>
      </c>
      <c r="N1031" s="238">
        <v>0</v>
      </c>
      <c r="O1031" s="238">
        <f>ROUND(E1031*N1031,2)</f>
        <v>0</v>
      </c>
      <c r="P1031" s="238">
        <v>0</v>
      </c>
      <c r="Q1031" s="238">
        <f>ROUND(E1031*P1031,2)</f>
        <v>0</v>
      </c>
      <c r="R1031" s="238"/>
      <c r="S1031" s="238" t="s">
        <v>247</v>
      </c>
      <c r="T1031" s="239" t="s">
        <v>215</v>
      </c>
      <c r="U1031" s="222">
        <v>0</v>
      </c>
      <c r="V1031" s="222">
        <f>ROUND(E1031*U1031,2)</f>
        <v>0</v>
      </c>
      <c r="W1031" s="222"/>
      <c r="X1031" s="222" t="s">
        <v>344</v>
      </c>
      <c r="Y1031" s="211"/>
      <c r="Z1031" s="211"/>
      <c r="AA1031" s="211"/>
      <c r="AB1031" s="211"/>
      <c r="AC1031" s="211"/>
      <c r="AD1031" s="211"/>
      <c r="AE1031" s="211"/>
      <c r="AF1031" s="211"/>
      <c r="AG1031" s="211" t="s">
        <v>345</v>
      </c>
      <c r="AH1031" s="211"/>
      <c r="AI1031" s="211"/>
      <c r="AJ1031" s="211"/>
      <c r="AK1031" s="211"/>
      <c r="AL1031" s="211"/>
      <c r="AM1031" s="211"/>
      <c r="AN1031" s="211"/>
      <c r="AO1031" s="211"/>
      <c r="AP1031" s="211"/>
      <c r="AQ1031" s="211"/>
      <c r="AR1031" s="211"/>
      <c r="AS1031" s="211"/>
      <c r="AT1031" s="211"/>
      <c r="AU1031" s="211"/>
      <c r="AV1031" s="211"/>
      <c r="AW1031" s="211"/>
      <c r="AX1031" s="211"/>
      <c r="AY1031" s="211"/>
      <c r="AZ1031" s="211"/>
      <c r="BA1031" s="211"/>
      <c r="BB1031" s="211"/>
      <c r="BC1031" s="211"/>
      <c r="BD1031" s="211"/>
      <c r="BE1031" s="211"/>
      <c r="BF1031" s="211"/>
      <c r="BG1031" s="211"/>
      <c r="BH1031" s="211"/>
    </row>
    <row r="1032" spans="1:60" outlineLevel="1" x14ac:dyDescent="0.2">
      <c r="A1032" s="218"/>
      <c r="B1032" s="219"/>
      <c r="C1032" s="268" t="s">
        <v>1262</v>
      </c>
      <c r="D1032" s="259"/>
      <c r="E1032" s="260">
        <v>1</v>
      </c>
      <c r="F1032" s="222"/>
      <c r="G1032" s="222"/>
      <c r="H1032" s="222"/>
      <c r="I1032" s="222"/>
      <c r="J1032" s="222"/>
      <c r="K1032" s="222"/>
      <c r="L1032" s="222"/>
      <c r="M1032" s="222"/>
      <c r="N1032" s="222"/>
      <c r="O1032" s="222"/>
      <c r="P1032" s="222"/>
      <c r="Q1032" s="222"/>
      <c r="R1032" s="222"/>
      <c r="S1032" s="222"/>
      <c r="T1032" s="222"/>
      <c r="U1032" s="222"/>
      <c r="V1032" s="222"/>
      <c r="W1032" s="222"/>
      <c r="X1032" s="222"/>
      <c r="Y1032" s="211"/>
      <c r="Z1032" s="211"/>
      <c r="AA1032" s="211"/>
      <c r="AB1032" s="211"/>
      <c r="AC1032" s="211"/>
      <c r="AD1032" s="211"/>
      <c r="AE1032" s="211"/>
      <c r="AF1032" s="211"/>
      <c r="AG1032" s="211" t="s">
        <v>288</v>
      </c>
      <c r="AH1032" s="211">
        <v>0</v>
      </c>
      <c r="AI1032" s="211"/>
      <c r="AJ1032" s="211"/>
      <c r="AK1032" s="211"/>
      <c r="AL1032" s="211"/>
      <c r="AM1032" s="211"/>
      <c r="AN1032" s="211"/>
      <c r="AO1032" s="211"/>
      <c r="AP1032" s="211"/>
      <c r="AQ1032" s="211"/>
      <c r="AR1032" s="211"/>
      <c r="AS1032" s="211"/>
      <c r="AT1032" s="211"/>
      <c r="AU1032" s="211"/>
      <c r="AV1032" s="211"/>
      <c r="AW1032" s="211"/>
      <c r="AX1032" s="211"/>
      <c r="AY1032" s="211"/>
      <c r="AZ1032" s="211"/>
      <c r="BA1032" s="211"/>
      <c r="BB1032" s="211"/>
      <c r="BC1032" s="211"/>
      <c r="BD1032" s="211"/>
      <c r="BE1032" s="211"/>
      <c r="BF1032" s="211"/>
      <c r="BG1032" s="211"/>
      <c r="BH1032" s="211"/>
    </row>
    <row r="1033" spans="1:60" ht="20.95" outlineLevel="1" x14ac:dyDescent="0.2">
      <c r="A1033" s="233">
        <v>224</v>
      </c>
      <c r="B1033" s="234" t="s">
        <v>1263</v>
      </c>
      <c r="C1033" s="252" t="s">
        <v>1250</v>
      </c>
      <c r="D1033" s="235" t="s">
        <v>980</v>
      </c>
      <c r="E1033" s="236">
        <v>1</v>
      </c>
      <c r="F1033" s="237"/>
      <c r="G1033" s="238">
        <f>ROUND(E1033*F1033,2)</f>
        <v>0</v>
      </c>
      <c r="H1033" s="237"/>
      <c r="I1033" s="238">
        <f>ROUND(E1033*H1033,2)</f>
        <v>0</v>
      </c>
      <c r="J1033" s="237"/>
      <c r="K1033" s="238">
        <f>ROUND(E1033*J1033,2)</f>
        <v>0</v>
      </c>
      <c r="L1033" s="238">
        <v>21</v>
      </c>
      <c r="M1033" s="238">
        <f>G1033*(1+L1033/100)</f>
        <v>0</v>
      </c>
      <c r="N1033" s="238">
        <v>0</v>
      </c>
      <c r="O1033" s="238">
        <f>ROUND(E1033*N1033,2)</f>
        <v>0</v>
      </c>
      <c r="P1033" s="238">
        <v>0</v>
      </c>
      <c r="Q1033" s="238">
        <f>ROUND(E1033*P1033,2)</f>
        <v>0</v>
      </c>
      <c r="R1033" s="238"/>
      <c r="S1033" s="238" t="s">
        <v>247</v>
      </c>
      <c r="T1033" s="239" t="s">
        <v>215</v>
      </c>
      <c r="U1033" s="222">
        <v>0</v>
      </c>
      <c r="V1033" s="222">
        <f>ROUND(E1033*U1033,2)</f>
        <v>0</v>
      </c>
      <c r="W1033" s="222"/>
      <c r="X1033" s="222" t="s">
        <v>344</v>
      </c>
      <c r="Y1033" s="211"/>
      <c r="Z1033" s="211"/>
      <c r="AA1033" s="211"/>
      <c r="AB1033" s="211"/>
      <c r="AC1033" s="211"/>
      <c r="AD1033" s="211"/>
      <c r="AE1033" s="211"/>
      <c r="AF1033" s="211"/>
      <c r="AG1033" s="211" t="s">
        <v>345</v>
      </c>
      <c r="AH1033" s="211"/>
      <c r="AI1033" s="211"/>
      <c r="AJ1033" s="211"/>
      <c r="AK1033" s="211"/>
      <c r="AL1033" s="211"/>
      <c r="AM1033" s="211"/>
      <c r="AN1033" s="211"/>
      <c r="AO1033" s="211"/>
      <c r="AP1033" s="211"/>
      <c r="AQ1033" s="211"/>
      <c r="AR1033" s="211"/>
      <c r="AS1033" s="211"/>
      <c r="AT1033" s="211"/>
      <c r="AU1033" s="211"/>
      <c r="AV1033" s="211"/>
      <c r="AW1033" s="211"/>
      <c r="AX1033" s="211"/>
      <c r="AY1033" s="211"/>
      <c r="AZ1033" s="211"/>
      <c r="BA1033" s="211"/>
      <c r="BB1033" s="211"/>
      <c r="BC1033" s="211"/>
      <c r="BD1033" s="211"/>
      <c r="BE1033" s="211"/>
      <c r="BF1033" s="211"/>
      <c r="BG1033" s="211"/>
      <c r="BH1033" s="211"/>
    </row>
    <row r="1034" spans="1:60" outlineLevel="1" x14ac:dyDescent="0.2">
      <c r="A1034" s="218"/>
      <c r="B1034" s="219"/>
      <c r="C1034" s="268" t="s">
        <v>1264</v>
      </c>
      <c r="D1034" s="259"/>
      <c r="E1034" s="260">
        <v>1</v>
      </c>
      <c r="F1034" s="222"/>
      <c r="G1034" s="222"/>
      <c r="H1034" s="222"/>
      <c r="I1034" s="222"/>
      <c r="J1034" s="222"/>
      <c r="K1034" s="222"/>
      <c r="L1034" s="222"/>
      <c r="M1034" s="222"/>
      <c r="N1034" s="222"/>
      <c r="O1034" s="222"/>
      <c r="P1034" s="222"/>
      <c r="Q1034" s="222"/>
      <c r="R1034" s="222"/>
      <c r="S1034" s="222"/>
      <c r="T1034" s="222"/>
      <c r="U1034" s="222"/>
      <c r="V1034" s="222"/>
      <c r="W1034" s="222"/>
      <c r="X1034" s="222"/>
      <c r="Y1034" s="211"/>
      <c r="Z1034" s="211"/>
      <c r="AA1034" s="211"/>
      <c r="AB1034" s="211"/>
      <c r="AC1034" s="211"/>
      <c r="AD1034" s="211"/>
      <c r="AE1034" s="211"/>
      <c r="AF1034" s="211"/>
      <c r="AG1034" s="211" t="s">
        <v>288</v>
      </c>
      <c r="AH1034" s="211">
        <v>0</v>
      </c>
      <c r="AI1034" s="211"/>
      <c r="AJ1034" s="211"/>
      <c r="AK1034" s="211"/>
      <c r="AL1034" s="211"/>
      <c r="AM1034" s="211"/>
      <c r="AN1034" s="211"/>
      <c r="AO1034" s="211"/>
      <c r="AP1034" s="211"/>
      <c r="AQ1034" s="211"/>
      <c r="AR1034" s="211"/>
      <c r="AS1034" s="211"/>
      <c r="AT1034" s="211"/>
      <c r="AU1034" s="211"/>
      <c r="AV1034" s="211"/>
      <c r="AW1034" s="211"/>
      <c r="AX1034" s="211"/>
      <c r="AY1034" s="211"/>
      <c r="AZ1034" s="211"/>
      <c r="BA1034" s="211"/>
      <c r="BB1034" s="211"/>
      <c r="BC1034" s="211"/>
      <c r="BD1034" s="211"/>
      <c r="BE1034" s="211"/>
      <c r="BF1034" s="211"/>
      <c r="BG1034" s="211"/>
      <c r="BH1034" s="211"/>
    </row>
    <row r="1035" spans="1:60" ht="20.95" outlineLevel="1" x14ac:dyDescent="0.2">
      <c r="A1035" s="233">
        <v>225</v>
      </c>
      <c r="B1035" s="234" t="s">
        <v>1265</v>
      </c>
      <c r="C1035" s="252" t="s">
        <v>1250</v>
      </c>
      <c r="D1035" s="235" t="s">
        <v>980</v>
      </c>
      <c r="E1035" s="236">
        <v>1</v>
      </c>
      <c r="F1035" s="237"/>
      <c r="G1035" s="238">
        <f>ROUND(E1035*F1035,2)</f>
        <v>0</v>
      </c>
      <c r="H1035" s="237"/>
      <c r="I1035" s="238">
        <f>ROUND(E1035*H1035,2)</f>
        <v>0</v>
      </c>
      <c r="J1035" s="237"/>
      <c r="K1035" s="238">
        <f>ROUND(E1035*J1035,2)</f>
        <v>0</v>
      </c>
      <c r="L1035" s="238">
        <v>21</v>
      </c>
      <c r="M1035" s="238">
        <f>G1035*(1+L1035/100)</f>
        <v>0</v>
      </c>
      <c r="N1035" s="238">
        <v>0</v>
      </c>
      <c r="O1035" s="238">
        <f>ROUND(E1035*N1035,2)</f>
        <v>0</v>
      </c>
      <c r="P1035" s="238">
        <v>0</v>
      </c>
      <c r="Q1035" s="238">
        <f>ROUND(E1035*P1035,2)</f>
        <v>0</v>
      </c>
      <c r="R1035" s="238"/>
      <c r="S1035" s="238" t="s">
        <v>247</v>
      </c>
      <c r="T1035" s="239" t="s">
        <v>215</v>
      </c>
      <c r="U1035" s="222">
        <v>0</v>
      </c>
      <c r="V1035" s="222">
        <f>ROUND(E1035*U1035,2)</f>
        <v>0</v>
      </c>
      <c r="W1035" s="222"/>
      <c r="X1035" s="222" t="s">
        <v>344</v>
      </c>
      <c r="Y1035" s="211"/>
      <c r="Z1035" s="211"/>
      <c r="AA1035" s="211"/>
      <c r="AB1035" s="211"/>
      <c r="AC1035" s="211"/>
      <c r="AD1035" s="211"/>
      <c r="AE1035" s="211"/>
      <c r="AF1035" s="211"/>
      <c r="AG1035" s="211" t="s">
        <v>345</v>
      </c>
      <c r="AH1035" s="211"/>
      <c r="AI1035" s="211"/>
      <c r="AJ1035" s="211"/>
      <c r="AK1035" s="211"/>
      <c r="AL1035" s="211"/>
      <c r="AM1035" s="211"/>
      <c r="AN1035" s="211"/>
      <c r="AO1035" s="211"/>
      <c r="AP1035" s="211"/>
      <c r="AQ1035" s="211"/>
      <c r="AR1035" s="211"/>
      <c r="AS1035" s="211"/>
      <c r="AT1035" s="211"/>
      <c r="AU1035" s="211"/>
      <c r="AV1035" s="211"/>
      <c r="AW1035" s="211"/>
      <c r="AX1035" s="211"/>
      <c r="AY1035" s="211"/>
      <c r="AZ1035" s="211"/>
      <c r="BA1035" s="211"/>
      <c r="BB1035" s="211"/>
      <c r="BC1035" s="211"/>
      <c r="BD1035" s="211"/>
      <c r="BE1035" s="211"/>
      <c r="BF1035" s="211"/>
      <c r="BG1035" s="211"/>
      <c r="BH1035" s="211"/>
    </row>
    <row r="1036" spans="1:60" outlineLevel="1" x14ac:dyDescent="0.2">
      <c r="A1036" s="218"/>
      <c r="B1036" s="219"/>
      <c r="C1036" s="268" t="s">
        <v>1266</v>
      </c>
      <c r="D1036" s="259"/>
      <c r="E1036" s="260">
        <v>1</v>
      </c>
      <c r="F1036" s="222"/>
      <c r="G1036" s="222"/>
      <c r="H1036" s="222"/>
      <c r="I1036" s="222"/>
      <c r="J1036" s="222"/>
      <c r="K1036" s="222"/>
      <c r="L1036" s="222"/>
      <c r="M1036" s="222"/>
      <c r="N1036" s="222"/>
      <c r="O1036" s="222"/>
      <c r="P1036" s="222"/>
      <c r="Q1036" s="222"/>
      <c r="R1036" s="222"/>
      <c r="S1036" s="222"/>
      <c r="T1036" s="222"/>
      <c r="U1036" s="222"/>
      <c r="V1036" s="222"/>
      <c r="W1036" s="222"/>
      <c r="X1036" s="222"/>
      <c r="Y1036" s="211"/>
      <c r="Z1036" s="211"/>
      <c r="AA1036" s="211"/>
      <c r="AB1036" s="211"/>
      <c r="AC1036" s="211"/>
      <c r="AD1036" s="211"/>
      <c r="AE1036" s="211"/>
      <c r="AF1036" s="211"/>
      <c r="AG1036" s="211" t="s">
        <v>288</v>
      </c>
      <c r="AH1036" s="211">
        <v>0</v>
      </c>
      <c r="AI1036" s="211"/>
      <c r="AJ1036" s="211"/>
      <c r="AK1036" s="211"/>
      <c r="AL1036" s="211"/>
      <c r="AM1036" s="211"/>
      <c r="AN1036" s="211"/>
      <c r="AO1036" s="211"/>
      <c r="AP1036" s="211"/>
      <c r="AQ1036" s="211"/>
      <c r="AR1036" s="211"/>
      <c r="AS1036" s="211"/>
      <c r="AT1036" s="211"/>
      <c r="AU1036" s="211"/>
      <c r="AV1036" s="211"/>
      <c r="AW1036" s="211"/>
      <c r="AX1036" s="211"/>
      <c r="AY1036" s="211"/>
      <c r="AZ1036" s="211"/>
      <c r="BA1036" s="211"/>
      <c r="BB1036" s="211"/>
      <c r="BC1036" s="211"/>
      <c r="BD1036" s="211"/>
      <c r="BE1036" s="211"/>
      <c r="BF1036" s="211"/>
      <c r="BG1036" s="211"/>
      <c r="BH1036" s="211"/>
    </row>
    <row r="1037" spans="1:60" ht="20.95" outlineLevel="1" x14ac:dyDescent="0.2">
      <c r="A1037" s="233">
        <v>226</v>
      </c>
      <c r="B1037" s="234" t="s">
        <v>1267</v>
      </c>
      <c r="C1037" s="252" t="s">
        <v>1250</v>
      </c>
      <c r="D1037" s="235" t="s">
        <v>980</v>
      </c>
      <c r="E1037" s="236">
        <v>1</v>
      </c>
      <c r="F1037" s="237"/>
      <c r="G1037" s="238">
        <f>ROUND(E1037*F1037,2)</f>
        <v>0</v>
      </c>
      <c r="H1037" s="237"/>
      <c r="I1037" s="238">
        <f>ROUND(E1037*H1037,2)</f>
        <v>0</v>
      </c>
      <c r="J1037" s="237"/>
      <c r="K1037" s="238">
        <f>ROUND(E1037*J1037,2)</f>
        <v>0</v>
      </c>
      <c r="L1037" s="238">
        <v>21</v>
      </c>
      <c r="M1037" s="238">
        <f>G1037*(1+L1037/100)</f>
        <v>0</v>
      </c>
      <c r="N1037" s="238">
        <v>0</v>
      </c>
      <c r="O1037" s="238">
        <f>ROUND(E1037*N1037,2)</f>
        <v>0</v>
      </c>
      <c r="P1037" s="238">
        <v>0</v>
      </c>
      <c r="Q1037" s="238">
        <f>ROUND(E1037*P1037,2)</f>
        <v>0</v>
      </c>
      <c r="R1037" s="238"/>
      <c r="S1037" s="238" t="s">
        <v>247</v>
      </c>
      <c r="T1037" s="239" t="s">
        <v>215</v>
      </c>
      <c r="U1037" s="222">
        <v>0</v>
      </c>
      <c r="V1037" s="222">
        <f>ROUND(E1037*U1037,2)</f>
        <v>0</v>
      </c>
      <c r="W1037" s="222"/>
      <c r="X1037" s="222" t="s">
        <v>344</v>
      </c>
      <c r="Y1037" s="211"/>
      <c r="Z1037" s="211"/>
      <c r="AA1037" s="211"/>
      <c r="AB1037" s="211"/>
      <c r="AC1037" s="211"/>
      <c r="AD1037" s="211"/>
      <c r="AE1037" s="211"/>
      <c r="AF1037" s="211"/>
      <c r="AG1037" s="211" t="s">
        <v>345</v>
      </c>
      <c r="AH1037" s="211"/>
      <c r="AI1037" s="211"/>
      <c r="AJ1037" s="211"/>
      <c r="AK1037" s="211"/>
      <c r="AL1037" s="211"/>
      <c r="AM1037" s="211"/>
      <c r="AN1037" s="211"/>
      <c r="AO1037" s="211"/>
      <c r="AP1037" s="211"/>
      <c r="AQ1037" s="211"/>
      <c r="AR1037" s="211"/>
      <c r="AS1037" s="211"/>
      <c r="AT1037" s="211"/>
      <c r="AU1037" s="211"/>
      <c r="AV1037" s="211"/>
      <c r="AW1037" s="211"/>
      <c r="AX1037" s="211"/>
      <c r="AY1037" s="211"/>
      <c r="AZ1037" s="211"/>
      <c r="BA1037" s="211"/>
      <c r="BB1037" s="211"/>
      <c r="BC1037" s="211"/>
      <c r="BD1037" s="211"/>
      <c r="BE1037" s="211"/>
      <c r="BF1037" s="211"/>
      <c r="BG1037" s="211"/>
      <c r="BH1037" s="211"/>
    </row>
    <row r="1038" spans="1:60" outlineLevel="1" x14ac:dyDescent="0.2">
      <c r="A1038" s="218"/>
      <c r="B1038" s="219"/>
      <c r="C1038" s="268" t="s">
        <v>1268</v>
      </c>
      <c r="D1038" s="259"/>
      <c r="E1038" s="260">
        <v>1</v>
      </c>
      <c r="F1038" s="222"/>
      <c r="G1038" s="222"/>
      <c r="H1038" s="222"/>
      <c r="I1038" s="222"/>
      <c r="J1038" s="222"/>
      <c r="K1038" s="222"/>
      <c r="L1038" s="222"/>
      <c r="M1038" s="222"/>
      <c r="N1038" s="222"/>
      <c r="O1038" s="222"/>
      <c r="P1038" s="222"/>
      <c r="Q1038" s="222"/>
      <c r="R1038" s="222"/>
      <c r="S1038" s="222"/>
      <c r="T1038" s="222"/>
      <c r="U1038" s="222"/>
      <c r="V1038" s="222"/>
      <c r="W1038" s="222"/>
      <c r="X1038" s="222"/>
      <c r="Y1038" s="211"/>
      <c r="Z1038" s="211"/>
      <c r="AA1038" s="211"/>
      <c r="AB1038" s="211"/>
      <c r="AC1038" s="211"/>
      <c r="AD1038" s="211"/>
      <c r="AE1038" s="211"/>
      <c r="AF1038" s="211"/>
      <c r="AG1038" s="211" t="s">
        <v>288</v>
      </c>
      <c r="AH1038" s="211">
        <v>0</v>
      </c>
      <c r="AI1038" s="211"/>
      <c r="AJ1038" s="211"/>
      <c r="AK1038" s="211"/>
      <c r="AL1038" s="211"/>
      <c r="AM1038" s="211"/>
      <c r="AN1038" s="211"/>
      <c r="AO1038" s="211"/>
      <c r="AP1038" s="211"/>
      <c r="AQ1038" s="211"/>
      <c r="AR1038" s="211"/>
      <c r="AS1038" s="211"/>
      <c r="AT1038" s="211"/>
      <c r="AU1038" s="211"/>
      <c r="AV1038" s="211"/>
      <c r="AW1038" s="211"/>
      <c r="AX1038" s="211"/>
      <c r="AY1038" s="211"/>
      <c r="AZ1038" s="211"/>
      <c r="BA1038" s="211"/>
      <c r="BB1038" s="211"/>
      <c r="BC1038" s="211"/>
      <c r="BD1038" s="211"/>
      <c r="BE1038" s="211"/>
      <c r="BF1038" s="211"/>
      <c r="BG1038" s="211"/>
      <c r="BH1038" s="211"/>
    </row>
    <row r="1039" spans="1:60" outlineLevel="1" x14ac:dyDescent="0.2">
      <c r="A1039" s="233">
        <v>227</v>
      </c>
      <c r="B1039" s="234" t="s">
        <v>1269</v>
      </c>
      <c r="C1039" s="252" t="s">
        <v>1270</v>
      </c>
      <c r="D1039" s="235" t="s">
        <v>980</v>
      </c>
      <c r="E1039" s="236">
        <v>1</v>
      </c>
      <c r="F1039" s="237"/>
      <c r="G1039" s="238">
        <f>ROUND(E1039*F1039,2)</f>
        <v>0</v>
      </c>
      <c r="H1039" s="237"/>
      <c r="I1039" s="238">
        <f>ROUND(E1039*H1039,2)</f>
        <v>0</v>
      </c>
      <c r="J1039" s="237"/>
      <c r="K1039" s="238">
        <f>ROUND(E1039*J1039,2)</f>
        <v>0</v>
      </c>
      <c r="L1039" s="238">
        <v>21</v>
      </c>
      <c r="M1039" s="238">
        <f>G1039*(1+L1039/100)</f>
        <v>0</v>
      </c>
      <c r="N1039" s="238">
        <v>0</v>
      </c>
      <c r="O1039" s="238">
        <f>ROUND(E1039*N1039,2)</f>
        <v>0</v>
      </c>
      <c r="P1039" s="238">
        <v>0</v>
      </c>
      <c r="Q1039" s="238">
        <f>ROUND(E1039*P1039,2)</f>
        <v>0</v>
      </c>
      <c r="R1039" s="238"/>
      <c r="S1039" s="238" t="s">
        <v>247</v>
      </c>
      <c r="T1039" s="239" t="s">
        <v>215</v>
      </c>
      <c r="U1039" s="222">
        <v>0</v>
      </c>
      <c r="V1039" s="222">
        <f>ROUND(E1039*U1039,2)</f>
        <v>0</v>
      </c>
      <c r="W1039" s="222"/>
      <c r="X1039" s="222" t="s">
        <v>344</v>
      </c>
      <c r="Y1039" s="211"/>
      <c r="Z1039" s="211"/>
      <c r="AA1039" s="211"/>
      <c r="AB1039" s="211"/>
      <c r="AC1039" s="211"/>
      <c r="AD1039" s="211"/>
      <c r="AE1039" s="211"/>
      <c r="AF1039" s="211"/>
      <c r="AG1039" s="211" t="s">
        <v>345</v>
      </c>
      <c r="AH1039" s="211"/>
      <c r="AI1039" s="211"/>
      <c r="AJ1039" s="211"/>
      <c r="AK1039" s="211"/>
      <c r="AL1039" s="211"/>
      <c r="AM1039" s="211"/>
      <c r="AN1039" s="211"/>
      <c r="AO1039" s="211"/>
      <c r="AP1039" s="211"/>
      <c r="AQ1039" s="211"/>
      <c r="AR1039" s="211"/>
      <c r="AS1039" s="211"/>
      <c r="AT1039" s="211"/>
      <c r="AU1039" s="211"/>
      <c r="AV1039" s="211"/>
      <c r="AW1039" s="211"/>
      <c r="AX1039" s="211"/>
      <c r="AY1039" s="211"/>
      <c r="AZ1039" s="211"/>
      <c r="BA1039" s="211"/>
      <c r="BB1039" s="211"/>
      <c r="BC1039" s="211"/>
      <c r="BD1039" s="211"/>
      <c r="BE1039" s="211"/>
      <c r="BF1039" s="211"/>
      <c r="BG1039" s="211"/>
      <c r="BH1039" s="211"/>
    </row>
    <row r="1040" spans="1:60" outlineLevel="1" x14ac:dyDescent="0.2">
      <c r="A1040" s="218"/>
      <c r="B1040" s="219"/>
      <c r="C1040" s="268" t="s">
        <v>1271</v>
      </c>
      <c r="D1040" s="259"/>
      <c r="E1040" s="260">
        <v>1</v>
      </c>
      <c r="F1040" s="222"/>
      <c r="G1040" s="222"/>
      <c r="H1040" s="222"/>
      <c r="I1040" s="222"/>
      <c r="J1040" s="222"/>
      <c r="K1040" s="222"/>
      <c r="L1040" s="222"/>
      <c r="M1040" s="222"/>
      <c r="N1040" s="222"/>
      <c r="O1040" s="222"/>
      <c r="P1040" s="222"/>
      <c r="Q1040" s="222"/>
      <c r="R1040" s="222"/>
      <c r="S1040" s="222"/>
      <c r="T1040" s="222"/>
      <c r="U1040" s="222"/>
      <c r="V1040" s="222"/>
      <c r="W1040" s="222"/>
      <c r="X1040" s="222"/>
      <c r="Y1040" s="211"/>
      <c r="Z1040" s="211"/>
      <c r="AA1040" s="211"/>
      <c r="AB1040" s="211"/>
      <c r="AC1040" s="211"/>
      <c r="AD1040" s="211"/>
      <c r="AE1040" s="211"/>
      <c r="AF1040" s="211"/>
      <c r="AG1040" s="211" t="s">
        <v>288</v>
      </c>
      <c r="AH1040" s="211">
        <v>0</v>
      </c>
      <c r="AI1040" s="211"/>
      <c r="AJ1040" s="211"/>
      <c r="AK1040" s="211"/>
      <c r="AL1040" s="211"/>
      <c r="AM1040" s="211"/>
      <c r="AN1040" s="211"/>
      <c r="AO1040" s="211"/>
      <c r="AP1040" s="211"/>
      <c r="AQ1040" s="211"/>
      <c r="AR1040" s="211"/>
      <c r="AS1040" s="211"/>
      <c r="AT1040" s="211"/>
      <c r="AU1040" s="211"/>
      <c r="AV1040" s="211"/>
      <c r="AW1040" s="211"/>
      <c r="AX1040" s="211"/>
      <c r="AY1040" s="211"/>
      <c r="AZ1040" s="211"/>
      <c r="BA1040" s="211"/>
      <c r="BB1040" s="211"/>
      <c r="BC1040" s="211"/>
      <c r="BD1040" s="211"/>
      <c r="BE1040" s="211"/>
      <c r="BF1040" s="211"/>
      <c r="BG1040" s="211"/>
      <c r="BH1040" s="211"/>
    </row>
    <row r="1041" spans="1:60" outlineLevel="1" x14ac:dyDescent="0.2">
      <c r="A1041" s="233">
        <v>228</v>
      </c>
      <c r="B1041" s="234" t="s">
        <v>1272</v>
      </c>
      <c r="C1041" s="252" t="s">
        <v>1273</v>
      </c>
      <c r="D1041" s="235" t="s">
        <v>980</v>
      </c>
      <c r="E1041" s="236">
        <v>1</v>
      </c>
      <c r="F1041" s="237"/>
      <c r="G1041" s="238">
        <f>ROUND(E1041*F1041,2)</f>
        <v>0</v>
      </c>
      <c r="H1041" s="237"/>
      <c r="I1041" s="238">
        <f>ROUND(E1041*H1041,2)</f>
        <v>0</v>
      </c>
      <c r="J1041" s="237"/>
      <c r="K1041" s="238">
        <f>ROUND(E1041*J1041,2)</f>
        <v>0</v>
      </c>
      <c r="L1041" s="238">
        <v>21</v>
      </c>
      <c r="M1041" s="238">
        <f>G1041*(1+L1041/100)</f>
        <v>0</v>
      </c>
      <c r="N1041" s="238">
        <v>0</v>
      </c>
      <c r="O1041" s="238">
        <f>ROUND(E1041*N1041,2)</f>
        <v>0</v>
      </c>
      <c r="P1041" s="238">
        <v>0</v>
      </c>
      <c r="Q1041" s="238">
        <f>ROUND(E1041*P1041,2)</f>
        <v>0</v>
      </c>
      <c r="R1041" s="238"/>
      <c r="S1041" s="238" t="s">
        <v>247</v>
      </c>
      <c r="T1041" s="239" t="s">
        <v>215</v>
      </c>
      <c r="U1041" s="222">
        <v>0</v>
      </c>
      <c r="V1041" s="222">
        <f>ROUND(E1041*U1041,2)</f>
        <v>0</v>
      </c>
      <c r="W1041" s="222"/>
      <c r="X1041" s="222" t="s">
        <v>344</v>
      </c>
      <c r="Y1041" s="211"/>
      <c r="Z1041" s="211"/>
      <c r="AA1041" s="211"/>
      <c r="AB1041" s="211"/>
      <c r="AC1041" s="211"/>
      <c r="AD1041" s="211"/>
      <c r="AE1041" s="211"/>
      <c r="AF1041" s="211"/>
      <c r="AG1041" s="211" t="s">
        <v>345</v>
      </c>
      <c r="AH1041" s="211"/>
      <c r="AI1041" s="211"/>
      <c r="AJ1041" s="211"/>
      <c r="AK1041" s="211"/>
      <c r="AL1041" s="211"/>
      <c r="AM1041" s="211"/>
      <c r="AN1041" s="211"/>
      <c r="AO1041" s="211"/>
      <c r="AP1041" s="211"/>
      <c r="AQ1041" s="211"/>
      <c r="AR1041" s="211"/>
      <c r="AS1041" s="211"/>
      <c r="AT1041" s="211"/>
      <c r="AU1041" s="211"/>
      <c r="AV1041" s="211"/>
      <c r="AW1041" s="211"/>
      <c r="AX1041" s="211"/>
      <c r="AY1041" s="211"/>
      <c r="AZ1041" s="211"/>
      <c r="BA1041" s="211"/>
      <c r="BB1041" s="211"/>
      <c r="BC1041" s="211"/>
      <c r="BD1041" s="211"/>
      <c r="BE1041" s="211"/>
      <c r="BF1041" s="211"/>
      <c r="BG1041" s="211"/>
      <c r="BH1041" s="211"/>
    </row>
    <row r="1042" spans="1:60" outlineLevel="1" x14ac:dyDescent="0.2">
      <c r="A1042" s="218"/>
      <c r="B1042" s="219"/>
      <c r="C1042" s="268" t="s">
        <v>1274</v>
      </c>
      <c r="D1042" s="259"/>
      <c r="E1042" s="260">
        <v>1</v>
      </c>
      <c r="F1042" s="222"/>
      <c r="G1042" s="222"/>
      <c r="H1042" s="222"/>
      <c r="I1042" s="222"/>
      <c r="J1042" s="222"/>
      <c r="K1042" s="222"/>
      <c r="L1042" s="222"/>
      <c r="M1042" s="222"/>
      <c r="N1042" s="222"/>
      <c r="O1042" s="222"/>
      <c r="P1042" s="222"/>
      <c r="Q1042" s="222"/>
      <c r="R1042" s="222"/>
      <c r="S1042" s="222"/>
      <c r="T1042" s="222"/>
      <c r="U1042" s="222"/>
      <c r="V1042" s="222"/>
      <c r="W1042" s="222"/>
      <c r="X1042" s="222"/>
      <c r="Y1042" s="211"/>
      <c r="Z1042" s="211"/>
      <c r="AA1042" s="211"/>
      <c r="AB1042" s="211"/>
      <c r="AC1042" s="211"/>
      <c r="AD1042" s="211"/>
      <c r="AE1042" s="211"/>
      <c r="AF1042" s="211"/>
      <c r="AG1042" s="211" t="s">
        <v>288</v>
      </c>
      <c r="AH1042" s="211">
        <v>0</v>
      </c>
      <c r="AI1042" s="211"/>
      <c r="AJ1042" s="211"/>
      <c r="AK1042" s="211"/>
      <c r="AL1042" s="211"/>
      <c r="AM1042" s="211"/>
      <c r="AN1042" s="211"/>
      <c r="AO1042" s="211"/>
      <c r="AP1042" s="211"/>
      <c r="AQ1042" s="211"/>
      <c r="AR1042" s="211"/>
      <c r="AS1042" s="211"/>
      <c r="AT1042" s="211"/>
      <c r="AU1042" s="211"/>
      <c r="AV1042" s="211"/>
      <c r="AW1042" s="211"/>
      <c r="AX1042" s="211"/>
      <c r="AY1042" s="211"/>
      <c r="AZ1042" s="211"/>
      <c r="BA1042" s="211"/>
      <c r="BB1042" s="211"/>
      <c r="BC1042" s="211"/>
      <c r="BD1042" s="211"/>
      <c r="BE1042" s="211"/>
      <c r="BF1042" s="211"/>
      <c r="BG1042" s="211"/>
      <c r="BH1042" s="211"/>
    </row>
    <row r="1043" spans="1:60" outlineLevel="1" x14ac:dyDescent="0.2">
      <c r="A1043" s="233">
        <v>229</v>
      </c>
      <c r="B1043" s="234" t="s">
        <v>1275</v>
      </c>
      <c r="C1043" s="252" t="s">
        <v>1276</v>
      </c>
      <c r="D1043" s="235" t="s">
        <v>980</v>
      </c>
      <c r="E1043" s="236">
        <v>1</v>
      </c>
      <c r="F1043" s="237"/>
      <c r="G1043" s="238">
        <f>ROUND(E1043*F1043,2)</f>
        <v>0</v>
      </c>
      <c r="H1043" s="237"/>
      <c r="I1043" s="238">
        <f>ROUND(E1043*H1043,2)</f>
        <v>0</v>
      </c>
      <c r="J1043" s="237"/>
      <c r="K1043" s="238">
        <f>ROUND(E1043*J1043,2)</f>
        <v>0</v>
      </c>
      <c r="L1043" s="238">
        <v>21</v>
      </c>
      <c r="M1043" s="238">
        <f>G1043*(1+L1043/100)</f>
        <v>0</v>
      </c>
      <c r="N1043" s="238">
        <v>0</v>
      </c>
      <c r="O1043" s="238">
        <f>ROUND(E1043*N1043,2)</f>
        <v>0</v>
      </c>
      <c r="P1043" s="238">
        <v>0</v>
      </c>
      <c r="Q1043" s="238">
        <f>ROUND(E1043*P1043,2)</f>
        <v>0</v>
      </c>
      <c r="R1043" s="238"/>
      <c r="S1043" s="238" t="s">
        <v>247</v>
      </c>
      <c r="T1043" s="239" t="s">
        <v>215</v>
      </c>
      <c r="U1043" s="222">
        <v>0</v>
      </c>
      <c r="V1043" s="222">
        <f>ROUND(E1043*U1043,2)</f>
        <v>0</v>
      </c>
      <c r="W1043" s="222"/>
      <c r="X1043" s="222" t="s">
        <v>344</v>
      </c>
      <c r="Y1043" s="211"/>
      <c r="Z1043" s="211"/>
      <c r="AA1043" s="211"/>
      <c r="AB1043" s="211"/>
      <c r="AC1043" s="211"/>
      <c r="AD1043" s="211"/>
      <c r="AE1043" s="211"/>
      <c r="AF1043" s="211"/>
      <c r="AG1043" s="211" t="s">
        <v>345</v>
      </c>
      <c r="AH1043" s="211"/>
      <c r="AI1043" s="211"/>
      <c r="AJ1043" s="211"/>
      <c r="AK1043" s="211"/>
      <c r="AL1043" s="211"/>
      <c r="AM1043" s="211"/>
      <c r="AN1043" s="211"/>
      <c r="AO1043" s="211"/>
      <c r="AP1043" s="211"/>
      <c r="AQ1043" s="211"/>
      <c r="AR1043" s="211"/>
      <c r="AS1043" s="211"/>
      <c r="AT1043" s="211"/>
      <c r="AU1043" s="211"/>
      <c r="AV1043" s="211"/>
      <c r="AW1043" s="211"/>
      <c r="AX1043" s="211"/>
      <c r="AY1043" s="211"/>
      <c r="AZ1043" s="211"/>
      <c r="BA1043" s="211"/>
      <c r="BB1043" s="211"/>
      <c r="BC1043" s="211"/>
      <c r="BD1043" s="211"/>
      <c r="BE1043" s="211"/>
      <c r="BF1043" s="211"/>
      <c r="BG1043" s="211"/>
      <c r="BH1043" s="211"/>
    </row>
    <row r="1044" spans="1:60" outlineLevel="1" x14ac:dyDescent="0.2">
      <c r="A1044" s="218"/>
      <c r="B1044" s="219"/>
      <c r="C1044" s="268" t="s">
        <v>1277</v>
      </c>
      <c r="D1044" s="259"/>
      <c r="E1044" s="260">
        <v>1</v>
      </c>
      <c r="F1044" s="222"/>
      <c r="G1044" s="222"/>
      <c r="H1044" s="222"/>
      <c r="I1044" s="222"/>
      <c r="J1044" s="222"/>
      <c r="K1044" s="222"/>
      <c r="L1044" s="222"/>
      <c r="M1044" s="222"/>
      <c r="N1044" s="222"/>
      <c r="O1044" s="222"/>
      <c r="P1044" s="222"/>
      <c r="Q1044" s="222"/>
      <c r="R1044" s="222"/>
      <c r="S1044" s="222"/>
      <c r="T1044" s="222"/>
      <c r="U1044" s="222"/>
      <c r="V1044" s="222"/>
      <c r="W1044" s="222"/>
      <c r="X1044" s="222"/>
      <c r="Y1044" s="211"/>
      <c r="Z1044" s="211"/>
      <c r="AA1044" s="211"/>
      <c r="AB1044" s="211"/>
      <c r="AC1044" s="211"/>
      <c r="AD1044" s="211"/>
      <c r="AE1044" s="211"/>
      <c r="AF1044" s="211"/>
      <c r="AG1044" s="211" t="s">
        <v>288</v>
      </c>
      <c r="AH1044" s="211">
        <v>0</v>
      </c>
      <c r="AI1044" s="211"/>
      <c r="AJ1044" s="211"/>
      <c r="AK1044" s="211"/>
      <c r="AL1044" s="211"/>
      <c r="AM1044" s="211"/>
      <c r="AN1044" s="211"/>
      <c r="AO1044" s="211"/>
      <c r="AP1044" s="211"/>
      <c r="AQ1044" s="211"/>
      <c r="AR1044" s="211"/>
      <c r="AS1044" s="211"/>
      <c r="AT1044" s="211"/>
      <c r="AU1044" s="211"/>
      <c r="AV1044" s="211"/>
      <c r="AW1044" s="211"/>
      <c r="AX1044" s="211"/>
      <c r="AY1044" s="211"/>
      <c r="AZ1044" s="211"/>
      <c r="BA1044" s="211"/>
      <c r="BB1044" s="211"/>
      <c r="BC1044" s="211"/>
      <c r="BD1044" s="211"/>
      <c r="BE1044" s="211"/>
      <c r="BF1044" s="211"/>
      <c r="BG1044" s="211"/>
      <c r="BH1044" s="211"/>
    </row>
    <row r="1045" spans="1:60" outlineLevel="1" x14ac:dyDescent="0.2">
      <c r="A1045" s="233">
        <v>230</v>
      </c>
      <c r="B1045" s="234" t="s">
        <v>1278</v>
      </c>
      <c r="C1045" s="252" t="s">
        <v>1279</v>
      </c>
      <c r="D1045" s="235" t="s">
        <v>980</v>
      </c>
      <c r="E1045" s="236">
        <v>2</v>
      </c>
      <c r="F1045" s="237"/>
      <c r="G1045" s="238">
        <f>ROUND(E1045*F1045,2)</f>
        <v>0</v>
      </c>
      <c r="H1045" s="237"/>
      <c r="I1045" s="238">
        <f>ROUND(E1045*H1045,2)</f>
        <v>0</v>
      </c>
      <c r="J1045" s="237"/>
      <c r="K1045" s="238">
        <f>ROUND(E1045*J1045,2)</f>
        <v>0</v>
      </c>
      <c r="L1045" s="238">
        <v>21</v>
      </c>
      <c r="M1045" s="238">
        <f>G1045*(1+L1045/100)</f>
        <v>0</v>
      </c>
      <c r="N1045" s="238">
        <v>0</v>
      </c>
      <c r="O1045" s="238">
        <f>ROUND(E1045*N1045,2)</f>
        <v>0</v>
      </c>
      <c r="P1045" s="238">
        <v>0</v>
      </c>
      <c r="Q1045" s="238">
        <f>ROUND(E1045*P1045,2)</f>
        <v>0</v>
      </c>
      <c r="R1045" s="238"/>
      <c r="S1045" s="238" t="s">
        <v>247</v>
      </c>
      <c r="T1045" s="239" t="s">
        <v>215</v>
      </c>
      <c r="U1045" s="222">
        <v>0</v>
      </c>
      <c r="V1045" s="222">
        <f>ROUND(E1045*U1045,2)</f>
        <v>0</v>
      </c>
      <c r="W1045" s="222"/>
      <c r="X1045" s="222" t="s">
        <v>344</v>
      </c>
      <c r="Y1045" s="211"/>
      <c r="Z1045" s="211"/>
      <c r="AA1045" s="211"/>
      <c r="AB1045" s="211"/>
      <c r="AC1045" s="211"/>
      <c r="AD1045" s="211"/>
      <c r="AE1045" s="211"/>
      <c r="AF1045" s="211"/>
      <c r="AG1045" s="211" t="s">
        <v>345</v>
      </c>
      <c r="AH1045" s="211"/>
      <c r="AI1045" s="211"/>
      <c r="AJ1045" s="211"/>
      <c r="AK1045" s="211"/>
      <c r="AL1045" s="211"/>
      <c r="AM1045" s="211"/>
      <c r="AN1045" s="211"/>
      <c r="AO1045" s="211"/>
      <c r="AP1045" s="211"/>
      <c r="AQ1045" s="211"/>
      <c r="AR1045" s="211"/>
      <c r="AS1045" s="211"/>
      <c r="AT1045" s="211"/>
      <c r="AU1045" s="211"/>
      <c r="AV1045" s="211"/>
      <c r="AW1045" s="211"/>
      <c r="AX1045" s="211"/>
      <c r="AY1045" s="211"/>
      <c r="AZ1045" s="211"/>
      <c r="BA1045" s="211"/>
      <c r="BB1045" s="211"/>
      <c r="BC1045" s="211"/>
      <c r="BD1045" s="211"/>
      <c r="BE1045" s="211"/>
      <c r="BF1045" s="211"/>
      <c r="BG1045" s="211"/>
      <c r="BH1045" s="211"/>
    </row>
    <row r="1046" spans="1:60" outlineLevel="1" x14ac:dyDescent="0.2">
      <c r="A1046" s="218"/>
      <c r="B1046" s="219"/>
      <c r="C1046" s="268" t="s">
        <v>1280</v>
      </c>
      <c r="D1046" s="259"/>
      <c r="E1046" s="260">
        <v>2</v>
      </c>
      <c r="F1046" s="222"/>
      <c r="G1046" s="222"/>
      <c r="H1046" s="222"/>
      <c r="I1046" s="222"/>
      <c r="J1046" s="222"/>
      <c r="K1046" s="222"/>
      <c r="L1046" s="222"/>
      <c r="M1046" s="222"/>
      <c r="N1046" s="222"/>
      <c r="O1046" s="222"/>
      <c r="P1046" s="222"/>
      <c r="Q1046" s="222"/>
      <c r="R1046" s="222"/>
      <c r="S1046" s="222"/>
      <c r="T1046" s="222"/>
      <c r="U1046" s="222"/>
      <c r="V1046" s="222"/>
      <c r="W1046" s="222"/>
      <c r="X1046" s="222"/>
      <c r="Y1046" s="211"/>
      <c r="Z1046" s="211"/>
      <c r="AA1046" s="211"/>
      <c r="AB1046" s="211"/>
      <c r="AC1046" s="211"/>
      <c r="AD1046" s="211"/>
      <c r="AE1046" s="211"/>
      <c r="AF1046" s="211"/>
      <c r="AG1046" s="211" t="s">
        <v>288</v>
      </c>
      <c r="AH1046" s="211">
        <v>0</v>
      </c>
      <c r="AI1046" s="211"/>
      <c r="AJ1046" s="211"/>
      <c r="AK1046" s="211"/>
      <c r="AL1046" s="211"/>
      <c r="AM1046" s="211"/>
      <c r="AN1046" s="211"/>
      <c r="AO1046" s="211"/>
      <c r="AP1046" s="211"/>
      <c r="AQ1046" s="211"/>
      <c r="AR1046" s="211"/>
      <c r="AS1046" s="211"/>
      <c r="AT1046" s="211"/>
      <c r="AU1046" s="211"/>
      <c r="AV1046" s="211"/>
      <c r="AW1046" s="211"/>
      <c r="AX1046" s="211"/>
      <c r="AY1046" s="211"/>
      <c r="AZ1046" s="211"/>
      <c r="BA1046" s="211"/>
      <c r="BB1046" s="211"/>
      <c r="BC1046" s="211"/>
      <c r="BD1046" s="211"/>
      <c r="BE1046" s="211"/>
      <c r="BF1046" s="211"/>
      <c r="BG1046" s="211"/>
      <c r="BH1046" s="211"/>
    </row>
    <row r="1047" spans="1:60" outlineLevel="1" x14ac:dyDescent="0.2">
      <c r="A1047" s="233">
        <v>231</v>
      </c>
      <c r="B1047" s="234" t="s">
        <v>1281</v>
      </c>
      <c r="C1047" s="252" t="s">
        <v>1273</v>
      </c>
      <c r="D1047" s="235" t="s">
        <v>980</v>
      </c>
      <c r="E1047" s="236">
        <v>2</v>
      </c>
      <c r="F1047" s="237"/>
      <c r="G1047" s="238">
        <f>ROUND(E1047*F1047,2)</f>
        <v>0</v>
      </c>
      <c r="H1047" s="237"/>
      <c r="I1047" s="238">
        <f>ROUND(E1047*H1047,2)</f>
        <v>0</v>
      </c>
      <c r="J1047" s="237"/>
      <c r="K1047" s="238">
        <f>ROUND(E1047*J1047,2)</f>
        <v>0</v>
      </c>
      <c r="L1047" s="238">
        <v>21</v>
      </c>
      <c r="M1047" s="238">
        <f>G1047*(1+L1047/100)</f>
        <v>0</v>
      </c>
      <c r="N1047" s="238">
        <v>0</v>
      </c>
      <c r="O1047" s="238">
        <f>ROUND(E1047*N1047,2)</f>
        <v>0</v>
      </c>
      <c r="P1047" s="238">
        <v>0</v>
      </c>
      <c r="Q1047" s="238">
        <f>ROUND(E1047*P1047,2)</f>
        <v>0</v>
      </c>
      <c r="R1047" s="238"/>
      <c r="S1047" s="238" t="s">
        <v>247</v>
      </c>
      <c r="T1047" s="239" t="s">
        <v>215</v>
      </c>
      <c r="U1047" s="222">
        <v>0</v>
      </c>
      <c r="V1047" s="222">
        <f>ROUND(E1047*U1047,2)</f>
        <v>0</v>
      </c>
      <c r="W1047" s="222"/>
      <c r="X1047" s="222" t="s">
        <v>344</v>
      </c>
      <c r="Y1047" s="211"/>
      <c r="Z1047" s="211"/>
      <c r="AA1047" s="211"/>
      <c r="AB1047" s="211"/>
      <c r="AC1047" s="211"/>
      <c r="AD1047" s="211"/>
      <c r="AE1047" s="211"/>
      <c r="AF1047" s="211"/>
      <c r="AG1047" s="211" t="s">
        <v>345</v>
      </c>
      <c r="AH1047" s="211"/>
      <c r="AI1047" s="211"/>
      <c r="AJ1047" s="211"/>
      <c r="AK1047" s="211"/>
      <c r="AL1047" s="211"/>
      <c r="AM1047" s="211"/>
      <c r="AN1047" s="211"/>
      <c r="AO1047" s="211"/>
      <c r="AP1047" s="211"/>
      <c r="AQ1047" s="211"/>
      <c r="AR1047" s="211"/>
      <c r="AS1047" s="211"/>
      <c r="AT1047" s="211"/>
      <c r="AU1047" s="211"/>
      <c r="AV1047" s="211"/>
      <c r="AW1047" s="211"/>
      <c r="AX1047" s="211"/>
      <c r="AY1047" s="211"/>
      <c r="AZ1047" s="211"/>
      <c r="BA1047" s="211"/>
      <c r="BB1047" s="211"/>
      <c r="BC1047" s="211"/>
      <c r="BD1047" s="211"/>
      <c r="BE1047" s="211"/>
      <c r="BF1047" s="211"/>
      <c r="BG1047" s="211"/>
      <c r="BH1047" s="211"/>
    </row>
    <row r="1048" spans="1:60" outlineLevel="1" x14ac:dyDescent="0.2">
      <c r="A1048" s="218"/>
      <c r="B1048" s="219"/>
      <c r="C1048" s="268" t="s">
        <v>1282</v>
      </c>
      <c r="D1048" s="259"/>
      <c r="E1048" s="260">
        <v>2</v>
      </c>
      <c r="F1048" s="222"/>
      <c r="G1048" s="222"/>
      <c r="H1048" s="222"/>
      <c r="I1048" s="222"/>
      <c r="J1048" s="222"/>
      <c r="K1048" s="222"/>
      <c r="L1048" s="222"/>
      <c r="M1048" s="222"/>
      <c r="N1048" s="222"/>
      <c r="O1048" s="222"/>
      <c r="P1048" s="222"/>
      <c r="Q1048" s="222"/>
      <c r="R1048" s="222"/>
      <c r="S1048" s="222"/>
      <c r="T1048" s="222"/>
      <c r="U1048" s="222"/>
      <c r="V1048" s="222"/>
      <c r="W1048" s="222"/>
      <c r="X1048" s="222"/>
      <c r="Y1048" s="211"/>
      <c r="Z1048" s="211"/>
      <c r="AA1048" s="211"/>
      <c r="AB1048" s="211"/>
      <c r="AC1048" s="211"/>
      <c r="AD1048" s="211"/>
      <c r="AE1048" s="211"/>
      <c r="AF1048" s="211"/>
      <c r="AG1048" s="211" t="s">
        <v>288</v>
      </c>
      <c r="AH1048" s="211">
        <v>0</v>
      </c>
      <c r="AI1048" s="211"/>
      <c r="AJ1048" s="211"/>
      <c r="AK1048" s="211"/>
      <c r="AL1048" s="211"/>
      <c r="AM1048" s="211"/>
      <c r="AN1048" s="211"/>
      <c r="AO1048" s="211"/>
      <c r="AP1048" s="211"/>
      <c r="AQ1048" s="211"/>
      <c r="AR1048" s="211"/>
      <c r="AS1048" s="211"/>
      <c r="AT1048" s="211"/>
      <c r="AU1048" s="211"/>
      <c r="AV1048" s="211"/>
      <c r="AW1048" s="211"/>
      <c r="AX1048" s="211"/>
      <c r="AY1048" s="211"/>
      <c r="AZ1048" s="211"/>
      <c r="BA1048" s="211"/>
      <c r="BB1048" s="211"/>
      <c r="BC1048" s="211"/>
      <c r="BD1048" s="211"/>
      <c r="BE1048" s="211"/>
      <c r="BF1048" s="211"/>
      <c r="BG1048" s="211"/>
      <c r="BH1048" s="211"/>
    </row>
    <row r="1049" spans="1:60" outlineLevel="1" x14ac:dyDescent="0.2">
      <c r="A1049" s="233">
        <v>232</v>
      </c>
      <c r="B1049" s="234" t="s">
        <v>1283</v>
      </c>
      <c r="C1049" s="252" t="s">
        <v>1273</v>
      </c>
      <c r="D1049" s="235" t="s">
        <v>980</v>
      </c>
      <c r="E1049" s="236">
        <v>4</v>
      </c>
      <c r="F1049" s="237"/>
      <c r="G1049" s="238">
        <f>ROUND(E1049*F1049,2)</f>
        <v>0</v>
      </c>
      <c r="H1049" s="237"/>
      <c r="I1049" s="238">
        <f>ROUND(E1049*H1049,2)</f>
        <v>0</v>
      </c>
      <c r="J1049" s="237"/>
      <c r="K1049" s="238">
        <f>ROUND(E1049*J1049,2)</f>
        <v>0</v>
      </c>
      <c r="L1049" s="238">
        <v>21</v>
      </c>
      <c r="M1049" s="238">
        <f>G1049*(1+L1049/100)</f>
        <v>0</v>
      </c>
      <c r="N1049" s="238">
        <v>0</v>
      </c>
      <c r="O1049" s="238">
        <f>ROUND(E1049*N1049,2)</f>
        <v>0</v>
      </c>
      <c r="P1049" s="238">
        <v>0</v>
      </c>
      <c r="Q1049" s="238">
        <f>ROUND(E1049*P1049,2)</f>
        <v>0</v>
      </c>
      <c r="R1049" s="238"/>
      <c r="S1049" s="238" t="s">
        <v>247</v>
      </c>
      <c r="T1049" s="239" t="s">
        <v>215</v>
      </c>
      <c r="U1049" s="222">
        <v>0</v>
      </c>
      <c r="V1049" s="222">
        <f>ROUND(E1049*U1049,2)</f>
        <v>0</v>
      </c>
      <c r="W1049" s="222"/>
      <c r="X1049" s="222" t="s">
        <v>344</v>
      </c>
      <c r="Y1049" s="211"/>
      <c r="Z1049" s="211"/>
      <c r="AA1049" s="211"/>
      <c r="AB1049" s="211"/>
      <c r="AC1049" s="211"/>
      <c r="AD1049" s="211"/>
      <c r="AE1049" s="211"/>
      <c r="AF1049" s="211"/>
      <c r="AG1049" s="211" t="s">
        <v>345</v>
      </c>
      <c r="AH1049" s="211"/>
      <c r="AI1049" s="211"/>
      <c r="AJ1049" s="211"/>
      <c r="AK1049" s="211"/>
      <c r="AL1049" s="211"/>
      <c r="AM1049" s="211"/>
      <c r="AN1049" s="211"/>
      <c r="AO1049" s="211"/>
      <c r="AP1049" s="211"/>
      <c r="AQ1049" s="211"/>
      <c r="AR1049" s="211"/>
      <c r="AS1049" s="211"/>
      <c r="AT1049" s="211"/>
      <c r="AU1049" s="211"/>
      <c r="AV1049" s="211"/>
      <c r="AW1049" s="211"/>
      <c r="AX1049" s="211"/>
      <c r="AY1049" s="211"/>
      <c r="AZ1049" s="211"/>
      <c r="BA1049" s="211"/>
      <c r="BB1049" s="211"/>
      <c r="BC1049" s="211"/>
      <c r="BD1049" s="211"/>
      <c r="BE1049" s="211"/>
      <c r="BF1049" s="211"/>
      <c r="BG1049" s="211"/>
      <c r="BH1049" s="211"/>
    </row>
    <row r="1050" spans="1:60" outlineLevel="1" x14ac:dyDescent="0.2">
      <c r="A1050" s="218"/>
      <c r="B1050" s="219"/>
      <c r="C1050" s="268" t="s">
        <v>1284</v>
      </c>
      <c r="D1050" s="259"/>
      <c r="E1050" s="260">
        <v>4</v>
      </c>
      <c r="F1050" s="222"/>
      <c r="G1050" s="222"/>
      <c r="H1050" s="222"/>
      <c r="I1050" s="222"/>
      <c r="J1050" s="222"/>
      <c r="K1050" s="222"/>
      <c r="L1050" s="222"/>
      <c r="M1050" s="222"/>
      <c r="N1050" s="222"/>
      <c r="O1050" s="222"/>
      <c r="P1050" s="222"/>
      <c r="Q1050" s="222"/>
      <c r="R1050" s="222"/>
      <c r="S1050" s="222"/>
      <c r="T1050" s="222"/>
      <c r="U1050" s="222"/>
      <c r="V1050" s="222"/>
      <c r="W1050" s="222"/>
      <c r="X1050" s="222"/>
      <c r="Y1050" s="211"/>
      <c r="Z1050" s="211"/>
      <c r="AA1050" s="211"/>
      <c r="AB1050" s="211"/>
      <c r="AC1050" s="211"/>
      <c r="AD1050" s="211"/>
      <c r="AE1050" s="211"/>
      <c r="AF1050" s="211"/>
      <c r="AG1050" s="211" t="s">
        <v>288</v>
      </c>
      <c r="AH1050" s="211">
        <v>0</v>
      </c>
      <c r="AI1050" s="211"/>
      <c r="AJ1050" s="211"/>
      <c r="AK1050" s="211"/>
      <c r="AL1050" s="211"/>
      <c r="AM1050" s="211"/>
      <c r="AN1050" s="211"/>
      <c r="AO1050" s="211"/>
      <c r="AP1050" s="211"/>
      <c r="AQ1050" s="211"/>
      <c r="AR1050" s="211"/>
      <c r="AS1050" s="211"/>
      <c r="AT1050" s="211"/>
      <c r="AU1050" s="211"/>
      <c r="AV1050" s="211"/>
      <c r="AW1050" s="211"/>
      <c r="AX1050" s="211"/>
      <c r="AY1050" s="211"/>
      <c r="AZ1050" s="211"/>
      <c r="BA1050" s="211"/>
      <c r="BB1050" s="211"/>
      <c r="BC1050" s="211"/>
      <c r="BD1050" s="211"/>
      <c r="BE1050" s="211"/>
      <c r="BF1050" s="211"/>
      <c r="BG1050" s="211"/>
      <c r="BH1050" s="211"/>
    </row>
    <row r="1051" spans="1:60" outlineLevel="1" x14ac:dyDescent="0.2">
      <c r="A1051" s="233">
        <v>233</v>
      </c>
      <c r="B1051" s="234" t="s">
        <v>1285</v>
      </c>
      <c r="C1051" s="252" t="s">
        <v>1286</v>
      </c>
      <c r="D1051" s="235" t="s">
        <v>980</v>
      </c>
      <c r="E1051" s="236">
        <v>1</v>
      </c>
      <c r="F1051" s="237"/>
      <c r="G1051" s="238">
        <f>ROUND(E1051*F1051,2)</f>
        <v>0</v>
      </c>
      <c r="H1051" s="237"/>
      <c r="I1051" s="238">
        <f>ROUND(E1051*H1051,2)</f>
        <v>0</v>
      </c>
      <c r="J1051" s="237"/>
      <c r="K1051" s="238">
        <f>ROUND(E1051*J1051,2)</f>
        <v>0</v>
      </c>
      <c r="L1051" s="238">
        <v>21</v>
      </c>
      <c r="M1051" s="238">
        <f>G1051*(1+L1051/100)</f>
        <v>0</v>
      </c>
      <c r="N1051" s="238">
        <v>0</v>
      </c>
      <c r="O1051" s="238">
        <f>ROUND(E1051*N1051,2)</f>
        <v>0</v>
      </c>
      <c r="P1051" s="238">
        <v>0</v>
      </c>
      <c r="Q1051" s="238">
        <f>ROUND(E1051*P1051,2)</f>
        <v>0</v>
      </c>
      <c r="R1051" s="238"/>
      <c r="S1051" s="238" t="s">
        <v>247</v>
      </c>
      <c r="T1051" s="239" t="s">
        <v>215</v>
      </c>
      <c r="U1051" s="222">
        <v>0</v>
      </c>
      <c r="V1051" s="222">
        <f>ROUND(E1051*U1051,2)</f>
        <v>0</v>
      </c>
      <c r="W1051" s="222"/>
      <c r="X1051" s="222" t="s">
        <v>344</v>
      </c>
      <c r="Y1051" s="211"/>
      <c r="Z1051" s="211"/>
      <c r="AA1051" s="211"/>
      <c r="AB1051" s="211"/>
      <c r="AC1051" s="211"/>
      <c r="AD1051" s="211"/>
      <c r="AE1051" s="211"/>
      <c r="AF1051" s="211"/>
      <c r="AG1051" s="211" t="s">
        <v>345</v>
      </c>
      <c r="AH1051" s="211"/>
      <c r="AI1051" s="211"/>
      <c r="AJ1051" s="211"/>
      <c r="AK1051" s="211"/>
      <c r="AL1051" s="211"/>
      <c r="AM1051" s="211"/>
      <c r="AN1051" s="211"/>
      <c r="AO1051" s="211"/>
      <c r="AP1051" s="211"/>
      <c r="AQ1051" s="211"/>
      <c r="AR1051" s="211"/>
      <c r="AS1051" s="211"/>
      <c r="AT1051" s="211"/>
      <c r="AU1051" s="211"/>
      <c r="AV1051" s="211"/>
      <c r="AW1051" s="211"/>
      <c r="AX1051" s="211"/>
      <c r="AY1051" s="211"/>
      <c r="AZ1051" s="211"/>
      <c r="BA1051" s="211"/>
      <c r="BB1051" s="211"/>
      <c r="BC1051" s="211"/>
      <c r="BD1051" s="211"/>
      <c r="BE1051" s="211"/>
      <c r="BF1051" s="211"/>
      <c r="BG1051" s="211"/>
      <c r="BH1051" s="211"/>
    </row>
    <row r="1052" spans="1:60" outlineLevel="1" x14ac:dyDescent="0.2">
      <c r="A1052" s="218"/>
      <c r="B1052" s="219"/>
      <c r="C1052" s="268" t="s">
        <v>1287</v>
      </c>
      <c r="D1052" s="259"/>
      <c r="E1052" s="260">
        <v>1</v>
      </c>
      <c r="F1052" s="222"/>
      <c r="G1052" s="222"/>
      <c r="H1052" s="222"/>
      <c r="I1052" s="222"/>
      <c r="J1052" s="222"/>
      <c r="K1052" s="222"/>
      <c r="L1052" s="222"/>
      <c r="M1052" s="222"/>
      <c r="N1052" s="222"/>
      <c r="O1052" s="222"/>
      <c r="P1052" s="222"/>
      <c r="Q1052" s="222"/>
      <c r="R1052" s="222"/>
      <c r="S1052" s="222"/>
      <c r="T1052" s="222"/>
      <c r="U1052" s="222"/>
      <c r="V1052" s="222"/>
      <c r="W1052" s="222"/>
      <c r="X1052" s="222"/>
      <c r="Y1052" s="211"/>
      <c r="Z1052" s="211"/>
      <c r="AA1052" s="211"/>
      <c r="AB1052" s="211"/>
      <c r="AC1052" s="211"/>
      <c r="AD1052" s="211"/>
      <c r="AE1052" s="211"/>
      <c r="AF1052" s="211"/>
      <c r="AG1052" s="211" t="s">
        <v>288</v>
      </c>
      <c r="AH1052" s="211">
        <v>0</v>
      </c>
      <c r="AI1052" s="211"/>
      <c r="AJ1052" s="211"/>
      <c r="AK1052" s="211"/>
      <c r="AL1052" s="211"/>
      <c r="AM1052" s="211"/>
      <c r="AN1052" s="211"/>
      <c r="AO1052" s="211"/>
      <c r="AP1052" s="211"/>
      <c r="AQ1052" s="211"/>
      <c r="AR1052" s="211"/>
      <c r="AS1052" s="211"/>
      <c r="AT1052" s="211"/>
      <c r="AU1052" s="211"/>
      <c r="AV1052" s="211"/>
      <c r="AW1052" s="211"/>
      <c r="AX1052" s="211"/>
      <c r="AY1052" s="211"/>
      <c r="AZ1052" s="211"/>
      <c r="BA1052" s="211"/>
      <c r="BB1052" s="211"/>
      <c r="BC1052" s="211"/>
      <c r="BD1052" s="211"/>
      <c r="BE1052" s="211"/>
      <c r="BF1052" s="211"/>
      <c r="BG1052" s="211"/>
      <c r="BH1052" s="211"/>
    </row>
    <row r="1053" spans="1:60" ht="20.95" outlineLevel="1" x14ac:dyDescent="0.2">
      <c r="A1053" s="233">
        <v>234</v>
      </c>
      <c r="B1053" s="234" t="s">
        <v>1288</v>
      </c>
      <c r="C1053" s="252" t="s">
        <v>1289</v>
      </c>
      <c r="D1053" s="235" t="s">
        <v>980</v>
      </c>
      <c r="E1053" s="236">
        <v>1</v>
      </c>
      <c r="F1053" s="237"/>
      <c r="G1053" s="238">
        <f>ROUND(E1053*F1053,2)</f>
        <v>0</v>
      </c>
      <c r="H1053" s="237"/>
      <c r="I1053" s="238">
        <f>ROUND(E1053*H1053,2)</f>
        <v>0</v>
      </c>
      <c r="J1053" s="237"/>
      <c r="K1053" s="238">
        <f>ROUND(E1053*J1053,2)</f>
        <v>0</v>
      </c>
      <c r="L1053" s="238">
        <v>21</v>
      </c>
      <c r="M1053" s="238">
        <f>G1053*(1+L1053/100)</f>
        <v>0</v>
      </c>
      <c r="N1053" s="238">
        <v>0</v>
      </c>
      <c r="O1053" s="238">
        <f>ROUND(E1053*N1053,2)</f>
        <v>0</v>
      </c>
      <c r="P1053" s="238">
        <v>0</v>
      </c>
      <c r="Q1053" s="238">
        <f>ROUND(E1053*P1053,2)</f>
        <v>0</v>
      </c>
      <c r="R1053" s="238"/>
      <c r="S1053" s="238" t="s">
        <v>247</v>
      </c>
      <c r="T1053" s="239" t="s">
        <v>215</v>
      </c>
      <c r="U1053" s="222">
        <v>0</v>
      </c>
      <c r="V1053" s="222">
        <f>ROUND(E1053*U1053,2)</f>
        <v>0</v>
      </c>
      <c r="W1053" s="222"/>
      <c r="X1053" s="222" t="s">
        <v>344</v>
      </c>
      <c r="Y1053" s="211"/>
      <c r="Z1053" s="211"/>
      <c r="AA1053" s="211"/>
      <c r="AB1053" s="211"/>
      <c r="AC1053" s="211"/>
      <c r="AD1053" s="211"/>
      <c r="AE1053" s="211"/>
      <c r="AF1053" s="211"/>
      <c r="AG1053" s="211" t="s">
        <v>345</v>
      </c>
      <c r="AH1053" s="211"/>
      <c r="AI1053" s="211"/>
      <c r="AJ1053" s="211"/>
      <c r="AK1053" s="211"/>
      <c r="AL1053" s="211"/>
      <c r="AM1053" s="211"/>
      <c r="AN1053" s="211"/>
      <c r="AO1053" s="211"/>
      <c r="AP1053" s="211"/>
      <c r="AQ1053" s="211"/>
      <c r="AR1053" s="211"/>
      <c r="AS1053" s="211"/>
      <c r="AT1053" s="211"/>
      <c r="AU1053" s="211"/>
      <c r="AV1053" s="211"/>
      <c r="AW1053" s="211"/>
      <c r="AX1053" s="211"/>
      <c r="AY1053" s="211"/>
      <c r="AZ1053" s="211"/>
      <c r="BA1053" s="211"/>
      <c r="BB1053" s="211"/>
      <c r="BC1053" s="211"/>
      <c r="BD1053" s="211"/>
      <c r="BE1053" s="211"/>
      <c r="BF1053" s="211"/>
      <c r="BG1053" s="211"/>
      <c r="BH1053" s="211"/>
    </row>
    <row r="1054" spans="1:60" outlineLevel="1" x14ac:dyDescent="0.2">
      <c r="A1054" s="218"/>
      <c r="B1054" s="219"/>
      <c r="C1054" s="268" t="s">
        <v>1290</v>
      </c>
      <c r="D1054" s="259"/>
      <c r="E1054" s="260">
        <v>1</v>
      </c>
      <c r="F1054" s="222"/>
      <c r="G1054" s="222"/>
      <c r="H1054" s="222"/>
      <c r="I1054" s="222"/>
      <c r="J1054" s="222"/>
      <c r="K1054" s="222"/>
      <c r="L1054" s="222"/>
      <c r="M1054" s="222"/>
      <c r="N1054" s="222"/>
      <c r="O1054" s="222"/>
      <c r="P1054" s="222"/>
      <c r="Q1054" s="222"/>
      <c r="R1054" s="222"/>
      <c r="S1054" s="222"/>
      <c r="T1054" s="222"/>
      <c r="U1054" s="222"/>
      <c r="V1054" s="222"/>
      <c r="W1054" s="222"/>
      <c r="X1054" s="222"/>
      <c r="Y1054" s="211"/>
      <c r="Z1054" s="211"/>
      <c r="AA1054" s="211"/>
      <c r="AB1054" s="211"/>
      <c r="AC1054" s="211"/>
      <c r="AD1054" s="211"/>
      <c r="AE1054" s="211"/>
      <c r="AF1054" s="211"/>
      <c r="AG1054" s="211" t="s">
        <v>288</v>
      </c>
      <c r="AH1054" s="211">
        <v>0</v>
      </c>
      <c r="AI1054" s="211"/>
      <c r="AJ1054" s="211"/>
      <c r="AK1054" s="211"/>
      <c r="AL1054" s="211"/>
      <c r="AM1054" s="211"/>
      <c r="AN1054" s="211"/>
      <c r="AO1054" s="211"/>
      <c r="AP1054" s="211"/>
      <c r="AQ1054" s="211"/>
      <c r="AR1054" s="211"/>
      <c r="AS1054" s="211"/>
      <c r="AT1054" s="211"/>
      <c r="AU1054" s="211"/>
      <c r="AV1054" s="211"/>
      <c r="AW1054" s="211"/>
      <c r="AX1054" s="211"/>
      <c r="AY1054" s="211"/>
      <c r="AZ1054" s="211"/>
      <c r="BA1054" s="211"/>
      <c r="BB1054" s="211"/>
      <c r="BC1054" s="211"/>
      <c r="BD1054" s="211"/>
      <c r="BE1054" s="211"/>
      <c r="BF1054" s="211"/>
      <c r="BG1054" s="211"/>
      <c r="BH1054" s="211"/>
    </row>
    <row r="1055" spans="1:60" ht="20.95" outlineLevel="1" x14ac:dyDescent="0.2">
      <c r="A1055" s="233">
        <v>235</v>
      </c>
      <c r="B1055" s="234" t="s">
        <v>1291</v>
      </c>
      <c r="C1055" s="252" t="s">
        <v>1292</v>
      </c>
      <c r="D1055" s="235" t="s">
        <v>980</v>
      </c>
      <c r="E1055" s="236">
        <v>4</v>
      </c>
      <c r="F1055" s="237"/>
      <c r="G1055" s="238">
        <f>ROUND(E1055*F1055,2)</f>
        <v>0</v>
      </c>
      <c r="H1055" s="237"/>
      <c r="I1055" s="238">
        <f>ROUND(E1055*H1055,2)</f>
        <v>0</v>
      </c>
      <c r="J1055" s="237"/>
      <c r="K1055" s="238">
        <f>ROUND(E1055*J1055,2)</f>
        <v>0</v>
      </c>
      <c r="L1055" s="238">
        <v>21</v>
      </c>
      <c r="M1055" s="238">
        <f>G1055*(1+L1055/100)</f>
        <v>0</v>
      </c>
      <c r="N1055" s="238">
        <v>0</v>
      </c>
      <c r="O1055" s="238">
        <f>ROUND(E1055*N1055,2)</f>
        <v>0</v>
      </c>
      <c r="P1055" s="238">
        <v>0</v>
      </c>
      <c r="Q1055" s="238">
        <f>ROUND(E1055*P1055,2)</f>
        <v>0</v>
      </c>
      <c r="R1055" s="238"/>
      <c r="S1055" s="238" t="s">
        <v>247</v>
      </c>
      <c r="T1055" s="239" t="s">
        <v>215</v>
      </c>
      <c r="U1055" s="222">
        <v>0</v>
      </c>
      <c r="V1055" s="222">
        <f>ROUND(E1055*U1055,2)</f>
        <v>0</v>
      </c>
      <c r="W1055" s="222"/>
      <c r="X1055" s="222" t="s">
        <v>344</v>
      </c>
      <c r="Y1055" s="211"/>
      <c r="Z1055" s="211"/>
      <c r="AA1055" s="211"/>
      <c r="AB1055" s="211"/>
      <c r="AC1055" s="211"/>
      <c r="AD1055" s="211"/>
      <c r="AE1055" s="211"/>
      <c r="AF1055" s="211"/>
      <c r="AG1055" s="211" t="s">
        <v>345</v>
      </c>
      <c r="AH1055" s="211"/>
      <c r="AI1055" s="211"/>
      <c r="AJ1055" s="211"/>
      <c r="AK1055" s="211"/>
      <c r="AL1055" s="211"/>
      <c r="AM1055" s="211"/>
      <c r="AN1055" s="211"/>
      <c r="AO1055" s="211"/>
      <c r="AP1055" s="211"/>
      <c r="AQ1055" s="211"/>
      <c r="AR1055" s="211"/>
      <c r="AS1055" s="211"/>
      <c r="AT1055" s="211"/>
      <c r="AU1055" s="211"/>
      <c r="AV1055" s="211"/>
      <c r="AW1055" s="211"/>
      <c r="AX1055" s="211"/>
      <c r="AY1055" s="211"/>
      <c r="AZ1055" s="211"/>
      <c r="BA1055" s="211"/>
      <c r="BB1055" s="211"/>
      <c r="BC1055" s="211"/>
      <c r="BD1055" s="211"/>
      <c r="BE1055" s="211"/>
      <c r="BF1055" s="211"/>
      <c r="BG1055" s="211"/>
      <c r="BH1055" s="211"/>
    </row>
    <row r="1056" spans="1:60" outlineLevel="1" x14ac:dyDescent="0.2">
      <c r="A1056" s="218"/>
      <c r="B1056" s="219"/>
      <c r="C1056" s="268" t="s">
        <v>1293</v>
      </c>
      <c r="D1056" s="259"/>
      <c r="E1056" s="260">
        <v>4</v>
      </c>
      <c r="F1056" s="222"/>
      <c r="G1056" s="222"/>
      <c r="H1056" s="222"/>
      <c r="I1056" s="222"/>
      <c r="J1056" s="222"/>
      <c r="K1056" s="222"/>
      <c r="L1056" s="222"/>
      <c r="M1056" s="222"/>
      <c r="N1056" s="222"/>
      <c r="O1056" s="222"/>
      <c r="P1056" s="222"/>
      <c r="Q1056" s="222"/>
      <c r="R1056" s="222"/>
      <c r="S1056" s="222"/>
      <c r="T1056" s="222"/>
      <c r="U1056" s="222"/>
      <c r="V1056" s="222"/>
      <c r="W1056" s="222"/>
      <c r="X1056" s="222"/>
      <c r="Y1056" s="211"/>
      <c r="Z1056" s="211"/>
      <c r="AA1056" s="211"/>
      <c r="AB1056" s="211"/>
      <c r="AC1056" s="211"/>
      <c r="AD1056" s="211"/>
      <c r="AE1056" s="211"/>
      <c r="AF1056" s="211"/>
      <c r="AG1056" s="211" t="s">
        <v>288</v>
      </c>
      <c r="AH1056" s="211">
        <v>0</v>
      </c>
      <c r="AI1056" s="211"/>
      <c r="AJ1056" s="211"/>
      <c r="AK1056" s="211"/>
      <c r="AL1056" s="211"/>
      <c r="AM1056" s="211"/>
      <c r="AN1056" s="211"/>
      <c r="AO1056" s="211"/>
      <c r="AP1056" s="211"/>
      <c r="AQ1056" s="211"/>
      <c r="AR1056" s="211"/>
      <c r="AS1056" s="211"/>
      <c r="AT1056" s="211"/>
      <c r="AU1056" s="211"/>
      <c r="AV1056" s="211"/>
      <c r="AW1056" s="211"/>
      <c r="AX1056" s="211"/>
      <c r="AY1056" s="211"/>
      <c r="AZ1056" s="211"/>
      <c r="BA1056" s="211"/>
      <c r="BB1056" s="211"/>
      <c r="BC1056" s="211"/>
      <c r="BD1056" s="211"/>
      <c r="BE1056" s="211"/>
      <c r="BF1056" s="211"/>
      <c r="BG1056" s="211"/>
      <c r="BH1056" s="211"/>
    </row>
    <row r="1057" spans="1:60" ht="20.95" outlineLevel="1" x14ac:dyDescent="0.2">
      <c r="A1057" s="233">
        <v>236</v>
      </c>
      <c r="B1057" s="234" t="s">
        <v>1294</v>
      </c>
      <c r="C1057" s="252" t="s">
        <v>1295</v>
      </c>
      <c r="D1057" s="235" t="s">
        <v>980</v>
      </c>
      <c r="E1057" s="236">
        <v>4</v>
      </c>
      <c r="F1057" s="237"/>
      <c r="G1057" s="238">
        <f>ROUND(E1057*F1057,2)</f>
        <v>0</v>
      </c>
      <c r="H1057" s="237"/>
      <c r="I1057" s="238">
        <f>ROUND(E1057*H1057,2)</f>
        <v>0</v>
      </c>
      <c r="J1057" s="237"/>
      <c r="K1057" s="238">
        <f>ROUND(E1057*J1057,2)</f>
        <v>0</v>
      </c>
      <c r="L1057" s="238">
        <v>21</v>
      </c>
      <c r="M1057" s="238">
        <f>G1057*(1+L1057/100)</f>
        <v>0</v>
      </c>
      <c r="N1057" s="238">
        <v>0</v>
      </c>
      <c r="O1057" s="238">
        <f>ROUND(E1057*N1057,2)</f>
        <v>0</v>
      </c>
      <c r="P1057" s="238">
        <v>0</v>
      </c>
      <c r="Q1057" s="238">
        <f>ROUND(E1057*P1057,2)</f>
        <v>0</v>
      </c>
      <c r="R1057" s="238"/>
      <c r="S1057" s="238" t="s">
        <v>247</v>
      </c>
      <c r="T1057" s="239" t="s">
        <v>215</v>
      </c>
      <c r="U1057" s="222">
        <v>0</v>
      </c>
      <c r="V1057" s="222">
        <f>ROUND(E1057*U1057,2)</f>
        <v>0</v>
      </c>
      <c r="W1057" s="222"/>
      <c r="X1057" s="222" t="s">
        <v>344</v>
      </c>
      <c r="Y1057" s="211"/>
      <c r="Z1057" s="211"/>
      <c r="AA1057" s="211"/>
      <c r="AB1057" s="211"/>
      <c r="AC1057" s="211"/>
      <c r="AD1057" s="211"/>
      <c r="AE1057" s="211"/>
      <c r="AF1057" s="211"/>
      <c r="AG1057" s="211" t="s">
        <v>345</v>
      </c>
      <c r="AH1057" s="211"/>
      <c r="AI1057" s="211"/>
      <c r="AJ1057" s="211"/>
      <c r="AK1057" s="211"/>
      <c r="AL1057" s="211"/>
      <c r="AM1057" s="211"/>
      <c r="AN1057" s="211"/>
      <c r="AO1057" s="211"/>
      <c r="AP1057" s="211"/>
      <c r="AQ1057" s="211"/>
      <c r="AR1057" s="211"/>
      <c r="AS1057" s="211"/>
      <c r="AT1057" s="211"/>
      <c r="AU1057" s="211"/>
      <c r="AV1057" s="211"/>
      <c r="AW1057" s="211"/>
      <c r="AX1057" s="211"/>
      <c r="AY1057" s="211"/>
      <c r="AZ1057" s="211"/>
      <c r="BA1057" s="211"/>
      <c r="BB1057" s="211"/>
      <c r="BC1057" s="211"/>
      <c r="BD1057" s="211"/>
      <c r="BE1057" s="211"/>
      <c r="BF1057" s="211"/>
      <c r="BG1057" s="211"/>
      <c r="BH1057" s="211"/>
    </row>
    <row r="1058" spans="1:60" outlineLevel="1" x14ac:dyDescent="0.2">
      <c r="A1058" s="218"/>
      <c r="B1058" s="219"/>
      <c r="C1058" s="268" t="s">
        <v>1296</v>
      </c>
      <c r="D1058" s="259"/>
      <c r="E1058" s="260">
        <v>4</v>
      </c>
      <c r="F1058" s="222"/>
      <c r="G1058" s="222"/>
      <c r="H1058" s="222"/>
      <c r="I1058" s="222"/>
      <c r="J1058" s="222"/>
      <c r="K1058" s="222"/>
      <c r="L1058" s="222"/>
      <c r="M1058" s="222"/>
      <c r="N1058" s="222"/>
      <c r="O1058" s="222"/>
      <c r="P1058" s="222"/>
      <c r="Q1058" s="222"/>
      <c r="R1058" s="222"/>
      <c r="S1058" s="222"/>
      <c r="T1058" s="222"/>
      <c r="U1058" s="222"/>
      <c r="V1058" s="222"/>
      <c r="W1058" s="222"/>
      <c r="X1058" s="222"/>
      <c r="Y1058" s="211"/>
      <c r="Z1058" s="211"/>
      <c r="AA1058" s="211"/>
      <c r="AB1058" s="211"/>
      <c r="AC1058" s="211"/>
      <c r="AD1058" s="211"/>
      <c r="AE1058" s="211"/>
      <c r="AF1058" s="211"/>
      <c r="AG1058" s="211" t="s">
        <v>288</v>
      </c>
      <c r="AH1058" s="211">
        <v>0</v>
      </c>
      <c r="AI1058" s="211"/>
      <c r="AJ1058" s="211"/>
      <c r="AK1058" s="211"/>
      <c r="AL1058" s="211"/>
      <c r="AM1058" s="211"/>
      <c r="AN1058" s="211"/>
      <c r="AO1058" s="211"/>
      <c r="AP1058" s="211"/>
      <c r="AQ1058" s="211"/>
      <c r="AR1058" s="211"/>
      <c r="AS1058" s="211"/>
      <c r="AT1058" s="211"/>
      <c r="AU1058" s="211"/>
      <c r="AV1058" s="211"/>
      <c r="AW1058" s="211"/>
      <c r="AX1058" s="211"/>
      <c r="AY1058" s="211"/>
      <c r="AZ1058" s="211"/>
      <c r="BA1058" s="211"/>
      <c r="BB1058" s="211"/>
      <c r="BC1058" s="211"/>
      <c r="BD1058" s="211"/>
      <c r="BE1058" s="211"/>
      <c r="BF1058" s="211"/>
      <c r="BG1058" s="211"/>
      <c r="BH1058" s="211"/>
    </row>
    <row r="1059" spans="1:60" ht="20.95" outlineLevel="1" x14ac:dyDescent="0.2">
      <c r="A1059" s="233">
        <v>237</v>
      </c>
      <c r="B1059" s="234" t="s">
        <v>1297</v>
      </c>
      <c r="C1059" s="252" t="s">
        <v>1298</v>
      </c>
      <c r="D1059" s="235" t="s">
        <v>980</v>
      </c>
      <c r="E1059" s="236">
        <v>1</v>
      </c>
      <c r="F1059" s="237"/>
      <c r="G1059" s="238">
        <f>ROUND(E1059*F1059,2)</f>
        <v>0</v>
      </c>
      <c r="H1059" s="237"/>
      <c r="I1059" s="238">
        <f>ROUND(E1059*H1059,2)</f>
        <v>0</v>
      </c>
      <c r="J1059" s="237"/>
      <c r="K1059" s="238">
        <f>ROUND(E1059*J1059,2)</f>
        <v>0</v>
      </c>
      <c r="L1059" s="238">
        <v>21</v>
      </c>
      <c r="M1059" s="238">
        <f>G1059*(1+L1059/100)</f>
        <v>0</v>
      </c>
      <c r="N1059" s="238">
        <v>0</v>
      </c>
      <c r="O1059" s="238">
        <f>ROUND(E1059*N1059,2)</f>
        <v>0</v>
      </c>
      <c r="P1059" s="238">
        <v>0</v>
      </c>
      <c r="Q1059" s="238">
        <f>ROUND(E1059*P1059,2)</f>
        <v>0</v>
      </c>
      <c r="R1059" s="238"/>
      <c r="S1059" s="238" t="s">
        <v>247</v>
      </c>
      <c r="T1059" s="239" t="s">
        <v>215</v>
      </c>
      <c r="U1059" s="222">
        <v>0</v>
      </c>
      <c r="V1059" s="222">
        <f>ROUND(E1059*U1059,2)</f>
        <v>0</v>
      </c>
      <c r="W1059" s="222"/>
      <c r="X1059" s="222" t="s">
        <v>344</v>
      </c>
      <c r="Y1059" s="211"/>
      <c r="Z1059" s="211"/>
      <c r="AA1059" s="211"/>
      <c r="AB1059" s="211"/>
      <c r="AC1059" s="211"/>
      <c r="AD1059" s="211"/>
      <c r="AE1059" s="211"/>
      <c r="AF1059" s="211"/>
      <c r="AG1059" s="211" t="s">
        <v>345</v>
      </c>
      <c r="AH1059" s="211"/>
      <c r="AI1059" s="211"/>
      <c r="AJ1059" s="211"/>
      <c r="AK1059" s="211"/>
      <c r="AL1059" s="211"/>
      <c r="AM1059" s="211"/>
      <c r="AN1059" s="211"/>
      <c r="AO1059" s="211"/>
      <c r="AP1059" s="211"/>
      <c r="AQ1059" s="211"/>
      <c r="AR1059" s="211"/>
      <c r="AS1059" s="211"/>
      <c r="AT1059" s="211"/>
      <c r="AU1059" s="211"/>
      <c r="AV1059" s="211"/>
      <c r="AW1059" s="211"/>
      <c r="AX1059" s="211"/>
      <c r="AY1059" s="211"/>
      <c r="AZ1059" s="211"/>
      <c r="BA1059" s="211"/>
      <c r="BB1059" s="211"/>
      <c r="BC1059" s="211"/>
      <c r="BD1059" s="211"/>
      <c r="BE1059" s="211"/>
      <c r="BF1059" s="211"/>
      <c r="BG1059" s="211"/>
      <c r="BH1059" s="211"/>
    </row>
    <row r="1060" spans="1:60" outlineLevel="1" x14ac:dyDescent="0.2">
      <c r="A1060" s="218"/>
      <c r="B1060" s="219"/>
      <c r="C1060" s="268" t="s">
        <v>1299</v>
      </c>
      <c r="D1060" s="259"/>
      <c r="E1060" s="260">
        <v>1</v>
      </c>
      <c r="F1060" s="222"/>
      <c r="G1060" s="222"/>
      <c r="H1060" s="222"/>
      <c r="I1060" s="222"/>
      <c r="J1060" s="222"/>
      <c r="K1060" s="222"/>
      <c r="L1060" s="222"/>
      <c r="M1060" s="222"/>
      <c r="N1060" s="222"/>
      <c r="O1060" s="222"/>
      <c r="P1060" s="222"/>
      <c r="Q1060" s="222"/>
      <c r="R1060" s="222"/>
      <c r="S1060" s="222"/>
      <c r="T1060" s="222"/>
      <c r="U1060" s="222"/>
      <c r="V1060" s="222"/>
      <c r="W1060" s="222"/>
      <c r="X1060" s="222"/>
      <c r="Y1060" s="211"/>
      <c r="Z1060" s="211"/>
      <c r="AA1060" s="211"/>
      <c r="AB1060" s="211"/>
      <c r="AC1060" s="211"/>
      <c r="AD1060" s="211"/>
      <c r="AE1060" s="211"/>
      <c r="AF1060" s="211"/>
      <c r="AG1060" s="211" t="s">
        <v>288</v>
      </c>
      <c r="AH1060" s="211">
        <v>0</v>
      </c>
      <c r="AI1060" s="211"/>
      <c r="AJ1060" s="211"/>
      <c r="AK1060" s="211"/>
      <c r="AL1060" s="211"/>
      <c r="AM1060" s="211"/>
      <c r="AN1060" s="211"/>
      <c r="AO1060" s="211"/>
      <c r="AP1060" s="211"/>
      <c r="AQ1060" s="211"/>
      <c r="AR1060" s="211"/>
      <c r="AS1060" s="211"/>
      <c r="AT1060" s="211"/>
      <c r="AU1060" s="211"/>
      <c r="AV1060" s="211"/>
      <c r="AW1060" s="211"/>
      <c r="AX1060" s="211"/>
      <c r="AY1060" s="211"/>
      <c r="AZ1060" s="211"/>
      <c r="BA1060" s="211"/>
      <c r="BB1060" s="211"/>
      <c r="BC1060" s="211"/>
      <c r="BD1060" s="211"/>
      <c r="BE1060" s="211"/>
      <c r="BF1060" s="211"/>
      <c r="BG1060" s="211"/>
      <c r="BH1060" s="211"/>
    </row>
    <row r="1061" spans="1:60" ht="20.95" outlineLevel="1" x14ac:dyDescent="0.2">
      <c r="A1061" s="233">
        <v>238</v>
      </c>
      <c r="B1061" s="234" t="s">
        <v>1300</v>
      </c>
      <c r="C1061" s="252" t="s">
        <v>1301</v>
      </c>
      <c r="D1061" s="235" t="s">
        <v>980</v>
      </c>
      <c r="E1061" s="236">
        <v>1</v>
      </c>
      <c r="F1061" s="237"/>
      <c r="G1061" s="238">
        <f>ROUND(E1061*F1061,2)</f>
        <v>0</v>
      </c>
      <c r="H1061" s="237"/>
      <c r="I1061" s="238">
        <f>ROUND(E1061*H1061,2)</f>
        <v>0</v>
      </c>
      <c r="J1061" s="237"/>
      <c r="K1061" s="238">
        <f>ROUND(E1061*J1061,2)</f>
        <v>0</v>
      </c>
      <c r="L1061" s="238">
        <v>21</v>
      </c>
      <c r="M1061" s="238">
        <f>G1061*(1+L1061/100)</f>
        <v>0</v>
      </c>
      <c r="N1061" s="238">
        <v>0</v>
      </c>
      <c r="O1061" s="238">
        <f>ROUND(E1061*N1061,2)</f>
        <v>0</v>
      </c>
      <c r="P1061" s="238">
        <v>0</v>
      </c>
      <c r="Q1061" s="238">
        <f>ROUND(E1061*P1061,2)</f>
        <v>0</v>
      </c>
      <c r="R1061" s="238"/>
      <c r="S1061" s="238" t="s">
        <v>247</v>
      </c>
      <c r="T1061" s="239" t="s">
        <v>215</v>
      </c>
      <c r="U1061" s="222">
        <v>0</v>
      </c>
      <c r="V1061" s="222">
        <f>ROUND(E1061*U1061,2)</f>
        <v>0</v>
      </c>
      <c r="W1061" s="222"/>
      <c r="X1061" s="222" t="s">
        <v>344</v>
      </c>
      <c r="Y1061" s="211"/>
      <c r="Z1061" s="211"/>
      <c r="AA1061" s="211"/>
      <c r="AB1061" s="211"/>
      <c r="AC1061" s="211"/>
      <c r="AD1061" s="211"/>
      <c r="AE1061" s="211"/>
      <c r="AF1061" s="211"/>
      <c r="AG1061" s="211" t="s">
        <v>345</v>
      </c>
      <c r="AH1061" s="211"/>
      <c r="AI1061" s="211"/>
      <c r="AJ1061" s="211"/>
      <c r="AK1061" s="211"/>
      <c r="AL1061" s="211"/>
      <c r="AM1061" s="211"/>
      <c r="AN1061" s="211"/>
      <c r="AO1061" s="211"/>
      <c r="AP1061" s="211"/>
      <c r="AQ1061" s="211"/>
      <c r="AR1061" s="211"/>
      <c r="AS1061" s="211"/>
      <c r="AT1061" s="211"/>
      <c r="AU1061" s="211"/>
      <c r="AV1061" s="211"/>
      <c r="AW1061" s="211"/>
      <c r="AX1061" s="211"/>
      <c r="AY1061" s="211"/>
      <c r="AZ1061" s="211"/>
      <c r="BA1061" s="211"/>
      <c r="BB1061" s="211"/>
      <c r="BC1061" s="211"/>
      <c r="BD1061" s="211"/>
      <c r="BE1061" s="211"/>
      <c r="BF1061" s="211"/>
      <c r="BG1061" s="211"/>
      <c r="BH1061" s="211"/>
    </row>
    <row r="1062" spans="1:60" outlineLevel="1" x14ac:dyDescent="0.2">
      <c r="A1062" s="218"/>
      <c r="B1062" s="219"/>
      <c r="C1062" s="268" t="s">
        <v>1302</v>
      </c>
      <c r="D1062" s="259"/>
      <c r="E1062" s="260">
        <v>1</v>
      </c>
      <c r="F1062" s="222"/>
      <c r="G1062" s="222"/>
      <c r="H1062" s="222"/>
      <c r="I1062" s="222"/>
      <c r="J1062" s="222"/>
      <c r="K1062" s="222"/>
      <c r="L1062" s="222"/>
      <c r="M1062" s="222"/>
      <c r="N1062" s="222"/>
      <c r="O1062" s="222"/>
      <c r="P1062" s="222"/>
      <c r="Q1062" s="222"/>
      <c r="R1062" s="222"/>
      <c r="S1062" s="222"/>
      <c r="T1062" s="222"/>
      <c r="U1062" s="222"/>
      <c r="V1062" s="222"/>
      <c r="W1062" s="222"/>
      <c r="X1062" s="222"/>
      <c r="Y1062" s="211"/>
      <c r="Z1062" s="211"/>
      <c r="AA1062" s="211"/>
      <c r="AB1062" s="211"/>
      <c r="AC1062" s="211"/>
      <c r="AD1062" s="211"/>
      <c r="AE1062" s="211"/>
      <c r="AF1062" s="211"/>
      <c r="AG1062" s="211" t="s">
        <v>288</v>
      </c>
      <c r="AH1062" s="211">
        <v>0</v>
      </c>
      <c r="AI1062" s="211"/>
      <c r="AJ1062" s="211"/>
      <c r="AK1062" s="211"/>
      <c r="AL1062" s="211"/>
      <c r="AM1062" s="211"/>
      <c r="AN1062" s="211"/>
      <c r="AO1062" s="211"/>
      <c r="AP1062" s="211"/>
      <c r="AQ1062" s="211"/>
      <c r="AR1062" s="211"/>
      <c r="AS1062" s="211"/>
      <c r="AT1062" s="211"/>
      <c r="AU1062" s="211"/>
      <c r="AV1062" s="211"/>
      <c r="AW1062" s="211"/>
      <c r="AX1062" s="211"/>
      <c r="AY1062" s="211"/>
      <c r="AZ1062" s="211"/>
      <c r="BA1062" s="211"/>
      <c r="BB1062" s="211"/>
      <c r="BC1062" s="211"/>
      <c r="BD1062" s="211"/>
      <c r="BE1062" s="211"/>
      <c r="BF1062" s="211"/>
      <c r="BG1062" s="211"/>
      <c r="BH1062" s="211"/>
    </row>
    <row r="1063" spans="1:60" ht="20.95" outlineLevel="1" x14ac:dyDescent="0.2">
      <c r="A1063" s="233">
        <v>239</v>
      </c>
      <c r="B1063" s="234" t="s">
        <v>1303</v>
      </c>
      <c r="C1063" s="252" t="s">
        <v>1304</v>
      </c>
      <c r="D1063" s="235" t="s">
        <v>980</v>
      </c>
      <c r="E1063" s="236">
        <v>1</v>
      </c>
      <c r="F1063" s="237"/>
      <c r="G1063" s="238">
        <f>ROUND(E1063*F1063,2)</f>
        <v>0</v>
      </c>
      <c r="H1063" s="237"/>
      <c r="I1063" s="238">
        <f>ROUND(E1063*H1063,2)</f>
        <v>0</v>
      </c>
      <c r="J1063" s="237"/>
      <c r="K1063" s="238">
        <f>ROUND(E1063*J1063,2)</f>
        <v>0</v>
      </c>
      <c r="L1063" s="238">
        <v>21</v>
      </c>
      <c r="M1063" s="238">
        <f>G1063*(1+L1063/100)</f>
        <v>0</v>
      </c>
      <c r="N1063" s="238">
        <v>0</v>
      </c>
      <c r="O1063" s="238">
        <f>ROUND(E1063*N1063,2)</f>
        <v>0</v>
      </c>
      <c r="P1063" s="238">
        <v>0</v>
      </c>
      <c r="Q1063" s="238">
        <f>ROUND(E1063*P1063,2)</f>
        <v>0</v>
      </c>
      <c r="R1063" s="238"/>
      <c r="S1063" s="238" t="s">
        <v>247</v>
      </c>
      <c r="T1063" s="239" t="s">
        <v>215</v>
      </c>
      <c r="U1063" s="222">
        <v>0</v>
      </c>
      <c r="V1063" s="222">
        <f>ROUND(E1063*U1063,2)</f>
        <v>0</v>
      </c>
      <c r="W1063" s="222"/>
      <c r="X1063" s="222" t="s">
        <v>344</v>
      </c>
      <c r="Y1063" s="211"/>
      <c r="Z1063" s="211"/>
      <c r="AA1063" s="211"/>
      <c r="AB1063" s="211"/>
      <c r="AC1063" s="211"/>
      <c r="AD1063" s="211"/>
      <c r="AE1063" s="211"/>
      <c r="AF1063" s="211"/>
      <c r="AG1063" s="211" t="s">
        <v>345</v>
      </c>
      <c r="AH1063" s="211"/>
      <c r="AI1063" s="211"/>
      <c r="AJ1063" s="211"/>
      <c r="AK1063" s="211"/>
      <c r="AL1063" s="211"/>
      <c r="AM1063" s="211"/>
      <c r="AN1063" s="211"/>
      <c r="AO1063" s="211"/>
      <c r="AP1063" s="211"/>
      <c r="AQ1063" s="211"/>
      <c r="AR1063" s="211"/>
      <c r="AS1063" s="211"/>
      <c r="AT1063" s="211"/>
      <c r="AU1063" s="211"/>
      <c r="AV1063" s="211"/>
      <c r="AW1063" s="211"/>
      <c r="AX1063" s="211"/>
      <c r="AY1063" s="211"/>
      <c r="AZ1063" s="211"/>
      <c r="BA1063" s="211"/>
      <c r="BB1063" s="211"/>
      <c r="BC1063" s="211"/>
      <c r="BD1063" s="211"/>
      <c r="BE1063" s="211"/>
      <c r="BF1063" s="211"/>
      <c r="BG1063" s="211"/>
      <c r="BH1063" s="211"/>
    </row>
    <row r="1064" spans="1:60" outlineLevel="1" x14ac:dyDescent="0.2">
      <c r="A1064" s="218"/>
      <c r="B1064" s="219"/>
      <c r="C1064" s="268" t="s">
        <v>1305</v>
      </c>
      <c r="D1064" s="259"/>
      <c r="E1064" s="260">
        <v>1</v>
      </c>
      <c r="F1064" s="222"/>
      <c r="G1064" s="222"/>
      <c r="H1064" s="222"/>
      <c r="I1064" s="222"/>
      <c r="J1064" s="222"/>
      <c r="K1064" s="222"/>
      <c r="L1064" s="222"/>
      <c r="M1064" s="222"/>
      <c r="N1064" s="222"/>
      <c r="O1064" s="222"/>
      <c r="P1064" s="222"/>
      <c r="Q1064" s="222"/>
      <c r="R1064" s="222"/>
      <c r="S1064" s="222"/>
      <c r="T1064" s="222"/>
      <c r="U1064" s="222"/>
      <c r="V1064" s="222"/>
      <c r="W1064" s="222"/>
      <c r="X1064" s="222"/>
      <c r="Y1064" s="211"/>
      <c r="Z1064" s="211"/>
      <c r="AA1064" s="211"/>
      <c r="AB1064" s="211"/>
      <c r="AC1064" s="211"/>
      <c r="AD1064" s="211"/>
      <c r="AE1064" s="211"/>
      <c r="AF1064" s="211"/>
      <c r="AG1064" s="211" t="s">
        <v>288</v>
      </c>
      <c r="AH1064" s="211">
        <v>0</v>
      </c>
      <c r="AI1064" s="211"/>
      <c r="AJ1064" s="211"/>
      <c r="AK1064" s="211"/>
      <c r="AL1064" s="211"/>
      <c r="AM1064" s="211"/>
      <c r="AN1064" s="211"/>
      <c r="AO1064" s="211"/>
      <c r="AP1064" s="211"/>
      <c r="AQ1064" s="211"/>
      <c r="AR1064" s="211"/>
      <c r="AS1064" s="211"/>
      <c r="AT1064" s="211"/>
      <c r="AU1064" s="211"/>
      <c r="AV1064" s="211"/>
      <c r="AW1064" s="211"/>
      <c r="AX1064" s="211"/>
      <c r="AY1064" s="211"/>
      <c r="AZ1064" s="211"/>
      <c r="BA1064" s="211"/>
      <c r="BB1064" s="211"/>
      <c r="BC1064" s="211"/>
      <c r="BD1064" s="211"/>
      <c r="BE1064" s="211"/>
      <c r="BF1064" s="211"/>
      <c r="BG1064" s="211"/>
      <c r="BH1064" s="211"/>
    </row>
    <row r="1065" spans="1:60" ht="20.95" outlineLevel="1" x14ac:dyDescent="0.2">
      <c r="A1065" s="233">
        <v>240</v>
      </c>
      <c r="B1065" s="234" t="s">
        <v>1306</v>
      </c>
      <c r="C1065" s="252" t="s">
        <v>1307</v>
      </c>
      <c r="D1065" s="235" t="s">
        <v>980</v>
      </c>
      <c r="E1065" s="236">
        <v>3</v>
      </c>
      <c r="F1065" s="237"/>
      <c r="G1065" s="238">
        <f>ROUND(E1065*F1065,2)</f>
        <v>0</v>
      </c>
      <c r="H1065" s="237"/>
      <c r="I1065" s="238">
        <f>ROUND(E1065*H1065,2)</f>
        <v>0</v>
      </c>
      <c r="J1065" s="237"/>
      <c r="K1065" s="238">
        <f>ROUND(E1065*J1065,2)</f>
        <v>0</v>
      </c>
      <c r="L1065" s="238">
        <v>21</v>
      </c>
      <c r="M1065" s="238">
        <f>G1065*(1+L1065/100)</f>
        <v>0</v>
      </c>
      <c r="N1065" s="238">
        <v>0</v>
      </c>
      <c r="O1065" s="238">
        <f>ROUND(E1065*N1065,2)</f>
        <v>0</v>
      </c>
      <c r="P1065" s="238">
        <v>0</v>
      </c>
      <c r="Q1065" s="238">
        <f>ROUND(E1065*P1065,2)</f>
        <v>0</v>
      </c>
      <c r="R1065" s="238"/>
      <c r="S1065" s="238" t="s">
        <v>247</v>
      </c>
      <c r="T1065" s="239" t="s">
        <v>215</v>
      </c>
      <c r="U1065" s="222">
        <v>0</v>
      </c>
      <c r="V1065" s="222">
        <f>ROUND(E1065*U1065,2)</f>
        <v>0</v>
      </c>
      <c r="W1065" s="222"/>
      <c r="X1065" s="222" t="s">
        <v>344</v>
      </c>
      <c r="Y1065" s="211"/>
      <c r="Z1065" s="211"/>
      <c r="AA1065" s="211"/>
      <c r="AB1065" s="211"/>
      <c r="AC1065" s="211"/>
      <c r="AD1065" s="211"/>
      <c r="AE1065" s="211"/>
      <c r="AF1065" s="211"/>
      <c r="AG1065" s="211" t="s">
        <v>345</v>
      </c>
      <c r="AH1065" s="211"/>
      <c r="AI1065" s="211"/>
      <c r="AJ1065" s="211"/>
      <c r="AK1065" s="211"/>
      <c r="AL1065" s="211"/>
      <c r="AM1065" s="211"/>
      <c r="AN1065" s="211"/>
      <c r="AO1065" s="211"/>
      <c r="AP1065" s="211"/>
      <c r="AQ1065" s="211"/>
      <c r="AR1065" s="211"/>
      <c r="AS1065" s="211"/>
      <c r="AT1065" s="211"/>
      <c r="AU1065" s="211"/>
      <c r="AV1065" s="211"/>
      <c r="AW1065" s="211"/>
      <c r="AX1065" s="211"/>
      <c r="AY1065" s="211"/>
      <c r="AZ1065" s="211"/>
      <c r="BA1065" s="211"/>
      <c r="BB1065" s="211"/>
      <c r="BC1065" s="211"/>
      <c r="BD1065" s="211"/>
      <c r="BE1065" s="211"/>
      <c r="BF1065" s="211"/>
      <c r="BG1065" s="211"/>
      <c r="BH1065" s="211"/>
    </row>
    <row r="1066" spans="1:60" outlineLevel="1" x14ac:dyDescent="0.2">
      <c r="A1066" s="218"/>
      <c r="B1066" s="219"/>
      <c r="C1066" s="268" t="s">
        <v>1308</v>
      </c>
      <c r="D1066" s="259"/>
      <c r="E1066" s="260">
        <v>3</v>
      </c>
      <c r="F1066" s="222"/>
      <c r="G1066" s="222"/>
      <c r="H1066" s="222"/>
      <c r="I1066" s="222"/>
      <c r="J1066" s="222"/>
      <c r="K1066" s="222"/>
      <c r="L1066" s="222"/>
      <c r="M1066" s="222"/>
      <c r="N1066" s="222"/>
      <c r="O1066" s="222"/>
      <c r="P1066" s="222"/>
      <c r="Q1066" s="222"/>
      <c r="R1066" s="222"/>
      <c r="S1066" s="222"/>
      <c r="T1066" s="222"/>
      <c r="U1066" s="222"/>
      <c r="V1066" s="222"/>
      <c r="W1066" s="222"/>
      <c r="X1066" s="222"/>
      <c r="Y1066" s="211"/>
      <c r="Z1066" s="211"/>
      <c r="AA1066" s="211"/>
      <c r="AB1066" s="211"/>
      <c r="AC1066" s="211"/>
      <c r="AD1066" s="211"/>
      <c r="AE1066" s="211"/>
      <c r="AF1066" s="211"/>
      <c r="AG1066" s="211" t="s">
        <v>288</v>
      </c>
      <c r="AH1066" s="211">
        <v>0</v>
      </c>
      <c r="AI1066" s="211"/>
      <c r="AJ1066" s="211"/>
      <c r="AK1066" s="211"/>
      <c r="AL1066" s="211"/>
      <c r="AM1066" s="211"/>
      <c r="AN1066" s="211"/>
      <c r="AO1066" s="211"/>
      <c r="AP1066" s="211"/>
      <c r="AQ1066" s="211"/>
      <c r="AR1066" s="211"/>
      <c r="AS1066" s="211"/>
      <c r="AT1066" s="211"/>
      <c r="AU1066" s="211"/>
      <c r="AV1066" s="211"/>
      <c r="AW1066" s="211"/>
      <c r="AX1066" s="211"/>
      <c r="AY1066" s="211"/>
      <c r="AZ1066" s="211"/>
      <c r="BA1066" s="211"/>
      <c r="BB1066" s="211"/>
      <c r="BC1066" s="211"/>
      <c r="BD1066" s="211"/>
      <c r="BE1066" s="211"/>
      <c r="BF1066" s="211"/>
      <c r="BG1066" s="211"/>
      <c r="BH1066" s="211"/>
    </row>
    <row r="1067" spans="1:60" ht="20.95" outlineLevel="1" x14ac:dyDescent="0.2">
      <c r="A1067" s="233">
        <v>241</v>
      </c>
      <c r="B1067" s="234" t="s">
        <v>1309</v>
      </c>
      <c r="C1067" s="252" t="s">
        <v>1310</v>
      </c>
      <c r="D1067" s="235" t="s">
        <v>980</v>
      </c>
      <c r="E1067" s="236">
        <v>1</v>
      </c>
      <c r="F1067" s="237"/>
      <c r="G1067" s="238">
        <f>ROUND(E1067*F1067,2)</f>
        <v>0</v>
      </c>
      <c r="H1067" s="237"/>
      <c r="I1067" s="238">
        <f>ROUND(E1067*H1067,2)</f>
        <v>0</v>
      </c>
      <c r="J1067" s="237"/>
      <c r="K1067" s="238">
        <f>ROUND(E1067*J1067,2)</f>
        <v>0</v>
      </c>
      <c r="L1067" s="238">
        <v>21</v>
      </c>
      <c r="M1067" s="238">
        <f>G1067*(1+L1067/100)</f>
        <v>0</v>
      </c>
      <c r="N1067" s="238">
        <v>0</v>
      </c>
      <c r="O1067" s="238">
        <f>ROUND(E1067*N1067,2)</f>
        <v>0</v>
      </c>
      <c r="P1067" s="238">
        <v>0</v>
      </c>
      <c r="Q1067" s="238">
        <f>ROUND(E1067*P1067,2)</f>
        <v>0</v>
      </c>
      <c r="R1067" s="238"/>
      <c r="S1067" s="238" t="s">
        <v>247</v>
      </c>
      <c r="T1067" s="239" t="s">
        <v>215</v>
      </c>
      <c r="U1067" s="222">
        <v>0</v>
      </c>
      <c r="V1067" s="222">
        <f>ROUND(E1067*U1067,2)</f>
        <v>0</v>
      </c>
      <c r="W1067" s="222"/>
      <c r="X1067" s="222" t="s">
        <v>344</v>
      </c>
      <c r="Y1067" s="211"/>
      <c r="Z1067" s="211"/>
      <c r="AA1067" s="211"/>
      <c r="AB1067" s="211"/>
      <c r="AC1067" s="211"/>
      <c r="AD1067" s="211"/>
      <c r="AE1067" s="211"/>
      <c r="AF1067" s="211"/>
      <c r="AG1067" s="211" t="s">
        <v>345</v>
      </c>
      <c r="AH1067" s="211"/>
      <c r="AI1067" s="211"/>
      <c r="AJ1067" s="211"/>
      <c r="AK1067" s="211"/>
      <c r="AL1067" s="211"/>
      <c r="AM1067" s="211"/>
      <c r="AN1067" s="211"/>
      <c r="AO1067" s="211"/>
      <c r="AP1067" s="211"/>
      <c r="AQ1067" s="211"/>
      <c r="AR1067" s="211"/>
      <c r="AS1067" s="211"/>
      <c r="AT1067" s="211"/>
      <c r="AU1067" s="211"/>
      <c r="AV1067" s="211"/>
      <c r="AW1067" s="211"/>
      <c r="AX1067" s="211"/>
      <c r="AY1067" s="211"/>
      <c r="AZ1067" s="211"/>
      <c r="BA1067" s="211"/>
      <c r="BB1067" s="211"/>
      <c r="BC1067" s="211"/>
      <c r="BD1067" s="211"/>
      <c r="BE1067" s="211"/>
      <c r="BF1067" s="211"/>
      <c r="BG1067" s="211"/>
      <c r="BH1067" s="211"/>
    </row>
    <row r="1068" spans="1:60" outlineLevel="1" x14ac:dyDescent="0.2">
      <c r="A1068" s="218"/>
      <c r="B1068" s="219"/>
      <c r="C1068" s="268" t="s">
        <v>1311</v>
      </c>
      <c r="D1068" s="259"/>
      <c r="E1068" s="260">
        <v>1</v>
      </c>
      <c r="F1068" s="222"/>
      <c r="G1068" s="222"/>
      <c r="H1068" s="222"/>
      <c r="I1068" s="222"/>
      <c r="J1068" s="222"/>
      <c r="K1068" s="222"/>
      <c r="L1068" s="222"/>
      <c r="M1068" s="222"/>
      <c r="N1068" s="222"/>
      <c r="O1068" s="222"/>
      <c r="P1068" s="222"/>
      <c r="Q1068" s="222"/>
      <c r="R1068" s="222"/>
      <c r="S1068" s="222"/>
      <c r="T1068" s="222"/>
      <c r="U1068" s="222"/>
      <c r="V1068" s="222"/>
      <c r="W1068" s="222"/>
      <c r="X1068" s="222"/>
      <c r="Y1068" s="211"/>
      <c r="Z1068" s="211"/>
      <c r="AA1068" s="211"/>
      <c r="AB1068" s="211"/>
      <c r="AC1068" s="211"/>
      <c r="AD1068" s="211"/>
      <c r="AE1068" s="211"/>
      <c r="AF1068" s="211"/>
      <c r="AG1068" s="211" t="s">
        <v>288</v>
      </c>
      <c r="AH1068" s="211">
        <v>0</v>
      </c>
      <c r="AI1068" s="211"/>
      <c r="AJ1068" s="211"/>
      <c r="AK1068" s="211"/>
      <c r="AL1068" s="211"/>
      <c r="AM1068" s="211"/>
      <c r="AN1068" s="211"/>
      <c r="AO1068" s="211"/>
      <c r="AP1068" s="211"/>
      <c r="AQ1068" s="211"/>
      <c r="AR1068" s="211"/>
      <c r="AS1068" s="211"/>
      <c r="AT1068" s="211"/>
      <c r="AU1068" s="211"/>
      <c r="AV1068" s="211"/>
      <c r="AW1068" s="211"/>
      <c r="AX1068" s="211"/>
      <c r="AY1068" s="211"/>
      <c r="AZ1068" s="211"/>
      <c r="BA1068" s="211"/>
      <c r="BB1068" s="211"/>
      <c r="BC1068" s="211"/>
      <c r="BD1068" s="211"/>
      <c r="BE1068" s="211"/>
      <c r="BF1068" s="211"/>
      <c r="BG1068" s="211"/>
      <c r="BH1068" s="211"/>
    </row>
    <row r="1069" spans="1:60" ht="20.95" outlineLevel="1" x14ac:dyDescent="0.2">
      <c r="A1069" s="233">
        <v>242</v>
      </c>
      <c r="B1069" s="234" t="s">
        <v>1312</v>
      </c>
      <c r="C1069" s="252" t="s">
        <v>1313</v>
      </c>
      <c r="D1069" s="235" t="s">
        <v>980</v>
      </c>
      <c r="E1069" s="236">
        <v>1</v>
      </c>
      <c r="F1069" s="237"/>
      <c r="G1069" s="238">
        <f>ROUND(E1069*F1069,2)</f>
        <v>0</v>
      </c>
      <c r="H1069" s="237"/>
      <c r="I1069" s="238">
        <f>ROUND(E1069*H1069,2)</f>
        <v>0</v>
      </c>
      <c r="J1069" s="237"/>
      <c r="K1069" s="238">
        <f>ROUND(E1069*J1069,2)</f>
        <v>0</v>
      </c>
      <c r="L1069" s="238">
        <v>21</v>
      </c>
      <c r="M1069" s="238">
        <f>G1069*(1+L1069/100)</f>
        <v>0</v>
      </c>
      <c r="N1069" s="238">
        <v>0</v>
      </c>
      <c r="O1069" s="238">
        <f>ROUND(E1069*N1069,2)</f>
        <v>0</v>
      </c>
      <c r="P1069" s="238">
        <v>0</v>
      </c>
      <c r="Q1069" s="238">
        <f>ROUND(E1069*P1069,2)</f>
        <v>0</v>
      </c>
      <c r="R1069" s="238"/>
      <c r="S1069" s="238" t="s">
        <v>247</v>
      </c>
      <c r="T1069" s="239" t="s">
        <v>215</v>
      </c>
      <c r="U1069" s="222">
        <v>0</v>
      </c>
      <c r="V1069" s="222">
        <f>ROUND(E1069*U1069,2)</f>
        <v>0</v>
      </c>
      <c r="W1069" s="222"/>
      <c r="X1069" s="222" t="s">
        <v>344</v>
      </c>
      <c r="Y1069" s="211"/>
      <c r="Z1069" s="211"/>
      <c r="AA1069" s="211"/>
      <c r="AB1069" s="211"/>
      <c r="AC1069" s="211"/>
      <c r="AD1069" s="211"/>
      <c r="AE1069" s="211"/>
      <c r="AF1069" s="211"/>
      <c r="AG1069" s="211" t="s">
        <v>345</v>
      </c>
      <c r="AH1069" s="211"/>
      <c r="AI1069" s="211"/>
      <c r="AJ1069" s="211"/>
      <c r="AK1069" s="211"/>
      <c r="AL1069" s="211"/>
      <c r="AM1069" s="211"/>
      <c r="AN1069" s="211"/>
      <c r="AO1069" s="211"/>
      <c r="AP1069" s="211"/>
      <c r="AQ1069" s="211"/>
      <c r="AR1069" s="211"/>
      <c r="AS1069" s="211"/>
      <c r="AT1069" s="211"/>
      <c r="AU1069" s="211"/>
      <c r="AV1069" s="211"/>
      <c r="AW1069" s="211"/>
      <c r="AX1069" s="211"/>
      <c r="AY1069" s="211"/>
      <c r="AZ1069" s="211"/>
      <c r="BA1069" s="211"/>
      <c r="BB1069" s="211"/>
      <c r="BC1069" s="211"/>
      <c r="BD1069" s="211"/>
      <c r="BE1069" s="211"/>
      <c r="BF1069" s="211"/>
      <c r="BG1069" s="211"/>
      <c r="BH1069" s="211"/>
    </row>
    <row r="1070" spans="1:60" outlineLevel="1" x14ac:dyDescent="0.2">
      <c r="A1070" s="218"/>
      <c r="B1070" s="219"/>
      <c r="C1070" s="268" t="s">
        <v>1314</v>
      </c>
      <c r="D1070" s="259"/>
      <c r="E1070" s="260">
        <v>1</v>
      </c>
      <c r="F1070" s="222"/>
      <c r="G1070" s="222"/>
      <c r="H1070" s="222"/>
      <c r="I1070" s="222"/>
      <c r="J1070" s="222"/>
      <c r="K1070" s="222"/>
      <c r="L1070" s="222"/>
      <c r="M1070" s="222"/>
      <c r="N1070" s="222"/>
      <c r="O1070" s="222"/>
      <c r="P1070" s="222"/>
      <c r="Q1070" s="222"/>
      <c r="R1070" s="222"/>
      <c r="S1070" s="222"/>
      <c r="T1070" s="222"/>
      <c r="U1070" s="222"/>
      <c r="V1070" s="222"/>
      <c r="W1070" s="222"/>
      <c r="X1070" s="222"/>
      <c r="Y1070" s="211"/>
      <c r="Z1070" s="211"/>
      <c r="AA1070" s="211"/>
      <c r="AB1070" s="211"/>
      <c r="AC1070" s="211"/>
      <c r="AD1070" s="211"/>
      <c r="AE1070" s="211"/>
      <c r="AF1070" s="211"/>
      <c r="AG1070" s="211" t="s">
        <v>288</v>
      </c>
      <c r="AH1070" s="211">
        <v>0</v>
      </c>
      <c r="AI1070" s="211"/>
      <c r="AJ1070" s="211"/>
      <c r="AK1070" s="211"/>
      <c r="AL1070" s="211"/>
      <c r="AM1070" s="211"/>
      <c r="AN1070" s="211"/>
      <c r="AO1070" s="211"/>
      <c r="AP1070" s="211"/>
      <c r="AQ1070" s="211"/>
      <c r="AR1070" s="211"/>
      <c r="AS1070" s="211"/>
      <c r="AT1070" s="211"/>
      <c r="AU1070" s="211"/>
      <c r="AV1070" s="211"/>
      <c r="AW1070" s="211"/>
      <c r="AX1070" s="211"/>
      <c r="AY1070" s="211"/>
      <c r="AZ1070" s="211"/>
      <c r="BA1070" s="211"/>
      <c r="BB1070" s="211"/>
      <c r="BC1070" s="211"/>
      <c r="BD1070" s="211"/>
      <c r="BE1070" s="211"/>
      <c r="BF1070" s="211"/>
      <c r="BG1070" s="211"/>
      <c r="BH1070" s="211"/>
    </row>
    <row r="1071" spans="1:60" ht="20.95" outlineLevel="1" x14ac:dyDescent="0.2">
      <c r="A1071" s="233">
        <v>243</v>
      </c>
      <c r="B1071" s="234" t="s">
        <v>1315</v>
      </c>
      <c r="C1071" s="252" t="s">
        <v>1316</v>
      </c>
      <c r="D1071" s="235" t="s">
        <v>980</v>
      </c>
      <c r="E1071" s="236">
        <v>1</v>
      </c>
      <c r="F1071" s="237"/>
      <c r="G1071" s="238">
        <f>ROUND(E1071*F1071,2)</f>
        <v>0</v>
      </c>
      <c r="H1071" s="237"/>
      <c r="I1071" s="238">
        <f>ROUND(E1071*H1071,2)</f>
        <v>0</v>
      </c>
      <c r="J1071" s="237"/>
      <c r="K1071" s="238">
        <f>ROUND(E1071*J1071,2)</f>
        <v>0</v>
      </c>
      <c r="L1071" s="238">
        <v>21</v>
      </c>
      <c r="M1071" s="238">
        <f>G1071*(1+L1071/100)</f>
        <v>0</v>
      </c>
      <c r="N1071" s="238">
        <v>0</v>
      </c>
      <c r="O1071" s="238">
        <f>ROUND(E1071*N1071,2)</f>
        <v>0</v>
      </c>
      <c r="P1071" s="238">
        <v>0</v>
      </c>
      <c r="Q1071" s="238">
        <f>ROUND(E1071*P1071,2)</f>
        <v>0</v>
      </c>
      <c r="R1071" s="238"/>
      <c r="S1071" s="238" t="s">
        <v>247</v>
      </c>
      <c r="T1071" s="239" t="s">
        <v>215</v>
      </c>
      <c r="U1071" s="222">
        <v>0</v>
      </c>
      <c r="V1071" s="222">
        <f>ROUND(E1071*U1071,2)</f>
        <v>0</v>
      </c>
      <c r="W1071" s="222"/>
      <c r="X1071" s="222" t="s">
        <v>344</v>
      </c>
      <c r="Y1071" s="211"/>
      <c r="Z1071" s="211"/>
      <c r="AA1071" s="211"/>
      <c r="AB1071" s="211"/>
      <c r="AC1071" s="211"/>
      <c r="AD1071" s="211"/>
      <c r="AE1071" s="211"/>
      <c r="AF1071" s="211"/>
      <c r="AG1071" s="211" t="s">
        <v>345</v>
      </c>
      <c r="AH1071" s="211"/>
      <c r="AI1071" s="211"/>
      <c r="AJ1071" s="211"/>
      <c r="AK1071" s="211"/>
      <c r="AL1071" s="211"/>
      <c r="AM1071" s="211"/>
      <c r="AN1071" s="211"/>
      <c r="AO1071" s="211"/>
      <c r="AP1071" s="211"/>
      <c r="AQ1071" s="211"/>
      <c r="AR1071" s="211"/>
      <c r="AS1071" s="211"/>
      <c r="AT1071" s="211"/>
      <c r="AU1071" s="211"/>
      <c r="AV1071" s="211"/>
      <c r="AW1071" s="211"/>
      <c r="AX1071" s="211"/>
      <c r="AY1071" s="211"/>
      <c r="AZ1071" s="211"/>
      <c r="BA1071" s="211"/>
      <c r="BB1071" s="211"/>
      <c r="BC1071" s="211"/>
      <c r="BD1071" s="211"/>
      <c r="BE1071" s="211"/>
      <c r="BF1071" s="211"/>
      <c r="BG1071" s="211"/>
      <c r="BH1071" s="211"/>
    </row>
    <row r="1072" spans="1:60" outlineLevel="1" x14ac:dyDescent="0.2">
      <c r="A1072" s="218"/>
      <c r="B1072" s="219"/>
      <c r="C1072" s="268" t="s">
        <v>1317</v>
      </c>
      <c r="D1072" s="259"/>
      <c r="E1072" s="260">
        <v>1</v>
      </c>
      <c r="F1072" s="222"/>
      <c r="G1072" s="222"/>
      <c r="H1072" s="222"/>
      <c r="I1072" s="222"/>
      <c r="J1072" s="222"/>
      <c r="K1072" s="222"/>
      <c r="L1072" s="222"/>
      <c r="M1072" s="222"/>
      <c r="N1072" s="222"/>
      <c r="O1072" s="222"/>
      <c r="P1072" s="222"/>
      <c r="Q1072" s="222"/>
      <c r="R1072" s="222"/>
      <c r="S1072" s="222"/>
      <c r="T1072" s="222"/>
      <c r="U1072" s="222"/>
      <c r="V1072" s="222"/>
      <c r="W1072" s="222"/>
      <c r="X1072" s="222"/>
      <c r="Y1072" s="211"/>
      <c r="Z1072" s="211"/>
      <c r="AA1072" s="211"/>
      <c r="AB1072" s="211"/>
      <c r="AC1072" s="211"/>
      <c r="AD1072" s="211"/>
      <c r="AE1072" s="211"/>
      <c r="AF1072" s="211"/>
      <c r="AG1072" s="211" t="s">
        <v>288</v>
      </c>
      <c r="AH1072" s="211">
        <v>0</v>
      </c>
      <c r="AI1072" s="211"/>
      <c r="AJ1072" s="211"/>
      <c r="AK1072" s="211"/>
      <c r="AL1072" s="211"/>
      <c r="AM1072" s="211"/>
      <c r="AN1072" s="211"/>
      <c r="AO1072" s="211"/>
      <c r="AP1072" s="211"/>
      <c r="AQ1072" s="211"/>
      <c r="AR1072" s="211"/>
      <c r="AS1072" s="211"/>
      <c r="AT1072" s="211"/>
      <c r="AU1072" s="211"/>
      <c r="AV1072" s="211"/>
      <c r="AW1072" s="211"/>
      <c r="AX1072" s="211"/>
      <c r="AY1072" s="211"/>
      <c r="AZ1072" s="211"/>
      <c r="BA1072" s="211"/>
      <c r="BB1072" s="211"/>
      <c r="BC1072" s="211"/>
      <c r="BD1072" s="211"/>
      <c r="BE1072" s="211"/>
      <c r="BF1072" s="211"/>
      <c r="BG1072" s="211"/>
      <c r="BH1072" s="211"/>
    </row>
    <row r="1073" spans="1:60" ht="20.95" outlineLevel="1" x14ac:dyDescent="0.2">
      <c r="A1073" s="233">
        <v>244</v>
      </c>
      <c r="B1073" s="234" t="s">
        <v>1318</v>
      </c>
      <c r="C1073" s="252" t="s">
        <v>1316</v>
      </c>
      <c r="D1073" s="235" t="s">
        <v>980</v>
      </c>
      <c r="E1073" s="236">
        <v>5</v>
      </c>
      <c r="F1073" s="237"/>
      <c r="G1073" s="238">
        <f>ROUND(E1073*F1073,2)</f>
        <v>0</v>
      </c>
      <c r="H1073" s="237"/>
      <c r="I1073" s="238">
        <f>ROUND(E1073*H1073,2)</f>
        <v>0</v>
      </c>
      <c r="J1073" s="237"/>
      <c r="K1073" s="238">
        <f>ROUND(E1073*J1073,2)</f>
        <v>0</v>
      </c>
      <c r="L1073" s="238">
        <v>21</v>
      </c>
      <c r="M1073" s="238">
        <f>G1073*(1+L1073/100)</f>
        <v>0</v>
      </c>
      <c r="N1073" s="238">
        <v>0</v>
      </c>
      <c r="O1073" s="238">
        <f>ROUND(E1073*N1073,2)</f>
        <v>0</v>
      </c>
      <c r="P1073" s="238">
        <v>0</v>
      </c>
      <c r="Q1073" s="238">
        <f>ROUND(E1073*P1073,2)</f>
        <v>0</v>
      </c>
      <c r="R1073" s="238"/>
      <c r="S1073" s="238" t="s">
        <v>247</v>
      </c>
      <c r="T1073" s="239" t="s">
        <v>215</v>
      </c>
      <c r="U1073" s="222">
        <v>0</v>
      </c>
      <c r="V1073" s="222">
        <f>ROUND(E1073*U1073,2)</f>
        <v>0</v>
      </c>
      <c r="W1073" s="222"/>
      <c r="X1073" s="222" t="s">
        <v>344</v>
      </c>
      <c r="Y1073" s="211"/>
      <c r="Z1073" s="211"/>
      <c r="AA1073" s="211"/>
      <c r="AB1073" s="211"/>
      <c r="AC1073" s="211"/>
      <c r="AD1073" s="211"/>
      <c r="AE1073" s="211"/>
      <c r="AF1073" s="211"/>
      <c r="AG1073" s="211" t="s">
        <v>345</v>
      </c>
      <c r="AH1073" s="211"/>
      <c r="AI1073" s="211"/>
      <c r="AJ1073" s="211"/>
      <c r="AK1073" s="211"/>
      <c r="AL1073" s="211"/>
      <c r="AM1073" s="211"/>
      <c r="AN1073" s="211"/>
      <c r="AO1073" s="211"/>
      <c r="AP1073" s="211"/>
      <c r="AQ1073" s="211"/>
      <c r="AR1073" s="211"/>
      <c r="AS1073" s="211"/>
      <c r="AT1073" s="211"/>
      <c r="AU1073" s="211"/>
      <c r="AV1073" s="211"/>
      <c r="AW1073" s="211"/>
      <c r="AX1073" s="211"/>
      <c r="AY1073" s="211"/>
      <c r="AZ1073" s="211"/>
      <c r="BA1073" s="211"/>
      <c r="BB1073" s="211"/>
      <c r="BC1073" s="211"/>
      <c r="BD1073" s="211"/>
      <c r="BE1073" s="211"/>
      <c r="BF1073" s="211"/>
      <c r="BG1073" s="211"/>
      <c r="BH1073" s="211"/>
    </row>
    <row r="1074" spans="1:60" outlineLevel="1" x14ac:dyDescent="0.2">
      <c r="A1074" s="218"/>
      <c r="B1074" s="219"/>
      <c r="C1074" s="268" t="s">
        <v>1319</v>
      </c>
      <c r="D1074" s="259"/>
      <c r="E1074" s="260">
        <v>5</v>
      </c>
      <c r="F1074" s="222"/>
      <c r="G1074" s="222"/>
      <c r="H1074" s="222"/>
      <c r="I1074" s="222"/>
      <c r="J1074" s="222"/>
      <c r="K1074" s="222"/>
      <c r="L1074" s="222"/>
      <c r="M1074" s="222"/>
      <c r="N1074" s="222"/>
      <c r="O1074" s="222"/>
      <c r="P1074" s="222"/>
      <c r="Q1074" s="222"/>
      <c r="R1074" s="222"/>
      <c r="S1074" s="222"/>
      <c r="T1074" s="222"/>
      <c r="U1074" s="222"/>
      <c r="V1074" s="222"/>
      <c r="W1074" s="222"/>
      <c r="X1074" s="222"/>
      <c r="Y1074" s="211"/>
      <c r="Z1074" s="211"/>
      <c r="AA1074" s="211"/>
      <c r="AB1074" s="211"/>
      <c r="AC1074" s="211"/>
      <c r="AD1074" s="211"/>
      <c r="AE1074" s="211"/>
      <c r="AF1074" s="211"/>
      <c r="AG1074" s="211" t="s">
        <v>288</v>
      </c>
      <c r="AH1074" s="211">
        <v>0</v>
      </c>
      <c r="AI1074" s="211"/>
      <c r="AJ1074" s="211"/>
      <c r="AK1074" s="211"/>
      <c r="AL1074" s="211"/>
      <c r="AM1074" s="211"/>
      <c r="AN1074" s="211"/>
      <c r="AO1074" s="211"/>
      <c r="AP1074" s="211"/>
      <c r="AQ1074" s="211"/>
      <c r="AR1074" s="211"/>
      <c r="AS1074" s="211"/>
      <c r="AT1074" s="211"/>
      <c r="AU1074" s="211"/>
      <c r="AV1074" s="211"/>
      <c r="AW1074" s="211"/>
      <c r="AX1074" s="211"/>
      <c r="AY1074" s="211"/>
      <c r="AZ1074" s="211"/>
      <c r="BA1074" s="211"/>
      <c r="BB1074" s="211"/>
      <c r="BC1074" s="211"/>
      <c r="BD1074" s="211"/>
      <c r="BE1074" s="211"/>
      <c r="BF1074" s="211"/>
      <c r="BG1074" s="211"/>
      <c r="BH1074" s="211"/>
    </row>
    <row r="1075" spans="1:60" ht="20.95" outlineLevel="1" x14ac:dyDescent="0.2">
      <c r="A1075" s="233">
        <v>245</v>
      </c>
      <c r="B1075" s="234" t="s">
        <v>1320</v>
      </c>
      <c r="C1075" s="252" t="s">
        <v>1321</v>
      </c>
      <c r="D1075" s="235" t="s">
        <v>980</v>
      </c>
      <c r="E1075" s="236">
        <v>2</v>
      </c>
      <c r="F1075" s="237"/>
      <c r="G1075" s="238">
        <f>ROUND(E1075*F1075,2)</f>
        <v>0</v>
      </c>
      <c r="H1075" s="237"/>
      <c r="I1075" s="238">
        <f>ROUND(E1075*H1075,2)</f>
        <v>0</v>
      </c>
      <c r="J1075" s="237"/>
      <c r="K1075" s="238">
        <f>ROUND(E1075*J1075,2)</f>
        <v>0</v>
      </c>
      <c r="L1075" s="238">
        <v>21</v>
      </c>
      <c r="M1075" s="238">
        <f>G1075*(1+L1075/100)</f>
        <v>0</v>
      </c>
      <c r="N1075" s="238">
        <v>0</v>
      </c>
      <c r="O1075" s="238">
        <f>ROUND(E1075*N1075,2)</f>
        <v>0</v>
      </c>
      <c r="P1075" s="238">
        <v>0</v>
      </c>
      <c r="Q1075" s="238">
        <f>ROUND(E1075*P1075,2)</f>
        <v>0</v>
      </c>
      <c r="R1075" s="238"/>
      <c r="S1075" s="238" t="s">
        <v>247</v>
      </c>
      <c r="T1075" s="239" t="s">
        <v>215</v>
      </c>
      <c r="U1075" s="222">
        <v>0</v>
      </c>
      <c r="V1075" s="222">
        <f>ROUND(E1075*U1075,2)</f>
        <v>0</v>
      </c>
      <c r="W1075" s="222"/>
      <c r="X1075" s="222" t="s">
        <v>344</v>
      </c>
      <c r="Y1075" s="211"/>
      <c r="Z1075" s="211"/>
      <c r="AA1075" s="211"/>
      <c r="AB1075" s="211"/>
      <c r="AC1075" s="211"/>
      <c r="AD1075" s="211"/>
      <c r="AE1075" s="211"/>
      <c r="AF1075" s="211"/>
      <c r="AG1075" s="211" t="s">
        <v>345</v>
      </c>
      <c r="AH1075" s="211"/>
      <c r="AI1075" s="211"/>
      <c r="AJ1075" s="211"/>
      <c r="AK1075" s="211"/>
      <c r="AL1075" s="211"/>
      <c r="AM1075" s="211"/>
      <c r="AN1075" s="211"/>
      <c r="AO1075" s="211"/>
      <c r="AP1075" s="211"/>
      <c r="AQ1075" s="211"/>
      <c r="AR1075" s="211"/>
      <c r="AS1075" s="211"/>
      <c r="AT1075" s="211"/>
      <c r="AU1075" s="211"/>
      <c r="AV1075" s="211"/>
      <c r="AW1075" s="211"/>
      <c r="AX1075" s="211"/>
      <c r="AY1075" s="211"/>
      <c r="AZ1075" s="211"/>
      <c r="BA1075" s="211"/>
      <c r="BB1075" s="211"/>
      <c r="BC1075" s="211"/>
      <c r="BD1075" s="211"/>
      <c r="BE1075" s="211"/>
      <c r="BF1075" s="211"/>
      <c r="BG1075" s="211"/>
      <c r="BH1075" s="211"/>
    </row>
    <row r="1076" spans="1:60" outlineLevel="1" x14ac:dyDescent="0.2">
      <c r="A1076" s="218"/>
      <c r="B1076" s="219"/>
      <c r="C1076" s="268" t="s">
        <v>1322</v>
      </c>
      <c r="D1076" s="259"/>
      <c r="E1076" s="260">
        <v>2</v>
      </c>
      <c r="F1076" s="222"/>
      <c r="G1076" s="222"/>
      <c r="H1076" s="222"/>
      <c r="I1076" s="222"/>
      <c r="J1076" s="222"/>
      <c r="K1076" s="222"/>
      <c r="L1076" s="222"/>
      <c r="M1076" s="222"/>
      <c r="N1076" s="222"/>
      <c r="O1076" s="222"/>
      <c r="P1076" s="222"/>
      <c r="Q1076" s="222"/>
      <c r="R1076" s="222"/>
      <c r="S1076" s="222"/>
      <c r="T1076" s="222"/>
      <c r="U1076" s="222"/>
      <c r="V1076" s="222"/>
      <c r="W1076" s="222"/>
      <c r="X1076" s="222"/>
      <c r="Y1076" s="211"/>
      <c r="Z1076" s="211"/>
      <c r="AA1076" s="211"/>
      <c r="AB1076" s="211"/>
      <c r="AC1076" s="211"/>
      <c r="AD1076" s="211"/>
      <c r="AE1076" s="211"/>
      <c r="AF1076" s="211"/>
      <c r="AG1076" s="211" t="s">
        <v>288</v>
      </c>
      <c r="AH1076" s="211">
        <v>0</v>
      </c>
      <c r="AI1076" s="211"/>
      <c r="AJ1076" s="211"/>
      <c r="AK1076" s="211"/>
      <c r="AL1076" s="211"/>
      <c r="AM1076" s="211"/>
      <c r="AN1076" s="211"/>
      <c r="AO1076" s="211"/>
      <c r="AP1076" s="211"/>
      <c r="AQ1076" s="211"/>
      <c r="AR1076" s="211"/>
      <c r="AS1076" s="211"/>
      <c r="AT1076" s="211"/>
      <c r="AU1076" s="211"/>
      <c r="AV1076" s="211"/>
      <c r="AW1076" s="211"/>
      <c r="AX1076" s="211"/>
      <c r="AY1076" s="211"/>
      <c r="AZ1076" s="211"/>
      <c r="BA1076" s="211"/>
      <c r="BB1076" s="211"/>
      <c r="BC1076" s="211"/>
      <c r="BD1076" s="211"/>
      <c r="BE1076" s="211"/>
      <c r="BF1076" s="211"/>
      <c r="BG1076" s="211"/>
      <c r="BH1076" s="211"/>
    </row>
    <row r="1077" spans="1:60" ht="20.95" outlineLevel="1" x14ac:dyDescent="0.2">
      <c r="A1077" s="233">
        <v>246</v>
      </c>
      <c r="B1077" s="234" t="s">
        <v>1323</v>
      </c>
      <c r="C1077" s="252" t="s">
        <v>1324</v>
      </c>
      <c r="D1077" s="235" t="s">
        <v>980</v>
      </c>
      <c r="E1077" s="236">
        <v>1</v>
      </c>
      <c r="F1077" s="237"/>
      <c r="G1077" s="238">
        <f>ROUND(E1077*F1077,2)</f>
        <v>0</v>
      </c>
      <c r="H1077" s="237"/>
      <c r="I1077" s="238">
        <f>ROUND(E1077*H1077,2)</f>
        <v>0</v>
      </c>
      <c r="J1077" s="237"/>
      <c r="K1077" s="238">
        <f>ROUND(E1077*J1077,2)</f>
        <v>0</v>
      </c>
      <c r="L1077" s="238">
        <v>21</v>
      </c>
      <c r="M1077" s="238">
        <f>G1077*(1+L1077/100)</f>
        <v>0</v>
      </c>
      <c r="N1077" s="238">
        <v>0</v>
      </c>
      <c r="O1077" s="238">
        <f>ROUND(E1077*N1077,2)</f>
        <v>0</v>
      </c>
      <c r="P1077" s="238">
        <v>0</v>
      </c>
      <c r="Q1077" s="238">
        <f>ROUND(E1077*P1077,2)</f>
        <v>0</v>
      </c>
      <c r="R1077" s="238"/>
      <c r="S1077" s="238" t="s">
        <v>247</v>
      </c>
      <c r="T1077" s="239" t="s">
        <v>215</v>
      </c>
      <c r="U1077" s="222">
        <v>0</v>
      </c>
      <c r="V1077" s="222">
        <f>ROUND(E1077*U1077,2)</f>
        <v>0</v>
      </c>
      <c r="W1077" s="222"/>
      <c r="X1077" s="222" t="s">
        <v>344</v>
      </c>
      <c r="Y1077" s="211"/>
      <c r="Z1077" s="211"/>
      <c r="AA1077" s="211"/>
      <c r="AB1077" s="211"/>
      <c r="AC1077" s="211"/>
      <c r="AD1077" s="211"/>
      <c r="AE1077" s="211"/>
      <c r="AF1077" s="211"/>
      <c r="AG1077" s="211" t="s">
        <v>345</v>
      </c>
      <c r="AH1077" s="211"/>
      <c r="AI1077" s="211"/>
      <c r="AJ1077" s="211"/>
      <c r="AK1077" s="211"/>
      <c r="AL1077" s="211"/>
      <c r="AM1077" s="211"/>
      <c r="AN1077" s="211"/>
      <c r="AO1077" s="211"/>
      <c r="AP1077" s="211"/>
      <c r="AQ1077" s="211"/>
      <c r="AR1077" s="211"/>
      <c r="AS1077" s="211"/>
      <c r="AT1077" s="211"/>
      <c r="AU1077" s="211"/>
      <c r="AV1077" s="211"/>
      <c r="AW1077" s="211"/>
      <c r="AX1077" s="211"/>
      <c r="AY1077" s="211"/>
      <c r="AZ1077" s="211"/>
      <c r="BA1077" s="211"/>
      <c r="BB1077" s="211"/>
      <c r="BC1077" s="211"/>
      <c r="BD1077" s="211"/>
      <c r="BE1077" s="211"/>
      <c r="BF1077" s="211"/>
      <c r="BG1077" s="211"/>
      <c r="BH1077" s="211"/>
    </row>
    <row r="1078" spans="1:60" outlineLevel="1" x14ac:dyDescent="0.2">
      <c r="A1078" s="218"/>
      <c r="B1078" s="219"/>
      <c r="C1078" s="268" t="s">
        <v>1325</v>
      </c>
      <c r="D1078" s="259"/>
      <c r="E1078" s="260">
        <v>1</v>
      </c>
      <c r="F1078" s="222"/>
      <c r="G1078" s="222"/>
      <c r="H1078" s="222"/>
      <c r="I1078" s="222"/>
      <c r="J1078" s="222"/>
      <c r="K1078" s="222"/>
      <c r="L1078" s="222"/>
      <c r="M1078" s="222"/>
      <c r="N1078" s="222"/>
      <c r="O1078" s="222"/>
      <c r="P1078" s="222"/>
      <c r="Q1078" s="222"/>
      <c r="R1078" s="222"/>
      <c r="S1078" s="222"/>
      <c r="T1078" s="222"/>
      <c r="U1078" s="222"/>
      <c r="V1078" s="222"/>
      <c r="W1078" s="222"/>
      <c r="X1078" s="222"/>
      <c r="Y1078" s="211"/>
      <c r="Z1078" s="211"/>
      <c r="AA1078" s="211"/>
      <c r="AB1078" s="211"/>
      <c r="AC1078" s="211"/>
      <c r="AD1078" s="211"/>
      <c r="AE1078" s="211"/>
      <c r="AF1078" s="211"/>
      <c r="AG1078" s="211" t="s">
        <v>288</v>
      </c>
      <c r="AH1078" s="211">
        <v>0</v>
      </c>
      <c r="AI1078" s="211"/>
      <c r="AJ1078" s="211"/>
      <c r="AK1078" s="211"/>
      <c r="AL1078" s="211"/>
      <c r="AM1078" s="211"/>
      <c r="AN1078" s="211"/>
      <c r="AO1078" s="211"/>
      <c r="AP1078" s="211"/>
      <c r="AQ1078" s="211"/>
      <c r="AR1078" s="211"/>
      <c r="AS1078" s="211"/>
      <c r="AT1078" s="211"/>
      <c r="AU1078" s="211"/>
      <c r="AV1078" s="211"/>
      <c r="AW1078" s="211"/>
      <c r="AX1078" s="211"/>
      <c r="AY1078" s="211"/>
      <c r="AZ1078" s="211"/>
      <c r="BA1078" s="211"/>
      <c r="BB1078" s="211"/>
      <c r="BC1078" s="211"/>
      <c r="BD1078" s="211"/>
      <c r="BE1078" s="211"/>
      <c r="BF1078" s="211"/>
      <c r="BG1078" s="211"/>
      <c r="BH1078" s="211"/>
    </row>
    <row r="1079" spans="1:60" ht="20.95" outlineLevel="1" x14ac:dyDescent="0.2">
      <c r="A1079" s="233">
        <v>247</v>
      </c>
      <c r="B1079" s="234" t="s">
        <v>1326</v>
      </c>
      <c r="C1079" s="252" t="s">
        <v>1327</v>
      </c>
      <c r="D1079" s="235" t="s">
        <v>980</v>
      </c>
      <c r="E1079" s="236">
        <v>1</v>
      </c>
      <c r="F1079" s="237"/>
      <c r="G1079" s="238">
        <f>ROUND(E1079*F1079,2)</f>
        <v>0</v>
      </c>
      <c r="H1079" s="237"/>
      <c r="I1079" s="238">
        <f>ROUND(E1079*H1079,2)</f>
        <v>0</v>
      </c>
      <c r="J1079" s="237"/>
      <c r="K1079" s="238">
        <f>ROUND(E1079*J1079,2)</f>
        <v>0</v>
      </c>
      <c r="L1079" s="238">
        <v>21</v>
      </c>
      <c r="M1079" s="238">
        <f>G1079*(1+L1079/100)</f>
        <v>0</v>
      </c>
      <c r="N1079" s="238">
        <v>0</v>
      </c>
      <c r="O1079" s="238">
        <f>ROUND(E1079*N1079,2)</f>
        <v>0</v>
      </c>
      <c r="P1079" s="238">
        <v>0</v>
      </c>
      <c r="Q1079" s="238">
        <f>ROUND(E1079*P1079,2)</f>
        <v>0</v>
      </c>
      <c r="R1079" s="238"/>
      <c r="S1079" s="238" t="s">
        <v>247</v>
      </c>
      <c r="T1079" s="239" t="s">
        <v>215</v>
      </c>
      <c r="U1079" s="222">
        <v>0</v>
      </c>
      <c r="V1079" s="222">
        <f>ROUND(E1079*U1079,2)</f>
        <v>0</v>
      </c>
      <c r="W1079" s="222"/>
      <c r="X1079" s="222" t="s">
        <v>344</v>
      </c>
      <c r="Y1079" s="211"/>
      <c r="Z1079" s="211"/>
      <c r="AA1079" s="211"/>
      <c r="AB1079" s="211"/>
      <c r="AC1079" s="211"/>
      <c r="AD1079" s="211"/>
      <c r="AE1079" s="211"/>
      <c r="AF1079" s="211"/>
      <c r="AG1079" s="211" t="s">
        <v>345</v>
      </c>
      <c r="AH1079" s="211"/>
      <c r="AI1079" s="211"/>
      <c r="AJ1079" s="211"/>
      <c r="AK1079" s="211"/>
      <c r="AL1079" s="211"/>
      <c r="AM1079" s="211"/>
      <c r="AN1079" s="211"/>
      <c r="AO1079" s="211"/>
      <c r="AP1079" s="211"/>
      <c r="AQ1079" s="211"/>
      <c r="AR1079" s="211"/>
      <c r="AS1079" s="211"/>
      <c r="AT1079" s="211"/>
      <c r="AU1079" s="211"/>
      <c r="AV1079" s="211"/>
      <c r="AW1079" s="211"/>
      <c r="AX1079" s="211"/>
      <c r="AY1079" s="211"/>
      <c r="AZ1079" s="211"/>
      <c r="BA1079" s="211"/>
      <c r="BB1079" s="211"/>
      <c r="BC1079" s="211"/>
      <c r="BD1079" s="211"/>
      <c r="BE1079" s="211"/>
      <c r="BF1079" s="211"/>
      <c r="BG1079" s="211"/>
      <c r="BH1079" s="211"/>
    </row>
    <row r="1080" spans="1:60" outlineLevel="1" x14ac:dyDescent="0.2">
      <c r="A1080" s="218"/>
      <c r="B1080" s="219"/>
      <c r="C1080" s="268" t="s">
        <v>1328</v>
      </c>
      <c r="D1080" s="259"/>
      <c r="E1080" s="260">
        <v>1</v>
      </c>
      <c r="F1080" s="222"/>
      <c r="G1080" s="222"/>
      <c r="H1080" s="222"/>
      <c r="I1080" s="222"/>
      <c r="J1080" s="222"/>
      <c r="K1080" s="222"/>
      <c r="L1080" s="222"/>
      <c r="M1080" s="222"/>
      <c r="N1080" s="222"/>
      <c r="O1080" s="222"/>
      <c r="P1080" s="222"/>
      <c r="Q1080" s="222"/>
      <c r="R1080" s="222"/>
      <c r="S1080" s="222"/>
      <c r="T1080" s="222"/>
      <c r="U1080" s="222"/>
      <c r="V1080" s="222"/>
      <c r="W1080" s="222"/>
      <c r="X1080" s="222"/>
      <c r="Y1080" s="211"/>
      <c r="Z1080" s="211"/>
      <c r="AA1080" s="211"/>
      <c r="AB1080" s="211"/>
      <c r="AC1080" s="211"/>
      <c r="AD1080" s="211"/>
      <c r="AE1080" s="211"/>
      <c r="AF1080" s="211"/>
      <c r="AG1080" s="211" t="s">
        <v>288</v>
      </c>
      <c r="AH1080" s="211">
        <v>0</v>
      </c>
      <c r="AI1080" s="211"/>
      <c r="AJ1080" s="211"/>
      <c r="AK1080" s="211"/>
      <c r="AL1080" s="211"/>
      <c r="AM1080" s="211"/>
      <c r="AN1080" s="211"/>
      <c r="AO1080" s="211"/>
      <c r="AP1080" s="211"/>
      <c r="AQ1080" s="211"/>
      <c r="AR1080" s="211"/>
      <c r="AS1080" s="211"/>
      <c r="AT1080" s="211"/>
      <c r="AU1080" s="211"/>
      <c r="AV1080" s="211"/>
      <c r="AW1080" s="211"/>
      <c r="AX1080" s="211"/>
      <c r="AY1080" s="211"/>
      <c r="AZ1080" s="211"/>
      <c r="BA1080" s="211"/>
      <c r="BB1080" s="211"/>
      <c r="BC1080" s="211"/>
      <c r="BD1080" s="211"/>
      <c r="BE1080" s="211"/>
      <c r="BF1080" s="211"/>
      <c r="BG1080" s="211"/>
      <c r="BH1080" s="211"/>
    </row>
    <row r="1081" spans="1:60" ht="20.95" outlineLevel="1" x14ac:dyDescent="0.2">
      <c r="A1081" s="233">
        <v>248</v>
      </c>
      <c r="B1081" s="234" t="s">
        <v>1329</v>
      </c>
      <c r="C1081" s="252" t="s">
        <v>1330</v>
      </c>
      <c r="D1081" s="235" t="s">
        <v>980</v>
      </c>
      <c r="E1081" s="236">
        <v>1</v>
      </c>
      <c r="F1081" s="237"/>
      <c r="G1081" s="238">
        <f>ROUND(E1081*F1081,2)</f>
        <v>0</v>
      </c>
      <c r="H1081" s="237"/>
      <c r="I1081" s="238">
        <f>ROUND(E1081*H1081,2)</f>
        <v>0</v>
      </c>
      <c r="J1081" s="237"/>
      <c r="K1081" s="238">
        <f>ROUND(E1081*J1081,2)</f>
        <v>0</v>
      </c>
      <c r="L1081" s="238">
        <v>21</v>
      </c>
      <c r="M1081" s="238">
        <f>G1081*(1+L1081/100)</f>
        <v>0</v>
      </c>
      <c r="N1081" s="238">
        <v>0</v>
      </c>
      <c r="O1081" s="238">
        <f>ROUND(E1081*N1081,2)</f>
        <v>0</v>
      </c>
      <c r="P1081" s="238">
        <v>0</v>
      </c>
      <c r="Q1081" s="238">
        <f>ROUND(E1081*P1081,2)</f>
        <v>0</v>
      </c>
      <c r="R1081" s="238"/>
      <c r="S1081" s="238" t="s">
        <v>247</v>
      </c>
      <c r="T1081" s="239" t="s">
        <v>215</v>
      </c>
      <c r="U1081" s="222">
        <v>0</v>
      </c>
      <c r="V1081" s="222">
        <f>ROUND(E1081*U1081,2)</f>
        <v>0</v>
      </c>
      <c r="W1081" s="222"/>
      <c r="X1081" s="222" t="s">
        <v>344</v>
      </c>
      <c r="Y1081" s="211"/>
      <c r="Z1081" s="211"/>
      <c r="AA1081" s="211"/>
      <c r="AB1081" s="211"/>
      <c r="AC1081" s="211"/>
      <c r="AD1081" s="211"/>
      <c r="AE1081" s="211"/>
      <c r="AF1081" s="211"/>
      <c r="AG1081" s="211" t="s">
        <v>345</v>
      </c>
      <c r="AH1081" s="211"/>
      <c r="AI1081" s="211"/>
      <c r="AJ1081" s="211"/>
      <c r="AK1081" s="211"/>
      <c r="AL1081" s="211"/>
      <c r="AM1081" s="211"/>
      <c r="AN1081" s="211"/>
      <c r="AO1081" s="211"/>
      <c r="AP1081" s="211"/>
      <c r="AQ1081" s="211"/>
      <c r="AR1081" s="211"/>
      <c r="AS1081" s="211"/>
      <c r="AT1081" s="211"/>
      <c r="AU1081" s="211"/>
      <c r="AV1081" s="211"/>
      <c r="AW1081" s="211"/>
      <c r="AX1081" s="211"/>
      <c r="AY1081" s="211"/>
      <c r="AZ1081" s="211"/>
      <c r="BA1081" s="211"/>
      <c r="BB1081" s="211"/>
      <c r="BC1081" s="211"/>
      <c r="BD1081" s="211"/>
      <c r="BE1081" s="211"/>
      <c r="BF1081" s="211"/>
      <c r="BG1081" s="211"/>
      <c r="BH1081" s="211"/>
    </row>
    <row r="1082" spans="1:60" outlineLevel="1" x14ac:dyDescent="0.2">
      <c r="A1082" s="218"/>
      <c r="B1082" s="219"/>
      <c r="C1082" s="268" t="s">
        <v>1331</v>
      </c>
      <c r="D1082" s="259"/>
      <c r="E1082" s="260">
        <v>1</v>
      </c>
      <c r="F1082" s="222"/>
      <c r="G1082" s="222"/>
      <c r="H1082" s="222"/>
      <c r="I1082" s="222"/>
      <c r="J1082" s="222"/>
      <c r="K1082" s="222"/>
      <c r="L1082" s="222"/>
      <c r="M1082" s="222"/>
      <c r="N1082" s="222"/>
      <c r="O1082" s="222"/>
      <c r="P1082" s="222"/>
      <c r="Q1082" s="222"/>
      <c r="R1082" s="222"/>
      <c r="S1082" s="222"/>
      <c r="T1082" s="222"/>
      <c r="U1082" s="222"/>
      <c r="V1082" s="222"/>
      <c r="W1082" s="222"/>
      <c r="X1082" s="222"/>
      <c r="Y1082" s="211"/>
      <c r="Z1082" s="211"/>
      <c r="AA1082" s="211"/>
      <c r="AB1082" s="211"/>
      <c r="AC1082" s="211"/>
      <c r="AD1082" s="211"/>
      <c r="AE1082" s="211"/>
      <c r="AF1082" s="211"/>
      <c r="AG1082" s="211" t="s">
        <v>288</v>
      </c>
      <c r="AH1082" s="211">
        <v>0</v>
      </c>
      <c r="AI1082" s="211"/>
      <c r="AJ1082" s="211"/>
      <c r="AK1082" s="211"/>
      <c r="AL1082" s="211"/>
      <c r="AM1082" s="211"/>
      <c r="AN1082" s="211"/>
      <c r="AO1082" s="211"/>
      <c r="AP1082" s="211"/>
      <c r="AQ1082" s="211"/>
      <c r="AR1082" s="211"/>
      <c r="AS1082" s="211"/>
      <c r="AT1082" s="211"/>
      <c r="AU1082" s="211"/>
      <c r="AV1082" s="211"/>
      <c r="AW1082" s="211"/>
      <c r="AX1082" s="211"/>
      <c r="AY1082" s="211"/>
      <c r="AZ1082" s="211"/>
      <c r="BA1082" s="211"/>
      <c r="BB1082" s="211"/>
      <c r="BC1082" s="211"/>
      <c r="BD1082" s="211"/>
      <c r="BE1082" s="211"/>
      <c r="BF1082" s="211"/>
      <c r="BG1082" s="211"/>
      <c r="BH1082" s="211"/>
    </row>
    <row r="1083" spans="1:60" ht="20.95" outlineLevel="1" x14ac:dyDescent="0.2">
      <c r="A1083" s="233">
        <v>249</v>
      </c>
      <c r="B1083" s="234" t="s">
        <v>1332</v>
      </c>
      <c r="C1083" s="252" t="s">
        <v>1333</v>
      </c>
      <c r="D1083" s="235" t="s">
        <v>980</v>
      </c>
      <c r="E1083" s="236">
        <v>2</v>
      </c>
      <c r="F1083" s="237"/>
      <c r="G1083" s="238">
        <f>ROUND(E1083*F1083,2)</f>
        <v>0</v>
      </c>
      <c r="H1083" s="237"/>
      <c r="I1083" s="238">
        <f>ROUND(E1083*H1083,2)</f>
        <v>0</v>
      </c>
      <c r="J1083" s="237"/>
      <c r="K1083" s="238">
        <f>ROUND(E1083*J1083,2)</f>
        <v>0</v>
      </c>
      <c r="L1083" s="238">
        <v>21</v>
      </c>
      <c r="M1083" s="238">
        <f>G1083*(1+L1083/100)</f>
        <v>0</v>
      </c>
      <c r="N1083" s="238">
        <v>0</v>
      </c>
      <c r="O1083" s="238">
        <f>ROUND(E1083*N1083,2)</f>
        <v>0</v>
      </c>
      <c r="P1083" s="238">
        <v>0</v>
      </c>
      <c r="Q1083" s="238">
        <f>ROUND(E1083*P1083,2)</f>
        <v>0</v>
      </c>
      <c r="R1083" s="238"/>
      <c r="S1083" s="238" t="s">
        <v>247</v>
      </c>
      <c r="T1083" s="239" t="s">
        <v>215</v>
      </c>
      <c r="U1083" s="222">
        <v>0</v>
      </c>
      <c r="V1083" s="222">
        <f>ROUND(E1083*U1083,2)</f>
        <v>0</v>
      </c>
      <c r="W1083" s="222"/>
      <c r="X1083" s="222" t="s">
        <v>344</v>
      </c>
      <c r="Y1083" s="211"/>
      <c r="Z1083" s="211"/>
      <c r="AA1083" s="211"/>
      <c r="AB1083" s="211"/>
      <c r="AC1083" s="211"/>
      <c r="AD1083" s="211"/>
      <c r="AE1083" s="211"/>
      <c r="AF1083" s="211"/>
      <c r="AG1083" s="211" t="s">
        <v>345</v>
      </c>
      <c r="AH1083" s="211"/>
      <c r="AI1083" s="211"/>
      <c r="AJ1083" s="211"/>
      <c r="AK1083" s="211"/>
      <c r="AL1083" s="211"/>
      <c r="AM1083" s="211"/>
      <c r="AN1083" s="211"/>
      <c r="AO1083" s="211"/>
      <c r="AP1083" s="211"/>
      <c r="AQ1083" s="211"/>
      <c r="AR1083" s="211"/>
      <c r="AS1083" s="211"/>
      <c r="AT1083" s="211"/>
      <c r="AU1083" s="211"/>
      <c r="AV1083" s="211"/>
      <c r="AW1083" s="211"/>
      <c r="AX1083" s="211"/>
      <c r="AY1083" s="211"/>
      <c r="AZ1083" s="211"/>
      <c r="BA1083" s="211"/>
      <c r="BB1083" s="211"/>
      <c r="BC1083" s="211"/>
      <c r="BD1083" s="211"/>
      <c r="BE1083" s="211"/>
      <c r="BF1083" s="211"/>
      <c r="BG1083" s="211"/>
      <c r="BH1083" s="211"/>
    </row>
    <row r="1084" spans="1:60" outlineLevel="1" x14ac:dyDescent="0.2">
      <c r="A1084" s="218"/>
      <c r="B1084" s="219"/>
      <c r="C1084" s="268" t="s">
        <v>1334</v>
      </c>
      <c r="D1084" s="259"/>
      <c r="E1084" s="260">
        <v>2</v>
      </c>
      <c r="F1084" s="222"/>
      <c r="G1084" s="222"/>
      <c r="H1084" s="222"/>
      <c r="I1084" s="222"/>
      <c r="J1084" s="222"/>
      <c r="K1084" s="222"/>
      <c r="L1084" s="222"/>
      <c r="M1084" s="222"/>
      <c r="N1084" s="222"/>
      <c r="O1084" s="222"/>
      <c r="P1084" s="222"/>
      <c r="Q1084" s="222"/>
      <c r="R1084" s="222"/>
      <c r="S1084" s="222"/>
      <c r="T1084" s="222"/>
      <c r="U1084" s="222"/>
      <c r="V1084" s="222"/>
      <c r="W1084" s="222"/>
      <c r="X1084" s="222"/>
      <c r="Y1084" s="211"/>
      <c r="Z1084" s="211"/>
      <c r="AA1084" s="211"/>
      <c r="AB1084" s="211"/>
      <c r="AC1084" s="211"/>
      <c r="AD1084" s="211"/>
      <c r="AE1084" s="211"/>
      <c r="AF1084" s="211"/>
      <c r="AG1084" s="211" t="s">
        <v>288</v>
      </c>
      <c r="AH1084" s="211">
        <v>0</v>
      </c>
      <c r="AI1084" s="211"/>
      <c r="AJ1084" s="211"/>
      <c r="AK1084" s="211"/>
      <c r="AL1084" s="211"/>
      <c r="AM1084" s="211"/>
      <c r="AN1084" s="211"/>
      <c r="AO1084" s="211"/>
      <c r="AP1084" s="211"/>
      <c r="AQ1084" s="211"/>
      <c r="AR1084" s="211"/>
      <c r="AS1084" s="211"/>
      <c r="AT1084" s="211"/>
      <c r="AU1084" s="211"/>
      <c r="AV1084" s="211"/>
      <c r="AW1084" s="211"/>
      <c r="AX1084" s="211"/>
      <c r="AY1084" s="211"/>
      <c r="AZ1084" s="211"/>
      <c r="BA1084" s="211"/>
      <c r="BB1084" s="211"/>
      <c r="BC1084" s="211"/>
      <c r="BD1084" s="211"/>
      <c r="BE1084" s="211"/>
      <c r="BF1084" s="211"/>
      <c r="BG1084" s="211"/>
      <c r="BH1084" s="211"/>
    </row>
    <row r="1085" spans="1:60" outlineLevel="1" x14ac:dyDescent="0.2">
      <c r="A1085" s="233">
        <v>250</v>
      </c>
      <c r="B1085" s="234" t="s">
        <v>1335</v>
      </c>
      <c r="C1085" s="252" t="s">
        <v>1336</v>
      </c>
      <c r="D1085" s="235" t="s">
        <v>980</v>
      </c>
      <c r="E1085" s="236">
        <v>4</v>
      </c>
      <c r="F1085" s="237"/>
      <c r="G1085" s="238">
        <f>ROUND(E1085*F1085,2)</f>
        <v>0</v>
      </c>
      <c r="H1085" s="237"/>
      <c r="I1085" s="238">
        <f>ROUND(E1085*H1085,2)</f>
        <v>0</v>
      </c>
      <c r="J1085" s="237"/>
      <c r="K1085" s="238">
        <f>ROUND(E1085*J1085,2)</f>
        <v>0</v>
      </c>
      <c r="L1085" s="238">
        <v>21</v>
      </c>
      <c r="M1085" s="238">
        <f>G1085*(1+L1085/100)</f>
        <v>0</v>
      </c>
      <c r="N1085" s="238">
        <v>0</v>
      </c>
      <c r="O1085" s="238">
        <f>ROUND(E1085*N1085,2)</f>
        <v>0</v>
      </c>
      <c r="P1085" s="238">
        <v>0</v>
      </c>
      <c r="Q1085" s="238">
        <f>ROUND(E1085*P1085,2)</f>
        <v>0</v>
      </c>
      <c r="R1085" s="238"/>
      <c r="S1085" s="238" t="s">
        <v>247</v>
      </c>
      <c r="T1085" s="239" t="s">
        <v>215</v>
      </c>
      <c r="U1085" s="222">
        <v>0</v>
      </c>
      <c r="V1085" s="222">
        <f>ROUND(E1085*U1085,2)</f>
        <v>0</v>
      </c>
      <c r="W1085" s="222"/>
      <c r="X1085" s="222" t="s">
        <v>344</v>
      </c>
      <c r="Y1085" s="211"/>
      <c r="Z1085" s="211"/>
      <c r="AA1085" s="211"/>
      <c r="AB1085" s="211"/>
      <c r="AC1085" s="211"/>
      <c r="AD1085" s="211"/>
      <c r="AE1085" s="211"/>
      <c r="AF1085" s="211"/>
      <c r="AG1085" s="211" t="s">
        <v>345</v>
      </c>
      <c r="AH1085" s="211"/>
      <c r="AI1085" s="211"/>
      <c r="AJ1085" s="211"/>
      <c r="AK1085" s="211"/>
      <c r="AL1085" s="211"/>
      <c r="AM1085" s="211"/>
      <c r="AN1085" s="211"/>
      <c r="AO1085" s="211"/>
      <c r="AP1085" s="211"/>
      <c r="AQ1085" s="211"/>
      <c r="AR1085" s="211"/>
      <c r="AS1085" s="211"/>
      <c r="AT1085" s="211"/>
      <c r="AU1085" s="211"/>
      <c r="AV1085" s="211"/>
      <c r="AW1085" s="211"/>
      <c r="AX1085" s="211"/>
      <c r="AY1085" s="211"/>
      <c r="AZ1085" s="211"/>
      <c r="BA1085" s="211"/>
      <c r="BB1085" s="211"/>
      <c r="BC1085" s="211"/>
      <c r="BD1085" s="211"/>
      <c r="BE1085" s="211"/>
      <c r="BF1085" s="211"/>
      <c r="BG1085" s="211"/>
      <c r="BH1085" s="211"/>
    </row>
    <row r="1086" spans="1:60" outlineLevel="1" x14ac:dyDescent="0.2">
      <c r="A1086" s="218"/>
      <c r="B1086" s="219"/>
      <c r="C1086" s="268" t="s">
        <v>1337</v>
      </c>
      <c r="D1086" s="259"/>
      <c r="E1086" s="260">
        <v>4</v>
      </c>
      <c r="F1086" s="222"/>
      <c r="G1086" s="222"/>
      <c r="H1086" s="222"/>
      <c r="I1086" s="222"/>
      <c r="J1086" s="222"/>
      <c r="K1086" s="222"/>
      <c r="L1086" s="222"/>
      <c r="M1086" s="222"/>
      <c r="N1086" s="222"/>
      <c r="O1086" s="222"/>
      <c r="P1086" s="222"/>
      <c r="Q1086" s="222"/>
      <c r="R1086" s="222"/>
      <c r="S1086" s="222"/>
      <c r="T1086" s="222"/>
      <c r="U1086" s="222"/>
      <c r="V1086" s="222"/>
      <c r="W1086" s="222"/>
      <c r="X1086" s="222"/>
      <c r="Y1086" s="211"/>
      <c r="Z1086" s="211"/>
      <c r="AA1086" s="211"/>
      <c r="AB1086" s="211"/>
      <c r="AC1086" s="211"/>
      <c r="AD1086" s="211"/>
      <c r="AE1086" s="211"/>
      <c r="AF1086" s="211"/>
      <c r="AG1086" s="211" t="s">
        <v>288</v>
      </c>
      <c r="AH1086" s="211">
        <v>0</v>
      </c>
      <c r="AI1086" s="211"/>
      <c r="AJ1086" s="211"/>
      <c r="AK1086" s="211"/>
      <c r="AL1086" s="211"/>
      <c r="AM1086" s="211"/>
      <c r="AN1086" s="211"/>
      <c r="AO1086" s="211"/>
      <c r="AP1086" s="211"/>
      <c r="AQ1086" s="211"/>
      <c r="AR1086" s="211"/>
      <c r="AS1086" s="211"/>
      <c r="AT1086" s="211"/>
      <c r="AU1086" s="211"/>
      <c r="AV1086" s="211"/>
      <c r="AW1086" s="211"/>
      <c r="AX1086" s="211"/>
      <c r="AY1086" s="211"/>
      <c r="AZ1086" s="211"/>
      <c r="BA1086" s="211"/>
      <c r="BB1086" s="211"/>
      <c r="BC1086" s="211"/>
      <c r="BD1086" s="211"/>
      <c r="BE1086" s="211"/>
      <c r="BF1086" s="211"/>
      <c r="BG1086" s="211"/>
      <c r="BH1086" s="211"/>
    </row>
    <row r="1087" spans="1:60" ht="20.95" outlineLevel="1" x14ac:dyDescent="0.2">
      <c r="A1087" s="233">
        <v>251</v>
      </c>
      <c r="B1087" s="234" t="s">
        <v>1338</v>
      </c>
      <c r="C1087" s="252" t="s">
        <v>1339</v>
      </c>
      <c r="D1087" s="235" t="s">
        <v>980</v>
      </c>
      <c r="E1087" s="236">
        <v>1</v>
      </c>
      <c r="F1087" s="237"/>
      <c r="G1087" s="238">
        <f>ROUND(E1087*F1087,2)</f>
        <v>0</v>
      </c>
      <c r="H1087" s="237"/>
      <c r="I1087" s="238">
        <f>ROUND(E1087*H1087,2)</f>
        <v>0</v>
      </c>
      <c r="J1087" s="237"/>
      <c r="K1087" s="238">
        <f>ROUND(E1087*J1087,2)</f>
        <v>0</v>
      </c>
      <c r="L1087" s="238">
        <v>21</v>
      </c>
      <c r="M1087" s="238">
        <f>G1087*(1+L1087/100)</f>
        <v>0</v>
      </c>
      <c r="N1087" s="238">
        <v>0</v>
      </c>
      <c r="O1087" s="238">
        <f>ROUND(E1087*N1087,2)</f>
        <v>0</v>
      </c>
      <c r="P1087" s="238">
        <v>0</v>
      </c>
      <c r="Q1087" s="238">
        <f>ROUND(E1087*P1087,2)</f>
        <v>0</v>
      </c>
      <c r="R1087" s="238"/>
      <c r="S1087" s="238" t="s">
        <v>247</v>
      </c>
      <c r="T1087" s="239" t="s">
        <v>215</v>
      </c>
      <c r="U1087" s="222">
        <v>0</v>
      </c>
      <c r="V1087" s="222">
        <f>ROUND(E1087*U1087,2)</f>
        <v>0</v>
      </c>
      <c r="W1087" s="222"/>
      <c r="X1087" s="222" t="s">
        <v>344</v>
      </c>
      <c r="Y1087" s="211"/>
      <c r="Z1087" s="211"/>
      <c r="AA1087" s="211"/>
      <c r="AB1087" s="211"/>
      <c r="AC1087" s="211"/>
      <c r="AD1087" s="211"/>
      <c r="AE1087" s="211"/>
      <c r="AF1087" s="211"/>
      <c r="AG1087" s="211" t="s">
        <v>345</v>
      </c>
      <c r="AH1087" s="211"/>
      <c r="AI1087" s="211"/>
      <c r="AJ1087" s="211"/>
      <c r="AK1087" s="211"/>
      <c r="AL1087" s="211"/>
      <c r="AM1087" s="211"/>
      <c r="AN1087" s="211"/>
      <c r="AO1087" s="211"/>
      <c r="AP1087" s="211"/>
      <c r="AQ1087" s="211"/>
      <c r="AR1087" s="211"/>
      <c r="AS1087" s="211"/>
      <c r="AT1087" s="211"/>
      <c r="AU1087" s="211"/>
      <c r="AV1087" s="211"/>
      <c r="AW1087" s="211"/>
      <c r="AX1087" s="211"/>
      <c r="AY1087" s="211"/>
      <c r="AZ1087" s="211"/>
      <c r="BA1087" s="211"/>
      <c r="BB1087" s="211"/>
      <c r="BC1087" s="211"/>
      <c r="BD1087" s="211"/>
      <c r="BE1087" s="211"/>
      <c r="BF1087" s="211"/>
      <c r="BG1087" s="211"/>
      <c r="BH1087" s="211"/>
    </row>
    <row r="1088" spans="1:60" outlineLevel="1" x14ac:dyDescent="0.2">
      <c r="A1088" s="218"/>
      <c r="B1088" s="219"/>
      <c r="C1088" s="268" t="s">
        <v>1340</v>
      </c>
      <c r="D1088" s="259"/>
      <c r="E1088" s="260">
        <v>1</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1"/>
      <c r="Z1088" s="211"/>
      <c r="AA1088" s="211"/>
      <c r="AB1088" s="211"/>
      <c r="AC1088" s="211"/>
      <c r="AD1088" s="211"/>
      <c r="AE1088" s="211"/>
      <c r="AF1088" s="211"/>
      <c r="AG1088" s="211" t="s">
        <v>288</v>
      </c>
      <c r="AH1088" s="211">
        <v>0</v>
      </c>
      <c r="AI1088" s="211"/>
      <c r="AJ1088" s="211"/>
      <c r="AK1088" s="211"/>
      <c r="AL1088" s="211"/>
      <c r="AM1088" s="211"/>
      <c r="AN1088" s="211"/>
      <c r="AO1088" s="211"/>
      <c r="AP1088" s="211"/>
      <c r="AQ1088" s="211"/>
      <c r="AR1088" s="211"/>
      <c r="AS1088" s="211"/>
      <c r="AT1088" s="211"/>
      <c r="AU1088" s="211"/>
      <c r="AV1088" s="211"/>
      <c r="AW1088" s="211"/>
      <c r="AX1088" s="211"/>
      <c r="AY1088" s="211"/>
      <c r="AZ1088" s="211"/>
      <c r="BA1088" s="211"/>
      <c r="BB1088" s="211"/>
      <c r="BC1088" s="211"/>
      <c r="BD1088" s="211"/>
      <c r="BE1088" s="211"/>
      <c r="BF1088" s="211"/>
      <c r="BG1088" s="211"/>
      <c r="BH1088" s="211"/>
    </row>
    <row r="1089" spans="1:60" ht="20.95" outlineLevel="1" x14ac:dyDescent="0.2">
      <c r="A1089" s="233">
        <v>252</v>
      </c>
      <c r="B1089" s="234" t="s">
        <v>1341</v>
      </c>
      <c r="C1089" s="252" t="s">
        <v>1342</v>
      </c>
      <c r="D1089" s="235" t="s">
        <v>980</v>
      </c>
      <c r="E1089" s="236">
        <v>2</v>
      </c>
      <c r="F1089" s="237"/>
      <c r="G1089" s="238">
        <f>ROUND(E1089*F1089,2)</f>
        <v>0</v>
      </c>
      <c r="H1089" s="237"/>
      <c r="I1089" s="238">
        <f>ROUND(E1089*H1089,2)</f>
        <v>0</v>
      </c>
      <c r="J1089" s="237"/>
      <c r="K1089" s="238">
        <f>ROUND(E1089*J1089,2)</f>
        <v>0</v>
      </c>
      <c r="L1089" s="238">
        <v>21</v>
      </c>
      <c r="M1089" s="238">
        <f>G1089*(1+L1089/100)</f>
        <v>0</v>
      </c>
      <c r="N1089" s="238">
        <v>0</v>
      </c>
      <c r="O1089" s="238">
        <f>ROUND(E1089*N1089,2)</f>
        <v>0</v>
      </c>
      <c r="P1089" s="238">
        <v>0</v>
      </c>
      <c r="Q1089" s="238">
        <f>ROUND(E1089*P1089,2)</f>
        <v>0</v>
      </c>
      <c r="R1089" s="238"/>
      <c r="S1089" s="238" t="s">
        <v>247</v>
      </c>
      <c r="T1089" s="239" t="s">
        <v>215</v>
      </c>
      <c r="U1089" s="222">
        <v>0</v>
      </c>
      <c r="V1089" s="222">
        <f>ROUND(E1089*U1089,2)</f>
        <v>0</v>
      </c>
      <c r="W1089" s="222"/>
      <c r="X1089" s="222" t="s">
        <v>344</v>
      </c>
      <c r="Y1089" s="211"/>
      <c r="Z1089" s="211"/>
      <c r="AA1089" s="211"/>
      <c r="AB1089" s="211"/>
      <c r="AC1089" s="211"/>
      <c r="AD1089" s="211"/>
      <c r="AE1089" s="211"/>
      <c r="AF1089" s="211"/>
      <c r="AG1089" s="211" t="s">
        <v>345</v>
      </c>
      <c r="AH1089" s="211"/>
      <c r="AI1089" s="211"/>
      <c r="AJ1089" s="211"/>
      <c r="AK1089" s="211"/>
      <c r="AL1089" s="211"/>
      <c r="AM1089" s="211"/>
      <c r="AN1089" s="211"/>
      <c r="AO1089" s="211"/>
      <c r="AP1089" s="211"/>
      <c r="AQ1089" s="211"/>
      <c r="AR1089" s="211"/>
      <c r="AS1089" s="211"/>
      <c r="AT1089" s="211"/>
      <c r="AU1089" s="211"/>
      <c r="AV1089" s="211"/>
      <c r="AW1089" s="211"/>
      <c r="AX1089" s="211"/>
      <c r="AY1089" s="211"/>
      <c r="AZ1089" s="211"/>
      <c r="BA1089" s="211"/>
      <c r="BB1089" s="211"/>
      <c r="BC1089" s="211"/>
      <c r="BD1089" s="211"/>
      <c r="BE1089" s="211"/>
      <c r="BF1089" s="211"/>
      <c r="BG1089" s="211"/>
      <c r="BH1089" s="211"/>
    </row>
    <row r="1090" spans="1:60" outlineLevel="1" x14ac:dyDescent="0.2">
      <c r="A1090" s="218"/>
      <c r="B1090" s="219"/>
      <c r="C1090" s="268" t="s">
        <v>1343</v>
      </c>
      <c r="D1090" s="259"/>
      <c r="E1090" s="260">
        <v>2</v>
      </c>
      <c r="F1090" s="222"/>
      <c r="G1090" s="222"/>
      <c r="H1090" s="222"/>
      <c r="I1090" s="222"/>
      <c r="J1090" s="222"/>
      <c r="K1090" s="222"/>
      <c r="L1090" s="222"/>
      <c r="M1090" s="222"/>
      <c r="N1090" s="222"/>
      <c r="O1090" s="222"/>
      <c r="P1090" s="222"/>
      <c r="Q1090" s="222"/>
      <c r="R1090" s="222"/>
      <c r="S1090" s="222"/>
      <c r="T1090" s="222"/>
      <c r="U1090" s="222"/>
      <c r="V1090" s="222"/>
      <c r="W1090" s="222"/>
      <c r="X1090" s="222"/>
      <c r="Y1090" s="211"/>
      <c r="Z1090" s="211"/>
      <c r="AA1090" s="211"/>
      <c r="AB1090" s="211"/>
      <c r="AC1090" s="211"/>
      <c r="AD1090" s="211"/>
      <c r="AE1090" s="211"/>
      <c r="AF1090" s="211"/>
      <c r="AG1090" s="211" t="s">
        <v>288</v>
      </c>
      <c r="AH1090" s="211">
        <v>0</v>
      </c>
      <c r="AI1090" s="211"/>
      <c r="AJ1090" s="211"/>
      <c r="AK1090" s="211"/>
      <c r="AL1090" s="211"/>
      <c r="AM1090" s="211"/>
      <c r="AN1090" s="211"/>
      <c r="AO1090" s="211"/>
      <c r="AP1090" s="211"/>
      <c r="AQ1090" s="211"/>
      <c r="AR1090" s="211"/>
      <c r="AS1090" s="211"/>
      <c r="AT1090" s="211"/>
      <c r="AU1090" s="211"/>
      <c r="AV1090" s="211"/>
      <c r="AW1090" s="211"/>
      <c r="AX1090" s="211"/>
      <c r="AY1090" s="211"/>
      <c r="AZ1090" s="211"/>
      <c r="BA1090" s="211"/>
      <c r="BB1090" s="211"/>
      <c r="BC1090" s="211"/>
      <c r="BD1090" s="211"/>
      <c r="BE1090" s="211"/>
      <c r="BF1090" s="211"/>
      <c r="BG1090" s="211"/>
      <c r="BH1090" s="211"/>
    </row>
    <row r="1091" spans="1:60" outlineLevel="1" x14ac:dyDescent="0.2">
      <c r="A1091" s="233">
        <v>253</v>
      </c>
      <c r="B1091" s="234" t="s">
        <v>1344</v>
      </c>
      <c r="C1091" s="252" t="s">
        <v>1345</v>
      </c>
      <c r="D1091" s="235" t="s">
        <v>980</v>
      </c>
      <c r="E1091" s="236">
        <v>2</v>
      </c>
      <c r="F1091" s="237"/>
      <c r="G1091" s="238">
        <f>ROUND(E1091*F1091,2)</f>
        <v>0</v>
      </c>
      <c r="H1091" s="237"/>
      <c r="I1091" s="238">
        <f>ROUND(E1091*H1091,2)</f>
        <v>0</v>
      </c>
      <c r="J1091" s="237"/>
      <c r="K1091" s="238">
        <f>ROUND(E1091*J1091,2)</f>
        <v>0</v>
      </c>
      <c r="L1091" s="238">
        <v>21</v>
      </c>
      <c r="M1091" s="238">
        <f>G1091*(1+L1091/100)</f>
        <v>0</v>
      </c>
      <c r="N1091" s="238">
        <v>0</v>
      </c>
      <c r="O1091" s="238">
        <f>ROUND(E1091*N1091,2)</f>
        <v>0</v>
      </c>
      <c r="P1091" s="238">
        <v>0</v>
      </c>
      <c r="Q1091" s="238">
        <f>ROUND(E1091*P1091,2)</f>
        <v>0</v>
      </c>
      <c r="R1091" s="238"/>
      <c r="S1091" s="238" t="s">
        <v>247</v>
      </c>
      <c r="T1091" s="239" t="s">
        <v>215</v>
      </c>
      <c r="U1091" s="222">
        <v>0</v>
      </c>
      <c r="V1091" s="222">
        <f>ROUND(E1091*U1091,2)</f>
        <v>0</v>
      </c>
      <c r="W1091" s="222"/>
      <c r="X1091" s="222" t="s">
        <v>344</v>
      </c>
      <c r="Y1091" s="211"/>
      <c r="Z1091" s="211"/>
      <c r="AA1091" s="211"/>
      <c r="AB1091" s="211"/>
      <c r="AC1091" s="211"/>
      <c r="AD1091" s="211"/>
      <c r="AE1091" s="211"/>
      <c r="AF1091" s="211"/>
      <c r="AG1091" s="211" t="s">
        <v>345</v>
      </c>
      <c r="AH1091" s="211"/>
      <c r="AI1091" s="211"/>
      <c r="AJ1091" s="211"/>
      <c r="AK1091" s="211"/>
      <c r="AL1091" s="211"/>
      <c r="AM1091" s="211"/>
      <c r="AN1091" s="211"/>
      <c r="AO1091" s="211"/>
      <c r="AP1091" s="211"/>
      <c r="AQ1091" s="211"/>
      <c r="AR1091" s="211"/>
      <c r="AS1091" s="211"/>
      <c r="AT1091" s="211"/>
      <c r="AU1091" s="211"/>
      <c r="AV1091" s="211"/>
      <c r="AW1091" s="211"/>
      <c r="AX1091" s="211"/>
      <c r="AY1091" s="211"/>
      <c r="AZ1091" s="211"/>
      <c r="BA1091" s="211"/>
      <c r="BB1091" s="211"/>
      <c r="BC1091" s="211"/>
      <c r="BD1091" s="211"/>
      <c r="BE1091" s="211"/>
      <c r="BF1091" s="211"/>
      <c r="BG1091" s="211"/>
      <c r="BH1091" s="211"/>
    </row>
    <row r="1092" spans="1:60" outlineLevel="1" x14ac:dyDescent="0.2">
      <c r="A1092" s="218"/>
      <c r="B1092" s="219"/>
      <c r="C1092" s="268" t="s">
        <v>1346</v>
      </c>
      <c r="D1092" s="259"/>
      <c r="E1092" s="260">
        <v>2</v>
      </c>
      <c r="F1092" s="222"/>
      <c r="G1092" s="222"/>
      <c r="H1092" s="222"/>
      <c r="I1092" s="222"/>
      <c r="J1092" s="222"/>
      <c r="K1092" s="222"/>
      <c r="L1092" s="222"/>
      <c r="M1092" s="222"/>
      <c r="N1092" s="222"/>
      <c r="O1092" s="222"/>
      <c r="P1092" s="222"/>
      <c r="Q1092" s="222"/>
      <c r="R1092" s="222"/>
      <c r="S1092" s="222"/>
      <c r="T1092" s="222"/>
      <c r="U1092" s="222"/>
      <c r="V1092" s="222"/>
      <c r="W1092" s="222"/>
      <c r="X1092" s="222"/>
      <c r="Y1092" s="211"/>
      <c r="Z1092" s="211"/>
      <c r="AA1092" s="211"/>
      <c r="AB1092" s="211"/>
      <c r="AC1092" s="211"/>
      <c r="AD1092" s="211"/>
      <c r="AE1092" s="211"/>
      <c r="AF1092" s="211"/>
      <c r="AG1092" s="211" t="s">
        <v>288</v>
      </c>
      <c r="AH1092" s="211">
        <v>0</v>
      </c>
      <c r="AI1092" s="211"/>
      <c r="AJ1092" s="211"/>
      <c r="AK1092" s="211"/>
      <c r="AL1092" s="211"/>
      <c r="AM1092" s="211"/>
      <c r="AN1092" s="211"/>
      <c r="AO1092" s="211"/>
      <c r="AP1092" s="211"/>
      <c r="AQ1092" s="211"/>
      <c r="AR1092" s="211"/>
      <c r="AS1092" s="211"/>
      <c r="AT1092" s="211"/>
      <c r="AU1092" s="211"/>
      <c r="AV1092" s="211"/>
      <c r="AW1092" s="211"/>
      <c r="AX1092" s="211"/>
      <c r="AY1092" s="211"/>
      <c r="AZ1092" s="211"/>
      <c r="BA1092" s="211"/>
      <c r="BB1092" s="211"/>
      <c r="BC1092" s="211"/>
      <c r="BD1092" s="211"/>
      <c r="BE1092" s="211"/>
      <c r="BF1092" s="211"/>
      <c r="BG1092" s="211"/>
      <c r="BH1092" s="211"/>
    </row>
    <row r="1093" spans="1:60" outlineLevel="1" x14ac:dyDescent="0.2">
      <c r="A1093" s="233">
        <v>254</v>
      </c>
      <c r="B1093" s="234" t="s">
        <v>1347</v>
      </c>
      <c r="C1093" s="252" t="s">
        <v>1348</v>
      </c>
      <c r="D1093" s="235" t="s">
        <v>980</v>
      </c>
      <c r="E1093" s="236">
        <v>1</v>
      </c>
      <c r="F1093" s="237"/>
      <c r="G1093" s="238">
        <f>ROUND(E1093*F1093,2)</f>
        <v>0</v>
      </c>
      <c r="H1093" s="237"/>
      <c r="I1093" s="238">
        <f>ROUND(E1093*H1093,2)</f>
        <v>0</v>
      </c>
      <c r="J1093" s="237"/>
      <c r="K1093" s="238">
        <f>ROUND(E1093*J1093,2)</f>
        <v>0</v>
      </c>
      <c r="L1093" s="238">
        <v>21</v>
      </c>
      <c r="M1093" s="238">
        <f>G1093*(1+L1093/100)</f>
        <v>0</v>
      </c>
      <c r="N1093" s="238">
        <v>0</v>
      </c>
      <c r="O1093" s="238">
        <f>ROUND(E1093*N1093,2)</f>
        <v>0</v>
      </c>
      <c r="P1093" s="238">
        <v>0</v>
      </c>
      <c r="Q1093" s="238">
        <f>ROUND(E1093*P1093,2)</f>
        <v>0</v>
      </c>
      <c r="R1093" s="238"/>
      <c r="S1093" s="238" t="s">
        <v>247</v>
      </c>
      <c r="T1093" s="239" t="s">
        <v>215</v>
      </c>
      <c r="U1093" s="222">
        <v>0</v>
      </c>
      <c r="V1093" s="222">
        <f>ROUND(E1093*U1093,2)</f>
        <v>0</v>
      </c>
      <c r="W1093" s="222"/>
      <c r="X1093" s="222" t="s">
        <v>344</v>
      </c>
      <c r="Y1093" s="211"/>
      <c r="Z1093" s="211"/>
      <c r="AA1093" s="211"/>
      <c r="AB1093" s="211"/>
      <c r="AC1093" s="211"/>
      <c r="AD1093" s="211"/>
      <c r="AE1093" s="211"/>
      <c r="AF1093" s="211"/>
      <c r="AG1093" s="211" t="s">
        <v>345</v>
      </c>
      <c r="AH1093" s="211"/>
      <c r="AI1093" s="211"/>
      <c r="AJ1093" s="211"/>
      <c r="AK1093" s="211"/>
      <c r="AL1093" s="211"/>
      <c r="AM1093" s="211"/>
      <c r="AN1093" s="211"/>
      <c r="AO1093" s="211"/>
      <c r="AP1093" s="211"/>
      <c r="AQ1093" s="211"/>
      <c r="AR1093" s="211"/>
      <c r="AS1093" s="211"/>
      <c r="AT1093" s="211"/>
      <c r="AU1093" s="211"/>
      <c r="AV1093" s="211"/>
      <c r="AW1093" s="211"/>
      <c r="AX1093" s="211"/>
      <c r="AY1093" s="211"/>
      <c r="AZ1093" s="211"/>
      <c r="BA1093" s="211"/>
      <c r="BB1093" s="211"/>
      <c r="BC1093" s="211"/>
      <c r="BD1093" s="211"/>
      <c r="BE1093" s="211"/>
      <c r="BF1093" s="211"/>
      <c r="BG1093" s="211"/>
      <c r="BH1093" s="211"/>
    </row>
    <row r="1094" spans="1:60" outlineLevel="1" x14ac:dyDescent="0.2">
      <c r="A1094" s="218"/>
      <c r="B1094" s="219"/>
      <c r="C1094" s="268" t="s">
        <v>1349</v>
      </c>
      <c r="D1094" s="259"/>
      <c r="E1094" s="260">
        <v>1</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1"/>
      <c r="Z1094" s="211"/>
      <c r="AA1094" s="211"/>
      <c r="AB1094" s="211"/>
      <c r="AC1094" s="211"/>
      <c r="AD1094" s="211"/>
      <c r="AE1094" s="211"/>
      <c r="AF1094" s="211"/>
      <c r="AG1094" s="211" t="s">
        <v>288</v>
      </c>
      <c r="AH1094" s="211">
        <v>0</v>
      </c>
      <c r="AI1094" s="211"/>
      <c r="AJ1094" s="211"/>
      <c r="AK1094" s="211"/>
      <c r="AL1094" s="211"/>
      <c r="AM1094" s="211"/>
      <c r="AN1094" s="211"/>
      <c r="AO1094" s="211"/>
      <c r="AP1094" s="211"/>
      <c r="AQ1094" s="211"/>
      <c r="AR1094" s="211"/>
      <c r="AS1094" s="211"/>
      <c r="AT1094" s="211"/>
      <c r="AU1094" s="211"/>
      <c r="AV1094" s="211"/>
      <c r="AW1094" s="211"/>
      <c r="AX1094" s="211"/>
      <c r="AY1094" s="211"/>
      <c r="AZ1094" s="211"/>
      <c r="BA1094" s="211"/>
      <c r="BB1094" s="211"/>
      <c r="BC1094" s="211"/>
      <c r="BD1094" s="211"/>
      <c r="BE1094" s="211"/>
      <c r="BF1094" s="211"/>
      <c r="BG1094" s="211"/>
      <c r="BH1094" s="211"/>
    </row>
    <row r="1095" spans="1:60" ht="20.95" outlineLevel="1" x14ac:dyDescent="0.2">
      <c r="A1095" s="233">
        <v>255</v>
      </c>
      <c r="B1095" s="234" t="s">
        <v>1350</v>
      </c>
      <c r="C1095" s="252" t="s">
        <v>1351</v>
      </c>
      <c r="D1095" s="235" t="s">
        <v>980</v>
      </c>
      <c r="E1095" s="236">
        <v>1</v>
      </c>
      <c r="F1095" s="237"/>
      <c r="G1095" s="238">
        <f>ROUND(E1095*F1095,2)</f>
        <v>0</v>
      </c>
      <c r="H1095" s="237"/>
      <c r="I1095" s="238">
        <f>ROUND(E1095*H1095,2)</f>
        <v>0</v>
      </c>
      <c r="J1095" s="237"/>
      <c r="K1095" s="238">
        <f>ROUND(E1095*J1095,2)</f>
        <v>0</v>
      </c>
      <c r="L1095" s="238">
        <v>21</v>
      </c>
      <c r="M1095" s="238">
        <f>G1095*(1+L1095/100)</f>
        <v>0</v>
      </c>
      <c r="N1095" s="238">
        <v>0</v>
      </c>
      <c r="O1095" s="238">
        <f>ROUND(E1095*N1095,2)</f>
        <v>0</v>
      </c>
      <c r="P1095" s="238">
        <v>0</v>
      </c>
      <c r="Q1095" s="238">
        <f>ROUND(E1095*P1095,2)</f>
        <v>0</v>
      </c>
      <c r="R1095" s="238"/>
      <c r="S1095" s="238" t="s">
        <v>247</v>
      </c>
      <c r="T1095" s="239" t="s">
        <v>215</v>
      </c>
      <c r="U1095" s="222">
        <v>0</v>
      </c>
      <c r="V1095" s="222">
        <f>ROUND(E1095*U1095,2)</f>
        <v>0</v>
      </c>
      <c r="W1095" s="222"/>
      <c r="X1095" s="222" t="s">
        <v>344</v>
      </c>
      <c r="Y1095" s="211"/>
      <c r="Z1095" s="211"/>
      <c r="AA1095" s="211"/>
      <c r="AB1095" s="211"/>
      <c r="AC1095" s="211"/>
      <c r="AD1095" s="211"/>
      <c r="AE1095" s="211"/>
      <c r="AF1095" s="211"/>
      <c r="AG1095" s="211" t="s">
        <v>345</v>
      </c>
      <c r="AH1095" s="211"/>
      <c r="AI1095" s="211"/>
      <c r="AJ1095" s="211"/>
      <c r="AK1095" s="211"/>
      <c r="AL1095" s="211"/>
      <c r="AM1095" s="211"/>
      <c r="AN1095" s="211"/>
      <c r="AO1095" s="211"/>
      <c r="AP1095" s="211"/>
      <c r="AQ1095" s="211"/>
      <c r="AR1095" s="211"/>
      <c r="AS1095" s="211"/>
      <c r="AT1095" s="211"/>
      <c r="AU1095" s="211"/>
      <c r="AV1095" s="211"/>
      <c r="AW1095" s="211"/>
      <c r="AX1095" s="211"/>
      <c r="AY1095" s="211"/>
      <c r="AZ1095" s="211"/>
      <c r="BA1095" s="211"/>
      <c r="BB1095" s="211"/>
      <c r="BC1095" s="211"/>
      <c r="BD1095" s="211"/>
      <c r="BE1095" s="211"/>
      <c r="BF1095" s="211"/>
      <c r="BG1095" s="211"/>
      <c r="BH1095" s="211"/>
    </row>
    <row r="1096" spans="1:60" outlineLevel="1" x14ac:dyDescent="0.2">
      <c r="A1096" s="218"/>
      <c r="B1096" s="219"/>
      <c r="C1096" s="268" t="s">
        <v>1352</v>
      </c>
      <c r="D1096" s="259"/>
      <c r="E1096" s="260">
        <v>1</v>
      </c>
      <c r="F1096" s="222"/>
      <c r="G1096" s="222"/>
      <c r="H1096" s="222"/>
      <c r="I1096" s="222"/>
      <c r="J1096" s="222"/>
      <c r="K1096" s="222"/>
      <c r="L1096" s="222"/>
      <c r="M1096" s="222"/>
      <c r="N1096" s="222"/>
      <c r="O1096" s="222"/>
      <c r="P1096" s="222"/>
      <c r="Q1096" s="222"/>
      <c r="R1096" s="222"/>
      <c r="S1096" s="222"/>
      <c r="T1096" s="222"/>
      <c r="U1096" s="222"/>
      <c r="V1096" s="222"/>
      <c r="W1096" s="222"/>
      <c r="X1096" s="222"/>
      <c r="Y1096" s="211"/>
      <c r="Z1096" s="211"/>
      <c r="AA1096" s="211"/>
      <c r="AB1096" s="211"/>
      <c r="AC1096" s="211"/>
      <c r="AD1096" s="211"/>
      <c r="AE1096" s="211"/>
      <c r="AF1096" s="211"/>
      <c r="AG1096" s="211" t="s">
        <v>288</v>
      </c>
      <c r="AH1096" s="211">
        <v>0</v>
      </c>
      <c r="AI1096" s="211"/>
      <c r="AJ1096" s="211"/>
      <c r="AK1096" s="211"/>
      <c r="AL1096" s="211"/>
      <c r="AM1096" s="211"/>
      <c r="AN1096" s="211"/>
      <c r="AO1096" s="211"/>
      <c r="AP1096" s="211"/>
      <c r="AQ1096" s="211"/>
      <c r="AR1096" s="211"/>
      <c r="AS1096" s="211"/>
      <c r="AT1096" s="211"/>
      <c r="AU1096" s="211"/>
      <c r="AV1096" s="211"/>
      <c r="AW1096" s="211"/>
      <c r="AX1096" s="211"/>
      <c r="AY1096" s="211"/>
      <c r="AZ1096" s="211"/>
      <c r="BA1096" s="211"/>
      <c r="BB1096" s="211"/>
      <c r="BC1096" s="211"/>
      <c r="BD1096" s="211"/>
      <c r="BE1096" s="211"/>
      <c r="BF1096" s="211"/>
      <c r="BG1096" s="211"/>
      <c r="BH1096" s="211"/>
    </row>
    <row r="1097" spans="1:60" ht="20.95" outlineLevel="1" x14ac:dyDescent="0.2">
      <c r="A1097" s="233">
        <v>256</v>
      </c>
      <c r="B1097" s="234" t="s">
        <v>1353</v>
      </c>
      <c r="C1097" s="252" t="s">
        <v>1354</v>
      </c>
      <c r="D1097" s="235" t="s">
        <v>980</v>
      </c>
      <c r="E1097" s="236">
        <v>1</v>
      </c>
      <c r="F1097" s="237"/>
      <c r="G1097" s="238">
        <f>ROUND(E1097*F1097,2)</f>
        <v>0</v>
      </c>
      <c r="H1097" s="237"/>
      <c r="I1097" s="238">
        <f>ROUND(E1097*H1097,2)</f>
        <v>0</v>
      </c>
      <c r="J1097" s="237"/>
      <c r="K1097" s="238">
        <f>ROUND(E1097*J1097,2)</f>
        <v>0</v>
      </c>
      <c r="L1097" s="238">
        <v>21</v>
      </c>
      <c r="M1097" s="238">
        <f>G1097*(1+L1097/100)</f>
        <v>0</v>
      </c>
      <c r="N1097" s="238">
        <v>0</v>
      </c>
      <c r="O1097" s="238">
        <f>ROUND(E1097*N1097,2)</f>
        <v>0</v>
      </c>
      <c r="P1097" s="238">
        <v>0</v>
      </c>
      <c r="Q1097" s="238">
        <f>ROUND(E1097*P1097,2)</f>
        <v>0</v>
      </c>
      <c r="R1097" s="238"/>
      <c r="S1097" s="238" t="s">
        <v>247</v>
      </c>
      <c r="T1097" s="239" t="s">
        <v>215</v>
      </c>
      <c r="U1097" s="222">
        <v>0</v>
      </c>
      <c r="V1097" s="222">
        <f>ROUND(E1097*U1097,2)</f>
        <v>0</v>
      </c>
      <c r="W1097" s="222"/>
      <c r="X1097" s="222" t="s">
        <v>344</v>
      </c>
      <c r="Y1097" s="211"/>
      <c r="Z1097" s="211"/>
      <c r="AA1097" s="211"/>
      <c r="AB1097" s="211"/>
      <c r="AC1097" s="211"/>
      <c r="AD1097" s="211"/>
      <c r="AE1097" s="211"/>
      <c r="AF1097" s="211"/>
      <c r="AG1097" s="211" t="s">
        <v>345</v>
      </c>
      <c r="AH1097" s="211"/>
      <c r="AI1097" s="211"/>
      <c r="AJ1097" s="211"/>
      <c r="AK1097" s="211"/>
      <c r="AL1097" s="211"/>
      <c r="AM1097" s="211"/>
      <c r="AN1097" s="211"/>
      <c r="AO1097" s="211"/>
      <c r="AP1097" s="211"/>
      <c r="AQ1097" s="211"/>
      <c r="AR1097" s="211"/>
      <c r="AS1097" s="211"/>
      <c r="AT1097" s="211"/>
      <c r="AU1097" s="211"/>
      <c r="AV1097" s="211"/>
      <c r="AW1097" s="211"/>
      <c r="AX1097" s="211"/>
      <c r="AY1097" s="211"/>
      <c r="AZ1097" s="211"/>
      <c r="BA1097" s="211"/>
      <c r="BB1097" s="211"/>
      <c r="BC1097" s="211"/>
      <c r="BD1097" s="211"/>
      <c r="BE1097" s="211"/>
      <c r="BF1097" s="211"/>
      <c r="BG1097" s="211"/>
      <c r="BH1097" s="211"/>
    </row>
    <row r="1098" spans="1:60" outlineLevel="1" x14ac:dyDescent="0.2">
      <c r="A1098" s="218"/>
      <c r="B1098" s="219"/>
      <c r="C1098" s="268" t="s">
        <v>1355</v>
      </c>
      <c r="D1098" s="259"/>
      <c r="E1098" s="260">
        <v>1</v>
      </c>
      <c r="F1098" s="222"/>
      <c r="G1098" s="222"/>
      <c r="H1098" s="222"/>
      <c r="I1098" s="222"/>
      <c r="J1098" s="222"/>
      <c r="K1098" s="222"/>
      <c r="L1098" s="222"/>
      <c r="M1098" s="222"/>
      <c r="N1098" s="222"/>
      <c r="O1098" s="222"/>
      <c r="P1098" s="222"/>
      <c r="Q1098" s="222"/>
      <c r="R1098" s="222"/>
      <c r="S1098" s="222"/>
      <c r="T1098" s="222"/>
      <c r="U1098" s="222"/>
      <c r="V1098" s="222"/>
      <c r="W1098" s="222"/>
      <c r="X1098" s="222"/>
      <c r="Y1098" s="211"/>
      <c r="Z1098" s="211"/>
      <c r="AA1098" s="211"/>
      <c r="AB1098" s="211"/>
      <c r="AC1098" s="211"/>
      <c r="AD1098" s="211"/>
      <c r="AE1098" s="211"/>
      <c r="AF1098" s="211"/>
      <c r="AG1098" s="211" t="s">
        <v>288</v>
      </c>
      <c r="AH1098" s="211">
        <v>0</v>
      </c>
      <c r="AI1098" s="211"/>
      <c r="AJ1098" s="211"/>
      <c r="AK1098" s="211"/>
      <c r="AL1098" s="211"/>
      <c r="AM1098" s="211"/>
      <c r="AN1098" s="211"/>
      <c r="AO1098" s="211"/>
      <c r="AP1098" s="211"/>
      <c r="AQ1098" s="211"/>
      <c r="AR1098" s="211"/>
      <c r="AS1098" s="211"/>
      <c r="AT1098" s="211"/>
      <c r="AU1098" s="211"/>
      <c r="AV1098" s="211"/>
      <c r="AW1098" s="211"/>
      <c r="AX1098" s="211"/>
      <c r="AY1098" s="211"/>
      <c r="AZ1098" s="211"/>
      <c r="BA1098" s="211"/>
      <c r="BB1098" s="211"/>
      <c r="BC1098" s="211"/>
      <c r="BD1098" s="211"/>
      <c r="BE1098" s="211"/>
      <c r="BF1098" s="211"/>
      <c r="BG1098" s="211"/>
      <c r="BH1098" s="211"/>
    </row>
    <row r="1099" spans="1:60" ht="20.95" outlineLevel="1" x14ac:dyDescent="0.2">
      <c r="A1099" s="233">
        <v>257</v>
      </c>
      <c r="B1099" s="234" t="s">
        <v>1356</v>
      </c>
      <c r="C1099" s="252" t="s">
        <v>1357</v>
      </c>
      <c r="D1099" s="235" t="s">
        <v>980</v>
      </c>
      <c r="E1099" s="236">
        <v>1</v>
      </c>
      <c r="F1099" s="237"/>
      <c r="G1099" s="238">
        <f>ROUND(E1099*F1099,2)</f>
        <v>0</v>
      </c>
      <c r="H1099" s="237"/>
      <c r="I1099" s="238">
        <f>ROUND(E1099*H1099,2)</f>
        <v>0</v>
      </c>
      <c r="J1099" s="237"/>
      <c r="K1099" s="238">
        <f>ROUND(E1099*J1099,2)</f>
        <v>0</v>
      </c>
      <c r="L1099" s="238">
        <v>21</v>
      </c>
      <c r="M1099" s="238">
        <f>G1099*(1+L1099/100)</f>
        <v>0</v>
      </c>
      <c r="N1099" s="238">
        <v>0</v>
      </c>
      <c r="O1099" s="238">
        <f>ROUND(E1099*N1099,2)</f>
        <v>0</v>
      </c>
      <c r="P1099" s="238">
        <v>0</v>
      </c>
      <c r="Q1099" s="238">
        <f>ROUND(E1099*P1099,2)</f>
        <v>0</v>
      </c>
      <c r="R1099" s="238"/>
      <c r="S1099" s="238" t="s">
        <v>247</v>
      </c>
      <c r="T1099" s="239" t="s">
        <v>215</v>
      </c>
      <c r="U1099" s="222">
        <v>0</v>
      </c>
      <c r="V1099" s="222">
        <f>ROUND(E1099*U1099,2)</f>
        <v>0</v>
      </c>
      <c r="W1099" s="222"/>
      <c r="X1099" s="222" t="s">
        <v>344</v>
      </c>
      <c r="Y1099" s="211"/>
      <c r="Z1099" s="211"/>
      <c r="AA1099" s="211"/>
      <c r="AB1099" s="211"/>
      <c r="AC1099" s="211"/>
      <c r="AD1099" s="211"/>
      <c r="AE1099" s="211"/>
      <c r="AF1099" s="211"/>
      <c r="AG1099" s="211" t="s">
        <v>345</v>
      </c>
      <c r="AH1099" s="211"/>
      <c r="AI1099" s="211"/>
      <c r="AJ1099" s="211"/>
      <c r="AK1099" s="211"/>
      <c r="AL1099" s="211"/>
      <c r="AM1099" s="211"/>
      <c r="AN1099" s="211"/>
      <c r="AO1099" s="211"/>
      <c r="AP1099" s="211"/>
      <c r="AQ1099" s="211"/>
      <c r="AR1099" s="211"/>
      <c r="AS1099" s="211"/>
      <c r="AT1099" s="211"/>
      <c r="AU1099" s="211"/>
      <c r="AV1099" s="211"/>
      <c r="AW1099" s="211"/>
      <c r="AX1099" s="211"/>
      <c r="AY1099" s="211"/>
      <c r="AZ1099" s="211"/>
      <c r="BA1099" s="211"/>
      <c r="BB1099" s="211"/>
      <c r="BC1099" s="211"/>
      <c r="BD1099" s="211"/>
      <c r="BE1099" s="211"/>
      <c r="BF1099" s="211"/>
      <c r="BG1099" s="211"/>
      <c r="BH1099" s="211"/>
    </row>
    <row r="1100" spans="1:60" outlineLevel="1" x14ac:dyDescent="0.2">
      <c r="A1100" s="218"/>
      <c r="B1100" s="219"/>
      <c r="C1100" s="268" t="s">
        <v>1358</v>
      </c>
      <c r="D1100" s="259"/>
      <c r="E1100" s="260">
        <v>1</v>
      </c>
      <c r="F1100" s="222"/>
      <c r="G1100" s="222"/>
      <c r="H1100" s="222"/>
      <c r="I1100" s="222"/>
      <c r="J1100" s="222"/>
      <c r="K1100" s="222"/>
      <c r="L1100" s="222"/>
      <c r="M1100" s="222"/>
      <c r="N1100" s="222"/>
      <c r="O1100" s="222"/>
      <c r="P1100" s="222"/>
      <c r="Q1100" s="222"/>
      <c r="R1100" s="222"/>
      <c r="S1100" s="222"/>
      <c r="T1100" s="222"/>
      <c r="U1100" s="222"/>
      <c r="V1100" s="222"/>
      <c r="W1100" s="222"/>
      <c r="X1100" s="222"/>
      <c r="Y1100" s="211"/>
      <c r="Z1100" s="211"/>
      <c r="AA1100" s="211"/>
      <c r="AB1100" s="211"/>
      <c r="AC1100" s="211"/>
      <c r="AD1100" s="211"/>
      <c r="AE1100" s="211"/>
      <c r="AF1100" s="211"/>
      <c r="AG1100" s="211" t="s">
        <v>288</v>
      </c>
      <c r="AH1100" s="211">
        <v>0</v>
      </c>
      <c r="AI1100" s="211"/>
      <c r="AJ1100" s="211"/>
      <c r="AK1100" s="211"/>
      <c r="AL1100" s="211"/>
      <c r="AM1100" s="211"/>
      <c r="AN1100" s="211"/>
      <c r="AO1100" s="211"/>
      <c r="AP1100" s="211"/>
      <c r="AQ1100" s="211"/>
      <c r="AR1100" s="211"/>
      <c r="AS1100" s="211"/>
      <c r="AT1100" s="211"/>
      <c r="AU1100" s="211"/>
      <c r="AV1100" s="211"/>
      <c r="AW1100" s="211"/>
      <c r="AX1100" s="211"/>
      <c r="AY1100" s="211"/>
      <c r="AZ1100" s="211"/>
      <c r="BA1100" s="211"/>
      <c r="BB1100" s="211"/>
      <c r="BC1100" s="211"/>
      <c r="BD1100" s="211"/>
      <c r="BE1100" s="211"/>
      <c r="BF1100" s="211"/>
      <c r="BG1100" s="211"/>
      <c r="BH1100" s="211"/>
    </row>
    <row r="1101" spans="1:60" ht="20.95" outlineLevel="1" x14ac:dyDescent="0.2">
      <c r="A1101" s="233">
        <v>258</v>
      </c>
      <c r="B1101" s="234" t="s">
        <v>1359</v>
      </c>
      <c r="C1101" s="252" t="s">
        <v>1360</v>
      </c>
      <c r="D1101" s="235" t="s">
        <v>980</v>
      </c>
      <c r="E1101" s="236">
        <v>1</v>
      </c>
      <c r="F1101" s="237"/>
      <c r="G1101" s="238">
        <f>ROUND(E1101*F1101,2)</f>
        <v>0</v>
      </c>
      <c r="H1101" s="237"/>
      <c r="I1101" s="238">
        <f>ROUND(E1101*H1101,2)</f>
        <v>0</v>
      </c>
      <c r="J1101" s="237"/>
      <c r="K1101" s="238">
        <f>ROUND(E1101*J1101,2)</f>
        <v>0</v>
      </c>
      <c r="L1101" s="238">
        <v>21</v>
      </c>
      <c r="M1101" s="238">
        <f>G1101*(1+L1101/100)</f>
        <v>0</v>
      </c>
      <c r="N1101" s="238">
        <v>0</v>
      </c>
      <c r="O1101" s="238">
        <f>ROUND(E1101*N1101,2)</f>
        <v>0</v>
      </c>
      <c r="P1101" s="238">
        <v>0</v>
      </c>
      <c r="Q1101" s="238">
        <f>ROUND(E1101*P1101,2)</f>
        <v>0</v>
      </c>
      <c r="R1101" s="238"/>
      <c r="S1101" s="238" t="s">
        <v>247</v>
      </c>
      <c r="T1101" s="239" t="s">
        <v>215</v>
      </c>
      <c r="U1101" s="222">
        <v>0</v>
      </c>
      <c r="V1101" s="222">
        <f>ROUND(E1101*U1101,2)</f>
        <v>0</v>
      </c>
      <c r="W1101" s="222"/>
      <c r="X1101" s="222" t="s">
        <v>344</v>
      </c>
      <c r="Y1101" s="211"/>
      <c r="Z1101" s="211"/>
      <c r="AA1101" s="211"/>
      <c r="AB1101" s="211"/>
      <c r="AC1101" s="211"/>
      <c r="AD1101" s="211"/>
      <c r="AE1101" s="211"/>
      <c r="AF1101" s="211"/>
      <c r="AG1101" s="211" t="s">
        <v>345</v>
      </c>
      <c r="AH1101" s="211"/>
      <c r="AI1101" s="211"/>
      <c r="AJ1101" s="211"/>
      <c r="AK1101" s="211"/>
      <c r="AL1101" s="211"/>
      <c r="AM1101" s="211"/>
      <c r="AN1101" s="211"/>
      <c r="AO1101" s="211"/>
      <c r="AP1101" s="211"/>
      <c r="AQ1101" s="211"/>
      <c r="AR1101" s="211"/>
      <c r="AS1101" s="211"/>
      <c r="AT1101" s="211"/>
      <c r="AU1101" s="211"/>
      <c r="AV1101" s="211"/>
      <c r="AW1101" s="211"/>
      <c r="AX1101" s="211"/>
      <c r="AY1101" s="211"/>
      <c r="AZ1101" s="211"/>
      <c r="BA1101" s="211"/>
      <c r="BB1101" s="211"/>
      <c r="BC1101" s="211"/>
      <c r="BD1101" s="211"/>
      <c r="BE1101" s="211"/>
      <c r="BF1101" s="211"/>
      <c r="BG1101" s="211"/>
      <c r="BH1101" s="211"/>
    </row>
    <row r="1102" spans="1:60" outlineLevel="1" x14ac:dyDescent="0.2">
      <c r="A1102" s="218"/>
      <c r="B1102" s="219"/>
      <c r="C1102" s="268" t="s">
        <v>1361</v>
      </c>
      <c r="D1102" s="259"/>
      <c r="E1102" s="260">
        <v>1</v>
      </c>
      <c r="F1102" s="222"/>
      <c r="G1102" s="222"/>
      <c r="H1102" s="222"/>
      <c r="I1102" s="222"/>
      <c r="J1102" s="222"/>
      <c r="K1102" s="222"/>
      <c r="L1102" s="222"/>
      <c r="M1102" s="222"/>
      <c r="N1102" s="222"/>
      <c r="O1102" s="222"/>
      <c r="P1102" s="222"/>
      <c r="Q1102" s="222"/>
      <c r="R1102" s="222"/>
      <c r="S1102" s="222"/>
      <c r="T1102" s="222"/>
      <c r="U1102" s="222"/>
      <c r="V1102" s="222"/>
      <c r="W1102" s="222"/>
      <c r="X1102" s="222"/>
      <c r="Y1102" s="211"/>
      <c r="Z1102" s="211"/>
      <c r="AA1102" s="211"/>
      <c r="AB1102" s="211"/>
      <c r="AC1102" s="211"/>
      <c r="AD1102" s="211"/>
      <c r="AE1102" s="211"/>
      <c r="AF1102" s="211"/>
      <c r="AG1102" s="211" t="s">
        <v>288</v>
      </c>
      <c r="AH1102" s="211">
        <v>0</v>
      </c>
      <c r="AI1102" s="211"/>
      <c r="AJ1102" s="211"/>
      <c r="AK1102" s="211"/>
      <c r="AL1102" s="211"/>
      <c r="AM1102" s="211"/>
      <c r="AN1102" s="211"/>
      <c r="AO1102" s="211"/>
      <c r="AP1102" s="211"/>
      <c r="AQ1102" s="211"/>
      <c r="AR1102" s="211"/>
      <c r="AS1102" s="211"/>
      <c r="AT1102" s="211"/>
      <c r="AU1102" s="211"/>
      <c r="AV1102" s="211"/>
      <c r="AW1102" s="211"/>
      <c r="AX1102" s="211"/>
      <c r="AY1102" s="211"/>
      <c r="AZ1102" s="211"/>
      <c r="BA1102" s="211"/>
      <c r="BB1102" s="211"/>
      <c r="BC1102" s="211"/>
      <c r="BD1102" s="211"/>
      <c r="BE1102" s="211"/>
      <c r="BF1102" s="211"/>
      <c r="BG1102" s="211"/>
      <c r="BH1102" s="211"/>
    </row>
    <row r="1103" spans="1:60" ht="20.95" outlineLevel="1" x14ac:dyDescent="0.2">
      <c r="A1103" s="233">
        <v>259</v>
      </c>
      <c r="B1103" s="234" t="s">
        <v>1362</v>
      </c>
      <c r="C1103" s="252" t="s">
        <v>1363</v>
      </c>
      <c r="D1103" s="235" t="s">
        <v>980</v>
      </c>
      <c r="E1103" s="236">
        <v>1</v>
      </c>
      <c r="F1103" s="237"/>
      <c r="G1103" s="238">
        <f>ROUND(E1103*F1103,2)</f>
        <v>0</v>
      </c>
      <c r="H1103" s="237"/>
      <c r="I1103" s="238">
        <f>ROUND(E1103*H1103,2)</f>
        <v>0</v>
      </c>
      <c r="J1103" s="237"/>
      <c r="K1103" s="238">
        <f>ROUND(E1103*J1103,2)</f>
        <v>0</v>
      </c>
      <c r="L1103" s="238">
        <v>21</v>
      </c>
      <c r="M1103" s="238">
        <f>G1103*(1+L1103/100)</f>
        <v>0</v>
      </c>
      <c r="N1103" s="238">
        <v>0</v>
      </c>
      <c r="O1103" s="238">
        <f>ROUND(E1103*N1103,2)</f>
        <v>0</v>
      </c>
      <c r="P1103" s="238">
        <v>0</v>
      </c>
      <c r="Q1103" s="238">
        <f>ROUND(E1103*P1103,2)</f>
        <v>0</v>
      </c>
      <c r="R1103" s="238"/>
      <c r="S1103" s="238" t="s">
        <v>247</v>
      </c>
      <c r="T1103" s="239" t="s">
        <v>215</v>
      </c>
      <c r="U1103" s="222">
        <v>0</v>
      </c>
      <c r="V1103" s="222">
        <f>ROUND(E1103*U1103,2)</f>
        <v>0</v>
      </c>
      <c r="W1103" s="222"/>
      <c r="X1103" s="222" t="s">
        <v>344</v>
      </c>
      <c r="Y1103" s="211"/>
      <c r="Z1103" s="211"/>
      <c r="AA1103" s="211"/>
      <c r="AB1103" s="211"/>
      <c r="AC1103" s="211"/>
      <c r="AD1103" s="211"/>
      <c r="AE1103" s="211"/>
      <c r="AF1103" s="211"/>
      <c r="AG1103" s="211" t="s">
        <v>345</v>
      </c>
      <c r="AH1103" s="211"/>
      <c r="AI1103" s="211"/>
      <c r="AJ1103" s="211"/>
      <c r="AK1103" s="211"/>
      <c r="AL1103" s="211"/>
      <c r="AM1103" s="211"/>
      <c r="AN1103" s="211"/>
      <c r="AO1103" s="211"/>
      <c r="AP1103" s="211"/>
      <c r="AQ1103" s="211"/>
      <c r="AR1103" s="211"/>
      <c r="AS1103" s="211"/>
      <c r="AT1103" s="211"/>
      <c r="AU1103" s="211"/>
      <c r="AV1103" s="211"/>
      <c r="AW1103" s="211"/>
      <c r="AX1103" s="211"/>
      <c r="AY1103" s="211"/>
      <c r="AZ1103" s="211"/>
      <c r="BA1103" s="211"/>
      <c r="BB1103" s="211"/>
      <c r="BC1103" s="211"/>
      <c r="BD1103" s="211"/>
      <c r="BE1103" s="211"/>
      <c r="BF1103" s="211"/>
      <c r="BG1103" s="211"/>
      <c r="BH1103" s="211"/>
    </row>
    <row r="1104" spans="1:60" outlineLevel="1" x14ac:dyDescent="0.2">
      <c r="A1104" s="218"/>
      <c r="B1104" s="219"/>
      <c r="C1104" s="268" t="s">
        <v>1364</v>
      </c>
      <c r="D1104" s="259"/>
      <c r="E1104" s="260">
        <v>1</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1"/>
      <c r="Z1104" s="211"/>
      <c r="AA1104" s="211"/>
      <c r="AB1104" s="211"/>
      <c r="AC1104" s="211"/>
      <c r="AD1104" s="211"/>
      <c r="AE1104" s="211"/>
      <c r="AF1104" s="211"/>
      <c r="AG1104" s="211" t="s">
        <v>288</v>
      </c>
      <c r="AH1104" s="211">
        <v>0</v>
      </c>
      <c r="AI1104" s="211"/>
      <c r="AJ1104" s="211"/>
      <c r="AK1104" s="211"/>
      <c r="AL1104" s="211"/>
      <c r="AM1104" s="211"/>
      <c r="AN1104" s="211"/>
      <c r="AO1104" s="211"/>
      <c r="AP1104" s="211"/>
      <c r="AQ1104" s="211"/>
      <c r="AR1104" s="211"/>
      <c r="AS1104" s="211"/>
      <c r="AT1104" s="211"/>
      <c r="AU1104" s="211"/>
      <c r="AV1104" s="211"/>
      <c r="AW1104" s="211"/>
      <c r="AX1104" s="211"/>
      <c r="AY1104" s="211"/>
      <c r="AZ1104" s="211"/>
      <c r="BA1104" s="211"/>
      <c r="BB1104" s="211"/>
      <c r="BC1104" s="211"/>
      <c r="BD1104" s="211"/>
      <c r="BE1104" s="211"/>
      <c r="BF1104" s="211"/>
      <c r="BG1104" s="211"/>
      <c r="BH1104" s="211"/>
    </row>
    <row r="1105" spans="1:60" ht="20.95" outlineLevel="1" x14ac:dyDescent="0.2">
      <c r="A1105" s="233">
        <v>260</v>
      </c>
      <c r="B1105" s="234" t="s">
        <v>1365</v>
      </c>
      <c r="C1105" s="252" t="s">
        <v>1366</v>
      </c>
      <c r="D1105" s="235" t="s">
        <v>980</v>
      </c>
      <c r="E1105" s="236">
        <v>1</v>
      </c>
      <c r="F1105" s="237"/>
      <c r="G1105" s="238">
        <f>ROUND(E1105*F1105,2)</f>
        <v>0</v>
      </c>
      <c r="H1105" s="237"/>
      <c r="I1105" s="238">
        <f>ROUND(E1105*H1105,2)</f>
        <v>0</v>
      </c>
      <c r="J1105" s="237"/>
      <c r="K1105" s="238">
        <f>ROUND(E1105*J1105,2)</f>
        <v>0</v>
      </c>
      <c r="L1105" s="238">
        <v>21</v>
      </c>
      <c r="M1105" s="238">
        <f>G1105*(1+L1105/100)</f>
        <v>0</v>
      </c>
      <c r="N1105" s="238">
        <v>0</v>
      </c>
      <c r="O1105" s="238">
        <f>ROUND(E1105*N1105,2)</f>
        <v>0</v>
      </c>
      <c r="P1105" s="238">
        <v>0</v>
      </c>
      <c r="Q1105" s="238">
        <f>ROUND(E1105*P1105,2)</f>
        <v>0</v>
      </c>
      <c r="R1105" s="238"/>
      <c r="S1105" s="238" t="s">
        <v>247</v>
      </c>
      <c r="T1105" s="239" t="s">
        <v>215</v>
      </c>
      <c r="U1105" s="222">
        <v>0</v>
      </c>
      <c r="V1105" s="222">
        <f>ROUND(E1105*U1105,2)</f>
        <v>0</v>
      </c>
      <c r="W1105" s="222"/>
      <c r="X1105" s="222" t="s">
        <v>344</v>
      </c>
      <c r="Y1105" s="211"/>
      <c r="Z1105" s="211"/>
      <c r="AA1105" s="211"/>
      <c r="AB1105" s="211"/>
      <c r="AC1105" s="211"/>
      <c r="AD1105" s="211"/>
      <c r="AE1105" s="211"/>
      <c r="AF1105" s="211"/>
      <c r="AG1105" s="211" t="s">
        <v>345</v>
      </c>
      <c r="AH1105" s="211"/>
      <c r="AI1105" s="211"/>
      <c r="AJ1105" s="211"/>
      <c r="AK1105" s="211"/>
      <c r="AL1105" s="211"/>
      <c r="AM1105" s="211"/>
      <c r="AN1105" s="211"/>
      <c r="AO1105" s="211"/>
      <c r="AP1105" s="211"/>
      <c r="AQ1105" s="211"/>
      <c r="AR1105" s="211"/>
      <c r="AS1105" s="211"/>
      <c r="AT1105" s="211"/>
      <c r="AU1105" s="211"/>
      <c r="AV1105" s="211"/>
      <c r="AW1105" s="211"/>
      <c r="AX1105" s="211"/>
      <c r="AY1105" s="211"/>
      <c r="AZ1105" s="211"/>
      <c r="BA1105" s="211"/>
      <c r="BB1105" s="211"/>
      <c r="BC1105" s="211"/>
      <c r="BD1105" s="211"/>
      <c r="BE1105" s="211"/>
      <c r="BF1105" s="211"/>
      <c r="BG1105" s="211"/>
      <c r="BH1105" s="211"/>
    </row>
    <row r="1106" spans="1:60" outlineLevel="1" x14ac:dyDescent="0.2">
      <c r="A1106" s="218"/>
      <c r="B1106" s="219"/>
      <c r="C1106" s="268" t="s">
        <v>1367</v>
      </c>
      <c r="D1106" s="259"/>
      <c r="E1106" s="260">
        <v>1</v>
      </c>
      <c r="F1106" s="222"/>
      <c r="G1106" s="222"/>
      <c r="H1106" s="222"/>
      <c r="I1106" s="222"/>
      <c r="J1106" s="222"/>
      <c r="K1106" s="222"/>
      <c r="L1106" s="222"/>
      <c r="M1106" s="222"/>
      <c r="N1106" s="222"/>
      <c r="O1106" s="222"/>
      <c r="P1106" s="222"/>
      <c r="Q1106" s="222"/>
      <c r="R1106" s="222"/>
      <c r="S1106" s="222"/>
      <c r="T1106" s="222"/>
      <c r="U1106" s="222"/>
      <c r="V1106" s="222"/>
      <c r="W1106" s="222"/>
      <c r="X1106" s="222"/>
      <c r="Y1106" s="211"/>
      <c r="Z1106" s="211"/>
      <c r="AA1106" s="211"/>
      <c r="AB1106" s="211"/>
      <c r="AC1106" s="211"/>
      <c r="AD1106" s="211"/>
      <c r="AE1106" s="211"/>
      <c r="AF1106" s="211"/>
      <c r="AG1106" s="211" t="s">
        <v>288</v>
      </c>
      <c r="AH1106" s="211">
        <v>0</v>
      </c>
      <c r="AI1106" s="211"/>
      <c r="AJ1106" s="211"/>
      <c r="AK1106" s="211"/>
      <c r="AL1106" s="211"/>
      <c r="AM1106" s="211"/>
      <c r="AN1106" s="211"/>
      <c r="AO1106" s="211"/>
      <c r="AP1106" s="211"/>
      <c r="AQ1106" s="211"/>
      <c r="AR1106" s="211"/>
      <c r="AS1106" s="211"/>
      <c r="AT1106" s="211"/>
      <c r="AU1106" s="211"/>
      <c r="AV1106" s="211"/>
      <c r="AW1106" s="211"/>
      <c r="AX1106" s="211"/>
      <c r="AY1106" s="211"/>
      <c r="AZ1106" s="211"/>
      <c r="BA1106" s="211"/>
      <c r="BB1106" s="211"/>
      <c r="BC1106" s="211"/>
      <c r="BD1106" s="211"/>
      <c r="BE1106" s="211"/>
      <c r="BF1106" s="211"/>
      <c r="BG1106" s="211"/>
      <c r="BH1106" s="211"/>
    </row>
    <row r="1107" spans="1:60" ht="20.95" outlineLevel="1" x14ac:dyDescent="0.2">
      <c r="A1107" s="233">
        <v>261</v>
      </c>
      <c r="B1107" s="234" t="s">
        <v>1368</v>
      </c>
      <c r="C1107" s="252" t="s">
        <v>1369</v>
      </c>
      <c r="D1107" s="235" t="s">
        <v>980</v>
      </c>
      <c r="E1107" s="236">
        <v>1</v>
      </c>
      <c r="F1107" s="237"/>
      <c r="G1107" s="238">
        <f>ROUND(E1107*F1107,2)</f>
        <v>0</v>
      </c>
      <c r="H1107" s="237"/>
      <c r="I1107" s="238">
        <f>ROUND(E1107*H1107,2)</f>
        <v>0</v>
      </c>
      <c r="J1107" s="237"/>
      <c r="K1107" s="238">
        <f>ROUND(E1107*J1107,2)</f>
        <v>0</v>
      </c>
      <c r="L1107" s="238">
        <v>21</v>
      </c>
      <c r="M1107" s="238">
        <f>G1107*(1+L1107/100)</f>
        <v>0</v>
      </c>
      <c r="N1107" s="238">
        <v>0</v>
      </c>
      <c r="O1107" s="238">
        <f>ROUND(E1107*N1107,2)</f>
        <v>0</v>
      </c>
      <c r="P1107" s="238">
        <v>0</v>
      </c>
      <c r="Q1107" s="238">
        <f>ROUND(E1107*P1107,2)</f>
        <v>0</v>
      </c>
      <c r="R1107" s="238"/>
      <c r="S1107" s="238" t="s">
        <v>247</v>
      </c>
      <c r="T1107" s="239" t="s">
        <v>215</v>
      </c>
      <c r="U1107" s="222">
        <v>0</v>
      </c>
      <c r="V1107" s="222">
        <f>ROUND(E1107*U1107,2)</f>
        <v>0</v>
      </c>
      <c r="W1107" s="222"/>
      <c r="X1107" s="222" t="s">
        <v>344</v>
      </c>
      <c r="Y1107" s="211"/>
      <c r="Z1107" s="211"/>
      <c r="AA1107" s="211"/>
      <c r="AB1107" s="211"/>
      <c r="AC1107" s="211"/>
      <c r="AD1107" s="211"/>
      <c r="AE1107" s="211"/>
      <c r="AF1107" s="211"/>
      <c r="AG1107" s="211" t="s">
        <v>345</v>
      </c>
      <c r="AH1107" s="211"/>
      <c r="AI1107" s="211"/>
      <c r="AJ1107" s="211"/>
      <c r="AK1107" s="211"/>
      <c r="AL1107" s="211"/>
      <c r="AM1107" s="211"/>
      <c r="AN1107" s="211"/>
      <c r="AO1107" s="211"/>
      <c r="AP1107" s="211"/>
      <c r="AQ1107" s="211"/>
      <c r="AR1107" s="211"/>
      <c r="AS1107" s="211"/>
      <c r="AT1107" s="211"/>
      <c r="AU1107" s="211"/>
      <c r="AV1107" s="211"/>
      <c r="AW1107" s="211"/>
      <c r="AX1107" s="211"/>
      <c r="AY1107" s="211"/>
      <c r="AZ1107" s="211"/>
      <c r="BA1107" s="211"/>
      <c r="BB1107" s="211"/>
      <c r="BC1107" s="211"/>
      <c r="BD1107" s="211"/>
      <c r="BE1107" s="211"/>
      <c r="BF1107" s="211"/>
      <c r="BG1107" s="211"/>
      <c r="BH1107" s="211"/>
    </row>
    <row r="1108" spans="1:60" outlineLevel="1" x14ac:dyDescent="0.2">
      <c r="A1108" s="218"/>
      <c r="B1108" s="219"/>
      <c r="C1108" s="268" t="s">
        <v>1370</v>
      </c>
      <c r="D1108" s="259"/>
      <c r="E1108" s="260">
        <v>1</v>
      </c>
      <c r="F1108" s="222"/>
      <c r="G1108" s="222"/>
      <c r="H1108" s="222"/>
      <c r="I1108" s="222"/>
      <c r="J1108" s="222"/>
      <c r="K1108" s="222"/>
      <c r="L1108" s="222"/>
      <c r="M1108" s="222"/>
      <c r="N1108" s="222"/>
      <c r="O1108" s="222"/>
      <c r="P1108" s="222"/>
      <c r="Q1108" s="222"/>
      <c r="R1108" s="222"/>
      <c r="S1108" s="222"/>
      <c r="T1108" s="222"/>
      <c r="U1108" s="222"/>
      <c r="V1108" s="222"/>
      <c r="W1108" s="222"/>
      <c r="X1108" s="222"/>
      <c r="Y1108" s="211"/>
      <c r="Z1108" s="211"/>
      <c r="AA1108" s="211"/>
      <c r="AB1108" s="211"/>
      <c r="AC1108" s="211"/>
      <c r="AD1108" s="211"/>
      <c r="AE1108" s="211"/>
      <c r="AF1108" s="211"/>
      <c r="AG1108" s="211" t="s">
        <v>288</v>
      </c>
      <c r="AH1108" s="211">
        <v>0</v>
      </c>
      <c r="AI1108" s="211"/>
      <c r="AJ1108" s="211"/>
      <c r="AK1108" s="211"/>
      <c r="AL1108" s="211"/>
      <c r="AM1108" s="211"/>
      <c r="AN1108" s="211"/>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row>
    <row r="1109" spans="1:60" ht="20.95" outlineLevel="1" x14ac:dyDescent="0.2">
      <c r="A1109" s="233">
        <v>262</v>
      </c>
      <c r="B1109" s="234" t="s">
        <v>1371</v>
      </c>
      <c r="C1109" s="252" t="s">
        <v>1372</v>
      </c>
      <c r="D1109" s="235" t="s">
        <v>980</v>
      </c>
      <c r="E1109" s="236">
        <v>2</v>
      </c>
      <c r="F1109" s="237"/>
      <c r="G1109" s="238">
        <f>ROUND(E1109*F1109,2)</f>
        <v>0</v>
      </c>
      <c r="H1109" s="237"/>
      <c r="I1109" s="238">
        <f>ROUND(E1109*H1109,2)</f>
        <v>0</v>
      </c>
      <c r="J1109" s="237"/>
      <c r="K1109" s="238">
        <f>ROUND(E1109*J1109,2)</f>
        <v>0</v>
      </c>
      <c r="L1109" s="238">
        <v>21</v>
      </c>
      <c r="M1109" s="238">
        <f>G1109*(1+L1109/100)</f>
        <v>0</v>
      </c>
      <c r="N1109" s="238">
        <v>0</v>
      </c>
      <c r="O1109" s="238">
        <f>ROUND(E1109*N1109,2)</f>
        <v>0</v>
      </c>
      <c r="P1109" s="238">
        <v>0</v>
      </c>
      <c r="Q1109" s="238">
        <f>ROUND(E1109*P1109,2)</f>
        <v>0</v>
      </c>
      <c r="R1109" s="238"/>
      <c r="S1109" s="238" t="s">
        <v>247</v>
      </c>
      <c r="T1109" s="239" t="s">
        <v>215</v>
      </c>
      <c r="U1109" s="222">
        <v>0</v>
      </c>
      <c r="V1109" s="222">
        <f>ROUND(E1109*U1109,2)</f>
        <v>0</v>
      </c>
      <c r="W1109" s="222"/>
      <c r="X1109" s="222" t="s">
        <v>344</v>
      </c>
      <c r="Y1109" s="211"/>
      <c r="Z1109" s="211"/>
      <c r="AA1109" s="211"/>
      <c r="AB1109" s="211"/>
      <c r="AC1109" s="211"/>
      <c r="AD1109" s="211"/>
      <c r="AE1109" s="211"/>
      <c r="AF1109" s="211"/>
      <c r="AG1109" s="211" t="s">
        <v>345</v>
      </c>
      <c r="AH1109" s="211"/>
      <c r="AI1109" s="211"/>
      <c r="AJ1109" s="211"/>
      <c r="AK1109" s="211"/>
      <c r="AL1109" s="211"/>
      <c r="AM1109" s="211"/>
      <c r="AN1109" s="211"/>
      <c r="AO1109" s="211"/>
      <c r="AP1109" s="211"/>
      <c r="AQ1109" s="211"/>
      <c r="AR1109" s="211"/>
      <c r="AS1109" s="211"/>
      <c r="AT1109" s="211"/>
      <c r="AU1109" s="211"/>
      <c r="AV1109" s="211"/>
      <c r="AW1109" s="211"/>
      <c r="AX1109" s="211"/>
      <c r="AY1109" s="211"/>
      <c r="AZ1109" s="211"/>
      <c r="BA1109" s="211"/>
      <c r="BB1109" s="211"/>
      <c r="BC1109" s="211"/>
      <c r="BD1109" s="211"/>
      <c r="BE1109" s="211"/>
      <c r="BF1109" s="211"/>
      <c r="BG1109" s="211"/>
      <c r="BH1109" s="211"/>
    </row>
    <row r="1110" spans="1:60" outlineLevel="1" x14ac:dyDescent="0.2">
      <c r="A1110" s="218"/>
      <c r="B1110" s="219"/>
      <c r="C1110" s="268" t="s">
        <v>1373</v>
      </c>
      <c r="D1110" s="259"/>
      <c r="E1110" s="260">
        <v>2</v>
      </c>
      <c r="F1110" s="222"/>
      <c r="G1110" s="222"/>
      <c r="H1110" s="222"/>
      <c r="I1110" s="222"/>
      <c r="J1110" s="222"/>
      <c r="K1110" s="222"/>
      <c r="L1110" s="222"/>
      <c r="M1110" s="222"/>
      <c r="N1110" s="222"/>
      <c r="O1110" s="222"/>
      <c r="P1110" s="222"/>
      <c r="Q1110" s="222"/>
      <c r="R1110" s="222"/>
      <c r="S1110" s="222"/>
      <c r="T1110" s="222"/>
      <c r="U1110" s="222"/>
      <c r="V1110" s="222"/>
      <c r="W1110" s="222"/>
      <c r="X1110" s="222"/>
      <c r="Y1110" s="211"/>
      <c r="Z1110" s="211"/>
      <c r="AA1110" s="211"/>
      <c r="AB1110" s="211"/>
      <c r="AC1110" s="211"/>
      <c r="AD1110" s="211"/>
      <c r="AE1110" s="211"/>
      <c r="AF1110" s="211"/>
      <c r="AG1110" s="211" t="s">
        <v>288</v>
      </c>
      <c r="AH1110" s="211">
        <v>0</v>
      </c>
      <c r="AI1110" s="211"/>
      <c r="AJ1110" s="211"/>
      <c r="AK1110" s="211"/>
      <c r="AL1110" s="211"/>
      <c r="AM1110" s="211"/>
      <c r="AN1110" s="211"/>
      <c r="AO1110" s="211"/>
      <c r="AP1110" s="211"/>
      <c r="AQ1110" s="211"/>
      <c r="AR1110" s="211"/>
      <c r="AS1110" s="211"/>
      <c r="AT1110" s="211"/>
      <c r="AU1110" s="211"/>
      <c r="AV1110" s="211"/>
      <c r="AW1110" s="211"/>
      <c r="AX1110" s="211"/>
      <c r="AY1110" s="211"/>
      <c r="AZ1110" s="211"/>
      <c r="BA1110" s="211"/>
      <c r="BB1110" s="211"/>
      <c r="BC1110" s="211"/>
      <c r="BD1110" s="211"/>
      <c r="BE1110" s="211"/>
      <c r="BF1110" s="211"/>
      <c r="BG1110" s="211"/>
      <c r="BH1110" s="211"/>
    </row>
    <row r="1111" spans="1:60" ht="20.95" outlineLevel="1" x14ac:dyDescent="0.2">
      <c r="A1111" s="233">
        <v>263</v>
      </c>
      <c r="B1111" s="234" t="s">
        <v>1374</v>
      </c>
      <c r="C1111" s="252" t="s">
        <v>1375</v>
      </c>
      <c r="D1111" s="235" t="s">
        <v>980</v>
      </c>
      <c r="E1111" s="236">
        <v>1</v>
      </c>
      <c r="F1111" s="237"/>
      <c r="G1111" s="238">
        <f>ROUND(E1111*F1111,2)</f>
        <v>0</v>
      </c>
      <c r="H1111" s="237"/>
      <c r="I1111" s="238">
        <f>ROUND(E1111*H1111,2)</f>
        <v>0</v>
      </c>
      <c r="J1111" s="237"/>
      <c r="K1111" s="238">
        <f>ROUND(E1111*J1111,2)</f>
        <v>0</v>
      </c>
      <c r="L1111" s="238">
        <v>21</v>
      </c>
      <c r="M1111" s="238">
        <f>G1111*(1+L1111/100)</f>
        <v>0</v>
      </c>
      <c r="N1111" s="238">
        <v>0</v>
      </c>
      <c r="O1111" s="238">
        <f>ROUND(E1111*N1111,2)</f>
        <v>0</v>
      </c>
      <c r="P1111" s="238">
        <v>0</v>
      </c>
      <c r="Q1111" s="238">
        <f>ROUND(E1111*P1111,2)</f>
        <v>0</v>
      </c>
      <c r="R1111" s="238"/>
      <c r="S1111" s="238" t="s">
        <v>247</v>
      </c>
      <c r="T1111" s="239" t="s">
        <v>215</v>
      </c>
      <c r="U1111" s="222">
        <v>0</v>
      </c>
      <c r="V1111" s="222">
        <f>ROUND(E1111*U1111,2)</f>
        <v>0</v>
      </c>
      <c r="W1111" s="222"/>
      <c r="X1111" s="222" t="s">
        <v>344</v>
      </c>
      <c r="Y1111" s="211"/>
      <c r="Z1111" s="211"/>
      <c r="AA1111" s="211"/>
      <c r="AB1111" s="211"/>
      <c r="AC1111" s="211"/>
      <c r="AD1111" s="211"/>
      <c r="AE1111" s="211"/>
      <c r="AF1111" s="211"/>
      <c r="AG1111" s="211" t="s">
        <v>345</v>
      </c>
      <c r="AH1111" s="211"/>
      <c r="AI1111" s="211"/>
      <c r="AJ1111" s="211"/>
      <c r="AK1111" s="211"/>
      <c r="AL1111" s="211"/>
      <c r="AM1111" s="211"/>
      <c r="AN1111" s="211"/>
      <c r="AO1111" s="211"/>
      <c r="AP1111" s="211"/>
      <c r="AQ1111" s="211"/>
      <c r="AR1111" s="211"/>
      <c r="AS1111" s="211"/>
      <c r="AT1111" s="211"/>
      <c r="AU1111" s="211"/>
      <c r="AV1111" s="211"/>
      <c r="AW1111" s="211"/>
      <c r="AX1111" s="211"/>
      <c r="AY1111" s="211"/>
      <c r="AZ1111" s="211"/>
      <c r="BA1111" s="211"/>
      <c r="BB1111" s="211"/>
      <c r="BC1111" s="211"/>
      <c r="BD1111" s="211"/>
      <c r="BE1111" s="211"/>
      <c r="BF1111" s="211"/>
      <c r="BG1111" s="211"/>
      <c r="BH1111" s="211"/>
    </row>
    <row r="1112" spans="1:60" outlineLevel="1" x14ac:dyDescent="0.2">
      <c r="A1112" s="218"/>
      <c r="B1112" s="219"/>
      <c r="C1112" s="268" t="s">
        <v>1086</v>
      </c>
      <c r="D1112" s="259"/>
      <c r="E1112" s="260">
        <v>1</v>
      </c>
      <c r="F1112" s="222"/>
      <c r="G1112" s="222"/>
      <c r="H1112" s="222"/>
      <c r="I1112" s="222"/>
      <c r="J1112" s="222"/>
      <c r="K1112" s="222"/>
      <c r="L1112" s="222"/>
      <c r="M1112" s="222"/>
      <c r="N1112" s="222"/>
      <c r="O1112" s="222"/>
      <c r="P1112" s="222"/>
      <c r="Q1112" s="222"/>
      <c r="R1112" s="222"/>
      <c r="S1112" s="222"/>
      <c r="T1112" s="222"/>
      <c r="U1112" s="222"/>
      <c r="V1112" s="222"/>
      <c r="W1112" s="222"/>
      <c r="X1112" s="222"/>
      <c r="Y1112" s="211"/>
      <c r="Z1112" s="211"/>
      <c r="AA1112" s="211"/>
      <c r="AB1112" s="211"/>
      <c r="AC1112" s="211"/>
      <c r="AD1112" s="211"/>
      <c r="AE1112" s="211"/>
      <c r="AF1112" s="211"/>
      <c r="AG1112" s="211" t="s">
        <v>288</v>
      </c>
      <c r="AH1112" s="211">
        <v>0</v>
      </c>
      <c r="AI1112" s="211"/>
      <c r="AJ1112" s="211"/>
      <c r="AK1112" s="211"/>
      <c r="AL1112" s="211"/>
      <c r="AM1112" s="211"/>
      <c r="AN1112" s="211"/>
      <c r="AO1112" s="211"/>
      <c r="AP1112" s="211"/>
      <c r="AQ1112" s="211"/>
      <c r="AR1112" s="211"/>
      <c r="AS1112" s="211"/>
      <c r="AT1112" s="211"/>
      <c r="AU1112" s="211"/>
      <c r="AV1112" s="211"/>
      <c r="AW1112" s="211"/>
      <c r="AX1112" s="211"/>
      <c r="AY1112" s="211"/>
      <c r="AZ1112" s="211"/>
      <c r="BA1112" s="211"/>
      <c r="BB1112" s="211"/>
      <c r="BC1112" s="211"/>
      <c r="BD1112" s="211"/>
      <c r="BE1112" s="211"/>
      <c r="BF1112" s="211"/>
      <c r="BG1112" s="211"/>
      <c r="BH1112" s="211"/>
    </row>
    <row r="1113" spans="1:60" outlineLevel="1" x14ac:dyDescent="0.2">
      <c r="A1113" s="233">
        <v>264</v>
      </c>
      <c r="B1113" s="234" t="s">
        <v>1376</v>
      </c>
      <c r="C1113" s="252" t="s">
        <v>1377</v>
      </c>
      <c r="D1113" s="235" t="s">
        <v>1378</v>
      </c>
      <c r="E1113" s="236">
        <v>1.0218100000000001</v>
      </c>
      <c r="F1113" s="237"/>
      <c r="G1113" s="238">
        <f>ROUND(E1113*F1113,2)</f>
        <v>0</v>
      </c>
      <c r="H1113" s="237"/>
      <c r="I1113" s="238">
        <f>ROUND(E1113*H1113,2)</f>
        <v>0</v>
      </c>
      <c r="J1113" s="237"/>
      <c r="K1113" s="238">
        <f>ROUND(E1113*J1113,2)</f>
        <v>0</v>
      </c>
      <c r="L1113" s="238">
        <v>21</v>
      </c>
      <c r="M1113" s="238">
        <f>G1113*(1+L1113/100)</f>
        <v>0</v>
      </c>
      <c r="N1113" s="238">
        <v>0</v>
      </c>
      <c r="O1113" s="238">
        <f>ROUND(E1113*N1113,2)</f>
        <v>0</v>
      </c>
      <c r="P1113" s="238">
        <v>0</v>
      </c>
      <c r="Q1113" s="238">
        <f>ROUND(E1113*P1113,2)</f>
        <v>0</v>
      </c>
      <c r="R1113" s="238" t="s">
        <v>1089</v>
      </c>
      <c r="S1113" s="238" t="s">
        <v>214</v>
      </c>
      <c r="T1113" s="239" t="s">
        <v>284</v>
      </c>
      <c r="U1113" s="222">
        <v>0</v>
      </c>
      <c r="V1113" s="222">
        <f>ROUND(E1113*U1113,2)</f>
        <v>0</v>
      </c>
      <c r="W1113" s="222"/>
      <c r="X1113" s="222" t="s">
        <v>1379</v>
      </c>
      <c r="Y1113" s="211"/>
      <c r="Z1113" s="211"/>
      <c r="AA1113" s="211"/>
      <c r="AB1113" s="211"/>
      <c r="AC1113" s="211"/>
      <c r="AD1113" s="211"/>
      <c r="AE1113" s="211"/>
      <c r="AF1113" s="211"/>
      <c r="AG1113" s="211" t="s">
        <v>1380</v>
      </c>
      <c r="AH1113" s="211"/>
      <c r="AI1113" s="211"/>
      <c r="AJ1113" s="211"/>
      <c r="AK1113" s="211"/>
      <c r="AL1113" s="211"/>
      <c r="AM1113" s="211"/>
      <c r="AN1113" s="211"/>
      <c r="AO1113" s="211"/>
      <c r="AP1113" s="211"/>
      <c r="AQ1113" s="211"/>
      <c r="AR1113" s="211"/>
      <c r="AS1113" s="211"/>
      <c r="AT1113" s="211"/>
      <c r="AU1113" s="211"/>
      <c r="AV1113" s="211"/>
      <c r="AW1113" s="211"/>
      <c r="AX1113" s="211"/>
      <c r="AY1113" s="211"/>
      <c r="AZ1113" s="211"/>
      <c r="BA1113" s="211"/>
      <c r="BB1113" s="211"/>
      <c r="BC1113" s="211"/>
      <c r="BD1113" s="211"/>
      <c r="BE1113" s="211"/>
      <c r="BF1113" s="211"/>
      <c r="BG1113" s="211"/>
      <c r="BH1113" s="211"/>
    </row>
    <row r="1114" spans="1:60" outlineLevel="1" x14ac:dyDescent="0.2">
      <c r="A1114" s="218"/>
      <c r="B1114" s="219"/>
      <c r="C1114" s="267" t="s">
        <v>824</v>
      </c>
      <c r="D1114" s="265"/>
      <c r="E1114" s="265"/>
      <c r="F1114" s="265"/>
      <c r="G1114" s="265"/>
      <c r="H1114" s="222"/>
      <c r="I1114" s="222"/>
      <c r="J1114" s="222"/>
      <c r="K1114" s="222"/>
      <c r="L1114" s="222"/>
      <c r="M1114" s="222"/>
      <c r="N1114" s="222"/>
      <c r="O1114" s="222"/>
      <c r="P1114" s="222"/>
      <c r="Q1114" s="222"/>
      <c r="R1114" s="222"/>
      <c r="S1114" s="222"/>
      <c r="T1114" s="222"/>
      <c r="U1114" s="222"/>
      <c r="V1114" s="222"/>
      <c r="W1114" s="222"/>
      <c r="X1114" s="222"/>
      <c r="Y1114" s="211"/>
      <c r="Z1114" s="211"/>
      <c r="AA1114" s="211"/>
      <c r="AB1114" s="211"/>
      <c r="AC1114" s="211"/>
      <c r="AD1114" s="211"/>
      <c r="AE1114" s="211"/>
      <c r="AF1114" s="211"/>
      <c r="AG1114" s="211" t="s">
        <v>286</v>
      </c>
      <c r="AH1114" s="211"/>
      <c r="AI1114" s="211"/>
      <c r="AJ1114" s="211"/>
      <c r="AK1114" s="211"/>
      <c r="AL1114" s="211"/>
      <c r="AM1114" s="211"/>
      <c r="AN1114" s="211"/>
      <c r="AO1114" s="211"/>
      <c r="AP1114" s="211"/>
      <c r="AQ1114" s="211"/>
      <c r="AR1114" s="211"/>
      <c r="AS1114" s="211"/>
      <c r="AT1114" s="211"/>
      <c r="AU1114" s="211"/>
      <c r="AV1114" s="211"/>
      <c r="AW1114" s="211"/>
      <c r="AX1114" s="211"/>
      <c r="AY1114" s="211"/>
      <c r="AZ1114" s="211"/>
      <c r="BA1114" s="211"/>
      <c r="BB1114" s="211"/>
      <c r="BC1114" s="211"/>
      <c r="BD1114" s="211"/>
      <c r="BE1114" s="211"/>
      <c r="BF1114" s="211"/>
      <c r="BG1114" s="211"/>
      <c r="BH1114" s="211"/>
    </row>
    <row r="1115" spans="1:60" ht="13.1" x14ac:dyDescent="0.2">
      <c r="A1115" s="227" t="s">
        <v>209</v>
      </c>
      <c r="B1115" s="228" t="s">
        <v>152</v>
      </c>
      <c r="C1115" s="251" t="s">
        <v>153</v>
      </c>
      <c r="D1115" s="229"/>
      <c r="E1115" s="230"/>
      <c r="F1115" s="231"/>
      <c r="G1115" s="231">
        <f>SUMIF(AG1116:AG1182,"&lt;&gt;NOR",G1116:G1182)</f>
        <v>0</v>
      </c>
      <c r="H1115" s="231"/>
      <c r="I1115" s="231">
        <f>SUM(I1116:I1182)</f>
        <v>0</v>
      </c>
      <c r="J1115" s="231"/>
      <c r="K1115" s="231">
        <f>SUM(K1116:K1182)</f>
        <v>0</v>
      </c>
      <c r="L1115" s="231"/>
      <c r="M1115" s="231">
        <f>SUM(M1116:M1182)</f>
        <v>0</v>
      </c>
      <c r="N1115" s="231"/>
      <c r="O1115" s="231">
        <f>SUM(O1116:O1182)</f>
        <v>0.8</v>
      </c>
      <c r="P1115" s="231"/>
      <c r="Q1115" s="231">
        <f>SUM(Q1116:Q1182)</f>
        <v>0.33</v>
      </c>
      <c r="R1115" s="231"/>
      <c r="S1115" s="231"/>
      <c r="T1115" s="232"/>
      <c r="U1115" s="226"/>
      <c r="V1115" s="226">
        <f>SUM(V1116:V1182)</f>
        <v>4.09</v>
      </c>
      <c r="W1115" s="226"/>
      <c r="X1115" s="226"/>
      <c r="AG1115" t="s">
        <v>210</v>
      </c>
    </row>
    <row r="1116" spans="1:60" outlineLevel="1" x14ac:dyDescent="0.2">
      <c r="A1116" s="233">
        <v>265</v>
      </c>
      <c r="B1116" s="234" t="s">
        <v>1381</v>
      </c>
      <c r="C1116" s="252" t="s">
        <v>1382</v>
      </c>
      <c r="D1116" s="235" t="s">
        <v>948</v>
      </c>
      <c r="E1116" s="236">
        <v>36.886200000000002</v>
      </c>
      <c r="F1116" s="237"/>
      <c r="G1116" s="238">
        <f>ROUND(E1116*F1116,2)</f>
        <v>0</v>
      </c>
      <c r="H1116" s="237"/>
      <c r="I1116" s="238">
        <f>ROUND(E1116*H1116,2)</f>
        <v>0</v>
      </c>
      <c r="J1116" s="237"/>
      <c r="K1116" s="238">
        <f>ROUND(E1116*J1116,2)</f>
        <v>0</v>
      </c>
      <c r="L1116" s="238">
        <v>21</v>
      </c>
      <c r="M1116" s="238">
        <f>G1116*(1+L1116/100)</f>
        <v>0</v>
      </c>
      <c r="N1116" s="238">
        <v>1.6E-2</v>
      </c>
      <c r="O1116" s="238">
        <f>ROUND(E1116*N1116,2)</f>
        <v>0.59</v>
      </c>
      <c r="P1116" s="238">
        <v>0</v>
      </c>
      <c r="Q1116" s="238">
        <f>ROUND(E1116*P1116,2)</f>
        <v>0</v>
      </c>
      <c r="R1116" s="238"/>
      <c r="S1116" s="238" t="s">
        <v>247</v>
      </c>
      <c r="T1116" s="239" t="s">
        <v>215</v>
      </c>
      <c r="U1116" s="222">
        <v>0</v>
      </c>
      <c r="V1116" s="222">
        <f>ROUND(E1116*U1116,2)</f>
        <v>0</v>
      </c>
      <c r="W1116" s="222"/>
      <c r="X1116" s="222" t="s">
        <v>248</v>
      </c>
      <c r="Y1116" s="211"/>
      <c r="Z1116" s="211"/>
      <c r="AA1116" s="211"/>
      <c r="AB1116" s="211"/>
      <c r="AC1116" s="211"/>
      <c r="AD1116" s="211"/>
      <c r="AE1116" s="211"/>
      <c r="AF1116" s="211"/>
      <c r="AG1116" s="211" t="s">
        <v>249</v>
      </c>
      <c r="AH1116" s="211"/>
      <c r="AI1116" s="211"/>
      <c r="AJ1116" s="211"/>
      <c r="AK1116" s="211"/>
      <c r="AL1116" s="211"/>
      <c r="AM1116" s="211"/>
      <c r="AN1116" s="211"/>
      <c r="AO1116" s="211"/>
      <c r="AP1116" s="211"/>
      <c r="AQ1116" s="211"/>
      <c r="AR1116" s="211"/>
      <c r="AS1116" s="211"/>
      <c r="AT1116" s="211"/>
      <c r="AU1116" s="211"/>
      <c r="AV1116" s="211"/>
      <c r="AW1116" s="211"/>
      <c r="AX1116" s="211"/>
      <c r="AY1116" s="211"/>
      <c r="AZ1116" s="211"/>
      <c r="BA1116" s="211"/>
      <c r="BB1116" s="211"/>
      <c r="BC1116" s="211"/>
      <c r="BD1116" s="211"/>
      <c r="BE1116" s="211"/>
      <c r="BF1116" s="211"/>
      <c r="BG1116" s="211"/>
      <c r="BH1116" s="211"/>
    </row>
    <row r="1117" spans="1:60" outlineLevel="1" x14ac:dyDescent="0.2">
      <c r="A1117" s="218"/>
      <c r="B1117" s="219"/>
      <c r="C1117" s="253" t="s">
        <v>1488</v>
      </c>
      <c r="D1117" s="240"/>
      <c r="E1117" s="240"/>
      <c r="F1117" s="240"/>
      <c r="G1117" s="240"/>
      <c r="H1117" s="222"/>
      <c r="I1117" s="222"/>
      <c r="J1117" s="222"/>
      <c r="K1117" s="222"/>
      <c r="L1117" s="222"/>
      <c r="M1117" s="222"/>
      <c r="N1117" s="222"/>
      <c r="O1117" s="222"/>
      <c r="P1117" s="222"/>
      <c r="Q1117" s="222"/>
      <c r="R1117" s="222"/>
      <c r="S1117" s="222"/>
      <c r="T1117" s="222"/>
      <c r="U1117" s="222"/>
      <c r="V1117" s="222"/>
      <c r="W1117" s="222"/>
      <c r="X1117" s="222"/>
      <c r="Y1117" s="211"/>
      <c r="Z1117" s="211"/>
      <c r="AA1117" s="211"/>
      <c r="AB1117" s="211"/>
      <c r="AC1117" s="211"/>
      <c r="AD1117" s="211"/>
      <c r="AE1117" s="211"/>
      <c r="AF1117" s="211"/>
      <c r="AG1117" s="211" t="s">
        <v>219</v>
      </c>
      <c r="AH1117" s="211"/>
      <c r="AI1117" s="211"/>
      <c r="AJ1117" s="211"/>
      <c r="AK1117" s="211"/>
      <c r="AL1117" s="211"/>
      <c r="AM1117" s="211"/>
      <c r="AN1117" s="211"/>
      <c r="AO1117" s="211"/>
      <c r="AP1117" s="211"/>
      <c r="AQ1117" s="211"/>
      <c r="AR1117" s="211"/>
      <c r="AS1117" s="211"/>
      <c r="AT1117" s="211"/>
      <c r="AU1117" s="211"/>
      <c r="AV1117" s="211"/>
      <c r="AW1117" s="211"/>
      <c r="AX1117" s="211"/>
      <c r="AY1117" s="211"/>
      <c r="AZ1117" s="211"/>
      <c r="BA1117" s="211"/>
      <c r="BB1117" s="211"/>
      <c r="BC1117" s="211"/>
      <c r="BD1117" s="211"/>
      <c r="BE1117" s="211"/>
      <c r="BF1117" s="211"/>
      <c r="BG1117" s="211"/>
      <c r="BH1117" s="211"/>
    </row>
    <row r="1118" spans="1:60" outlineLevel="1" x14ac:dyDescent="0.2">
      <c r="A1118" s="218"/>
      <c r="B1118" s="219"/>
      <c r="C1118" s="254" t="s">
        <v>1489</v>
      </c>
      <c r="D1118" s="242"/>
      <c r="E1118" s="242"/>
      <c r="F1118" s="242"/>
      <c r="G1118" s="242"/>
      <c r="H1118" s="222"/>
      <c r="I1118" s="222"/>
      <c r="J1118" s="222"/>
      <c r="K1118" s="222"/>
      <c r="L1118" s="222"/>
      <c r="M1118" s="222"/>
      <c r="N1118" s="222"/>
      <c r="O1118" s="222"/>
      <c r="P1118" s="222"/>
      <c r="Q1118" s="222"/>
      <c r="R1118" s="222"/>
      <c r="S1118" s="222"/>
      <c r="T1118" s="222"/>
      <c r="U1118" s="222"/>
      <c r="V1118" s="222"/>
      <c r="W1118" s="222"/>
      <c r="X1118" s="222"/>
      <c r="Y1118" s="211"/>
      <c r="Z1118" s="211"/>
      <c r="AA1118" s="211"/>
      <c r="AB1118" s="211"/>
      <c r="AC1118" s="211"/>
      <c r="AD1118" s="211"/>
      <c r="AE1118" s="211"/>
      <c r="AF1118" s="211"/>
      <c r="AG1118" s="211" t="s">
        <v>219</v>
      </c>
      <c r="AH1118" s="211"/>
      <c r="AI1118" s="211"/>
      <c r="AJ1118" s="211"/>
      <c r="AK1118" s="211"/>
      <c r="AL1118" s="211"/>
      <c r="AM1118" s="211"/>
      <c r="AN1118" s="211"/>
      <c r="AO1118" s="211"/>
      <c r="AP1118" s="211"/>
      <c r="AQ1118" s="211"/>
      <c r="AR1118" s="211"/>
      <c r="AS1118" s="211"/>
      <c r="AT1118" s="211"/>
      <c r="AU1118" s="211"/>
      <c r="AV1118" s="211"/>
      <c r="AW1118" s="211"/>
      <c r="AX1118" s="211"/>
      <c r="AY1118" s="211"/>
      <c r="AZ1118" s="211"/>
      <c r="BA1118" s="211"/>
      <c r="BB1118" s="211"/>
      <c r="BC1118" s="211"/>
      <c r="BD1118" s="211"/>
      <c r="BE1118" s="211"/>
      <c r="BF1118" s="211"/>
      <c r="BG1118" s="211"/>
      <c r="BH1118" s="211"/>
    </row>
    <row r="1119" spans="1:60" outlineLevel="1" x14ac:dyDescent="0.2">
      <c r="A1119" s="218"/>
      <c r="B1119" s="219"/>
      <c r="C1119" s="254" t="s">
        <v>1490</v>
      </c>
      <c r="D1119" s="242"/>
      <c r="E1119" s="242"/>
      <c r="F1119" s="242"/>
      <c r="G1119" s="242"/>
      <c r="H1119" s="222"/>
      <c r="I1119" s="222"/>
      <c r="J1119" s="222"/>
      <c r="K1119" s="222"/>
      <c r="L1119" s="222"/>
      <c r="M1119" s="222"/>
      <c r="N1119" s="222"/>
      <c r="O1119" s="222"/>
      <c r="P1119" s="222"/>
      <c r="Q1119" s="222"/>
      <c r="R1119" s="222"/>
      <c r="S1119" s="222"/>
      <c r="T1119" s="222"/>
      <c r="U1119" s="222"/>
      <c r="V1119" s="222"/>
      <c r="W1119" s="222"/>
      <c r="X1119" s="222"/>
      <c r="Y1119" s="211"/>
      <c r="Z1119" s="211"/>
      <c r="AA1119" s="211"/>
      <c r="AB1119" s="211"/>
      <c r="AC1119" s="211"/>
      <c r="AD1119" s="211"/>
      <c r="AE1119" s="211"/>
      <c r="AF1119" s="211"/>
      <c r="AG1119" s="211" t="s">
        <v>219</v>
      </c>
      <c r="AH1119" s="211"/>
      <c r="AI1119" s="211"/>
      <c r="AJ1119" s="211"/>
      <c r="AK1119" s="211"/>
      <c r="AL1119" s="211"/>
      <c r="AM1119" s="211"/>
      <c r="AN1119" s="211"/>
      <c r="AO1119" s="211"/>
      <c r="AP1119" s="211"/>
      <c r="AQ1119" s="211"/>
      <c r="AR1119" s="211"/>
      <c r="AS1119" s="211"/>
      <c r="AT1119" s="211"/>
      <c r="AU1119" s="211"/>
      <c r="AV1119" s="211"/>
      <c r="AW1119" s="211"/>
      <c r="AX1119" s="211"/>
      <c r="AY1119" s="211"/>
      <c r="AZ1119" s="211"/>
      <c r="BA1119" s="211"/>
      <c r="BB1119" s="211"/>
      <c r="BC1119" s="211"/>
      <c r="BD1119" s="211"/>
      <c r="BE1119" s="211"/>
      <c r="BF1119" s="211"/>
      <c r="BG1119" s="211"/>
      <c r="BH1119" s="211"/>
    </row>
    <row r="1120" spans="1:60" outlineLevel="1" x14ac:dyDescent="0.2">
      <c r="A1120" s="218"/>
      <c r="B1120" s="219"/>
      <c r="C1120" s="254" t="s">
        <v>1491</v>
      </c>
      <c r="D1120" s="242"/>
      <c r="E1120" s="242"/>
      <c r="F1120" s="242"/>
      <c r="G1120" s="242"/>
      <c r="H1120" s="222"/>
      <c r="I1120" s="222"/>
      <c r="J1120" s="222"/>
      <c r="K1120" s="222"/>
      <c r="L1120" s="222"/>
      <c r="M1120" s="222"/>
      <c r="N1120" s="222"/>
      <c r="O1120" s="222"/>
      <c r="P1120" s="222"/>
      <c r="Q1120" s="222"/>
      <c r="R1120" s="222"/>
      <c r="S1120" s="222"/>
      <c r="T1120" s="222"/>
      <c r="U1120" s="222"/>
      <c r="V1120" s="222"/>
      <c r="W1120" s="222"/>
      <c r="X1120" s="222"/>
      <c r="Y1120" s="211"/>
      <c r="Z1120" s="211"/>
      <c r="AA1120" s="211"/>
      <c r="AB1120" s="211"/>
      <c r="AC1120" s="211"/>
      <c r="AD1120" s="211"/>
      <c r="AE1120" s="211"/>
      <c r="AF1120" s="211"/>
      <c r="AG1120" s="211" t="s">
        <v>219</v>
      </c>
      <c r="AH1120" s="211"/>
      <c r="AI1120" s="211"/>
      <c r="AJ1120" s="211"/>
      <c r="AK1120" s="211"/>
      <c r="AL1120" s="211"/>
      <c r="AM1120" s="211"/>
      <c r="AN1120" s="211"/>
      <c r="AO1120" s="211"/>
      <c r="AP1120" s="211"/>
      <c r="AQ1120" s="211"/>
      <c r="AR1120" s="211"/>
      <c r="AS1120" s="211"/>
      <c r="AT1120" s="211"/>
      <c r="AU1120" s="211"/>
      <c r="AV1120" s="211"/>
      <c r="AW1120" s="211"/>
      <c r="AX1120" s="211"/>
      <c r="AY1120" s="211"/>
      <c r="AZ1120" s="211"/>
      <c r="BA1120" s="211"/>
      <c r="BB1120" s="211"/>
      <c r="BC1120" s="211"/>
      <c r="BD1120" s="211"/>
      <c r="BE1120" s="211"/>
      <c r="BF1120" s="211"/>
      <c r="BG1120" s="211"/>
      <c r="BH1120" s="211"/>
    </row>
    <row r="1121" spans="1:60" outlineLevel="1" x14ac:dyDescent="0.2">
      <c r="A1121" s="218"/>
      <c r="B1121" s="219"/>
      <c r="C1121" s="254" t="s">
        <v>1492</v>
      </c>
      <c r="D1121" s="242"/>
      <c r="E1121" s="242"/>
      <c r="F1121" s="242"/>
      <c r="G1121" s="242"/>
      <c r="H1121" s="222"/>
      <c r="I1121" s="222"/>
      <c r="J1121" s="222"/>
      <c r="K1121" s="222"/>
      <c r="L1121" s="222"/>
      <c r="M1121" s="222"/>
      <c r="N1121" s="222"/>
      <c r="O1121" s="222"/>
      <c r="P1121" s="222"/>
      <c r="Q1121" s="222"/>
      <c r="R1121" s="222"/>
      <c r="S1121" s="222"/>
      <c r="T1121" s="222"/>
      <c r="U1121" s="222"/>
      <c r="V1121" s="222"/>
      <c r="W1121" s="222"/>
      <c r="X1121" s="222"/>
      <c r="Y1121" s="211"/>
      <c r="Z1121" s="211"/>
      <c r="AA1121" s="211"/>
      <c r="AB1121" s="211"/>
      <c r="AC1121" s="211"/>
      <c r="AD1121" s="211"/>
      <c r="AE1121" s="211"/>
      <c r="AF1121" s="211"/>
      <c r="AG1121" s="211" t="s">
        <v>219</v>
      </c>
      <c r="AH1121" s="211"/>
      <c r="AI1121" s="211"/>
      <c r="AJ1121" s="211"/>
      <c r="AK1121" s="211"/>
      <c r="AL1121" s="211"/>
      <c r="AM1121" s="211"/>
      <c r="AN1121" s="211"/>
      <c r="AO1121" s="211"/>
      <c r="AP1121" s="211"/>
      <c r="AQ1121" s="211"/>
      <c r="AR1121" s="211"/>
      <c r="AS1121" s="211"/>
      <c r="AT1121" s="211"/>
      <c r="AU1121" s="211"/>
      <c r="AV1121" s="211"/>
      <c r="AW1121" s="211"/>
      <c r="AX1121" s="211"/>
      <c r="AY1121" s="211"/>
      <c r="AZ1121" s="211"/>
      <c r="BA1121" s="211"/>
      <c r="BB1121" s="211"/>
      <c r="BC1121" s="211"/>
      <c r="BD1121" s="211"/>
      <c r="BE1121" s="211"/>
      <c r="BF1121" s="211"/>
      <c r="BG1121" s="211"/>
      <c r="BH1121" s="211"/>
    </row>
    <row r="1122" spans="1:60" outlineLevel="1" x14ac:dyDescent="0.2">
      <c r="A1122" s="218"/>
      <c r="B1122" s="219"/>
      <c r="C1122" s="254" t="s">
        <v>1493</v>
      </c>
      <c r="D1122" s="242"/>
      <c r="E1122" s="242"/>
      <c r="F1122" s="242"/>
      <c r="G1122" s="242"/>
      <c r="H1122" s="222"/>
      <c r="I1122" s="222"/>
      <c r="J1122" s="222"/>
      <c r="K1122" s="222"/>
      <c r="L1122" s="222"/>
      <c r="M1122" s="222"/>
      <c r="N1122" s="222"/>
      <c r="O1122" s="222"/>
      <c r="P1122" s="222"/>
      <c r="Q1122" s="222"/>
      <c r="R1122" s="222"/>
      <c r="S1122" s="222"/>
      <c r="T1122" s="222"/>
      <c r="U1122" s="222"/>
      <c r="V1122" s="222"/>
      <c r="W1122" s="222"/>
      <c r="X1122" s="222"/>
      <c r="Y1122" s="211"/>
      <c r="Z1122" s="211"/>
      <c r="AA1122" s="211"/>
      <c r="AB1122" s="211"/>
      <c r="AC1122" s="211"/>
      <c r="AD1122" s="211"/>
      <c r="AE1122" s="211"/>
      <c r="AF1122" s="211"/>
      <c r="AG1122" s="211" t="s">
        <v>219</v>
      </c>
      <c r="AH1122" s="211"/>
      <c r="AI1122" s="211"/>
      <c r="AJ1122" s="211"/>
      <c r="AK1122" s="211"/>
      <c r="AL1122" s="211"/>
      <c r="AM1122" s="211"/>
      <c r="AN1122" s="211"/>
      <c r="AO1122" s="211"/>
      <c r="AP1122" s="211"/>
      <c r="AQ1122" s="211"/>
      <c r="AR1122" s="211"/>
      <c r="AS1122" s="211"/>
      <c r="AT1122" s="211"/>
      <c r="AU1122" s="211"/>
      <c r="AV1122" s="211"/>
      <c r="AW1122" s="211"/>
      <c r="AX1122" s="211"/>
      <c r="AY1122" s="211"/>
      <c r="AZ1122" s="211"/>
      <c r="BA1122" s="241" t="str">
        <f>C1122</f>
        <v>barevnost: rám v barvě oken, výplň světlé barvy, dodavatel předloží investorovi 5 barevných vzorků pro rám a 5 vzorků pro výplň</v>
      </c>
      <c r="BB1122" s="211"/>
      <c r="BC1122" s="211"/>
      <c r="BD1122" s="211"/>
      <c r="BE1122" s="211"/>
      <c r="BF1122" s="211"/>
      <c r="BG1122" s="211"/>
      <c r="BH1122" s="211"/>
    </row>
    <row r="1123" spans="1:60" outlineLevel="1" x14ac:dyDescent="0.2">
      <c r="A1123" s="218"/>
      <c r="B1123" s="219"/>
      <c r="C1123" s="254" t="s">
        <v>1494</v>
      </c>
      <c r="D1123" s="242"/>
      <c r="E1123" s="242"/>
      <c r="F1123" s="242"/>
      <c r="G1123" s="242"/>
      <c r="H1123" s="222"/>
      <c r="I1123" s="222"/>
      <c r="J1123" s="222"/>
      <c r="K1123" s="222"/>
      <c r="L1123" s="222"/>
      <c r="M1123" s="222"/>
      <c r="N1123" s="222"/>
      <c r="O1123" s="222"/>
      <c r="P1123" s="222"/>
      <c r="Q1123" s="222"/>
      <c r="R1123" s="222"/>
      <c r="S1123" s="222"/>
      <c r="T1123" s="222"/>
      <c r="U1123" s="222"/>
      <c r="V1123" s="222"/>
      <c r="W1123" s="222"/>
      <c r="X1123" s="222"/>
      <c r="Y1123" s="211"/>
      <c r="Z1123" s="211"/>
      <c r="AA1123" s="211"/>
      <c r="AB1123" s="211"/>
      <c r="AC1123" s="211"/>
      <c r="AD1123" s="211"/>
      <c r="AE1123" s="211"/>
      <c r="AF1123" s="211"/>
      <c r="AG1123" s="211" t="s">
        <v>219</v>
      </c>
      <c r="AH1123" s="211"/>
      <c r="AI1123" s="211"/>
      <c r="AJ1123" s="211"/>
      <c r="AK1123" s="211"/>
      <c r="AL1123" s="211"/>
      <c r="AM1123" s="211"/>
      <c r="AN1123" s="211"/>
      <c r="AO1123" s="211"/>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row>
    <row r="1124" spans="1:60" outlineLevel="1" x14ac:dyDescent="0.2">
      <c r="A1124" s="218"/>
      <c r="B1124" s="219"/>
      <c r="C1124" s="254" t="s">
        <v>1383</v>
      </c>
      <c r="D1124" s="242"/>
      <c r="E1124" s="242"/>
      <c r="F1124" s="242"/>
      <c r="G1124" s="242"/>
      <c r="H1124" s="222"/>
      <c r="I1124" s="222"/>
      <c r="J1124" s="222"/>
      <c r="K1124" s="222"/>
      <c r="L1124" s="222"/>
      <c r="M1124" s="222"/>
      <c r="N1124" s="222"/>
      <c r="O1124" s="222"/>
      <c r="P1124" s="222"/>
      <c r="Q1124" s="222"/>
      <c r="R1124" s="222"/>
      <c r="S1124" s="222"/>
      <c r="T1124" s="222"/>
      <c r="U1124" s="222"/>
      <c r="V1124" s="222"/>
      <c r="W1124" s="222"/>
      <c r="X1124" s="222"/>
      <c r="Y1124" s="211"/>
      <c r="Z1124" s="211"/>
      <c r="AA1124" s="211"/>
      <c r="AB1124" s="211"/>
      <c r="AC1124" s="211"/>
      <c r="AD1124" s="211"/>
      <c r="AE1124" s="211"/>
      <c r="AF1124" s="211"/>
      <c r="AG1124" s="211" t="s">
        <v>219</v>
      </c>
      <c r="AH1124" s="211"/>
      <c r="AI1124" s="211"/>
      <c r="AJ1124" s="211"/>
      <c r="AK1124" s="211"/>
      <c r="AL1124" s="211"/>
      <c r="AM1124" s="211"/>
      <c r="AN1124" s="211"/>
      <c r="AO1124" s="211"/>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row>
    <row r="1125" spans="1:60" outlineLevel="1" x14ac:dyDescent="0.2">
      <c r="A1125" s="218"/>
      <c r="B1125" s="219"/>
      <c r="C1125" s="268" t="s">
        <v>1384</v>
      </c>
      <c r="D1125" s="259"/>
      <c r="E1125" s="260">
        <v>11.01</v>
      </c>
      <c r="F1125" s="222"/>
      <c r="G1125" s="222"/>
      <c r="H1125" s="222"/>
      <c r="I1125" s="222"/>
      <c r="J1125" s="222"/>
      <c r="K1125" s="222"/>
      <c r="L1125" s="222"/>
      <c r="M1125" s="222"/>
      <c r="N1125" s="222"/>
      <c r="O1125" s="222"/>
      <c r="P1125" s="222"/>
      <c r="Q1125" s="222"/>
      <c r="R1125" s="222"/>
      <c r="S1125" s="222"/>
      <c r="T1125" s="222"/>
      <c r="U1125" s="222"/>
      <c r="V1125" s="222"/>
      <c r="W1125" s="222"/>
      <c r="X1125" s="222"/>
      <c r="Y1125" s="211"/>
      <c r="Z1125" s="211"/>
      <c r="AA1125" s="211"/>
      <c r="AB1125" s="211"/>
      <c r="AC1125" s="211"/>
      <c r="AD1125" s="211"/>
      <c r="AE1125" s="211"/>
      <c r="AF1125" s="211"/>
      <c r="AG1125" s="211" t="s">
        <v>288</v>
      </c>
      <c r="AH1125" s="211">
        <v>0</v>
      </c>
      <c r="AI1125" s="211"/>
      <c r="AJ1125" s="211"/>
      <c r="AK1125" s="211"/>
      <c r="AL1125" s="211"/>
      <c r="AM1125" s="211"/>
      <c r="AN1125" s="211"/>
      <c r="AO1125" s="211"/>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row>
    <row r="1126" spans="1:60" outlineLevel="1" x14ac:dyDescent="0.2">
      <c r="A1126" s="218"/>
      <c r="B1126" s="219"/>
      <c r="C1126" s="268" t="s">
        <v>1385</v>
      </c>
      <c r="D1126" s="259"/>
      <c r="E1126" s="260">
        <v>4.1399999999999997</v>
      </c>
      <c r="F1126" s="222"/>
      <c r="G1126" s="222"/>
      <c r="H1126" s="222"/>
      <c r="I1126" s="222"/>
      <c r="J1126" s="222"/>
      <c r="K1126" s="222"/>
      <c r="L1126" s="222"/>
      <c r="M1126" s="222"/>
      <c r="N1126" s="222"/>
      <c r="O1126" s="222"/>
      <c r="P1126" s="222"/>
      <c r="Q1126" s="222"/>
      <c r="R1126" s="222"/>
      <c r="S1126" s="222"/>
      <c r="T1126" s="222"/>
      <c r="U1126" s="222"/>
      <c r="V1126" s="222"/>
      <c r="W1126" s="222"/>
      <c r="X1126" s="222"/>
      <c r="Y1126" s="211"/>
      <c r="Z1126" s="211"/>
      <c r="AA1126" s="211"/>
      <c r="AB1126" s="211"/>
      <c r="AC1126" s="211"/>
      <c r="AD1126" s="211"/>
      <c r="AE1126" s="211"/>
      <c r="AF1126" s="211"/>
      <c r="AG1126" s="211" t="s">
        <v>288</v>
      </c>
      <c r="AH1126" s="211">
        <v>0</v>
      </c>
      <c r="AI1126" s="211"/>
      <c r="AJ1126" s="211"/>
      <c r="AK1126" s="211"/>
      <c r="AL1126" s="211"/>
      <c r="AM1126" s="211"/>
      <c r="AN1126" s="211"/>
      <c r="AO1126" s="211"/>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row>
    <row r="1127" spans="1:60" outlineLevel="1" x14ac:dyDescent="0.2">
      <c r="A1127" s="218"/>
      <c r="B1127" s="219"/>
      <c r="C1127" s="268" t="s">
        <v>699</v>
      </c>
      <c r="D1127" s="259"/>
      <c r="E1127" s="260">
        <v>1.1399999999999999</v>
      </c>
      <c r="F1127" s="222"/>
      <c r="G1127" s="222"/>
      <c r="H1127" s="222"/>
      <c r="I1127" s="222"/>
      <c r="J1127" s="222"/>
      <c r="K1127" s="222"/>
      <c r="L1127" s="222"/>
      <c r="M1127" s="222"/>
      <c r="N1127" s="222"/>
      <c r="O1127" s="222"/>
      <c r="P1127" s="222"/>
      <c r="Q1127" s="222"/>
      <c r="R1127" s="222"/>
      <c r="S1127" s="222"/>
      <c r="T1127" s="222"/>
      <c r="U1127" s="222"/>
      <c r="V1127" s="222"/>
      <c r="W1127" s="222"/>
      <c r="X1127" s="222"/>
      <c r="Y1127" s="211"/>
      <c r="Z1127" s="211"/>
      <c r="AA1127" s="211"/>
      <c r="AB1127" s="211"/>
      <c r="AC1127" s="211"/>
      <c r="AD1127" s="211"/>
      <c r="AE1127" s="211"/>
      <c r="AF1127" s="211"/>
      <c r="AG1127" s="211" t="s">
        <v>288</v>
      </c>
      <c r="AH1127" s="211">
        <v>0</v>
      </c>
      <c r="AI1127" s="211"/>
      <c r="AJ1127" s="211"/>
      <c r="AK1127" s="211"/>
      <c r="AL1127" s="211"/>
      <c r="AM1127" s="211"/>
      <c r="AN1127" s="211"/>
      <c r="AO1127" s="211"/>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row>
    <row r="1128" spans="1:60" outlineLevel="1" x14ac:dyDescent="0.2">
      <c r="A1128" s="218"/>
      <c r="B1128" s="219"/>
      <c r="C1128" s="268" t="s">
        <v>700</v>
      </c>
      <c r="D1128" s="259"/>
      <c r="E1128" s="260">
        <v>0.91</v>
      </c>
      <c r="F1128" s="222"/>
      <c r="G1128" s="222"/>
      <c r="H1128" s="222"/>
      <c r="I1128" s="222"/>
      <c r="J1128" s="222"/>
      <c r="K1128" s="222"/>
      <c r="L1128" s="222"/>
      <c r="M1128" s="222"/>
      <c r="N1128" s="222"/>
      <c r="O1128" s="222"/>
      <c r="P1128" s="222"/>
      <c r="Q1128" s="222"/>
      <c r="R1128" s="222"/>
      <c r="S1128" s="222"/>
      <c r="T1128" s="222"/>
      <c r="U1128" s="222"/>
      <c r="V1128" s="222"/>
      <c r="W1128" s="222"/>
      <c r="X1128" s="222"/>
      <c r="Y1128" s="211"/>
      <c r="Z1128" s="211"/>
      <c r="AA1128" s="211"/>
      <c r="AB1128" s="211"/>
      <c r="AC1128" s="211"/>
      <c r="AD1128" s="211"/>
      <c r="AE1128" s="211"/>
      <c r="AF1128" s="211"/>
      <c r="AG1128" s="211" t="s">
        <v>288</v>
      </c>
      <c r="AH1128" s="211">
        <v>0</v>
      </c>
      <c r="AI1128" s="211"/>
      <c r="AJ1128" s="211"/>
      <c r="AK1128" s="211"/>
      <c r="AL1128" s="211"/>
      <c r="AM1128" s="211"/>
      <c r="AN1128" s="211"/>
      <c r="AO1128" s="211"/>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row>
    <row r="1129" spans="1:60" outlineLevel="1" x14ac:dyDescent="0.2">
      <c r="A1129" s="218"/>
      <c r="B1129" s="219"/>
      <c r="C1129" s="268" t="s">
        <v>1386</v>
      </c>
      <c r="D1129" s="259"/>
      <c r="E1129" s="260">
        <v>0.66</v>
      </c>
      <c r="F1129" s="222"/>
      <c r="G1129" s="222"/>
      <c r="H1129" s="222"/>
      <c r="I1129" s="222"/>
      <c r="J1129" s="222"/>
      <c r="K1129" s="222"/>
      <c r="L1129" s="222"/>
      <c r="M1129" s="222"/>
      <c r="N1129" s="222"/>
      <c r="O1129" s="222"/>
      <c r="P1129" s="222"/>
      <c r="Q1129" s="222"/>
      <c r="R1129" s="222"/>
      <c r="S1129" s="222"/>
      <c r="T1129" s="222"/>
      <c r="U1129" s="222"/>
      <c r="V1129" s="222"/>
      <c r="W1129" s="222"/>
      <c r="X1129" s="222"/>
      <c r="Y1129" s="211"/>
      <c r="Z1129" s="211"/>
      <c r="AA1129" s="211"/>
      <c r="AB1129" s="211"/>
      <c r="AC1129" s="211"/>
      <c r="AD1129" s="211"/>
      <c r="AE1129" s="211"/>
      <c r="AF1129" s="211"/>
      <c r="AG1129" s="211" t="s">
        <v>288</v>
      </c>
      <c r="AH1129" s="211">
        <v>0</v>
      </c>
      <c r="AI1129" s="211"/>
      <c r="AJ1129" s="211"/>
      <c r="AK1129" s="211"/>
      <c r="AL1129" s="211"/>
      <c r="AM1129" s="211"/>
      <c r="AN1129" s="211"/>
      <c r="AO1129" s="211"/>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row>
    <row r="1130" spans="1:60" outlineLevel="1" x14ac:dyDescent="0.2">
      <c r="A1130" s="218"/>
      <c r="B1130" s="219"/>
      <c r="C1130" s="268" t="s">
        <v>1387</v>
      </c>
      <c r="D1130" s="259"/>
      <c r="E1130" s="260">
        <v>0.6</v>
      </c>
      <c r="F1130" s="222"/>
      <c r="G1130" s="222"/>
      <c r="H1130" s="222"/>
      <c r="I1130" s="222"/>
      <c r="J1130" s="222"/>
      <c r="K1130" s="222"/>
      <c r="L1130" s="222"/>
      <c r="M1130" s="222"/>
      <c r="N1130" s="222"/>
      <c r="O1130" s="222"/>
      <c r="P1130" s="222"/>
      <c r="Q1130" s="222"/>
      <c r="R1130" s="222"/>
      <c r="S1130" s="222"/>
      <c r="T1130" s="222"/>
      <c r="U1130" s="222"/>
      <c r="V1130" s="222"/>
      <c r="W1130" s="222"/>
      <c r="X1130" s="222"/>
      <c r="Y1130" s="211"/>
      <c r="Z1130" s="211"/>
      <c r="AA1130" s="211"/>
      <c r="AB1130" s="211"/>
      <c r="AC1130" s="211"/>
      <c r="AD1130" s="211"/>
      <c r="AE1130" s="211"/>
      <c r="AF1130" s="211"/>
      <c r="AG1130" s="211" t="s">
        <v>288</v>
      </c>
      <c r="AH1130" s="211">
        <v>0</v>
      </c>
      <c r="AI1130" s="211"/>
      <c r="AJ1130" s="211"/>
      <c r="AK1130" s="211"/>
      <c r="AL1130" s="211"/>
      <c r="AM1130" s="211"/>
      <c r="AN1130" s="211"/>
      <c r="AO1130" s="211"/>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row>
    <row r="1131" spans="1:60" outlineLevel="1" x14ac:dyDescent="0.2">
      <c r="A1131" s="218"/>
      <c r="B1131" s="219"/>
      <c r="C1131" s="268" t="s">
        <v>1388</v>
      </c>
      <c r="D1131" s="259"/>
      <c r="E1131" s="260">
        <v>0.54</v>
      </c>
      <c r="F1131" s="222"/>
      <c r="G1131" s="222"/>
      <c r="H1131" s="222"/>
      <c r="I1131" s="222"/>
      <c r="J1131" s="222"/>
      <c r="K1131" s="222"/>
      <c r="L1131" s="222"/>
      <c r="M1131" s="222"/>
      <c r="N1131" s="222"/>
      <c r="O1131" s="222"/>
      <c r="P1131" s="222"/>
      <c r="Q1131" s="222"/>
      <c r="R1131" s="222"/>
      <c r="S1131" s="222"/>
      <c r="T1131" s="222"/>
      <c r="U1131" s="222"/>
      <c r="V1131" s="222"/>
      <c r="W1131" s="222"/>
      <c r="X1131" s="222"/>
      <c r="Y1131" s="211"/>
      <c r="Z1131" s="211"/>
      <c r="AA1131" s="211"/>
      <c r="AB1131" s="211"/>
      <c r="AC1131" s="211"/>
      <c r="AD1131" s="211"/>
      <c r="AE1131" s="211"/>
      <c r="AF1131" s="211"/>
      <c r="AG1131" s="211" t="s">
        <v>288</v>
      </c>
      <c r="AH1131" s="211">
        <v>0</v>
      </c>
      <c r="AI1131" s="211"/>
      <c r="AJ1131" s="211"/>
      <c r="AK1131" s="211"/>
      <c r="AL1131" s="211"/>
      <c r="AM1131" s="211"/>
      <c r="AN1131" s="211"/>
      <c r="AO1131" s="211"/>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row>
    <row r="1132" spans="1:60" outlineLevel="1" x14ac:dyDescent="0.2">
      <c r="A1132" s="218"/>
      <c r="B1132" s="219"/>
      <c r="C1132" s="268" t="s">
        <v>1389</v>
      </c>
      <c r="D1132" s="259"/>
      <c r="E1132" s="260">
        <v>0.49</v>
      </c>
      <c r="F1132" s="222"/>
      <c r="G1132" s="222"/>
      <c r="H1132" s="222"/>
      <c r="I1132" s="222"/>
      <c r="J1132" s="222"/>
      <c r="K1132" s="222"/>
      <c r="L1132" s="222"/>
      <c r="M1132" s="222"/>
      <c r="N1132" s="222"/>
      <c r="O1132" s="222"/>
      <c r="P1132" s="222"/>
      <c r="Q1132" s="222"/>
      <c r="R1132" s="222"/>
      <c r="S1132" s="222"/>
      <c r="T1132" s="222"/>
      <c r="U1132" s="222"/>
      <c r="V1132" s="222"/>
      <c r="W1132" s="222"/>
      <c r="X1132" s="222"/>
      <c r="Y1132" s="211"/>
      <c r="Z1132" s="211"/>
      <c r="AA1132" s="211"/>
      <c r="AB1132" s="211"/>
      <c r="AC1132" s="211"/>
      <c r="AD1132" s="211"/>
      <c r="AE1132" s="211"/>
      <c r="AF1132" s="211"/>
      <c r="AG1132" s="211" t="s">
        <v>288</v>
      </c>
      <c r="AH1132" s="211">
        <v>0</v>
      </c>
      <c r="AI1132" s="211"/>
      <c r="AJ1132" s="211"/>
      <c r="AK1132" s="211"/>
      <c r="AL1132" s="211"/>
      <c r="AM1132" s="211"/>
      <c r="AN1132" s="211"/>
      <c r="AO1132" s="211"/>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row>
    <row r="1133" spans="1:60" outlineLevel="1" x14ac:dyDescent="0.2">
      <c r="A1133" s="218"/>
      <c r="B1133" s="219"/>
      <c r="C1133" s="268" t="s">
        <v>1390</v>
      </c>
      <c r="D1133" s="259"/>
      <c r="E1133" s="260">
        <v>1.04</v>
      </c>
      <c r="F1133" s="222"/>
      <c r="G1133" s="222"/>
      <c r="H1133" s="222"/>
      <c r="I1133" s="222"/>
      <c r="J1133" s="222"/>
      <c r="K1133" s="222"/>
      <c r="L1133" s="222"/>
      <c r="M1133" s="222"/>
      <c r="N1133" s="222"/>
      <c r="O1133" s="222"/>
      <c r="P1133" s="222"/>
      <c r="Q1133" s="222"/>
      <c r="R1133" s="222"/>
      <c r="S1133" s="222"/>
      <c r="T1133" s="222"/>
      <c r="U1133" s="222"/>
      <c r="V1133" s="222"/>
      <c r="W1133" s="222"/>
      <c r="X1133" s="222"/>
      <c r="Y1133" s="211"/>
      <c r="Z1133" s="211"/>
      <c r="AA1133" s="211"/>
      <c r="AB1133" s="211"/>
      <c r="AC1133" s="211"/>
      <c r="AD1133" s="211"/>
      <c r="AE1133" s="211"/>
      <c r="AF1133" s="211"/>
      <c r="AG1133" s="211" t="s">
        <v>288</v>
      </c>
      <c r="AH1133" s="211">
        <v>0</v>
      </c>
      <c r="AI1133" s="211"/>
      <c r="AJ1133" s="211"/>
      <c r="AK1133" s="211"/>
      <c r="AL1133" s="211"/>
      <c r="AM1133" s="211"/>
      <c r="AN1133" s="211"/>
      <c r="AO1133" s="211"/>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row>
    <row r="1134" spans="1:60" outlineLevel="1" x14ac:dyDescent="0.2">
      <c r="A1134" s="218"/>
      <c r="B1134" s="219"/>
      <c r="C1134" s="268" t="s">
        <v>1391</v>
      </c>
      <c r="D1134" s="259"/>
      <c r="E1134" s="260">
        <v>1.3</v>
      </c>
      <c r="F1134" s="222"/>
      <c r="G1134" s="222"/>
      <c r="H1134" s="222"/>
      <c r="I1134" s="222"/>
      <c r="J1134" s="222"/>
      <c r="K1134" s="222"/>
      <c r="L1134" s="222"/>
      <c r="M1134" s="222"/>
      <c r="N1134" s="222"/>
      <c r="O1134" s="222"/>
      <c r="P1134" s="222"/>
      <c r="Q1134" s="222"/>
      <c r="R1134" s="222"/>
      <c r="S1134" s="222"/>
      <c r="T1134" s="222"/>
      <c r="U1134" s="222"/>
      <c r="V1134" s="222"/>
      <c r="W1134" s="222"/>
      <c r="X1134" s="222"/>
      <c r="Y1134" s="211"/>
      <c r="Z1134" s="211"/>
      <c r="AA1134" s="211"/>
      <c r="AB1134" s="211"/>
      <c r="AC1134" s="211"/>
      <c r="AD1134" s="211"/>
      <c r="AE1134" s="211"/>
      <c r="AF1134" s="211"/>
      <c r="AG1134" s="211" t="s">
        <v>288</v>
      </c>
      <c r="AH1134" s="211">
        <v>0</v>
      </c>
      <c r="AI1134" s="211"/>
      <c r="AJ1134" s="211"/>
      <c r="AK1134" s="211"/>
      <c r="AL1134" s="211"/>
      <c r="AM1134" s="211"/>
      <c r="AN1134" s="211"/>
      <c r="AO1134" s="211"/>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row>
    <row r="1135" spans="1:60" outlineLevel="1" x14ac:dyDescent="0.2">
      <c r="A1135" s="218"/>
      <c r="B1135" s="219"/>
      <c r="C1135" s="268" t="s">
        <v>1392</v>
      </c>
      <c r="D1135" s="259"/>
      <c r="E1135" s="260">
        <v>0.88</v>
      </c>
      <c r="F1135" s="222"/>
      <c r="G1135" s="222"/>
      <c r="H1135" s="222"/>
      <c r="I1135" s="222"/>
      <c r="J1135" s="222"/>
      <c r="K1135" s="222"/>
      <c r="L1135" s="222"/>
      <c r="M1135" s="222"/>
      <c r="N1135" s="222"/>
      <c r="O1135" s="222"/>
      <c r="P1135" s="222"/>
      <c r="Q1135" s="222"/>
      <c r="R1135" s="222"/>
      <c r="S1135" s="222"/>
      <c r="T1135" s="222"/>
      <c r="U1135" s="222"/>
      <c r="V1135" s="222"/>
      <c r="W1135" s="222"/>
      <c r="X1135" s="222"/>
      <c r="Y1135" s="211"/>
      <c r="Z1135" s="211"/>
      <c r="AA1135" s="211"/>
      <c r="AB1135" s="211"/>
      <c r="AC1135" s="211"/>
      <c r="AD1135" s="211"/>
      <c r="AE1135" s="211"/>
      <c r="AF1135" s="211"/>
      <c r="AG1135" s="211" t="s">
        <v>288</v>
      </c>
      <c r="AH1135" s="211">
        <v>0</v>
      </c>
      <c r="AI1135" s="211"/>
      <c r="AJ1135" s="211"/>
      <c r="AK1135" s="211"/>
      <c r="AL1135" s="211"/>
      <c r="AM1135" s="211"/>
      <c r="AN1135" s="211"/>
      <c r="AO1135" s="211"/>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row>
    <row r="1136" spans="1:60" outlineLevel="1" x14ac:dyDescent="0.2">
      <c r="A1136" s="218"/>
      <c r="B1136" s="219"/>
      <c r="C1136" s="268" t="s">
        <v>1393</v>
      </c>
      <c r="D1136" s="259"/>
      <c r="E1136" s="260">
        <v>0.56999999999999995</v>
      </c>
      <c r="F1136" s="222"/>
      <c r="G1136" s="222"/>
      <c r="H1136" s="222"/>
      <c r="I1136" s="222"/>
      <c r="J1136" s="222"/>
      <c r="K1136" s="222"/>
      <c r="L1136" s="222"/>
      <c r="M1136" s="222"/>
      <c r="N1136" s="222"/>
      <c r="O1136" s="222"/>
      <c r="P1136" s="222"/>
      <c r="Q1136" s="222"/>
      <c r="R1136" s="222"/>
      <c r="S1136" s="222"/>
      <c r="T1136" s="222"/>
      <c r="U1136" s="222"/>
      <c r="V1136" s="222"/>
      <c r="W1136" s="222"/>
      <c r="X1136" s="222"/>
      <c r="Y1136" s="211"/>
      <c r="Z1136" s="211"/>
      <c r="AA1136" s="211"/>
      <c r="AB1136" s="211"/>
      <c r="AC1136" s="211"/>
      <c r="AD1136" s="211"/>
      <c r="AE1136" s="211"/>
      <c r="AF1136" s="211"/>
      <c r="AG1136" s="211" t="s">
        <v>288</v>
      </c>
      <c r="AH1136" s="211">
        <v>0</v>
      </c>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211"/>
      <c r="BH1136" s="211"/>
    </row>
    <row r="1137" spans="1:60" outlineLevel="1" x14ac:dyDescent="0.2">
      <c r="A1137" s="218"/>
      <c r="B1137" s="219"/>
      <c r="C1137" s="268" t="s">
        <v>701</v>
      </c>
      <c r="D1137" s="259"/>
      <c r="E1137" s="260">
        <v>1.8</v>
      </c>
      <c r="F1137" s="222"/>
      <c r="G1137" s="222"/>
      <c r="H1137" s="222"/>
      <c r="I1137" s="222"/>
      <c r="J1137" s="222"/>
      <c r="K1137" s="222"/>
      <c r="L1137" s="222"/>
      <c r="M1137" s="222"/>
      <c r="N1137" s="222"/>
      <c r="O1137" s="222"/>
      <c r="P1137" s="222"/>
      <c r="Q1137" s="222"/>
      <c r="R1137" s="222"/>
      <c r="S1137" s="222"/>
      <c r="T1137" s="222"/>
      <c r="U1137" s="222"/>
      <c r="V1137" s="222"/>
      <c r="W1137" s="222"/>
      <c r="X1137" s="222"/>
      <c r="Y1137" s="211"/>
      <c r="Z1137" s="211"/>
      <c r="AA1137" s="211"/>
      <c r="AB1137" s="211"/>
      <c r="AC1137" s="211"/>
      <c r="AD1137" s="211"/>
      <c r="AE1137" s="211"/>
      <c r="AF1137" s="211"/>
      <c r="AG1137" s="211" t="s">
        <v>288</v>
      </c>
      <c r="AH1137" s="211">
        <v>0</v>
      </c>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row>
    <row r="1138" spans="1:60" outlineLevel="1" x14ac:dyDescent="0.2">
      <c r="A1138" s="218"/>
      <c r="B1138" s="219"/>
      <c r="C1138" s="268" t="s">
        <v>702</v>
      </c>
      <c r="D1138" s="259"/>
      <c r="E1138" s="260">
        <v>0.39</v>
      </c>
      <c r="F1138" s="222"/>
      <c r="G1138" s="222"/>
      <c r="H1138" s="222"/>
      <c r="I1138" s="222"/>
      <c r="J1138" s="222"/>
      <c r="K1138" s="222"/>
      <c r="L1138" s="222"/>
      <c r="M1138" s="222"/>
      <c r="N1138" s="222"/>
      <c r="O1138" s="222"/>
      <c r="P1138" s="222"/>
      <c r="Q1138" s="222"/>
      <c r="R1138" s="222"/>
      <c r="S1138" s="222"/>
      <c r="T1138" s="222"/>
      <c r="U1138" s="222"/>
      <c r="V1138" s="222"/>
      <c r="W1138" s="222"/>
      <c r="X1138" s="222"/>
      <c r="Y1138" s="211"/>
      <c r="Z1138" s="211"/>
      <c r="AA1138" s="211"/>
      <c r="AB1138" s="211"/>
      <c r="AC1138" s="211"/>
      <c r="AD1138" s="211"/>
      <c r="AE1138" s="211"/>
      <c r="AF1138" s="211"/>
      <c r="AG1138" s="211" t="s">
        <v>288</v>
      </c>
      <c r="AH1138" s="211">
        <v>0</v>
      </c>
      <c r="AI1138" s="211"/>
      <c r="AJ1138" s="211"/>
      <c r="AK1138" s="211"/>
      <c r="AL1138" s="211"/>
      <c r="AM1138" s="211"/>
      <c r="AN1138" s="211"/>
      <c r="AO1138" s="211"/>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row>
    <row r="1139" spans="1:60" outlineLevel="1" x14ac:dyDescent="0.2">
      <c r="A1139" s="218"/>
      <c r="B1139" s="219"/>
      <c r="C1139" s="268" t="s">
        <v>703</v>
      </c>
      <c r="D1139" s="259"/>
      <c r="E1139" s="260">
        <v>3.6</v>
      </c>
      <c r="F1139" s="222"/>
      <c r="G1139" s="222"/>
      <c r="H1139" s="222"/>
      <c r="I1139" s="222"/>
      <c r="J1139" s="222"/>
      <c r="K1139" s="222"/>
      <c r="L1139" s="222"/>
      <c r="M1139" s="222"/>
      <c r="N1139" s="222"/>
      <c r="O1139" s="222"/>
      <c r="P1139" s="222"/>
      <c r="Q1139" s="222"/>
      <c r="R1139" s="222"/>
      <c r="S1139" s="222"/>
      <c r="T1139" s="222"/>
      <c r="U1139" s="222"/>
      <c r="V1139" s="222"/>
      <c r="W1139" s="222"/>
      <c r="X1139" s="222"/>
      <c r="Y1139" s="211"/>
      <c r="Z1139" s="211"/>
      <c r="AA1139" s="211"/>
      <c r="AB1139" s="211"/>
      <c r="AC1139" s="211"/>
      <c r="AD1139" s="211"/>
      <c r="AE1139" s="211"/>
      <c r="AF1139" s="211"/>
      <c r="AG1139" s="211" t="s">
        <v>288</v>
      </c>
      <c r="AH1139" s="211">
        <v>0</v>
      </c>
      <c r="AI1139" s="211"/>
      <c r="AJ1139" s="211"/>
      <c r="AK1139" s="211"/>
      <c r="AL1139" s="211"/>
      <c r="AM1139" s="211"/>
      <c r="AN1139" s="211"/>
      <c r="AO1139" s="211"/>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row>
    <row r="1140" spans="1:60" outlineLevel="1" x14ac:dyDescent="0.2">
      <c r="A1140" s="218"/>
      <c r="B1140" s="219"/>
      <c r="C1140" s="268" t="s">
        <v>704</v>
      </c>
      <c r="D1140" s="259"/>
      <c r="E1140" s="260">
        <v>1.05</v>
      </c>
      <c r="F1140" s="222"/>
      <c r="G1140" s="222"/>
      <c r="H1140" s="222"/>
      <c r="I1140" s="222"/>
      <c r="J1140" s="222"/>
      <c r="K1140" s="222"/>
      <c r="L1140" s="222"/>
      <c r="M1140" s="222"/>
      <c r="N1140" s="222"/>
      <c r="O1140" s="222"/>
      <c r="P1140" s="222"/>
      <c r="Q1140" s="222"/>
      <c r="R1140" s="222"/>
      <c r="S1140" s="222"/>
      <c r="T1140" s="222"/>
      <c r="U1140" s="222"/>
      <c r="V1140" s="222"/>
      <c r="W1140" s="222"/>
      <c r="X1140" s="222"/>
      <c r="Y1140" s="211"/>
      <c r="Z1140" s="211"/>
      <c r="AA1140" s="211"/>
      <c r="AB1140" s="211"/>
      <c r="AC1140" s="211"/>
      <c r="AD1140" s="211"/>
      <c r="AE1140" s="211"/>
      <c r="AF1140" s="211"/>
      <c r="AG1140" s="211" t="s">
        <v>288</v>
      </c>
      <c r="AH1140" s="211">
        <v>0</v>
      </c>
      <c r="AI1140" s="211"/>
      <c r="AJ1140" s="211"/>
      <c r="AK1140" s="211"/>
      <c r="AL1140" s="211"/>
      <c r="AM1140" s="211"/>
      <c r="AN1140" s="211"/>
      <c r="AO1140" s="211"/>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row>
    <row r="1141" spans="1:60" outlineLevel="1" x14ac:dyDescent="0.2">
      <c r="A1141" s="218"/>
      <c r="B1141" s="219"/>
      <c r="C1141" s="268" t="s">
        <v>705</v>
      </c>
      <c r="D1141" s="259"/>
      <c r="E1141" s="260">
        <v>0.84</v>
      </c>
      <c r="F1141" s="222"/>
      <c r="G1141" s="222"/>
      <c r="H1141" s="222"/>
      <c r="I1141" s="222"/>
      <c r="J1141" s="222"/>
      <c r="K1141" s="222"/>
      <c r="L1141" s="222"/>
      <c r="M1141" s="222"/>
      <c r="N1141" s="222"/>
      <c r="O1141" s="222"/>
      <c r="P1141" s="222"/>
      <c r="Q1141" s="222"/>
      <c r="R1141" s="222"/>
      <c r="S1141" s="222"/>
      <c r="T1141" s="222"/>
      <c r="U1141" s="222"/>
      <c r="V1141" s="222"/>
      <c r="W1141" s="222"/>
      <c r="X1141" s="222"/>
      <c r="Y1141" s="211"/>
      <c r="Z1141" s="211"/>
      <c r="AA1141" s="211"/>
      <c r="AB1141" s="211"/>
      <c r="AC1141" s="211"/>
      <c r="AD1141" s="211"/>
      <c r="AE1141" s="211"/>
      <c r="AF1141" s="211"/>
      <c r="AG1141" s="211" t="s">
        <v>288</v>
      </c>
      <c r="AH1141" s="211">
        <v>0</v>
      </c>
      <c r="AI1141" s="211"/>
      <c r="AJ1141" s="211"/>
      <c r="AK1141" s="211"/>
      <c r="AL1141" s="211"/>
      <c r="AM1141" s="211"/>
      <c r="AN1141" s="211"/>
      <c r="AO1141" s="211"/>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row>
    <row r="1142" spans="1:60" outlineLevel="1" x14ac:dyDescent="0.2">
      <c r="A1142" s="218"/>
      <c r="B1142" s="219"/>
      <c r="C1142" s="268" t="s">
        <v>1394</v>
      </c>
      <c r="D1142" s="259"/>
      <c r="E1142" s="260">
        <v>0.72</v>
      </c>
      <c r="F1142" s="222"/>
      <c r="G1142" s="222"/>
      <c r="H1142" s="222"/>
      <c r="I1142" s="222"/>
      <c r="J1142" s="222"/>
      <c r="K1142" s="222"/>
      <c r="L1142" s="222"/>
      <c r="M1142" s="222"/>
      <c r="N1142" s="222"/>
      <c r="O1142" s="222"/>
      <c r="P1142" s="222"/>
      <c r="Q1142" s="222"/>
      <c r="R1142" s="222"/>
      <c r="S1142" s="222"/>
      <c r="T1142" s="222"/>
      <c r="U1142" s="222"/>
      <c r="V1142" s="222"/>
      <c r="W1142" s="222"/>
      <c r="X1142" s="222"/>
      <c r="Y1142" s="211"/>
      <c r="Z1142" s="211"/>
      <c r="AA1142" s="211"/>
      <c r="AB1142" s="211"/>
      <c r="AC1142" s="211"/>
      <c r="AD1142" s="211"/>
      <c r="AE1142" s="211"/>
      <c r="AF1142" s="211"/>
      <c r="AG1142" s="211" t="s">
        <v>288</v>
      </c>
      <c r="AH1142" s="211">
        <v>0</v>
      </c>
      <c r="AI1142" s="211"/>
      <c r="AJ1142" s="211"/>
      <c r="AK1142" s="211"/>
      <c r="AL1142" s="211"/>
      <c r="AM1142" s="211"/>
      <c r="AN1142" s="211"/>
      <c r="AO1142" s="211"/>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row>
    <row r="1143" spans="1:60" outlineLevel="1" x14ac:dyDescent="0.2">
      <c r="A1143" s="218"/>
      <c r="B1143" s="219"/>
      <c r="C1143" s="268" t="s">
        <v>1395</v>
      </c>
      <c r="D1143" s="259"/>
      <c r="E1143" s="260">
        <v>0.68</v>
      </c>
      <c r="F1143" s="222"/>
      <c r="G1143" s="222"/>
      <c r="H1143" s="222"/>
      <c r="I1143" s="222"/>
      <c r="J1143" s="222"/>
      <c r="K1143" s="222"/>
      <c r="L1143" s="222"/>
      <c r="M1143" s="222"/>
      <c r="N1143" s="222"/>
      <c r="O1143" s="222"/>
      <c r="P1143" s="222"/>
      <c r="Q1143" s="222"/>
      <c r="R1143" s="222"/>
      <c r="S1143" s="222"/>
      <c r="T1143" s="222"/>
      <c r="U1143" s="222"/>
      <c r="V1143" s="222"/>
      <c r="W1143" s="222"/>
      <c r="X1143" s="222"/>
      <c r="Y1143" s="211"/>
      <c r="Z1143" s="211"/>
      <c r="AA1143" s="211"/>
      <c r="AB1143" s="211"/>
      <c r="AC1143" s="211"/>
      <c r="AD1143" s="211"/>
      <c r="AE1143" s="211"/>
      <c r="AF1143" s="211"/>
      <c r="AG1143" s="211" t="s">
        <v>288</v>
      </c>
      <c r="AH1143" s="211">
        <v>0</v>
      </c>
      <c r="AI1143" s="211"/>
      <c r="AJ1143" s="211"/>
      <c r="AK1143" s="211"/>
      <c r="AL1143" s="211"/>
      <c r="AM1143" s="211"/>
      <c r="AN1143" s="211"/>
      <c r="AO1143" s="211"/>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row>
    <row r="1144" spans="1:60" outlineLevel="1" x14ac:dyDescent="0.2">
      <c r="A1144" s="218"/>
      <c r="B1144" s="219"/>
      <c r="C1144" s="268" t="s">
        <v>706</v>
      </c>
      <c r="D1144" s="259"/>
      <c r="E1144" s="260">
        <v>0.9</v>
      </c>
      <c r="F1144" s="222"/>
      <c r="G1144" s="222"/>
      <c r="H1144" s="222"/>
      <c r="I1144" s="222"/>
      <c r="J1144" s="222"/>
      <c r="K1144" s="222"/>
      <c r="L1144" s="222"/>
      <c r="M1144" s="222"/>
      <c r="N1144" s="222"/>
      <c r="O1144" s="222"/>
      <c r="P1144" s="222"/>
      <c r="Q1144" s="222"/>
      <c r="R1144" s="222"/>
      <c r="S1144" s="222"/>
      <c r="T1144" s="222"/>
      <c r="U1144" s="222"/>
      <c r="V1144" s="222"/>
      <c r="W1144" s="222"/>
      <c r="X1144" s="222"/>
      <c r="Y1144" s="211"/>
      <c r="Z1144" s="211"/>
      <c r="AA1144" s="211"/>
      <c r="AB1144" s="211"/>
      <c r="AC1144" s="211"/>
      <c r="AD1144" s="211"/>
      <c r="AE1144" s="211"/>
      <c r="AF1144" s="211"/>
      <c r="AG1144" s="211" t="s">
        <v>288</v>
      </c>
      <c r="AH1144" s="211">
        <v>0</v>
      </c>
      <c r="AI1144" s="211"/>
      <c r="AJ1144" s="211"/>
      <c r="AK1144" s="211"/>
      <c r="AL1144" s="211"/>
      <c r="AM1144" s="211"/>
      <c r="AN1144" s="211"/>
      <c r="AO1144" s="211"/>
      <c r="AP1144" s="211"/>
      <c r="AQ1144" s="211"/>
      <c r="AR1144" s="211"/>
      <c r="AS1144" s="211"/>
      <c r="AT1144" s="211"/>
      <c r="AU1144" s="211"/>
      <c r="AV1144" s="211"/>
      <c r="AW1144" s="211"/>
      <c r="AX1144" s="211"/>
      <c r="AY1144" s="211"/>
      <c r="AZ1144" s="211"/>
      <c r="BA1144" s="211"/>
      <c r="BB1144" s="211"/>
      <c r="BC1144" s="211"/>
      <c r="BD1144" s="211"/>
      <c r="BE1144" s="211"/>
      <c r="BF1144" s="211"/>
      <c r="BG1144" s="211"/>
      <c r="BH1144" s="211"/>
    </row>
    <row r="1145" spans="1:60" outlineLevel="1" x14ac:dyDescent="0.2">
      <c r="A1145" s="218"/>
      <c r="B1145" s="219"/>
      <c r="C1145" s="268" t="s">
        <v>707</v>
      </c>
      <c r="D1145" s="259"/>
      <c r="E1145" s="260">
        <v>0.46</v>
      </c>
      <c r="F1145" s="222"/>
      <c r="G1145" s="222"/>
      <c r="H1145" s="222"/>
      <c r="I1145" s="222"/>
      <c r="J1145" s="222"/>
      <c r="K1145" s="222"/>
      <c r="L1145" s="222"/>
      <c r="M1145" s="222"/>
      <c r="N1145" s="222"/>
      <c r="O1145" s="222"/>
      <c r="P1145" s="222"/>
      <c r="Q1145" s="222"/>
      <c r="R1145" s="222"/>
      <c r="S1145" s="222"/>
      <c r="T1145" s="222"/>
      <c r="U1145" s="222"/>
      <c r="V1145" s="222"/>
      <c r="W1145" s="222"/>
      <c r="X1145" s="222"/>
      <c r="Y1145" s="211"/>
      <c r="Z1145" s="211"/>
      <c r="AA1145" s="211"/>
      <c r="AB1145" s="211"/>
      <c r="AC1145" s="211"/>
      <c r="AD1145" s="211"/>
      <c r="AE1145" s="211"/>
      <c r="AF1145" s="211"/>
      <c r="AG1145" s="211" t="s">
        <v>288</v>
      </c>
      <c r="AH1145" s="211">
        <v>0</v>
      </c>
      <c r="AI1145" s="211"/>
      <c r="AJ1145" s="211"/>
      <c r="AK1145" s="211"/>
      <c r="AL1145" s="211"/>
      <c r="AM1145" s="211"/>
      <c r="AN1145" s="211"/>
      <c r="AO1145" s="211"/>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row>
    <row r="1146" spans="1:60" outlineLevel="1" x14ac:dyDescent="0.2">
      <c r="A1146" s="218"/>
      <c r="B1146" s="219"/>
      <c r="C1146" s="268" t="s">
        <v>1396</v>
      </c>
      <c r="D1146" s="259"/>
      <c r="E1146" s="260">
        <v>0.9</v>
      </c>
      <c r="F1146" s="222"/>
      <c r="G1146" s="222"/>
      <c r="H1146" s="222"/>
      <c r="I1146" s="222"/>
      <c r="J1146" s="222"/>
      <c r="K1146" s="222"/>
      <c r="L1146" s="222"/>
      <c r="M1146" s="222"/>
      <c r="N1146" s="222"/>
      <c r="O1146" s="222"/>
      <c r="P1146" s="222"/>
      <c r="Q1146" s="222"/>
      <c r="R1146" s="222"/>
      <c r="S1146" s="222"/>
      <c r="T1146" s="222"/>
      <c r="U1146" s="222"/>
      <c r="V1146" s="222"/>
      <c r="W1146" s="222"/>
      <c r="X1146" s="222"/>
      <c r="Y1146" s="211"/>
      <c r="Z1146" s="211"/>
      <c r="AA1146" s="211"/>
      <c r="AB1146" s="211"/>
      <c r="AC1146" s="211"/>
      <c r="AD1146" s="211"/>
      <c r="AE1146" s="211"/>
      <c r="AF1146" s="211"/>
      <c r="AG1146" s="211" t="s">
        <v>288</v>
      </c>
      <c r="AH1146" s="211">
        <v>0</v>
      </c>
      <c r="AI1146" s="211"/>
      <c r="AJ1146" s="211"/>
      <c r="AK1146" s="211"/>
      <c r="AL1146" s="211"/>
      <c r="AM1146" s="211"/>
      <c r="AN1146" s="211"/>
      <c r="AO1146" s="211"/>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row>
    <row r="1147" spans="1:60" outlineLevel="1" x14ac:dyDescent="0.2">
      <c r="A1147" s="218"/>
      <c r="B1147" s="219"/>
      <c r="C1147" s="268" t="s">
        <v>1397</v>
      </c>
      <c r="D1147" s="259"/>
      <c r="E1147" s="260">
        <v>1.05</v>
      </c>
      <c r="F1147" s="222"/>
      <c r="G1147" s="222"/>
      <c r="H1147" s="222"/>
      <c r="I1147" s="222"/>
      <c r="J1147" s="222"/>
      <c r="K1147" s="222"/>
      <c r="L1147" s="222"/>
      <c r="M1147" s="222"/>
      <c r="N1147" s="222"/>
      <c r="O1147" s="222"/>
      <c r="P1147" s="222"/>
      <c r="Q1147" s="222"/>
      <c r="R1147" s="222"/>
      <c r="S1147" s="222"/>
      <c r="T1147" s="222"/>
      <c r="U1147" s="222"/>
      <c r="V1147" s="222"/>
      <c r="W1147" s="222"/>
      <c r="X1147" s="222"/>
      <c r="Y1147" s="211"/>
      <c r="Z1147" s="211"/>
      <c r="AA1147" s="211"/>
      <c r="AB1147" s="211"/>
      <c r="AC1147" s="211"/>
      <c r="AD1147" s="211"/>
      <c r="AE1147" s="211"/>
      <c r="AF1147" s="211"/>
      <c r="AG1147" s="211" t="s">
        <v>288</v>
      </c>
      <c r="AH1147" s="211">
        <v>0</v>
      </c>
      <c r="AI1147" s="211"/>
      <c r="AJ1147" s="211"/>
      <c r="AK1147" s="211"/>
      <c r="AL1147" s="211"/>
      <c r="AM1147" s="211"/>
      <c r="AN1147" s="211"/>
      <c r="AO1147" s="211"/>
      <c r="AP1147" s="211"/>
      <c r="AQ1147" s="211"/>
      <c r="AR1147" s="211"/>
      <c r="AS1147" s="211"/>
      <c r="AT1147" s="211"/>
      <c r="AU1147" s="211"/>
      <c r="AV1147" s="211"/>
      <c r="AW1147" s="211"/>
      <c r="AX1147" s="211"/>
      <c r="AY1147" s="211"/>
      <c r="AZ1147" s="211"/>
      <c r="BA1147" s="211"/>
      <c r="BB1147" s="211"/>
      <c r="BC1147" s="211"/>
      <c r="BD1147" s="211"/>
      <c r="BE1147" s="211"/>
      <c r="BF1147" s="211"/>
      <c r="BG1147" s="211"/>
      <c r="BH1147" s="211"/>
    </row>
    <row r="1148" spans="1:60" outlineLevel="1" x14ac:dyDescent="0.2">
      <c r="A1148" s="218"/>
      <c r="B1148" s="219"/>
      <c r="C1148" s="268" t="s">
        <v>1398</v>
      </c>
      <c r="D1148" s="259"/>
      <c r="E1148" s="260">
        <v>1.23</v>
      </c>
      <c r="F1148" s="222"/>
      <c r="G1148" s="222"/>
      <c r="H1148" s="222"/>
      <c r="I1148" s="222"/>
      <c r="J1148" s="222"/>
      <c r="K1148" s="222"/>
      <c r="L1148" s="222"/>
      <c r="M1148" s="222"/>
      <c r="N1148" s="222"/>
      <c r="O1148" s="222"/>
      <c r="P1148" s="222"/>
      <c r="Q1148" s="222"/>
      <c r="R1148" s="222"/>
      <c r="S1148" s="222"/>
      <c r="T1148" s="222"/>
      <c r="U1148" s="222"/>
      <c r="V1148" s="222"/>
      <c r="W1148" s="222"/>
      <c r="X1148" s="222"/>
      <c r="Y1148" s="211"/>
      <c r="Z1148" s="211"/>
      <c r="AA1148" s="211"/>
      <c r="AB1148" s="211"/>
      <c r="AC1148" s="211"/>
      <c r="AD1148" s="211"/>
      <c r="AE1148" s="211"/>
      <c r="AF1148" s="211"/>
      <c r="AG1148" s="211" t="s">
        <v>288</v>
      </c>
      <c r="AH1148" s="211">
        <v>0</v>
      </c>
      <c r="AI1148" s="211"/>
      <c r="AJ1148" s="211"/>
      <c r="AK1148" s="211"/>
      <c r="AL1148" s="211"/>
      <c r="AM1148" s="211"/>
      <c r="AN1148" s="211"/>
      <c r="AO1148" s="211"/>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row>
    <row r="1149" spans="1:60" outlineLevel="1" x14ac:dyDescent="0.2">
      <c r="A1149" s="233">
        <v>266</v>
      </c>
      <c r="B1149" s="234" t="s">
        <v>1399</v>
      </c>
      <c r="C1149" s="252" t="s">
        <v>1400</v>
      </c>
      <c r="D1149" s="235" t="s">
        <v>342</v>
      </c>
      <c r="E1149" s="236">
        <v>136.80000000000001</v>
      </c>
      <c r="F1149" s="237"/>
      <c r="G1149" s="238">
        <f>ROUND(E1149*F1149,2)</f>
        <v>0</v>
      </c>
      <c r="H1149" s="237"/>
      <c r="I1149" s="238">
        <f>ROUND(E1149*H1149,2)</f>
        <v>0</v>
      </c>
      <c r="J1149" s="237"/>
      <c r="K1149" s="238">
        <f>ROUND(E1149*J1149,2)</f>
        <v>0</v>
      </c>
      <c r="L1149" s="238">
        <v>21</v>
      </c>
      <c r="M1149" s="238">
        <f>G1149*(1+L1149/100)</f>
        <v>0</v>
      </c>
      <c r="N1149" s="238">
        <v>1E-3</v>
      </c>
      <c r="O1149" s="238">
        <f>ROUND(E1149*N1149,2)</f>
        <v>0.14000000000000001</v>
      </c>
      <c r="P1149" s="238">
        <v>0</v>
      </c>
      <c r="Q1149" s="238">
        <f>ROUND(E1149*P1149,2)</f>
        <v>0</v>
      </c>
      <c r="R1149" s="238"/>
      <c r="S1149" s="238" t="s">
        <v>247</v>
      </c>
      <c r="T1149" s="239" t="s">
        <v>215</v>
      </c>
      <c r="U1149" s="222">
        <v>0</v>
      </c>
      <c r="V1149" s="222">
        <f>ROUND(E1149*U1149,2)</f>
        <v>0</v>
      </c>
      <c r="W1149" s="222"/>
      <c r="X1149" s="222" t="s">
        <v>248</v>
      </c>
      <c r="Y1149" s="211"/>
      <c r="Z1149" s="211"/>
      <c r="AA1149" s="211"/>
      <c r="AB1149" s="211"/>
      <c r="AC1149" s="211"/>
      <c r="AD1149" s="211"/>
      <c r="AE1149" s="211"/>
      <c r="AF1149" s="211"/>
      <c r="AG1149" s="211" t="s">
        <v>249</v>
      </c>
      <c r="AH1149" s="211"/>
      <c r="AI1149" s="211"/>
      <c r="AJ1149" s="211"/>
      <c r="AK1149" s="211"/>
      <c r="AL1149" s="211"/>
      <c r="AM1149" s="211"/>
      <c r="AN1149" s="211"/>
      <c r="AO1149" s="211"/>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row>
    <row r="1150" spans="1:60" outlineLevel="1" x14ac:dyDescent="0.2">
      <c r="A1150" s="218"/>
      <c r="B1150" s="219"/>
      <c r="C1150" s="253" t="s">
        <v>1495</v>
      </c>
      <c r="D1150" s="240"/>
      <c r="E1150" s="240"/>
      <c r="F1150" s="240"/>
      <c r="G1150" s="240"/>
      <c r="H1150" s="222"/>
      <c r="I1150" s="222"/>
      <c r="J1150" s="222"/>
      <c r="K1150" s="222"/>
      <c r="L1150" s="222"/>
      <c r="M1150" s="222"/>
      <c r="N1150" s="222"/>
      <c r="O1150" s="222"/>
      <c r="P1150" s="222"/>
      <c r="Q1150" s="222"/>
      <c r="R1150" s="222"/>
      <c r="S1150" s="222"/>
      <c r="T1150" s="222"/>
      <c r="U1150" s="222"/>
      <c r="V1150" s="222"/>
      <c r="W1150" s="222"/>
      <c r="X1150" s="222"/>
      <c r="Y1150" s="211"/>
      <c r="Z1150" s="211"/>
      <c r="AA1150" s="211"/>
      <c r="AB1150" s="211"/>
      <c r="AC1150" s="211"/>
      <c r="AD1150" s="211"/>
      <c r="AE1150" s="211"/>
      <c r="AF1150" s="211"/>
      <c r="AG1150" s="211" t="s">
        <v>219</v>
      </c>
      <c r="AH1150" s="211"/>
      <c r="AI1150" s="211"/>
      <c r="AJ1150" s="211"/>
      <c r="AK1150" s="211"/>
      <c r="AL1150" s="211"/>
      <c r="AM1150" s="211"/>
      <c r="AN1150" s="211"/>
      <c r="AO1150" s="211"/>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row>
    <row r="1151" spans="1:60" outlineLevel="1" x14ac:dyDescent="0.2">
      <c r="A1151" s="218"/>
      <c r="B1151" s="219"/>
      <c r="C1151" s="254" t="s">
        <v>1496</v>
      </c>
      <c r="D1151" s="242"/>
      <c r="E1151" s="242"/>
      <c r="F1151" s="242"/>
      <c r="G1151" s="242"/>
      <c r="H1151" s="222"/>
      <c r="I1151" s="222"/>
      <c r="J1151" s="222"/>
      <c r="K1151" s="222"/>
      <c r="L1151" s="222"/>
      <c r="M1151" s="222"/>
      <c r="N1151" s="222"/>
      <c r="O1151" s="222"/>
      <c r="P1151" s="222"/>
      <c r="Q1151" s="222"/>
      <c r="R1151" s="222"/>
      <c r="S1151" s="222"/>
      <c r="T1151" s="222"/>
      <c r="U1151" s="222"/>
      <c r="V1151" s="222"/>
      <c r="W1151" s="222"/>
      <c r="X1151" s="222"/>
      <c r="Y1151" s="211"/>
      <c r="Z1151" s="211"/>
      <c r="AA1151" s="211"/>
      <c r="AB1151" s="211"/>
      <c r="AC1151" s="211"/>
      <c r="AD1151" s="211"/>
      <c r="AE1151" s="211"/>
      <c r="AF1151" s="211"/>
      <c r="AG1151" s="211" t="s">
        <v>219</v>
      </c>
      <c r="AH1151" s="211"/>
      <c r="AI1151" s="211"/>
      <c r="AJ1151" s="211"/>
      <c r="AK1151" s="211"/>
      <c r="AL1151" s="211"/>
      <c r="AM1151" s="211"/>
      <c r="AN1151" s="211"/>
      <c r="AO1151" s="211"/>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row>
    <row r="1152" spans="1:60" outlineLevel="1" x14ac:dyDescent="0.2">
      <c r="A1152" s="218"/>
      <c r="B1152" s="219"/>
      <c r="C1152" s="254" t="s">
        <v>1497</v>
      </c>
      <c r="D1152" s="242"/>
      <c r="E1152" s="242"/>
      <c r="F1152" s="242"/>
      <c r="G1152" s="242"/>
      <c r="H1152" s="222"/>
      <c r="I1152" s="222"/>
      <c r="J1152" s="222"/>
      <c r="K1152" s="222"/>
      <c r="L1152" s="222"/>
      <c r="M1152" s="222"/>
      <c r="N1152" s="222"/>
      <c r="O1152" s="222"/>
      <c r="P1152" s="222"/>
      <c r="Q1152" s="222"/>
      <c r="R1152" s="222"/>
      <c r="S1152" s="222"/>
      <c r="T1152" s="222"/>
      <c r="U1152" s="222"/>
      <c r="V1152" s="222"/>
      <c r="W1152" s="222"/>
      <c r="X1152" s="222"/>
      <c r="Y1152" s="211"/>
      <c r="Z1152" s="211"/>
      <c r="AA1152" s="211"/>
      <c r="AB1152" s="211"/>
      <c r="AC1152" s="211"/>
      <c r="AD1152" s="211"/>
      <c r="AE1152" s="211"/>
      <c r="AF1152" s="211"/>
      <c r="AG1152" s="211" t="s">
        <v>219</v>
      </c>
      <c r="AH1152" s="211"/>
      <c r="AI1152" s="211"/>
      <c r="AJ1152" s="211"/>
      <c r="AK1152" s="211"/>
      <c r="AL1152" s="211"/>
      <c r="AM1152" s="211"/>
      <c r="AN1152" s="211"/>
      <c r="AO1152" s="211"/>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row>
    <row r="1153" spans="1:60" outlineLevel="1" x14ac:dyDescent="0.2">
      <c r="A1153" s="218"/>
      <c r="B1153" s="219"/>
      <c r="C1153" s="254" t="s">
        <v>1498</v>
      </c>
      <c r="D1153" s="242"/>
      <c r="E1153" s="242"/>
      <c r="F1153" s="242"/>
      <c r="G1153" s="242"/>
      <c r="H1153" s="222"/>
      <c r="I1153" s="222"/>
      <c r="J1153" s="222"/>
      <c r="K1153" s="222"/>
      <c r="L1153" s="222"/>
      <c r="M1153" s="222"/>
      <c r="N1153" s="222"/>
      <c r="O1153" s="222"/>
      <c r="P1153" s="222"/>
      <c r="Q1153" s="222"/>
      <c r="R1153" s="222"/>
      <c r="S1153" s="222"/>
      <c r="T1153" s="222"/>
      <c r="U1153" s="222"/>
      <c r="V1153" s="222"/>
      <c r="W1153" s="222"/>
      <c r="X1153" s="222"/>
      <c r="Y1153" s="211"/>
      <c r="Z1153" s="211"/>
      <c r="AA1153" s="211"/>
      <c r="AB1153" s="211"/>
      <c r="AC1153" s="211"/>
      <c r="AD1153" s="211"/>
      <c r="AE1153" s="211"/>
      <c r="AF1153" s="211"/>
      <c r="AG1153" s="211" t="s">
        <v>219</v>
      </c>
      <c r="AH1153" s="211"/>
      <c r="AI1153" s="211"/>
      <c r="AJ1153" s="211"/>
      <c r="AK1153" s="211"/>
      <c r="AL1153" s="211"/>
      <c r="AM1153" s="211"/>
      <c r="AN1153" s="211"/>
      <c r="AO1153" s="211"/>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row>
    <row r="1154" spans="1:60" outlineLevel="1" x14ac:dyDescent="0.2">
      <c r="A1154" s="218"/>
      <c r="B1154" s="219"/>
      <c r="C1154" s="254" t="s">
        <v>1401</v>
      </c>
      <c r="D1154" s="242"/>
      <c r="E1154" s="242"/>
      <c r="F1154" s="242"/>
      <c r="G1154" s="242"/>
      <c r="H1154" s="222"/>
      <c r="I1154" s="222"/>
      <c r="J1154" s="222"/>
      <c r="K1154" s="222"/>
      <c r="L1154" s="222"/>
      <c r="M1154" s="222"/>
      <c r="N1154" s="222"/>
      <c r="O1154" s="222"/>
      <c r="P1154" s="222"/>
      <c r="Q1154" s="222"/>
      <c r="R1154" s="222"/>
      <c r="S1154" s="222"/>
      <c r="T1154" s="222"/>
      <c r="U1154" s="222"/>
      <c r="V1154" s="222"/>
      <c r="W1154" s="222"/>
      <c r="X1154" s="222"/>
      <c r="Y1154" s="211"/>
      <c r="Z1154" s="211"/>
      <c r="AA1154" s="211"/>
      <c r="AB1154" s="211"/>
      <c r="AC1154" s="211"/>
      <c r="AD1154" s="211"/>
      <c r="AE1154" s="211"/>
      <c r="AF1154" s="211"/>
      <c r="AG1154" s="211" t="s">
        <v>219</v>
      </c>
      <c r="AH1154" s="211"/>
      <c r="AI1154" s="211"/>
      <c r="AJ1154" s="211"/>
      <c r="AK1154" s="211"/>
      <c r="AL1154" s="211"/>
      <c r="AM1154" s="211"/>
      <c r="AN1154" s="211"/>
      <c r="AO1154" s="211"/>
      <c r="AP1154" s="211"/>
      <c r="AQ1154" s="211"/>
      <c r="AR1154" s="211"/>
      <c r="AS1154" s="211"/>
      <c r="AT1154" s="211"/>
      <c r="AU1154" s="211"/>
      <c r="AV1154" s="211"/>
      <c r="AW1154" s="211"/>
      <c r="AX1154" s="211"/>
      <c r="AY1154" s="211"/>
      <c r="AZ1154" s="211"/>
      <c r="BA1154" s="211"/>
      <c r="BB1154" s="211"/>
      <c r="BC1154" s="211"/>
      <c r="BD1154" s="211"/>
      <c r="BE1154" s="211"/>
      <c r="BF1154" s="211"/>
      <c r="BG1154" s="211"/>
      <c r="BH1154" s="211"/>
    </row>
    <row r="1155" spans="1:60" outlineLevel="1" x14ac:dyDescent="0.2">
      <c r="A1155" s="218"/>
      <c r="B1155" s="219"/>
      <c r="C1155" s="268" t="s">
        <v>1402</v>
      </c>
      <c r="D1155" s="259"/>
      <c r="E1155" s="260">
        <v>136.80000000000001</v>
      </c>
      <c r="F1155" s="222"/>
      <c r="G1155" s="222"/>
      <c r="H1155" s="222"/>
      <c r="I1155" s="222"/>
      <c r="J1155" s="222"/>
      <c r="K1155" s="222"/>
      <c r="L1155" s="222"/>
      <c r="M1155" s="222"/>
      <c r="N1155" s="222"/>
      <c r="O1155" s="222"/>
      <c r="P1155" s="222"/>
      <c r="Q1155" s="222"/>
      <c r="R1155" s="222"/>
      <c r="S1155" s="222"/>
      <c r="T1155" s="222"/>
      <c r="U1155" s="222"/>
      <c r="V1155" s="222"/>
      <c r="W1155" s="222"/>
      <c r="X1155" s="222"/>
      <c r="Y1155" s="211"/>
      <c r="Z1155" s="211"/>
      <c r="AA1155" s="211"/>
      <c r="AB1155" s="211"/>
      <c r="AC1155" s="211"/>
      <c r="AD1155" s="211"/>
      <c r="AE1155" s="211"/>
      <c r="AF1155" s="211"/>
      <c r="AG1155" s="211" t="s">
        <v>288</v>
      </c>
      <c r="AH1155" s="211">
        <v>0</v>
      </c>
      <c r="AI1155" s="211"/>
      <c r="AJ1155" s="211"/>
      <c r="AK1155" s="211"/>
      <c r="AL1155" s="211"/>
      <c r="AM1155" s="211"/>
      <c r="AN1155" s="211"/>
      <c r="AO1155" s="211"/>
      <c r="AP1155" s="211"/>
      <c r="AQ1155" s="211"/>
      <c r="AR1155" s="211"/>
      <c r="AS1155" s="211"/>
      <c r="AT1155" s="211"/>
      <c r="AU1155" s="211"/>
      <c r="AV1155" s="211"/>
      <c r="AW1155" s="211"/>
      <c r="AX1155" s="211"/>
      <c r="AY1155" s="211"/>
      <c r="AZ1155" s="211"/>
      <c r="BA1155" s="211"/>
      <c r="BB1155" s="211"/>
      <c r="BC1155" s="211"/>
      <c r="BD1155" s="211"/>
      <c r="BE1155" s="211"/>
      <c r="BF1155" s="211"/>
      <c r="BG1155" s="211"/>
      <c r="BH1155" s="211"/>
    </row>
    <row r="1156" spans="1:60" outlineLevel="1" x14ac:dyDescent="0.2">
      <c r="A1156" s="233">
        <v>267</v>
      </c>
      <c r="B1156" s="234" t="s">
        <v>1403</v>
      </c>
      <c r="C1156" s="252" t="s">
        <v>1404</v>
      </c>
      <c r="D1156" s="235" t="s">
        <v>338</v>
      </c>
      <c r="E1156" s="236">
        <v>0.72697999999999996</v>
      </c>
      <c r="F1156" s="237"/>
      <c r="G1156" s="238">
        <f>ROUND(E1156*F1156,2)</f>
        <v>0</v>
      </c>
      <c r="H1156" s="237"/>
      <c r="I1156" s="238">
        <f>ROUND(E1156*H1156,2)</f>
        <v>0</v>
      </c>
      <c r="J1156" s="237"/>
      <c r="K1156" s="238">
        <f>ROUND(E1156*J1156,2)</f>
        <v>0</v>
      </c>
      <c r="L1156" s="238">
        <v>21</v>
      </c>
      <c r="M1156" s="238">
        <f>G1156*(1+L1156/100)</f>
        <v>0</v>
      </c>
      <c r="N1156" s="238">
        <v>0</v>
      </c>
      <c r="O1156" s="238">
        <f>ROUND(E1156*N1156,2)</f>
        <v>0</v>
      </c>
      <c r="P1156" s="238">
        <v>0</v>
      </c>
      <c r="Q1156" s="238">
        <f>ROUND(E1156*P1156,2)</f>
        <v>0</v>
      </c>
      <c r="R1156" s="238" t="s">
        <v>1405</v>
      </c>
      <c r="S1156" s="238" t="s">
        <v>214</v>
      </c>
      <c r="T1156" s="239" t="s">
        <v>284</v>
      </c>
      <c r="U1156" s="222">
        <v>3.0059999999999998</v>
      </c>
      <c r="V1156" s="222">
        <f>ROUND(E1156*U1156,2)</f>
        <v>2.19</v>
      </c>
      <c r="W1156" s="222"/>
      <c r="X1156" s="222" t="s">
        <v>248</v>
      </c>
      <c r="Y1156" s="211"/>
      <c r="Z1156" s="211"/>
      <c r="AA1156" s="211"/>
      <c r="AB1156" s="211"/>
      <c r="AC1156" s="211"/>
      <c r="AD1156" s="211"/>
      <c r="AE1156" s="211"/>
      <c r="AF1156" s="211"/>
      <c r="AG1156" s="211" t="s">
        <v>745</v>
      </c>
      <c r="AH1156" s="211"/>
      <c r="AI1156" s="211"/>
      <c r="AJ1156" s="211"/>
      <c r="AK1156" s="211"/>
      <c r="AL1156" s="211"/>
      <c r="AM1156" s="211"/>
      <c r="AN1156" s="211"/>
      <c r="AO1156" s="211"/>
      <c r="AP1156" s="211"/>
      <c r="AQ1156" s="211"/>
      <c r="AR1156" s="211"/>
      <c r="AS1156" s="211"/>
      <c r="AT1156" s="211"/>
      <c r="AU1156" s="211"/>
      <c r="AV1156" s="211"/>
      <c r="AW1156" s="211"/>
      <c r="AX1156" s="211"/>
      <c r="AY1156" s="211"/>
      <c r="AZ1156" s="211"/>
      <c r="BA1156" s="211"/>
      <c r="BB1156" s="211"/>
      <c r="BC1156" s="211"/>
      <c r="BD1156" s="211"/>
      <c r="BE1156" s="211"/>
      <c r="BF1156" s="211"/>
      <c r="BG1156" s="211"/>
      <c r="BH1156" s="211"/>
    </row>
    <row r="1157" spans="1:60" outlineLevel="1" x14ac:dyDescent="0.2">
      <c r="A1157" s="218"/>
      <c r="B1157" s="219"/>
      <c r="C1157" s="267" t="s">
        <v>824</v>
      </c>
      <c r="D1157" s="265"/>
      <c r="E1157" s="265"/>
      <c r="F1157" s="265"/>
      <c r="G1157" s="265"/>
      <c r="H1157" s="222"/>
      <c r="I1157" s="222"/>
      <c r="J1157" s="222"/>
      <c r="K1157" s="222"/>
      <c r="L1157" s="222"/>
      <c r="M1157" s="222"/>
      <c r="N1157" s="222"/>
      <c r="O1157" s="222"/>
      <c r="P1157" s="222"/>
      <c r="Q1157" s="222"/>
      <c r="R1157" s="222"/>
      <c r="S1157" s="222"/>
      <c r="T1157" s="222"/>
      <c r="U1157" s="222"/>
      <c r="V1157" s="222"/>
      <c r="W1157" s="222"/>
      <c r="X1157" s="222"/>
      <c r="Y1157" s="211"/>
      <c r="Z1157" s="211"/>
      <c r="AA1157" s="211"/>
      <c r="AB1157" s="211"/>
      <c r="AC1157" s="211"/>
      <c r="AD1157" s="211"/>
      <c r="AE1157" s="211"/>
      <c r="AF1157" s="211"/>
      <c r="AG1157" s="211" t="s">
        <v>286</v>
      </c>
      <c r="AH1157" s="211"/>
      <c r="AI1157" s="211"/>
      <c r="AJ1157" s="211"/>
      <c r="AK1157" s="211"/>
      <c r="AL1157" s="211"/>
      <c r="AM1157" s="211"/>
      <c r="AN1157" s="211"/>
      <c r="AO1157" s="211"/>
      <c r="AP1157" s="211"/>
      <c r="AQ1157" s="211"/>
      <c r="AR1157" s="211"/>
      <c r="AS1157" s="211"/>
      <c r="AT1157" s="211"/>
      <c r="AU1157" s="211"/>
      <c r="AV1157" s="211"/>
      <c r="AW1157" s="211"/>
      <c r="AX1157" s="211"/>
      <c r="AY1157" s="211"/>
      <c r="AZ1157" s="211"/>
      <c r="BA1157" s="211"/>
      <c r="BB1157" s="211"/>
      <c r="BC1157" s="211"/>
      <c r="BD1157" s="211"/>
      <c r="BE1157" s="211"/>
      <c r="BF1157" s="211"/>
      <c r="BG1157" s="211"/>
      <c r="BH1157" s="211"/>
    </row>
    <row r="1158" spans="1:60" outlineLevel="1" x14ac:dyDescent="0.2">
      <c r="A1158" s="233">
        <v>268</v>
      </c>
      <c r="B1158" s="234" t="s">
        <v>1406</v>
      </c>
      <c r="C1158" s="252" t="s">
        <v>1407</v>
      </c>
      <c r="D1158" s="235" t="s">
        <v>558</v>
      </c>
      <c r="E1158" s="236">
        <v>65.760000000000005</v>
      </c>
      <c r="F1158" s="237"/>
      <c r="G1158" s="238">
        <f>ROUND(E1158*F1158,2)</f>
        <v>0</v>
      </c>
      <c r="H1158" s="237"/>
      <c r="I1158" s="238">
        <f>ROUND(E1158*H1158,2)</f>
        <v>0</v>
      </c>
      <c r="J1158" s="237"/>
      <c r="K1158" s="238">
        <f>ROUND(E1158*J1158,2)</f>
        <v>0</v>
      </c>
      <c r="L1158" s="238">
        <v>21</v>
      </c>
      <c r="M1158" s="238">
        <f>G1158*(1+L1158/100)</f>
        <v>0</v>
      </c>
      <c r="N1158" s="238">
        <v>1E-3</v>
      </c>
      <c r="O1158" s="238">
        <f>ROUND(E1158*N1158,2)</f>
        <v>7.0000000000000007E-2</v>
      </c>
      <c r="P1158" s="238">
        <v>5.0000000000000001E-3</v>
      </c>
      <c r="Q1158" s="238">
        <f>ROUND(E1158*P1158,2)</f>
        <v>0.33</v>
      </c>
      <c r="R1158" s="238"/>
      <c r="S1158" s="238" t="s">
        <v>247</v>
      </c>
      <c r="T1158" s="239" t="s">
        <v>215</v>
      </c>
      <c r="U1158" s="222">
        <v>0</v>
      </c>
      <c r="V1158" s="222">
        <f>ROUND(E1158*U1158,2)</f>
        <v>0</v>
      </c>
      <c r="W1158" s="222"/>
      <c r="X1158" s="222" t="s">
        <v>248</v>
      </c>
      <c r="Y1158" s="211"/>
      <c r="Z1158" s="211"/>
      <c r="AA1158" s="211"/>
      <c r="AB1158" s="211"/>
      <c r="AC1158" s="211"/>
      <c r="AD1158" s="211"/>
      <c r="AE1158" s="211"/>
      <c r="AF1158" s="211"/>
      <c r="AG1158" s="211" t="s">
        <v>249</v>
      </c>
      <c r="AH1158" s="211"/>
      <c r="AI1158" s="211"/>
      <c r="AJ1158" s="211"/>
      <c r="AK1158" s="211"/>
      <c r="AL1158" s="211"/>
      <c r="AM1158" s="211"/>
      <c r="AN1158" s="211"/>
      <c r="AO1158" s="211"/>
      <c r="AP1158" s="211"/>
      <c r="AQ1158" s="211"/>
      <c r="AR1158" s="211"/>
      <c r="AS1158" s="211"/>
      <c r="AT1158" s="211"/>
      <c r="AU1158" s="211"/>
      <c r="AV1158" s="211"/>
      <c r="AW1158" s="211"/>
      <c r="AX1158" s="211"/>
      <c r="AY1158" s="211"/>
      <c r="AZ1158" s="211"/>
      <c r="BA1158" s="211"/>
      <c r="BB1158" s="211"/>
      <c r="BC1158" s="211"/>
      <c r="BD1158" s="211"/>
      <c r="BE1158" s="211"/>
      <c r="BF1158" s="211"/>
      <c r="BG1158" s="211"/>
      <c r="BH1158" s="211"/>
    </row>
    <row r="1159" spans="1:60" outlineLevel="1" x14ac:dyDescent="0.2">
      <c r="A1159" s="218"/>
      <c r="B1159" s="219"/>
      <c r="C1159" s="253" t="s">
        <v>1495</v>
      </c>
      <c r="D1159" s="240"/>
      <c r="E1159" s="240"/>
      <c r="F1159" s="240"/>
      <c r="G1159" s="240"/>
      <c r="H1159" s="222"/>
      <c r="I1159" s="222"/>
      <c r="J1159" s="222"/>
      <c r="K1159" s="222"/>
      <c r="L1159" s="222"/>
      <c r="M1159" s="222"/>
      <c r="N1159" s="222"/>
      <c r="O1159" s="222"/>
      <c r="P1159" s="222"/>
      <c r="Q1159" s="222"/>
      <c r="R1159" s="222"/>
      <c r="S1159" s="222"/>
      <c r="T1159" s="222"/>
      <c r="U1159" s="222"/>
      <c r="V1159" s="222"/>
      <c r="W1159" s="222"/>
      <c r="X1159" s="222"/>
      <c r="Y1159" s="211"/>
      <c r="Z1159" s="211"/>
      <c r="AA1159" s="211"/>
      <c r="AB1159" s="211"/>
      <c r="AC1159" s="211"/>
      <c r="AD1159" s="211"/>
      <c r="AE1159" s="211"/>
      <c r="AF1159" s="211"/>
      <c r="AG1159" s="211" t="s">
        <v>219</v>
      </c>
      <c r="AH1159" s="211"/>
      <c r="AI1159" s="211"/>
      <c r="AJ1159" s="211"/>
      <c r="AK1159" s="211"/>
      <c r="AL1159" s="211"/>
      <c r="AM1159" s="211"/>
      <c r="AN1159" s="211"/>
      <c r="AO1159" s="211"/>
      <c r="AP1159" s="211"/>
      <c r="AQ1159" s="211"/>
      <c r="AR1159" s="211"/>
      <c r="AS1159" s="211"/>
      <c r="AT1159" s="211"/>
      <c r="AU1159" s="211"/>
      <c r="AV1159" s="211"/>
      <c r="AW1159" s="211"/>
      <c r="AX1159" s="211"/>
      <c r="AY1159" s="211"/>
      <c r="AZ1159" s="211"/>
      <c r="BA1159" s="211"/>
      <c r="BB1159" s="211"/>
      <c r="BC1159" s="211"/>
      <c r="BD1159" s="211"/>
      <c r="BE1159" s="211"/>
      <c r="BF1159" s="211"/>
      <c r="BG1159" s="211"/>
      <c r="BH1159" s="211"/>
    </row>
    <row r="1160" spans="1:60" outlineLevel="1" x14ac:dyDescent="0.2">
      <c r="A1160" s="218"/>
      <c r="B1160" s="219"/>
      <c r="C1160" s="254" t="s">
        <v>1496</v>
      </c>
      <c r="D1160" s="242"/>
      <c r="E1160" s="242"/>
      <c r="F1160" s="242"/>
      <c r="G1160" s="242"/>
      <c r="H1160" s="222"/>
      <c r="I1160" s="222"/>
      <c r="J1160" s="222"/>
      <c r="K1160" s="222"/>
      <c r="L1160" s="222"/>
      <c r="M1160" s="222"/>
      <c r="N1160" s="222"/>
      <c r="O1160" s="222"/>
      <c r="P1160" s="222"/>
      <c r="Q1160" s="222"/>
      <c r="R1160" s="222"/>
      <c r="S1160" s="222"/>
      <c r="T1160" s="222"/>
      <c r="U1160" s="222"/>
      <c r="V1160" s="222"/>
      <c r="W1160" s="222"/>
      <c r="X1160" s="222"/>
      <c r="Y1160" s="211"/>
      <c r="Z1160" s="211"/>
      <c r="AA1160" s="211"/>
      <c r="AB1160" s="211"/>
      <c r="AC1160" s="211"/>
      <c r="AD1160" s="211"/>
      <c r="AE1160" s="211"/>
      <c r="AF1160" s="211"/>
      <c r="AG1160" s="211" t="s">
        <v>219</v>
      </c>
      <c r="AH1160" s="211"/>
      <c r="AI1160" s="211"/>
      <c r="AJ1160" s="211"/>
      <c r="AK1160" s="211"/>
      <c r="AL1160" s="211"/>
      <c r="AM1160" s="211"/>
      <c r="AN1160" s="211"/>
      <c r="AO1160" s="211"/>
      <c r="AP1160" s="211"/>
      <c r="AQ1160" s="211"/>
      <c r="AR1160" s="211"/>
      <c r="AS1160" s="211"/>
      <c r="AT1160" s="211"/>
      <c r="AU1160" s="211"/>
      <c r="AV1160" s="211"/>
      <c r="AW1160" s="211"/>
      <c r="AX1160" s="211"/>
      <c r="AY1160" s="211"/>
      <c r="AZ1160" s="211"/>
      <c r="BA1160" s="211"/>
      <c r="BB1160" s="211"/>
      <c r="BC1160" s="211"/>
      <c r="BD1160" s="211"/>
      <c r="BE1160" s="211"/>
      <c r="BF1160" s="211"/>
      <c r="BG1160" s="211"/>
      <c r="BH1160" s="211"/>
    </row>
    <row r="1161" spans="1:60" outlineLevel="1" x14ac:dyDescent="0.2">
      <c r="A1161" s="218"/>
      <c r="B1161" s="219"/>
      <c r="C1161" s="254" t="s">
        <v>1497</v>
      </c>
      <c r="D1161" s="242"/>
      <c r="E1161" s="242"/>
      <c r="F1161" s="242"/>
      <c r="G1161" s="242"/>
      <c r="H1161" s="222"/>
      <c r="I1161" s="222"/>
      <c r="J1161" s="222"/>
      <c r="K1161" s="222"/>
      <c r="L1161" s="222"/>
      <c r="M1161" s="222"/>
      <c r="N1161" s="222"/>
      <c r="O1161" s="222"/>
      <c r="P1161" s="222"/>
      <c r="Q1161" s="222"/>
      <c r="R1161" s="222"/>
      <c r="S1161" s="222"/>
      <c r="T1161" s="222"/>
      <c r="U1161" s="222"/>
      <c r="V1161" s="222"/>
      <c r="W1161" s="222"/>
      <c r="X1161" s="222"/>
      <c r="Y1161" s="211"/>
      <c r="Z1161" s="211"/>
      <c r="AA1161" s="211"/>
      <c r="AB1161" s="211"/>
      <c r="AC1161" s="211"/>
      <c r="AD1161" s="211"/>
      <c r="AE1161" s="211"/>
      <c r="AF1161" s="211"/>
      <c r="AG1161" s="211" t="s">
        <v>219</v>
      </c>
      <c r="AH1161" s="211"/>
      <c r="AI1161" s="211"/>
      <c r="AJ1161" s="211"/>
      <c r="AK1161" s="211"/>
      <c r="AL1161" s="211"/>
      <c r="AM1161" s="211"/>
      <c r="AN1161" s="211"/>
      <c r="AO1161" s="211"/>
      <c r="AP1161" s="211"/>
      <c r="AQ1161" s="211"/>
      <c r="AR1161" s="211"/>
      <c r="AS1161" s="211"/>
      <c r="AT1161" s="211"/>
      <c r="AU1161" s="211"/>
      <c r="AV1161" s="211"/>
      <c r="AW1161" s="211"/>
      <c r="AX1161" s="211"/>
      <c r="AY1161" s="211"/>
      <c r="AZ1161" s="211"/>
      <c r="BA1161" s="211"/>
      <c r="BB1161" s="211"/>
      <c r="BC1161" s="211"/>
      <c r="BD1161" s="211"/>
      <c r="BE1161" s="211"/>
      <c r="BF1161" s="211"/>
      <c r="BG1161" s="211"/>
      <c r="BH1161" s="211"/>
    </row>
    <row r="1162" spans="1:60" outlineLevel="1" x14ac:dyDescent="0.2">
      <c r="A1162" s="218"/>
      <c r="B1162" s="219"/>
      <c r="C1162" s="254" t="s">
        <v>1498</v>
      </c>
      <c r="D1162" s="242"/>
      <c r="E1162" s="242"/>
      <c r="F1162" s="242"/>
      <c r="G1162" s="242"/>
      <c r="H1162" s="222"/>
      <c r="I1162" s="222"/>
      <c r="J1162" s="222"/>
      <c r="K1162" s="222"/>
      <c r="L1162" s="222"/>
      <c r="M1162" s="222"/>
      <c r="N1162" s="222"/>
      <c r="O1162" s="222"/>
      <c r="P1162" s="222"/>
      <c r="Q1162" s="222"/>
      <c r="R1162" s="222"/>
      <c r="S1162" s="222"/>
      <c r="T1162" s="222"/>
      <c r="U1162" s="222"/>
      <c r="V1162" s="222"/>
      <c r="W1162" s="222"/>
      <c r="X1162" s="222"/>
      <c r="Y1162" s="211"/>
      <c r="Z1162" s="211"/>
      <c r="AA1162" s="211"/>
      <c r="AB1162" s="211"/>
      <c r="AC1162" s="211"/>
      <c r="AD1162" s="211"/>
      <c r="AE1162" s="211"/>
      <c r="AF1162" s="211"/>
      <c r="AG1162" s="211" t="s">
        <v>219</v>
      </c>
      <c r="AH1162" s="211"/>
      <c r="AI1162" s="211"/>
      <c r="AJ1162" s="211"/>
      <c r="AK1162" s="211"/>
      <c r="AL1162" s="211"/>
      <c r="AM1162" s="211"/>
      <c r="AN1162" s="211"/>
      <c r="AO1162" s="211"/>
      <c r="AP1162" s="211"/>
      <c r="AQ1162" s="211"/>
      <c r="AR1162" s="211"/>
      <c r="AS1162" s="211"/>
      <c r="AT1162" s="211"/>
      <c r="AU1162" s="211"/>
      <c r="AV1162" s="211"/>
      <c r="AW1162" s="211"/>
      <c r="AX1162" s="211"/>
      <c r="AY1162" s="211"/>
      <c r="AZ1162" s="211"/>
      <c r="BA1162" s="211"/>
      <c r="BB1162" s="211"/>
      <c r="BC1162" s="211"/>
      <c r="BD1162" s="211"/>
      <c r="BE1162" s="211"/>
      <c r="BF1162" s="211"/>
      <c r="BG1162" s="211"/>
      <c r="BH1162" s="211"/>
    </row>
    <row r="1163" spans="1:60" outlineLevel="1" x14ac:dyDescent="0.2">
      <c r="A1163" s="218"/>
      <c r="B1163" s="219"/>
      <c r="C1163" s="254" t="s">
        <v>1401</v>
      </c>
      <c r="D1163" s="242"/>
      <c r="E1163" s="242"/>
      <c r="F1163" s="242"/>
      <c r="G1163" s="242"/>
      <c r="H1163" s="222"/>
      <c r="I1163" s="222"/>
      <c r="J1163" s="222"/>
      <c r="K1163" s="222"/>
      <c r="L1163" s="222"/>
      <c r="M1163" s="222"/>
      <c r="N1163" s="222"/>
      <c r="O1163" s="222"/>
      <c r="P1163" s="222"/>
      <c r="Q1163" s="222"/>
      <c r="R1163" s="222"/>
      <c r="S1163" s="222"/>
      <c r="T1163" s="222"/>
      <c r="U1163" s="222"/>
      <c r="V1163" s="222"/>
      <c r="W1163" s="222"/>
      <c r="X1163" s="222"/>
      <c r="Y1163" s="211"/>
      <c r="Z1163" s="211"/>
      <c r="AA1163" s="211"/>
      <c r="AB1163" s="211"/>
      <c r="AC1163" s="211"/>
      <c r="AD1163" s="211"/>
      <c r="AE1163" s="211"/>
      <c r="AF1163" s="211"/>
      <c r="AG1163" s="211" t="s">
        <v>219</v>
      </c>
      <c r="AH1163" s="211"/>
      <c r="AI1163" s="211"/>
      <c r="AJ1163" s="211"/>
      <c r="AK1163" s="211"/>
      <c r="AL1163" s="211"/>
      <c r="AM1163" s="211"/>
      <c r="AN1163" s="211"/>
      <c r="AO1163" s="211"/>
      <c r="AP1163" s="211"/>
      <c r="AQ1163" s="211"/>
      <c r="AR1163" s="211"/>
      <c r="AS1163" s="211"/>
      <c r="AT1163" s="211"/>
      <c r="AU1163" s="211"/>
      <c r="AV1163" s="211"/>
      <c r="AW1163" s="211"/>
      <c r="AX1163" s="211"/>
      <c r="AY1163" s="211"/>
      <c r="AZ1163" s="211"/>
      <c r="BA1163" s="211"/>
      <c r="BB1163" s="211"/>
      <c r="BC1163" s="211"/>
      <c r="BD1163" s="211"/>
      <c r="BE1163" s="211"/>
      <c r="BF1163" s="211"/>
      <c r="BG1163" s="211"/>
      <c r="BH1163" s="211"/>
    </row>
    <row r="1164" spans="1:60" outlineLevel="1" x14ac:dyDescent="0.2">
      <c r="A1164" s="218"/>
      <c r="B1164" s="219"/>
      <c r="C1164" s="268" t="s">
        <v>1408</v>
      </c>
      <c r="D1164" s="259"/>
      <c r="E1164" s="260">
        <v>14</v>
      </c>
      <c r="F1164" s="222"/>
      <c r="G1164" s="222"/>
      <c r="H1164" s="222"/>
      <c r="I1164" s="222"/>
      <c r="J1164" s="222"/>
      <c r="K1164" s="222"/>
      <c r="L1164" s="222"/>
      <c r="M1164" s="222"/>
      <c r="N1164" s="222"/>
      <c r="O1164" s="222"/>
      <c r="P1164" s="222"/>
      <c r="Q1164" s="222"/>
      <c r="R1164" s="222"/>
      <c r="S1164" s="222"/>
      <c r="T1164" s="222"/>
      <c r="U1164" s="222"/>
      <c r="V1164" s="222"/>
      <c r="W1164" s="222"/>
      <c r="X1164" s="222"/>
      <c r="Y1164" s="211"/>
      <c r="Z1164" s="211"/>
      <c r="AA1164" s="211"/>
      <c r="AB1164" s="211"/>
      <c r="AC1164" s="211"/>
      <c r="AD1164" s="211"/>
      <c r="AE1164" s="211"/>
      <c r="AF1164" s="211"/>
      <c r="AG1164" s="211" t="s">
        <v>288</v>
      </c>
      <c r="AH1164" s="211">
        <v>0</v>
      </c>
      <c r="AI1164" s="211"/>
      <c r="AJ1164" s="211"/>
      <c r="AK1164" s="211"/>
      <c r="AL1164" s="211"/>
      <c r="AM1164" s="211"/>
      <c r="AN1164" s="211"/>
      <c r="AO1164" s="211"/>
      <c r="AP1164" s="211"/>
      <c r="AQ1164" s="211"/>
      <c r="AR1164" s="211"/>
      <c r="AS1164" s="211"/>
      <c r="AT1164" s="211"/>
      <c r="AU1164" s="211"/>
      <c r="AV1164" s="211"/>
      <c r="AW1164" s="211"/>
      <c r="AX1164" s="211"/>
      <c r="AY1164" s="211"/>
      <c r="AZ1164" s="211"/>
      <c r="BA1164" s="211"/>
      <c r="BB1164" s="211"/>
      <c r="BC1164" s="211"/>
      <c r="BD1164" s="211"/>
      <c r="BE1164" s="211"/>
      <c r="BF1164" s="211"/>
      <c r="BG1164" s="211"/>
      <c r="BH1164" s="211"/>
    </row>
    <row r="1165" spans="1:60" outlineLevel="1" x14ac:dyDescent="0.2">
      <c r="A1165" s="218"/>
      <c r="B1165" s="219"/>
      <c r="C1165" s="268" t="s">
        <v>1409</v>
      </c>
      <c r="D1165" s="259"/>
      <c r="E1165" s="260">
        <v>7.2</v>
      </c>
      <c r="F1165" s="222"/>
      <c r="G1165" s="222"/>
      <c r="H1165" s="222"/>
      <c r="I1165" s="222"/>
      <c r="J1165" s="222"/>
      <c r="K1165" s="222"/>
      <c r="L1165" s="222"/>
      <c r="M1165" s="222"/>
      <c r="N1165" s="222"/>
      <c r="O1165" s="222"/>
      <c r="P1165" s="222"/>
      <c r="Q1165" s="222"/>
      <c r="R1165" s="222"/>
      <c r="S1165" s="222"/>
      <c r="T1165" s="222"/>
      <c r="U1165" s="222"/>
      <c r="V1165" s="222"/>
      <c r="W1165" s="222"/>
      <c r="X1165" s="222"/>
      <c r="Y1165" s="211"/>
      <c r="Z1165" s="211"/>
      <c r="AA1165" s="211"/>
      <c r="AB1165" s="211"/>
      <c r="AC1165" s="211"/>
      <c r="AD1165" s="211"/>
      <c r="AE1165" s="211"/>
      <c r="AF1165" s="211"/>
      <c r="AG1165" s="211" t="s">
        <v>288</v>
      </c>
      <c r="AH1165" s="211">
        <v>0</v>
      </c>
      <c r="AI1165" s="211"/>
      <c r="AJ1165" s="211"/>
      <c r="AK1165" s="211"/>
      <c r="AL1165" s="211"/>
      <c r="AM1165" s="211"/>
      <c r="AN1165" s="211"/>
      <c r="AO1165" s="211"/>
      <c r="AP1165" s="211"/>
      <c r="AQ1165" s="211"/>
      <c r="AR1165" s="211"/>
      <c r="AS1165" s="211"/>
      <c r="AT1165" s="211"/>
      <c r="AU1165" s="211"/>
      <c r="AV1165" s="211"/>
      <c r="AW1165" s="211"/>
      <c r="AX1165" s="211"/>
      <c r="AY1165" s="211"/>
      <c r="AZ1165" s="211"/>
      <c r="BA1165" s="211"/>
      <c r="BB1165" s="211"/>
      <c r="BC1165" s="211"/>
      <c r="BD1165" s="211"/>
      <c r="BE1165" s="211"/>
      <c r="BF1165" s="211"/>
      <c r="BG1165" s="211"/>
      <c r="BH1165" s="211"/>
    </row>
    <row r="1166" spans="1:60" outlineLevel="1" x14ac:dyDescent="0.2">
      <c r="A1166" s="218"/>
      <c r="B1166" s="219"/>
      <c r="C1166" s="268" t="s">
        <v>1410</v>
      </c>
      <c r="D1166" s="259"/>
      <c r="E1166" s="260">
        <v>7.2</v>
      </c>
      <c r="F1166" s="222"/>
      <c r="G1166" s="222"/>
      <c r="H1166" s="222"/>
      <c r="I1166" s="222"/>
      <c r="J1166" s="222"/>
      <c r="K1166" s="222"/>
      <c r="L1166" s="222"/>
      <c r="M1166" s="222"/>
      <c r="N1166" s="222"/>
      <c r="O1166" s="222"/>
      <c r="P1166" s="222"/>
      <c r="Q1166" s="222"/>
      <c r="R1166" s="222"/>
      <c r="S1166" s="222"/>
      <c r="T1166" s="222"/>
      <c r="U1166" s="222"/>
      <c r="V1166" s="222"/>
      <c r="W1166" s="222"/>
      <c r="X1166" s="222"/>
      <c r="Y1166" s="211"/>
      <c r="Z1166" s="211"/>
      <c r="AA1166" s="211"/>
      <c r="AB1166" s="211"/>
      <c r="AC1166" s="211"/>
      <c r="AD1166" s="211"/>
      <c r="AE1166" s="211"/>
      <c r="AF1166" s="211"/>
      <c r="AG1166" s="211" t="s">
        <v>288</v>
      </c>
      <c r="AH1166" s="211">
        <v>0</v>
      </c>
      <c r="AI1166" s="211"/>
      <c r="AJ1166" s="211"/>
      <c r="AK1166" s="211"/>
      <c r="AL1166" s="211"/>
      <c r="AM1166" s="211"/>
      <c r="AN1166" s="211"/>
      <c r="AO1166" s="211"/>
      <c r="AP1166" s="211"/>
      <c r="AQ1166" s="211"/>
      <c r="AR1166" s="211"/>
      <c r="AS1166" s="211"/>
      <c r="AT1166" s="211"/>
      <c r="AU1166" s="211"/>
      <c r="AV1166" s="211"/>
      <c r="AW1166" s="211"/>
      <c r="AX1166" s="211"/>
      <c r="AY1166" s="211"/>
      <c r="AZ1166" s="211"/>
      <c r="BA1166" s="211"/>
      <c r="BB1166" s="211"/>
      <c r="BC1166" s="211"/>
      <c r="BD1166" s="211"/>
      <c r="BE1166" s="211"/>
      <c r="BF1166" s="211"/>
      <c r="BG1166" s="211"/>
      <c r="BH1166" s="211"/>
    </row>
    <row r="1167" spans="1:60" outlineLevel="1" x14ac:dyDescent="0.2">
      <c r="A1167" s="218"/>
      <c r="B1167" s="219"/>
      <c r="C1167" s="268" t="s">
        <v>1411</v>
      </c>
      <c r="D1167" s="259"/>
      <c r="E1167" s="260">
        <v>11.7</v>
      </c>
      <c r="F1167" s="222"/>
      <c r="G1167" s="222"/>
      <c r="H1167" s="222"/>
      <c r="I1167" s="222"/>
      <c r="J1167" s="222"/>
      <c r="K1167" s="222"/>
      <c r="L1167" s="222"/>
      <c r="M1167" s="222"/>
      <c r="N1167" s="222"/>
      <c r="O1167" s="222"/>
      <c r="P1167" s="222"/>
      <c r="Q1167" s="222"/>
      <c r="R1167" s="222"/>
      <c r="S1167" s="222"/>
      <c r="T1167" s="222"/>
      <c r="U1167" s="222"/>
      <c r="V1167" s="222"/>
      <c r="W1167" s="222"/>
      <c r="X1167" s="222"/>
      <c r="Y1167" s="211"/>
      <c r="Z1167" s="211"/>
      <c r="AA1167" s="211"/>
      <c r="AB1167" s="211"/>
      <c r="AC1167" s="211"/>
      <c r="AD1167" s="211"/>
      <c r="AE1167" s="211"/>
      <c r="AF1167" s="211"/>
      <c r="AG1167" s="211" t="s">
        <v>288</v>
      </c>
      <c r="AH1167" s="211">
        <v>0</v>
      </c>
      <c r="AI1167" s="211"/>
      <c r="AJ1167" s="211"/>
      <c r="AK1167" s="211"/>
      <c r="AL1167" s="211"/>
      <c r="AM1167" s="211"/>
      <c r="AN1167" s="211"/>
      <c r="AO1167" s="211"/>
      <c r="AP1167" s="211"/>
      <c r="AQ1167" s="211"/>
      <c r="AR1167" s="211"/>
      <c r="AS1167" s="211"/>
      <c r="AT1167" s="211"/>
      <c r="AU1167" s="211"/>
      <c r="AV1167" s="211"/>
      <c r="AW1167" s="211"/>
      <c r="AX1167" s="211"/>
      <c r="AY1167" s="211"/>
      <c r="AZ1167" s="211"/>
      <c r="BA1167" s="211"/>
      <c r="BB1167" s="211"/>
      <c r="BC1167" s="211"/>
      <c r="BD1167" s="211"/>
      <c r="BE1167" s="211"/>
      <c r="BF1167" s="211"/>
      <c r="BG1167" s="211"/>
      <c r="BH1167" s="211"/>
    </row>
    <row r="1168" spans="1:60" outlineLevel="1" x14ac:dyDescent="0.2">
      <c r="A1168" s="218"/>
      <c r="B1168" s="219"/>
      <c r="C1168" s="268" t="s">
        <v>1412</v>
      </c>
      <c r="D1168" s="259"/>
      <c r="E1168" s="260">
        <v>2.4</v>
      </c>
      <c r="F1168" s="222"/>
      <c r="G1168" s="222"/>
      <c r="H1168" s="222"/>
      <c r="I1168" s="222"/>
      <c r="J1168" s="222"/>
      <c r="K1168" s="222"/>
      <c r="L1168" s="222"/>
      <c r="M1168" s="222"/>
      <c r="N1168" s="222"/>
      <c r="O1168" s="222"/>
      <c r="P1168" s="222"/>
      <c r="Q1168" s="222"/>
      <c r="R1168" s="222"/>
      <c r="S1168" s="222"/>
      <c r="T1168" s="222"/>
      <c r="U1168" s="222"/>
      <c r="V1168" s="222"/>
      <c r="W1168" s="222"/>
      <c r="X1168" s="222"/>
      <c r="Y1168" s="211"/>
      <c r="Z1168" s="211"/>
      <c r="AA1168" s="211"/>
      <c r="AB1168" s="211"/>
      <c r="AC1168" s="211"/>
      <c r="AD1168" s="211"/>
      <c r="AE1168" s="211"/>
      <c r="AF1168" s="211"/>
      <c r="AG1168" s="211" t="s">
        <v>288</v>
      </c>
      <c r="AH1168" s="211">
        <v>0</v>
      </c>
      <c r="AI1168" s="211"/>
      <c r="AJ1168" s="211"/>
      <c r="AK1168" s="211"/>
      <c r="AL1168" s="211"/>
      <c r="AM1168" s="211"/>
      <c r="AN1168" s="211"/>
      <c r="AO1168" s="211"/>
      <c r="AP1168" s="211"/>
      <c r="AQ1168" s="211"/>
      <c r="AR1168" s="211"/>
      <c r="AS1168" s="211"/>
      <c r="AT1168" s="211"/>
      <c r="AU1168" s="211"/>
      <c r="AV1168" s="211"/>
      <c r="AW1168" s="211"/>
      <c r="AX1168" s="211"/>
      <c r="AY1168" s="211"/>
      <c r="AZ1168" s="211"/>
      <c r="BA1168" s="211"/>
      <c r="BB1168" s="211"/>
      <c r="BC1168" s="211"/>
      <c r="BD1168" s="211"/>
      <c r="BE1168" s="211"/>
      <c r="BF1168" s="211"/>
      <c r="BG1168" s="211"/>
      <c r="BH1168" s="211"/>
    </row>
    <row r="1169" spans="1:60" outlineLevel="1" x14ac:dyDescent="0.2">
      <c r="A1169" s="218"/>
      <c r="B1169" s="219"/>
      <c r="C1169" s="268" t="s">
        <v>1413</v>
      </c>
      <c r="D1169" s="259"/>
      <c r="E1169" s="260">
        <v>14.8</v>
      </c>
      <c r="F1169" s="222"/>
      <c r="G1169" s="222"/>
      <c r="H1169" s="222"/>
      <c r="I1169" s="222"/>
      <c r="J1169" s="222"/>
      <c r="K1169" s="222"/>
      <c r="L1169" s="222"/>
      <c r="M1169" s="222"/>
      <c r="N1169" s="222"/>
      <c r="O1169" s="222"/>
      <c r="P1169" s="222"/>
      <c r="Q1169" s="222"/>
      <c r="R1169" s="222"/>
      <c r="S1169" s="222"/>
      <c r="T1169" s="222"/>
      <c r="U1169" s="222"/>
      <c r="V1169" s="222"/>
      <c r="W1169" s="222"/>
      <c r="X1169" s="222"/>
      <c r="Y1169" s="211"/>
      <c r="Z1169" s="211"/>
      <c r="AA1169" s="211"/>
      <c r="AB1169" s="211"/>
      <c r="AC1169" s="211"/>
      <c r="AD1169" s="211"/>
      <c r="AE1169" s="211"/>
      <c r="AF1169" s="211"/>
      <c r="AG1169" s="211" t="s">
        <v>288</v>
      </c>
      <c r="AH1169" s="211">
        <v>0</v>
      </c>
      <c r="AI1169" s="211"/>
      <c r="AJ1169" s="211"/>
      <c r="AK1169" s="211"/>
      <c r="AL1169" s="211"/>
      <c r="AM1169" s="211"/>
      <c r="AN1169" s="211"/>
      <c r="AO1169" s="211"/>
      <c r="AP1169" s="211"/>
      <c r="AQ1169" s="211"/>
      <c r="AR1169" s="211"/>
      <c r="AS1169" s="211"/>
      <c r="AT1169" s="211"/>
      <c r="AU1169" s="211"/>
      <c r="AV1169" s="211"/>
      <c r="AW1169" s="211"/>
      <c r="AX1169" s="211"/>
      <c r="AY1169" s="211"/>
      <c r="AZ1169" s="211"/>
      <c r="BA1169" s="211"/>
      <c r="BB1169" s="211"/>
      <c r="BC1169" s="211"/>
      <c r="BD1169" s="211"/>
      <c r="BE1169" s="211"/>
      <c r="BF1169" s="211"/>
      <c r="BG1169" s="211"/>
      <c r="BH1169" s="211"/>
    </row>
    <row r="1170" spans="1:60" outlineLevel="1" x14ac:dyDescent="0.2">
      <c r="A1170" s="218"/>
      <c r="B1170" s="219"/>
      <c r="C1170" s="268" t="s">
        <v>1414</v>
      </c>
      <c r="D1170" s="259"/>
      <c r="E1170" s="260">
        <v>1.7</v>
      </c>
      <c r="F1170" s="222"/>
      <c r="G1170" s="222"/>
      <c r="H1170" s="222"/>
      <c r="I1170" s="222"/>
      <c r="J1170" s="222"/>
      <c r="K1170" s="222"/>
      <c r="L1170" s="222"/>
      <c r="M1170" s="222"/>
      <c r="N1170" s="222"/>
      <c r="O1170" s="222"/>
      <c r="P1170" s="222"/>
      <c r="Q1170" s="222"/>
      <c r="R1170" s="222"/>
      <c r="S1170" s="222"/>
      <c r="T1170" s="222"/>
      <c r="U1170" s="222"/>
      <c r="V1170" s="222"/>
      <c r="W1170" s="222"/>
      <c r="X1170" s="222"/>
      <c r="Y1170" s="211"/>
      <c r="Z1170" s="211"/>
      <c r="AA1170" s="211"/>
      <c r="AB1170" s="211"/>
      <c r="AC1170" s="211"/>
      <c r="AD1170" s="211"/>
      <c r="AE1170" s="211"/>
      <c r="AF1170" s="211"/>
      <c r="AG1170" s="211" t="s">
        <v>288</v>
      </c>
      <c r="AH1170" s="211">
        <v>0</v>
      </c>
      <c r="AI1170" s="211"/>
      <c r="AJ1170" s="211"/>
      <c r="AK1170" s="211"/>
      <c r="AL1170" s="211"/>
      <c r="AM1170" s="211"/>
      <c r="AN1170" s="211"/>
      <c r="AO1170" s="211"/>
      <c r="AP1170" s="211"/>
      <c r="AQ1170" s="211"/>
      <c r="AR1170" s="211"/>
      <c r="AS1170" s="211"/>
      <c r="AT1170" s="211"/>
      <c r="AU1170" s="211"/>
      <c r="AV1170" s="211"/>
      <c r="AW1170" s="211"/>
      <c r="AX1170" s="211"/>
      <c r="AY1170" s="211"/>
      <c r="AZ1170" s="211"/>
      <c r="BA1170" s="211"/>
      <c r="BB1170" s="211"/>
      <c r="BC1170" s="211"/>
      <c r="BD1170" s="211"/>
      <c r="BE1170" s="211"/>
      <c r="BF1170" s="211"/>
      <c r="BG1170" s="211"/>
      <c r="BH1170" s="211"/>
    </row>
    <row r="1171" spans="1:60" outlineLevel="1" x14ac:dyDescent="0.2">
      <c r="A1171" s="218"/>
      <c r="B1171" s="219"/>
      <c r="C1171" s="268" t="s">
        <v>1415</v>
      </c>
      <c r="D1171" s="259"/>
      <c r="E1171" s="260">
        <v>2.8</v>
      </c>
      <c r="F1171" s="222"/>
      <c r="G1171" s="222"/>
      <c r="H1171" s="222"/>
      <c r="I1171" s="222"/>
      <c r="J1171" s="222"/>
      <c r="K1171" s="222"/>
      <c r="L1171" s="222"/>
      <c r="M1171" s="222"/>
      <c r="N1171" s="222"/>
      <c r="O1171" s="222"/>
      <c r="P1171" s="222"/>
      <c r="Q1171" s="222"/>
      <c r="R1171" s="222"/>
      <c r="S1171" s="222"/>
      <c r="T1171" s="222"/>
      <c r="U1171" s="222"/>
      <c r="V1171" s="222"/>
      <c r="W1171" s="222"/>
      <c r="X1171" s="222"/>
      <c r="Y1171" s="211"/>
      <c r="Z1171" s="211"/>
      <c r="AA1171" s="211"/>
      <c r="AB1171" s="211"/>
      <c r="AC1171" s="211"/>
      <c r="AD1171" s="211"/>
      <c r="AE1171" s="211"/>
      <c r="AF1171" s="211"/>
      <c r="AG1171" s="211" t="s">
        <v>288</v>
      </c>
      <c r="AH1171" s="211">
        <v>0</v>
      </c>
      <c r="AI1171" s="211"/>
      <c r="AJ1171" s="211"/>
      <c r="AK1171" s="211"/>
      <c r="AL1171" s="211"/>
      <c r="AM1171" s="211"/>
      <c r="AN1171" s="211"/>
      <c r="AO1171" s="211"/>
      <c r="AP1171" s="211"/>
      <c r="AQ1171" s="211"/>
      <c r="AR1171" s="211"/>
      <c r="AS1171" s="211"/>
      <c r="AT1171" s="211"/>
      <c r="AU1171" s="211"/>
      <c r="AV1171" s="211"/>
      <c r="AW1171" s="211"/>
      <c r="AX1171" s="211"/>
      <c r="AY1171" s="211"/>
      <c r="AZ1171" s="211"/>
      <c r="BA1171" s="211"/>
      <c r="BB1171" s="211"/>
      <c r="BC1171" s="211"/>
      <c r="BD1171" s="211"/>
      <c r="BE1171" s="211"/>
      <c r="BF1171" s="211"/>
      <c r="BG1171" s="211"/>
      <c r="BH1171" s="211"/>
    </row>
    <row r="1172" spans="1:60" outlineLevel="1" x14ac:dyDescent="0.2">
      <c r="A1172" s="218"/>
      <c r="B1172" s="219"/>
      <c r="C1172" s="268" t="s">
        <v>1416</v>
      </c>
      <c r="D1172" s="259"/>
      <c r="E1172" s="260">
        <v>1.5</v>
      </c>
      <c r="F1172" s="222"/>
      <c r="G1172" s="222"/>
      <c r="H1172" s="222"/>
      <c r="I1172" s="222"/>
      <c r="J1172" s="222"/>
      <c r="K1172" s="222"/>
      <c r="L1172" s="222"/>
      <c r="M1172" s="222"/>
      <c r="N1172" s="222"/>
      <c r="O1172" s="222"/>
      <c r="P1172" s="222"/>
      <c r="Q1172" s="222"/>
      <c r="R1172" s="222"/>
      <c r="S1172" s="222"/>
      <c r="T1172" s="222"/>
      <c r="U1172" s="222"/>
      <c r="V1172" s="222"/>
      <c r="W1172" s="222"/>
      <c r="X1172" s="222"/>
      <c r="Y1172" s="211"/>
      <c r="Z1172" s="211"/>
      <c r="AA1172" s="211"/>
      <c r="AB1172" s="211"/>
      <c r="AC1172" s="211"/>
      <c r="AD1172" s="211"/>
      <c r="AE1172" s="211"/>
      <c r="AF1172" s="211"/>
      <c r="AG1172" s="211" t="s">
        <v>288</v>
      </c>
      <c r="AH1172" s="211">
        <v>0</v>
      </c>
      <c r="AI1172" s="211"/>
      <c r="AJ1172" s="211"/>
      <c r="AK1172" s="211"/>
      <c r="AL1172" s="211"/>
      <c r="AM1172" s="211"/>
      <c r="AN1172" s="211"/>
      <c r="AO1172" s="211"/>
      <c r="AP1172" s="211"/>
      <c r="AQ1172" s="211"/>
      <c r="AR1172" s="211"/>
      <c r="AS1172" s="211"/>
      <c r="AT1172" s="211"/>
      <c r="AU1172" s="211"/>
      <c r="AV1172" s="211"/>
      <c r="AW1172" s="211"/>
      <c r="AX1172" s="211"/>
      <c r="AY1172" s="211"/>
      <c r="AZ1172" s="211"/>
      <c r="BA1172" s="211"/>
      <c r="BB1172" s="211"/>
      <c r="BC1172" s="211"/>
      <c r="BD1172" s="211"/>
      <c r="BE1172" s="211"/>
      <c r="BF1172" s="211"/>
      <c r="BG1172" s="211"/>
      <c r="BH1172" s="211"/>
    </row>
    <row r="1173" spans="1:60" outlineLevel="1" x14ac:dyDescent="0.2">
      <c r="A1173" s="218"/>
      <c r="B1173" s="219"/>
      <c r="C1173" s="268" t="s">
        <v>1417</v>
      </c>
      <c r="D1173" s="259"/>
      <c r="E1173" s="260">
        <v>2.46</v>
      </c>
      <c r="F1173" s="222"/>
      <c r="G1173" s="222"/>
      <c r="H1173" s="222"/>
      <c r="I1173" s="222"/>
      <c r="J1173" s="222"/>
      <c r="K1173" s="222"/>
      <c r="L1173" s="222"/>
      <c r="M1173" s="222"/>
      <c r="N1173" s="222"/>
      <c r="O1173" s="222"/>
      <c r="P1173" s="222"/>
      <c r="Q1173" s="222"/>
      <c r="R1173" s="222"/>
      <c r="S1173" s="222"/>
      <c r="T1173" s="222"/>
      <c r="U1173" s="222"/>
      <c r="V1173" s="222"/>
      <c r="W1173" s="222"/>
      <c r="X1173" s="222"/>
      <c r="Y1173" s="211"/>
      <c r="Z1173" s="211"/>
      <c r="AA1173" s="211"/>
      <c r="AB1173" s="211"/>
      <c r="AC1173" s="211"/>
      <c r="AD1173" s="211"/>
      <c r="AE1173" s="211"/>
      <c r="AF1173" s="211"/>
      <c r="AG1173" s="211" t="s">
        <v>288</v>
      </c>
      <c r="AH1173" s="211">
        <v>0</v>
      </c>
      <c r="AI1173" s="211"/>
      <c r="AJ1173" s="211"/>
      <c r="AK1173" s="211"/>
      <c r="AL1173" s="211"/>
      <c r="AM1173" s="211"/>
      <c r="AN1173" s="211"/>
      <c r="AO1173" s="211"/>
      <c r="AP1173" s="211"/>
      <c r="AQ1173" s="211"/>
      <c r="AR1173" s="211"/>
      <c r="AS1173" s="211"/>
      <c r="AT1173" s="211"/>
      <c r="AU1173" s="211"/>
      <c r="AV1173" s="211"/>
      <c r="AW1173" s="211"/>
      <c r="AX1173" s="211"/>
      <c r="AY1173" s="211"/>
      <c r="AZ1173" s="211"/>
      <c r="BA1173" s="211"/>
      <c r="BB1173" s="211"/>
      <c r="BC1173" s="211"/>
      <c r="BD1173" s="211"/>
      <c r="BE1173" s="211"/>
      <c r="BF1173" s="211"/>
      <c r="BG1173" s="211"/>
      <c r="BH1173" s="211"/>
    </row>
    <row r="1174" spans="1:60" ht="20.95" outlineLevel="1" x14ac:dyDescent="0.2">
      <c r="A1174" s="243">
        <v>269</v>
      </c>
      <c r="B1174" s="244" t="s">
        <v>719</v>
      </c>
      <c r="C1174" s="255" t="s">
        <v>720</v>
      </c>
      <c r="D1174" s="245" t="s">
        <v>338</v>
      </c>
      <c r="E1174" s="246">
        <v>0.32879999999999998</v>
      </c>
      <c r="F1174" s="247"/>
      <c r="G1174" s="248">
        <f>ROUND(E1174*F1174,2)</f>
        <v>0</v>
      </c>
      <c r="H1174" s="247"/>
      <c r="I1174" s="248">
        <f>ROUND(E1174*H1174,2)</f>
        <v>0</v>
      </c>
      <c r="J1174" s="247"/>
      <c r="K1174" s="248">
        <f>ROUND(E1174*J1174,2)</f>
        <v>0</v>
      </c>
      <c r="L1174" s="248">
        <v>21</v>
      </c>
      <c r="M1174" s="248">
        <f>G1174*(1+L1174/100)</f>
        <v>0</v>
      </c>
      <c r="N1174" s="248">
        <v>0</v>
      </c>
      <c r="O1174" s="248">
        <f>ROUND(E1174*N1174,2)</f>
        <v>0</v>
      </c>
      <c r="P1174" s="248">
        <v>0</v>
      </c>
      <c r="Q1174" s="248">
        <f>ROUND(E1174*P1174,2)</f>
        <v>0</v>
      </c>
      <c r="R1174" s="248" t="s">
        <v>677</v>
      </c>
      <c r="S1174" s="248" t="s">
        <v>214</v>
      </c>
      <c r="T1174" s="249" t="s">
        <v>284</v>
      </c>
      <c r="U1174" s="222">
        <v>0.93300000000000005</v>
      </c>
      <c r="V1174" s="222">
        <f>ROUND(E1174*U1174,2)</f>
        <v>0.31</v>
      </c>
      <c r="W1174" s="222"/>
      <c r="X1174" s="222" t="s">
        <v>248</v>
      </c>
      <c r="Y1174" s="211"/>
      <c r="Z1174" s="211"/>
      <c r="AA1174" s="211"/>
      <c r="AB1174" s="211"/>
      <c r="AC1174" s="211"/>
      <c r="AD1174" s="211"/>
      <c r="AE1174" s="211"/>
      <c r="AF1174" s="211"/>
      <c r="AG1174" s="211" t="s">
        <v>721</v>
      </c>
      <c r="AH1174" s="211"/>
      <c r="AI1174" s="211"/>
      <c r="AJ1174" s="211"/>
      <c r="AK1174" s="211"/>
      <c r="AL1174" s="211"/>
      <c r="AM1174" s="211"/>
      <c r="AN1174" s="211"/>
      <c r="AO1174" s="211"/>
      <c r="AP1174" s="211"/>
      <c r="AQ1174" s="211"/>
      <c r="AR1174" s="211"/>
      <c r="AS1174" s="211"/>
      <c r="AT1174" s="211"/>
      <c r="AU1174" s="211"/>
      <c r="AV1174" s="211"/>
      <c r="AW1174" s="211"/>
      <c r="AX1174" s="211"/>
      <c r="AY1174" s="211"/>
      <c r="AZ1174" s="211"/>
      <c r="BA1174" s="211"/>
      <c r="BB1174" s="211"/>
      <c r="BC1174" s="211"/>
      <c r="BD1174" s="211"/>
      <c r="BE1174" s="211"/>
      <c r="BF1174" s="211"/>
      <c r="BG1174" s="211"/>
      <c r="BH1174" s="211"/>
    </row>
    <row r="1175" spans="1:60" outlineLevel="1" x14ac:dyDescent="0.2">
      <c r="A1175" s="243">
        <v>270</v>
      </c>
      <c r="B1175" s="244" t="s">
        <v>722</v>
      </c>
      <c r="C1175" s="255" t="s">
        <v>723</v>
      </c>
      <c r="D1175" s="245" t="s">
        <v>338</v>
      </c>
      <c r="E1175" s="246">
        <v>0.65759999999999996</v>
      </c>
      <c r="F1175" s="247"/>
      <c r="G1175" s="248">
        <f>ROUND(E1175*F1175,2)</f>
        <v>0</v>
      </c>
      <c r="H1175" s="247"/>
      <c r="I1175" s="248">
        <f>ROUND(E1175*H1175,2)</f>
        <v>0</v>
      </c>
      <c r="J1175" s="247"/>
      <c r="K1175" s="248">
        <f>ROUND(E1175*J1175,2)</f>
        <v>0</v>
      </c>
      <c r="L1175" s="248">
        <v>21</v>
      </c>
      <c r="M1175" s="248">
        <f>G1175*(1+L1175/100)</f>
        <v>0</v>
      </c>
      <c r="N1175" s="248">
        <v>0</v>
      </c>
      <c r="O1175" s="248">
        <f>ROUND(E1175*N1175,2)</f>
        <v>0</v>
      </c>
      <c r="P1175" s="248">
        <v>0</v>
      </c>
      <c r="Q1175" s="248">
        <f>ROUND(E1175*P1175,2)</f>
        <v>0</v>
      </c>
      <c r="R1175" s="248" t="s">
        <v>677</v>
      </c>
      <c r="S1175" s="248" t="s">
        <v>214</v>
      </c>
      <c r="T1175" s="249" t="s">
        <v>284</v>
      </c>
      <c r="U1175" s="222">
        <v>0.65300000000000002</v>
      </c>
      <c r="V1175" s="222">
        <f>ROUND(E1175*U1175,2)</f>
        <v>0.43</v>
      </c>
      <c r="W1175" s="222"/>
      <c r="X1175" s="222" t="s">
        <v>248</v>
      </c>
      <c r="Y1175" s="211"/>
      <c r="Z1175" s="211"/>
      <c r="AA1175" s="211"/>
      <c r="AB1175" s="211"/>
      <c r="AC1175" s="211"/>
      <c r="AD1175" s="211"/>
      <c r="AE1175" s="211"/>
      <c r="AF1175" s="211"/>
      <c r="AG1175" s="211" t="s">
        <v>721</v>
      </c>
      <c r="AH1175" s="211"/>
      <c r="AI1175" s="211"/>
      <c r="AJ1175" s="211"/>
      <c r="AK1175" s="211"/>
      <c r="AL1175" s="211"/>
      <c r="AM1175" s="211"/>
      <c r="AN1175" s="211"/>
      <c r="AO1175" s="211"/>
      <c r="AP1175" s="211"/>
      <c r="AQ1175" s="211"/>
      <c r="AR1175" s="211"/>
      <c r="AS1175" s="211"/>
      <c r="AT1175" s="211"/>
      <c r="AU1175" s="211"/>
      <c r="AV1175" s="211"/>
      <c r="AW1175" s="211"/>
      <c r="AX1175" s="211"/>
      <c r="AY1175" s="211"/>
      <c r="AZ1175" s="211"/>
      <c r="BA1175" s="211"/>
      <c r="BB1175" s="211"/>
      <c r="BC1175" s="211"/>
      <c r="BD1175" s="211"/>
      <c r="BE1175" s="211"/>
      <c r="BF1175" s="211"/>
      <c r="BG1175" s="211"/>
      <c r="BH1175" s="211"/>
    </row>
    <row r="1176" spans="1:60" outlineLevel="1" x14ac:dyDescent="0.2">
      <c r="A1176" s="233">
        <v>271</v>
      </c>
      <c r="B1176" s="234" t="s">
        <v>724</v>
      </c>
      <c r="C1176" s="252" t="s">
        <v>725</v>
      </c>
      <c r="D1176" s="235" t="s">
        <v>338</v>
      </c>
      <c r="E1176" s="236">
        <v>0.32879999999999998</v>
      </c>
      <c r="F1176" s="237"/>
      <c r="G1176" s="238">
        <f>ROUND(E1176*F1176,2)</f>
        <v>0</v>
      </c>
      <c r="H1176" s="237"/>
      <c r="I1176" s="238">
        <f>ROUND(E1176*H1176,2)</f>
        <v>0</v>
      </c>
      <c r="J1176" s="237"/>
      <c r="K1176" s="238">
        <f>ROUND(E1176*J1176,2)</f>
        <v>0</v>
      </c>
      <c r="L1176" s="238">
        <v>21</v>
      </c>
      <c r="M1176" s="238">
        <f>G1176*(1+L1176/100)</f>
        <v>0</v>
      </c>
      <c r="N1176" s="238">
        <v>0</v>
      </c>
      <c r="O1176" s="238">
        <f>ROUND(E1176*N1176,2)</f>
        <v>0</v>
      </c>
      <c r="P1176" s="238">
        <v>0</v>
      </c>
      <c r="Q1176" s="238">
        <f>ROUND(E1176*P1176,2)</f>
        <v>0</v>
      </c>
      <c r="R1176" s="238" t="s">
        <v>677</v>
      </c>
      <c r="S1176" s="238" t="s">
        <v>214</v>
      </c>
      <c r="T1176" s="239" t="s">
        <v>284</v>
      </c>
      <c r="U1176" s="222">
        <v>0.49</v>
      </c>
      <c r="V1176" s="222">
        <f>ROUND(E1176*U1176,2)</f>
        <v>0.16</v>
      </c>
      <c r="W1176" s="222"/>
      <c r="X1176" s="222" t="s">
        <v>248</v>
      </c>
      <c r="Y1176" s="211"/>
      <c r="Z1176" s="211"/>
      <c r="AA1176" s="211"/>
      <c r="AB1176" s="211"/>
      <c r="AC1176" s="211"/>
      <c r="AD1176" s="211"/>
      <c r="AE1176" s="211"/>
      <c r="AF1176" s="211"/>
      <c r="AG1176" s="211" t="s">
        <v>721</v>
      </c>
      <c r="AH1176" s="211"/>
      <c r="AI1176" s="211"/>
      <c r="AJ1176" s="211"/>
      <c r="AK1176" s="211"/>
      <c r="AL1176" s="211"/>
      <c r="AM1176" s="211"/>
      <c r="AN1176" s="211"/>
      <c r="AO1176" s="211"/>
      <c r="AP1176" s="211"/>
      <c r="AQ1176" s="211"/>
      <c r="AR1176" s="211"/>
      <c r="AS1176" s="211"/>
      <c r="AT1176" s="211"/>
      <c r="AU1176" s="211"/>
      <c r="AV1176" s="211"/>
      <c r="AW1176" s="211"/>
      <c r="AX1176" s="211"/>
      <c r="AY1176" s="211"/>
      <c r="AZ1176" s="211"/>
      <c r="BA1176" s="211"/>
      <c r="BB1176" s="211"/>
      <c r="BC1176" s="211"/>
      <c r="BD1176" s="211"/>
      <c r="BE1176" s="211"/>
      <c r="BF1176" s="211"/>
      <c r="BG1176" s="211"/>
      <c r="BH1176" s="211"/>
    </row>
    <row r="1177" spans="1:60" outlineLevel="1" x14ac:dyDescent="0.2">
      <c r="A1177" s="218"/>
      <c r="B1177" s="219"/>
      <c r="C1177" s="253" t="s">
        <v>726</v>
      </c>
      <c r="D1177" s="240"/>
      <c r="E1177" s="240"/>
      <c r="F1177" s="240"/>
      <c r="G1177" s="240"/>
      <c r="H1177" s="222"/>
      <c r="I1177" s="222"/>
      <c r="J1177" s="222"/>
      <c r="K1177" s="222"/>
      <c r="L1177" s="222"/>
      <c r="M1177" s="222"/>
      <c r="N1177" s="222"/>
      <c r="O1177" s="222"/>
      <c r="P1177" s="222"/>
      <c r="Q1177" s="222"/>
      <c r="R1177" s="222"/>
      <c r="S1177" s="222"/>
      <c r="T1177" s="222"/>
      <c r="U1177" s="222"/>
      <c r="V1177" s="222"/>
      <c r="W1177" s="222"/>
      <c r="X1177" s="222"/>
      <c r="Y1177" s="211"/>
      <c r="Z1177" s="211"/>
      <c r="AA1177" s="211"/>
      <c r="AB1177" s="211"/>
      <c r="AC1177" s="211"/>
      <c r="AD1177" s="211"/>
      <c r="AE1177" s="211"/>
      <c r="AF1177" s="211"/>
      <c r="AG1177" s="211" t="s">
        <v>219</v>
      </c>
      <c r="AH1177" s="211"/>
      <c r="AI1177" s="211"/>
      <c r="AJ1177" s="211"/>
      <c r="AK1177" s="211"/>
      <c r="AL1177" s="211"/>
      <c r="AM1177" s="211"/>
      <c r="AN1177" s="211"/>
      <c r="AO1177" s="211"/>
      <c r="AP1177" s="211"/>
      <c r="AQ1177" s="211"/>
      <c r="AR1177" s="211"/>
      <c r="AS1177" s="211"/>
      <c r="AT1177" s="211"/>
      <c r="AU1177" s="211"/>
      <c r="AV1177" s="211"/>
      <c r="AW1177" s="211"/>
      <c r="AX1177" s="211"/>
      <c r="AY1177" s="211"/>
      <c r="AZ1177" s="211"/>
      <c r="BA1177" s="211"/>
      <c r="BB1177" s="211"/>
      <c r="BC1177" s="211"/>
      <c r="BD1177" s="211"/>
      <c r="BE1177" s="211"/>
      <c r="BF1177" s="211"/>
      <c r="BG1177" s="211"/>
      <c r="BH1177" s="211"/>
    </row>
    <row r="1178" spans="1:60" outlineLevel="1" x14ac:dyDescent="0.2">
      <c r="A1178" s="243">
        <v>272</v>
      </c>
      <c r="B1178" s="244" t="s">
        <v>727</v>
      </c>
      <c r="C1178" s="255" t="s">
        <v>728</v>
      </c>
      <c r="D1178" s="245" t="s">
        <v>338</v>
      </c>
      <c r="E1178" s="246">
        <v>8.2200000000000006</v>
      </c>
      <c r="F1178" s="247"/>
      <c r="G1178" s="248">
        <f>ROUND(E1178*F1178,2)</f>
        <v>0</v>
      </c>
      <c r="H1178" s="247"/>
      <c r="I1178" s="248">
        <f>ROUND(E1178*H1178,2)</f>
        <v>0</v>
      </c>
      <c r="J1178" s="247"/>
      <c r="K1178" s="248">
        <f>ROUND(E1178*J1178,2)</f>
        <v>0</v>
      </c>
      <c r="L1178" s="248">
        <v>21</v>
      </c>
      <c r="M1178" s="248">
        <f>G1178*(1+L1178/100)</f>
        <v>0</v>
      </c>
      <c r="N1178" s="248">
        <v>0</v>
      </c>
      <c r="O1178" s="248">
        <f>ROUND(E1178*N1178,2)</f>
        <v>0</v>
      </c>
      <c r="P1178" s="248">
        <v>0</v>
      </c>
      <c r="Q1178" s="248">
        <f>ROUND(E1178*P1178,2)</f>
        <v>0</v>
      </c>
      <c r="R1178" s="248" t="s">
        <v>677</v>
      </c>
      <c r="S1178" s="248" t="s">
        <v>214</v>
      </c>
      <c r="T1178" s="249" t="s">
        <v>284</v>
      </c>
      <c r="U1178" s="222">
        <v>0</v>
      </c>
      <c r="V1178" s="222">
        <f>ROUND(E1178*U1178,2)</f>
        <v>0</v>
      </c>
      <c r="W1178" s="222"/>
      <c r="X1178" s="222" t="s">
        <v>248</v>
      </c>
      <c r="Y1178" s="211"/>
      <c r="Z1178" s="211"/>
      <c r="AA1178" s="211"/>
      <c r="AB1178" s="211"/>
      <c r="AC1178" s="211"/>
      <c r="AD1178" s="211"/>
      <c r="AE1178" s="211"/>
      <c r="AF1178" s="211"/>
      <c r="AG1178" s="211" t="s">
        <v>721</v>
      </c>
      <c r="AH1178" s="211"/>
      <c r="AI1178" s="211"/>
      <c r="AJ1178" s="211"/>
      <c r="AK1178" s="211"/>
      <c r="AL1178" s="211"/>
      <c r="AM1178" s="211"/>
      <c r="AN1178" s="211"/>
      <c r="AO1178" s="211"/>
      <c r="AP1178" s="211"/>
      <c r="AQ1178" s="211"/>
      <c r="AR1178" s="211"/>
      <c r="AS1178" s="211"/>
      <c r="AT1178" s="211"/>
      <c r="AU1178" s="211"/>
      <c r="AV1178" s="211"/>
      <c r="AW1178" s="211"/>
      <c r="AX1178" s="211"/>
      <c r="AY1178" s="211"/>
      <c r="AZ1178" s="211"/>
      <c r="BA1178" s="211"/>
      <c r="BB1178" s="211"/>
      <c r="BC1178" s="211"/>
      <c r="BD1178" s="211"/>
      <c r="BE1178" s="211"/>
      <c r="BF1178" s="211"/>
      <c r="BG1178" s="211"/>
      <c r="BH1178" s="211"/>
    </row>
    <row r="1179" spans="1:60" outlineLevel="1" x14ac:dyDescent="0.2">
      <c r="A1179" s="243">
        <v>273</v>
      </c>
      <c r="B1179" s="244" t="s">
        <v>729</v>
      </c>
      <c r="C1179" s="255" t="s">
        <v>730</v>
      </c>
      <c r="D1179" s="245" t="s">
        <v>338</v>
      </c>
      <c r="E1179" s="246">
        <v>0.32879999999999998</v>
      </c>
      <c r="F1179" s="247"/>
      <c r="G1179" s="248">
        <f>ROUND(E1179*F1179,2)</f>
        <v>0</v>
      </c>
      <c r="H1179" s="247"/>
      <c r="I1179" s="248">
        <f>ROUND(E1179*H1179,2)</f>
        <v>0</v>
      </c>
      <c r="J1179" s="247"/>
      <c r="K1179" s="248">
        <f>ROUND(E1179*J1179,2)</f>
        <v>0</v>
      </c>
      <c r="L1179" s="248">
        <v>21</v>
      </c>
      <c r="M1179" s="248">
        <f>G1179*(1+L1179/100)</f>
        <v>0</v>
      </c>
      <c r="N1179" s="248">
        <v>0</v>
      </c>
      <c r="O1179" s="248">
        <f>ROUND(E1179*N1179,2)</f>
        <v>0</v>
      </c>
      <c r="P1179" s="248">
        <v>0</v>
      </c>
      <c r="Q1179" s="248">
        <f>ROUND(E1179*P1179,2)</f>
        <v>0</v>
      </c>
      <c r="R1179" s="248" t="s">
        <v>677</v>
      </c>
      <c r="S1179" s="248" t="s">
        <v>214</v>
      </c>
      <c r="T1179" s="249" t="s">
        <v>284</v>
      </c>
      <c r="U1179" s="222">
        <v>0.94199999999999995</v>
      </c>
      <c r="V1179" s="222">
        <f>ROUND(E1179*U1179,2)</f>
        <v>0.31</v>
      </c>
      <c r="W1179" s="222"/>
      <c r="X1179" s="222" t="s">
        <v>248</v>
      </c>
      <c r="Y1179" s="211"/>
      <c r="Z1179" s="211"/>
      <c r="AA1179" s="211"/>
      <c r="AB1179" s="211"/>
      <c r="AC1179" s="211"/>
      <c r="AD1179" s="211"/>
      <c r="AE1179" s="211"/>
      <c r="AF1179" s="211"/>
      <c r="AG1179" s="211" t="s">
        <v>721</v>
      </c>
      <c r="AH1179" s="211"/>
      <c r="AI1179" s="211"/>
      <c r="AJ1179" s="211"/>
      <c r="AK1179" s="211"/>
      <c r="AL1179" s="211"/>
      <c r="AM1179" s="211"/>
      <c r="AN1179" s="211"/>
      <c r="AO1179" s="211"/>
      <c r="AP1179" s="211"/>
      <c r="AQ1179" s="211"/>
      <c r="AR1179" s="211"/>
      <c r="AS1179" s="211"/>
      <c r="AT1179" s="211"/>
      <c r="AU1179" s="211"/>
      <c r="AV1179" s="211"/>
      <c r="AW1179" s="211"/>
      <c r="AX1179" s="211"/>
      <c r="AY1179" s="211"/>
      <c r="AZ1179" s="211"/>
      <c r="BA1179" s="211"/>
      <c r="BB1179" s="211"/>
      <c r="BC1179" s="211"/>
      <c r="BD1179" s="211"/>
      <c r="BE1179" s="211"/>
      <c r="BF1179" s="211"/>
      <c r="BG1179" s="211"/>
      <c r="BH1179" s="211"/>
    </row>
    <row r="1180" spans="1:60" ht="20.95" outlineLevel="1" x14ac:dyDescent="0.2">
      <c r="A1180" s="243">
        <v>274</v>
      </c>
      <c r="B1180" s="244" t="s">
        <v>731</v>
      </c>
      <c r="C1180" s="255" t="s">
        <v>732</v>
      </c>
      <c r="D1180" s="245" t="s">
        <v>338</v>
      </c>
      <c r="E1180" s="246">
        <v>6.5759999999999996</v>
      </c>
      <c r="F1180" s="247"/>
      <c r="G1180" s="248">
        <f>ROUND(E1180*F1180,2)</f>
        <v>0</v>
      </c>
      <c r="H1180" s="247"/>
      <c r="I1180" s="248">
        <f>ROUND(E1180*H1180,2)</f>
        <v>0</v>
      </c>
      <c r="J1180" s="247"/>
      <c r="K1180" s="248">
        <f>ROUND(E1180*J1180,2)</f>
        <v>0</v>
      </c>
      <c r="L1180" s="248">
        <v>21</v>
      </c>
      <c r="M1180" s="248">
        <f>G1180*(1+L1180/100)</f>
        <v>0</v>
      </c>
      <c r="N1180" s="248">
        <v>0</v>
      </c>
      <c r="O1180" s="248">
        <f>ROUND(E1180*N1180,2)</f>
        <v>0</v>
      </c>
      <c r="P1180" s="248">
        <v>0</v>
      </c>
      <c r="Q1180" s="248">
        <f>ROUND(E1180*P1180,2)</f>
        <v>0</v>
      </c>
      <c r="R1180" s="248" t="s">
        <v>677</v>
      </c>
      <c r="S1180" s="248" t="s">
        <v>214</v>
      </c>
      <c r="T1180" s="249" t="s">
        <v>284</v>
      </c>
      <c r="U1180" s="222">
        <v>0.105</v>
      </c>
      <c r="V1180" s="222">
        <f>ROUND(E1180*U1180,2)</f>
        <v>0.69</v>
      </c>
      <c r="W1180" s="222"/>
      <c r="X1180" s="222" t="s">
        <v>248</v>
      </c>
      <c r="Y1180" s="211"/>
      <c r="Z1180" s="211"/>
      <c r="AA1180" s="211"/>
      <c r="AB1180" s="211"/>
      <c r="AC1180" s="211"/>
      <c r="AD1180" s="211"/>
      <c r="AE1180" s="211"/>
      <c r="AF1180" s="211"/>
      <c r="AG1180" s="211" t="s">
        <v>721</v>
      </c>
      <c r="AH1180" s="211"/>
      <c r="AI1180" s="211"/>
      <c r="AJ1180" s="211"/>
      <c r="AK1180" s="211"/>
      <c r="AL1180" s="211"/>
      <c r="AM1180" s="211"/>
      <c r="AN1180" s="211"/>
      <c r="AO1180" s="211"/>
      <c r="AP1180" s="211"/>
      <c r="AQ1180" s="211"/>
      <c r="AR1180" s="211"/>
      <c r="AS1180" s="211"/>
      <c r="AT1180" s="211"/>
      <c r="AU1180" s="211"/>
      <c r="AV1180" s="211"/>
      <c r="AW1180" s="211"/>
      <c r="AX1180" s="211"/>
      <c r="AY1180" s="211"/>
      <c r="AZ1180" s="211"/>
      <c r="BA1180" s="211"/>
      <c r="BB1180" s="211"/>
      <c r="BC1180" s="211"/>
      <c r="BD1180" s="211"/>
      <c r="BE1180" s="211"/>
      <c r="BF1180" s="211"/>
      <c r="BG1180" s="211"/>
      <c r="BH1180" s="211"/>
    </row>
    <row r="1181" spans="1:60" outlineLevel="1" x14ac:dyDescent="0.2">
      <c r="A1181" s="233">
        <v>275</v>
      </c>
      <c r="B1181" s="234" t="s">
        <v>735</v>
      </c>
      <c r="C1181" s="252" t="s">
        <v>736</v>
      </c>
      <c r="D1181" s="235" t="s">
        <v>338</v>
      </c>
      <c r="E1181" s="236">
        <v>0.32879999999999998</v>
      </c>
      <c r="F1181" s="237"/>
      <c r="G1181" s="238">
        <f>ROUND(E1181*F1181,2)</f>
        <v>0</v>
      </c>
      <c r="H1181" s="237"/>
      <c r="I1181" s="238">
        <f>ROUND(E1181*H1181,2)</f>
        <v>0</v>
      </c>
      <c r="J1181" s="237"/>
      <c r="K1181" s="238">
        <f>ROUND(E1181*J1181,2)</f>
        <v>0</v>
      </c>
      <c r="L1181" s="238">
        <v>21</v>
      </c>
      <c r="M1181" s="238">
        <f>G1181*(1+L1181/100)</f>
        <v>0</v>
      </c>
      <c r="N1181" s="238">
        <v>0</v>
      </c>
      <c r="O1181" s="238">
        <f>ROUND(E1181*N1181,2)</f>
        <v>0</v>
      </c>
      <c r="P1181" s="238">
        <v>0</v>
      </c>
      <c r="Q1181" s="238">
        <f>ROUND(E1181*P1181,2)</f>
        <v>0</v>
      </c>
      <c r="R1181" s="238" t="s">
        <v>737</v>
      </c>
      <c r="S1181" s="238" t="s">
        <v>214</v>
      </c>
      <c r="T1181" s="239" t="s">
        <v>284</v>
      </c>
      <c r="U1181" s="222">
        <v>6.0000000000000001E-3</v>
      </c>
      <c r="V1181" s="222">
        <f>ROUND(E1181*U1181,2)</f>
        <v>0</v>
      </c>
      <c r="W1181" s="222"/>
      <c r="X1181" s="222" t="s">
        <v>248</v>
      </c>
      <c r="Y1181" s="211"/>
      <c r="Z1181" s="211"/>
      <c r="AA1181" s="211"/>
      <c r="AB1181" s="211"/>
      <c r="AC1181" s="211"/>
      <c r="AD1181" s="211"/>
      <c r="AE1181" s="211"/>
      <c r="AF1181" s="211"/>
      <c r="AG1181" s="211" t="s">
        <v>721</v>
      </c>
      <c r="AH1181" s="211"/>
      <c r="AI1181" s="211"/>
      <c r="AJ1181" s="211"/>
      <c r="AK1181" s="211"/>
      <c r="AL1181" s="211"/>
      <c r="AM1181" s="211"/>
      <c r="AN1181" s="211"/>
      <c r="AO1181" s="211"/>
      <c r="AP1181" s="211"/>
      <c r="AQ1181" s="211"/>
      <c r="AR1181" s="211"/>
      <c r="AS1181" s="211"/>
      <c r="AT1181" s="211"/>
      <c r="AU1181" s="211"/>
      <c r="AV1181" s="211"/>
      <c r="AW1181" s="211"/>
      <c r="AX1181" s="211"/>
      <c r="AY1181" s="211"/>
      <c r="AZ1181" s="211"/>
      <c r="BA1181" s="211"/>
      <c r="BB1181" s="211"/>
      <c r="BC1181" s="211"/>
      <c r="BD1181" s="211"/>
      <c r="BE1181" s="211"/>
      <c r="BF1181" s="211"/>
      <c r="BG1181" s="211"/>
      <c r="BH1181" s="211"/>
    </row>
    <row r="1182" spans="1:60" outlineLevel="1" x14ac:dyDescent="0.2">
      <c r="A1182" s="218"/>
      <c r="B1182" s="219"/>
      <c r="C1182" s="267" t="s">
        <v>738</v>
      </c>
      <c r="D1182" s="265"/>
      <c r="E1182" s="265"/>
      <c r="F1182" s="265"/>
      <c r="G1182" s="265"/>
      <c r="H1182" s="222"/>
      <c r="I1182" s="222"/>
      <c r="J1182" s="222"/>
      <c r="K1182" s="222"/>
      <c r="L1182" s="222"/>
      <c r="M1182" s="222"/>
      <c r="N1182" s="222"/>
      <c r="O1182" s="222"/>
      <c r="P1182" s="222"/>
      <c r="Q1182" s="222"/>
      <c r="R1182" s="222"/>
      <c r="S1182" s="222"/>
      <c r="T1182" s="222"/>
      <c r="U1182" s="222"/>
      <c r="V1182" s="222"/>
      <c r="W1182" s="222"/>
      <c r="X1182" s="222"/>
      <c r="Y1182" s="211"/>
      <c r="Z1182" s="211"/>
      <c r="AA1182" s="211"/>
      <c r="AB1182" s="211"/>
      <c r="AC1182" s="211"/>
      <c r="AD1182" s="211"/>
      <c r="AE1182" s="211"/>
      <c r="AF1182" s="211"/>
      <c r="AG1182" s="211" t="s">
        <v>286</v>
      </c>
      <c r="AH1182" s="211"/>
      <c r="AI1182" s="211"/>
      <c r="AJ1182" s="211"/>
      <c r="AK1182" s="211"/>
      <c r="AL1182" s="211"/>
      <c r="AM1182" s="211"/>
      <c r="AN1182" s="211"/>
      <c r="AO1182" s="211"/>
      <c r="AP1182" s="211"/>
      <c r="AQ1182" s="211"/>
      <c r="AR1182" s="211"/>
      <c r="AS1182" s="211"/>
      <c r="AT1182" s="211"/>
      <c r="AU1182" s="211"/>
      <c r="AV1182" s="211"/>
      <c r="AW1182" s="211"/>
      <c r="AX1182" s="211"/>
      <c r="AY1182" s="211"/>
      <c r="AZ1182" s="211"/>
      <c r="BA1182" s="211"/>
      <c r="BB1182" s="211"/>
      <c r="BC1182" s="211"/>
      <c r="BD1182" s="211"/>
      <c r="BE1182" s="211"/>
      <c r="BF1182" s="211"/>
      <c r="BG1182" s="211"/>
      <c r="BH1182" s="211"/>
    </row>
    <row r="1183" spans="1:60" ht="13.1" x14ac:dyDescent="0.2">
      <c r="A1183" s="227" t="s">
        <v>209</v>
      </c>
      <c r="B1183" s="228" t="s">
        <v>160</v>
      </c>
      <c r="C1183" s="251" t="s">
        <v>161</v>
      </c>
      <c r="D1183" s="229"/>
      <c r="E1183" s="230"/>
      <c r="F1183" s="231"/>
      <c r="G1183" s="231">
        <f>SUMIF(AG1184:AG1196,"&lt;&gt;NOR",G1184:G1196)</f>
        <v>0</v>
      </c>
      <c r="H1183" s="231"/>
      <c r="I1183" s="231">
        <f>SUM(I1184:I1196)</f>
        <v>0</v>
      </c>
      <c r="J1183" s="231"/>
      <c r="K1183" s="231">
        <f>SUM(K1184:K1196)</f>
        <v>0</v>
      </c>
      <c r="L1183" s="231"/>
      <c r="M1183" s="231">
        <f>SUM(M1184:M1196)</f>
        <v>0</v>
      </c>
      <c r="N1183" s="231"/>
      <c r="O1183" s="231">
        <f>SUM(O1184:O1196)</f>
        <v>0.14000000000000001</v>
      </c>
      <c r="P1183" s="231"/>
      <c r="Q1183" s="231">
        <f>SUM(Q1184:Q1196)</f>
        <v>0</v>
      </c>
      <c r="R1183" s="231"/>
      <c r="S1183" s="231"/>
      <c r="T1183" s="232"/>
      <c r="U1183" s="226"/>
      <c r="V1183" s="226">
        <f>SUM(V1184:V1196)</f>
        <v>9.23</v>
      </c>
      <c r="W1183" s="226"/>
      <c r="X1183" s="226"/>
      <c r="AG1183" t="s">
        <v>210</v>
      </c>
    </row>
    <row r="1184" spans="1:60" ht="20.95" outlineLevel="1" x14ac:dyDescent="0.2">
      <c r="A1184" s="233">
        <v>276</v>
      </c>
      <c r="B1184" s="234" t="s">
        <v>1418</v>
      </c>
      <c r="C1184" s="252" t="s">
        <v>1419</v>
      </c>
      <c r="D1184" s="235" t="s">
        <v>294</v>
      </c>
      <c r="E1184" s="236">
        <v>5.5804999999999998</v>
      </c>
      <c r="F1184" s="237"/>
      <c r="G1184" s="238">
        <f>ROUND(E1184*F1184,2)</f>
        <v>0</v>
      </c>
      <c r="H1184" s="237"/>
      <c r="I1184" s="238">
        <f>ROUND(E1184*H1184,2)</f>
        <v>0</v>
      </c>
      <c r="J1184" s="237"/>
      <c r="K1184" s="238">
        <f>ROUND(E1184*J1184,2)</f>
        <v>0</v>
      </c>
      <c r="L1184" s="238">
        <v>21</v>
      </c>
      <c r="M1184" s="238">
        <f>G1184*(1+L1184/100)</f>
        <v>0</v>
      </c>
      <c r="N1184" s="238">
        <v>0</v>
      </c>
      <c r="O1184" s="238">
        <f>ROUND(E1184*N1184,2)</f>
        <v>0</v>
      </c>
      <c r="P1184" s="238">
        <v>0</v>
      </c>
      <c r="Q1184" s="238">
        <f>ROUND(E1184*P1184,2)</f>
        <v>0</v>
      </c>
      <c r="R1184" s="238" t="s">
        <v>1420</v>
      </c>
      <c r="S1184" s="238" t="s">
        <v>214</v>
      </c>
      <c r="T1184" s="239" t="s">
        <v>284</v>
      </c>
      <c r="U1184" s="222">
        <v>0.33</v>
      </c>
      <c r="V1184" s="222">
        <f>ROUND(E1184*U1184,2)</f>
        <v>1.84</v>
      </c>
      <c r="W1184" s="222"/>
      <c r="X1184" s="222" t="s">
        <v>248</v>
      </c>
      <c r="Y1184" s="211"/>
      <c r="Z1184" s="211"/>
      <c r="AA1184" s="211"/>
      <c r="AB1184" s="211"/>
      <c r="AC1184" s="211"/>
      <c r="AD1184" s="211"/>
      <c r="AE1184" s="211"/>
      <c r="AF1184" s="211"/>
      <c r="AG1184" s="211" t="s">
        <v>745</v>
      </c>
      <c r="AH1184" s="211"/>
      <c r="AI1184" s="211"/>
      <c r="AJ1184" s="211"/>
      <c r="AK1184" s="211"/>
      <c r="AL1184" s="211"/>
      <c r="AM1184" s="211"/>
      <c r="AN1184" s="211"/>
      <c r="AO1184" s="211"/>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row>
    <row r="1185" spans="1:60" ht="31.45" outlineLevel="1" x14ac:dyDescent="0.2">
      <c r="A1185" s="218"/>
      <c r="B1185" s="219"/>
      <c r="C1185" s="268" t="s">
        <v>682</v>
      </c>
      <c r="D1185" s="259"/>
      <c r="E1185" s="260">
        <v>5.5804999999999998</v>
      </c>
      <c r="F1185" s="222"/>
      <c r="G1185" s="222"/>
      <c r="H1185" s="222"/>
      <c r="I1185" s="222"/>
      <c r="J1185" s="222"/>
      <c r="K1185" s="222"/>
      <c r="L1185" s="222"/>
      <c r="M1185" s="222"/>
      <c r="N1185" s="222"/>
      <c r="O1185" s="222"/>
      <c r="P1185" s="222"/>
      <c r="Q1185" s="222"/>
      <c r="R1185" s="222"/>
      <c r="S1185" s="222"/>
      <c r="T1185" s="222"/>
      <c r="U1185" s="222"/>
      <c r="V1185" s="222"/>
      <c r="W1185" s="222"/>
      <c r="X1185" s="222"/>
      <c r="Y1185" s="211"/>
      <c r="Z1185" s="211"/>
      <c r="AA1185" s="211"/>
      <c r="AB1185" s="211"/>
      <c r="AC1185" s="211"/>
      <c r="AD1185" s="211"/>
      <c r="AE1185" s="211"/>
      <c r="AF1185" s="211"/>
      <c r="AG1185" s="211" t="s">
        <v>288</v>
      </c>
      <c r="AH1185" s="211">
        <v>0</v>
      </c>
      <c r="AI1185" s="211"/>
      <c r="AJ1185" s="211"/>
      <c r="AK1185" s="211"/>
      <c r="AL1185" s="211"/>
      <c r="AM1185" s="211"/>
      <c r="AN1185" s="211"/>
      <c r="AO1185" s="211"/>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row>
    <row r="1186" spans="1:60" outlineLevel="1" x14ac:dyDescent="0.2">
      <c r="A1186" s="243">
        <v>277</v>
      </c>
      <c r="B1186" s="244" t="s">
        <v>1421</v>
      </c>
      <c r="C1186" s="255" t="s">
        <v>1422</v>
      </c>
      <c r="D1186" s="245" t="s">
        <v>294</v>
      </c>
      <c r="E1186" s="246">
        <v>5.5804999999999998</v>
      </c>
      <c r="F1186" s="247"/>
      <c r="G1186" s="248">
        <f>ROUND(E1186*F1186,2)</f>
        <v>0</v>
      </c>
      <c r="H1186" s="247"/>
      <c r="I1186" s="248">
        <f>ROUND(E1186*H1186,2)</f>
        <v>0</v>
      </c>
      <c r="J1186" s="247"/>
      <c r="K1186" s="248">
        <f>ROUND(E1186*J1186,2)</f>
        <v>0</v>
      </c>
      <c r="L1186" s="248">
        <v>21</v>
      </c>
      <c r="M1186" s="248">
        <f>G1186*(1+L1186/100)</f>
        <v>0</v>
      </c>
      <c r="N1186" s="248">
        <v>1.6000000000000001E-4</v>
      </c>
      <c r="O1186" s="248">
        <f>ROUND(E1186*N1186,2)</f>
        <v>0</v>
      </c>
      <c r="P1186" s="248">
        <v>0</v>
      </c>
      <c r="Q1186" s="248">
        <f>ROUND(E1186*P1186,2)</f>
        <v>0</v>
      </c>
      <c r="R1186" s="248" t="s">
        <v>1420</v>
      </c>
      <c r="S1186" s="248" t="s">
        <v>214</v>
      </c>
      <c r="T1186" s="249" t="s">
        <v>284</v>
      </c>
      <c r="U1186" s="222">
        <v>0.05</v>
      </c>
      <c r="V1186" s="222">
        <f>ROUND(E1186*U1186,2)</f>
        <v>0.28000000000000003</v>
      </c>
      <c r="W1186" s="222"/>
      <c r="X1186" s="222" t="s">
        <v>248</v>
      </c>
      <c r="Y1186" s="211"/>
      <c r="Z1186" s="211"/>
      <c r="AA1186" s="211"/>
      <c r="AB1186" s="211"/>
      <c r="AC1186" s="211"/>
      <c r="AD1186" s="211"/>
      <c r="AE1186" s="211"/>
      <c r="AF1186" s="211"/>
      <c r="AG1186" s="211" t="s">
        <v>745</v>
      </c>
      <c r="AH1186" s="211"/>
      <c r="AI1186" s="211"/>
      <c r="AJ1186" s="211"/>
      <c r="AK1186" s="211"/>
      <c r="AL1186" s="211"/>
      <c r="AM1186" s="211"/>
      <c r="AN1186" s="211"/>
      <c r="AO1186" s="211"/>
      <c r="AP1186" s="211"/>
      <c r="AQ1186" s="211"/>
      <c r="AR1186" s="211"/>
      <c r="AS1186" s="211"/>
      <c r="AT1186" s="211"/>
      <c r="AU1186" s="211"/>
      <c r="AV1186" s="211"/>
      <c r="AW1186" s="211"/>
      <c r="AX1186" s="211"/>
      <c r="AY1186" s="211"/>
      <c r="AZ1186" s="211"/>
      <c r="BA1186" s="211"/>
      <c r="BB1186" s="211"/>
      <c r="BC1186" s="211"/>
      <c r="BD1186" s="211"/>
      <c r="BE1186" s="211"/>
      <c r="BF1186" s="211"/>
      <c r="BG1186" s="211"/>
      <c r="BH1186" s="211"/>
    </row>
    <row r="1187" spans="1:60" ht="20.95" outlineLevel="1" x14ac:dyDescent="0.2">
      <c r="A1187" s="233">
        <v>278</v>
      </c>
      <c r="B1187" s="234" t="s">
        <v>1423</v>
      </c>
      <c r="C1187" s="252" t="s">
        <v>1424</v>
      </c>
      <c r="D1187" s="235" t="s">
        <v>294</v>
      </c>
      <c r="E1187" s="236">
        <v>5.5804999999999998</v>
      </c>
      <c r="F1187" s="237"/>
      <c r="G1187" s="238">
        <f>ROUND(E1187*F1187,2)</f>
        <v>0</v>
      </c>
      <c r="H1187" s="237"/>
      <c r="I1187" s="238">
        <f>ROUND(E1187*H1187,2)</f>
        <v>0</v>
      </c>
      <c r="J1187" s="237"/>
      <c r="K1187" s="238">
        <f>ROUND(E1187*J1187,2)</f>
        <v>0</v>
      </c>
      <c r="L1187" s="238">
        <v>21</v>
      </c>
      <c r="M1187" s="238">
        <f>G1187*(1+L1187/100)</f>
        <v>0</v>
      </c>
      <c r="N1187" s="238">
        <v>0</v>
      </c>
      <c r="O1187" s="238">
        <f>ROUND(E1187*N1187,2)</f>
        <v>0</v>
      </c>
      <c r="P1187" s="238">
        <v>0</v>
      </c>
      <c r="Q1187" s="238">
        <f>ROUND(E1187*P1187,2)</f>
        <v>0</v>
      </c>
      <c r="R1187" s="238" t="s">
        <v>1420</v>
      </c>
      <c r="S1187" s="238" t="s">
        <v>214</v>
      </c>
      <c r="T1187" s="239" t="s">
        <v>284</v>
      </c>
      <c r="U1187" s="222">
        <v>1.1399999999999999</v>
      </c>
      <c r="V1187" s="222">
        <f>ROUND(E1187*U1187,2)</f>
        <v>6.36</v>
      </c>
      <c r="W1187" s="222"/>
      <c r="X1187" s="222" t="s">
        <v>248</v>
      </c>
      <c r="Y1187" s="211"/>
      <c r="Z1187" s="211"/>
      <c r="AA1187" s="211"/>
      <c r="AB1187" s="211"/>
      <c r="AC1187" s="211"/>
      <c r="AD1187" s="211"/>
      <c r="AE1187" s="211"/>
      <c r="AF1187" s="211"/>
      <c r="AG1187" s="211" t="s">
        <v>745</v>
      </c>
      <c r="AH1187" s="211"/>
      <c r="AI1187" s="211"/>
      <c r="AJ1187" s="211"/>
      <c r="AK1187" s="211"/>
      <c r="AL1187" s="211"/>
      <c r="AM1187" s="211"/>
      <c r="AN1187" s="211"/>
      <c r="AO1187" s="211"/>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row>
    <row r="1188" spans="1:60" outlineLevel="1" x14ac:dyDescent="0.2">
      <c r="A1188" s="218"/>
      <c r="B1188" s="219"/>
      <c r="C1188" s="267" t="s">
        <v>1425</v>
      </c>
      <c r="D1188" s="265"/>
      <c r="E1188" s="265"/>
      <c r="F1188" s="265"/>
      <c r="G1188" s="265"/>
      <c r="H1188" s="222"/>
      <c r="I1188" s="222"/>
      <c r="J1188" s="222"/>
      <c r="K1188" s="222"/>
      <c r="L1188" s="222"/>
      <c r="M1188" s="222"/>
      <c r="N1188" s="222"/>
      <c r="O1188" s="222"/>
      <c r="P1188" s="222"/>
      <c r="Q1188" s="222"/>
      <c r="R1188" s="222"/>
      <c r="S1188" s="222"/>
      <c r="T1188" s="222"/>
      <c r="U1188" s="222"/>
      <c r="V1188" s="222"/>
      <c r="W1188" s="222"/>
      <c r="X1188" s="222"/>
      <c r="Y1188" s="211"/>
      <c r="Z1188" s="211"/>
      <c r="AA1188" s="211"/>
      <c r="AB1188" s="211"/>
      <c r="AC1188" s="211"/>
      <c r="AD1188" s="211"/>
      <c r="AE1188" s="211"/>
      <c r="AF1188" s="211"/>
      <c r="AG1188" s="211" t="s">
        <v>286</v>
      </c>
      <c r="AH1188" s="211"/>
      <c r="AI1188" s="211"/>
      <c r="AJ1188" s="211"/>
      <c r="AK1188" s="211"/>
      <c r="AL1188" s="211"/>
      <c r="AM1188" s="211"/>
      <c r="AN1188" s="211"/>
      <c r="AO1188" s="211"/>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row>
    <row r="1189" spans="1:60" ht="31.45" outlineLevel="1" x14ac:dyDescent="0.2">
      <c r="A1189" s="218"/>
      <c r="B1189" s="219"/>
      <c r="C1189" s="268" t="s">
        <v>682</v>
      </c>
      <c r="D1189" s="259"/>
      <c r="E1189" s="260">
        <v>5.5804999999999998</v>
      </c>
      <c r="F1189" s="222"/>
      <c r="G1189" s="222"/>
      <c r="H1189" s="222"/>
      <c r="I1189" s="222"/>
      <c r="J1189" s="222"/>
      <c r="K1189" s="222"/>
      <c r="L1189" s="222"/>
      <c r="M1189" s="222"/>
      <c r="N1189" s="222"/>
      <c r="O1189" s="222"/>
      <c r="P1189" s="222"/>
      <c r="Q1189" s="222"/>
      <c r="R1189" s="222"/>
      <c r="S1189" s="222"/>
      <c r="T1189" s="222"/>
      <c r="U1189" s="222"/>
      <c r="V1189" s="222"/>
      <c r="W1189" s="222"/>
      <c r="X1189" s="222"/>
      <c r="Y1189" s="211"/>
      <c r="Z1189" s="211"/>
      <c r="AA1189" s="211"/>
      <c r="AB1189" s="211"/>
      <c r="AC1189" s="211"/>
      <c r="AD1189" s="211"/>
      <c r="AE1189" s="211"/>
      <c r="AF1189" s="211"/>
      <c r="AG1189" s="211" t="s">
        <v>288</v>
      </c>
      <c r="AH1189" s="211">
        <v>0</v>
      </c>
      <c r="AI1189" s="211"/>
      <c r="AJ1189" s="211"/>
      <c r="AK1189" s="211"/>
      <c r="AL1189" s="211"/>
      <c r="AM1189" s="211"/>
      <c r="AN1189" s="211"/>
      <c r="AO1189" s="211"/>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row>
    <row r="1190" spans="1:60" ht="20.95" outlineLevel="1" x14ac:dyDescent="0.2">
      <c r="A1190" s="243">
        <v>279</v>
      </c>
      <c r="B1190" s="244" t="s">
        <v>1426</v>
      </c>
      <c r="C1190" s="255" t="s">
        <v>1427</v>
      </c>
      <c r="D1190" s="245" t="s">
        <v>294</v>
      </c>
      <c r="E1190" s="246">
        <v>5.5804999999999998</v>
      </c>
      <c r="F1190" s="247"/>
      <c r="G1190" s="248">
        <f>ROUND(E1190*F1190,2)</f>
        <v>0</v>
      </c>
      <c r="H1190" s="247"/>
      <c r="I1190" s="248">
        <f>ROUND(E1190*H1190,2)</f>
        <v>0</v>
      </c>
      <c r="J1190" s="247"/>
      <c r="K1190" s="248">
        <f>ROUND(E1190*J1190,2)</f>
        <v>0</v>
      </c>
      <c r="L1190" s="248">
        <v>21</v>
      </c>
      <c r="M1190" s="248">
        <f>G1190*(1+L1190/100)</f>
        <v>0</v>
      </c>
      <c r="N1190" s="248">
        <v>4.0000000000000002E-4</v>
      </c>
      <c r="O1190" s="248">
        <f>ROUND(E1190*N1190,2)</f>
        <v>0</v>
      </c>
      <c r="P1190" s="248">
        <v>0</v>
      </c>
      <c r="Q1190" s="248">
        <f>ROUND(E1190*P1190,2)</f>
        <v>0</v>
      </c>
      <c r="R1190" s="248" t="s">
        <v>1420</v>
      </c>
      <c r="S1190" s="248" t="s">
        <v>214</v>
      </c>
      <c r="T1190" s="249" t="s">
        <v>284</v>
      </c>
      <c r="U1190" s="222">
        <v>0</v>
      </c>
      <c r="V1190" s="222">
        <f>ROUND(E1190*U1190,2)</f>
        <v>0</v>
      </c>
      <c r="W1190" s="222"/>
      <c r="X1190" s="222" t="s">
        <v>248</v>
      </c>
      <c r="Y1190" s="211"/>
      <c r="Z1190" s="211"/>
      <c r="AA1190" s="211"/>
      <c r="AB1190" s="211"/>
      <c r="AC1190" s="211"/>
      <c r="AD1190" s="211"/>
      <c r="AE1190" s="211"/>
      <c r="AF1190" s="211"/>
      <c r="AG1190" s="211" t="s">
        <v>745</v>
      </c>
      <c r="AH1190" s="211"/>
      <c r="AI1190" s="211"/>
      <c r="AJ1190" s="211"/>
      <c r="AK1190" s="211"/>
      <c r="AL1190" s="211"/>
      <c r="AM1190" s="211"/>
      <c r="AN1190" s="211"/>
      <c r="AO1190" s="211"/>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row>
    <row r="1191" spans="1:60" ht="31.45" outlineLevel="1" x14ac:dyDescent="0.2">
      <c r="A1191" s="243">
        <v>280</v>
      </c>
      <c r="B1191" s="244" t="s">
        <v>1428</v>
      </c>
      <c r="C1191" s="255" t="s">
        <v>1429</v>
      </c>
      <c r="D1191" s="245" t="s">
        <v>294</v>
      </c>
      <c r="E1191" s="246">
        <v>5.5804999999999998</v>
      </c>
      <c r="F1191" s="247"/>
      <c r="G1191" s="248">
        <f>ROUND(E1191*F1191,2)</f>
        <v>0</v>
      </c>
      <c r="H1191" s="247"/>
      <c r="I1191" s="248">
        <f>ROUND(E1191*H1191,2)</f>
        <v>0</v>
      </c>
      <c r="J1191" s="247"/>
      <c r="K1191" s="248">
        <f>ROUND(E1191*J1191,2)</f>
        <v>0</v>
      </c>
      <c r="L1191" s="248">
        <v>21</v>
      </c>
      <c r="M1191" s="248">
        <f>G1191*(1+L1191/100)</f>
        <v>0</v>
      </c>
      <c r="N1191" s="248">
        <v>0</v>
      </c>
      <c r="O1191" s="248">
        <f>ROUND(E1191*N1191,2)</f>
        <v>0</v>
      </c>
      <c r="P1191" s="248">
        <v>0</v>
      </c>
      <c r="Q1191" s="248">
        <f>ROUND(E1191*P1191,2)</f>
        <v>0</v>
      </c>
      <c r="R1191" s="248" t="s">
        <v>1420</v>
      </c>
      <c r="S1191" s="248" t="s">
        <v>214</v>
      </c>
      <c r="T1191" s="249" t="s">
        <v>284</v>
      </c>
      <c r="U1191" s="222">
        <v>0.1</v>
      </c>
      <c r="V1191" s="222">
        <f>ROUND(E1191*U1191,2)</f>
        <v>0.56000000000000005</v>
      </c>
      <c r="W1191" s="222"/>
      <c r="X1191" s="222" t="s">
        <v>248</v>
      </c>
      <c r="Y1191" s="211"/>
      <c r="Z1191" s="211"/>
      <c r="AA1191" s="211"/>
      <c r="AB1191" s="211"/>
      <c r="AC1191" s="211"/>
      <c r="AD1191" s="211"/>
      <c r="AE1191" s="211"/>
      <c r="AF1191" s="211"/>
      <c r="AG1191" s="211" t="s">
        <v>745</v>
      </c>
      <c r="AH1191" s="211"/>
      <c r="AI1191" s="211"/>
      <c r="AJ1191" s="211"/>
      <c r="AK1191" s="211"/>
      <c r="AL1191" s="211"/>
      <c r="AM1191" s="211"/>
      <c r="AN1191" s="211"/>
      <c r="AO1191" s="211"/>
      <c r="AP1191" s="211"/>
      <c r="AQ1191" s="211"/>
      <c r="AR1191" s="211"/>
      <c r="AS1191" s="211"/>
      <c r="AT1191" s="211"/>
      <c r="AU1191" s="211"/>
      <c r="AV1191" s="211"/>
      <c r="AW1191" s="211"/>
      <c r="AX1191" s="211"/>
      <c r="AY1191" s="211"/>
      <c r="AZ1191" s="211"/>
      <c r="BA1191" s="211"/>
      <c r="BB1191" s="211"/>
      <c r="BC1191" s="211"/>
      <c r="BD1191" s="211"/>
      <c r="BE1191" s="211"/>
      <c r="BF1191" s="211"/>
      <c r="BG1191" s="211"/>
      <c r="BH1191" s="211"/>
    </row>
    <row r="1192" spans="1:60" ht="20.95" outlineLevel="1" x14ac:dyDescent="0.2">
      <c r="A1192" s="233">
        <v>281</v>
      </c>
      <c r="B1192" s="234" t="s">
        <v>1430</v>
      </c>
      <c r="C1192" s="252" t="s">
        <v>1431</v>
      </c>
      <c r="D1192" s="235" t="s">
        <v>342</v>
      </c>
      <c r="E1192" s="236">
        <v>58.59525</v>
      </c>
      <c r="F1192" s="237"/>
      <c r="G1192" s="238">
        <f>ROUND(E1192*F1192,2)</f>
        <v>0</v>
      </c>
      <c r="H1192" s="237"/>
      <c r="I1192" s="238">
        <f>ROUND(E1192*H1192,2)</f>
        <v>0</v>
      </c>
      <c r="J1192" s="237"/>
      <c r="K1192" s="238">
        <f>ROUND(E1192*J1192,2)</f>
        <v>0</v>
      </c>
      <c r="L1192" s="238">
        <v>21</v>
      </c>
      <c r="M1192" s="238">
        <f>G1192*(1+L1192/100)</f>
        <v>0</v>
      </c>
      <c r="N1192" s="238">
        <v>1E-3</v>
      </c>
      <c r="O1192" s="238">
        <f>ROUND(E1192*N1192,2)</f>
        <v>0.06</v>
      </c>
      <c r="P1192" s="238">
        <v>0</v>
      </c>
      <c r="Q1192" s="238">
        <f>ROUND(E1192*P1192,2)</f>
        <v>0</v>
      </c>
      <c r="R1192" s="238" t="s">
        <v>343</v>
      </c>
      <c r="S1192" s="238" t="s">
        <v>214</v>
      </c>
      <c r="T1192" s="239" t="s">
        <v>284</v>
      </c>
      <c r="U1192" s="222">
        <v>0</v>
      </c>
      <c r="V1192" s="222">
        <f>ROUND(E1192*U1192,2)</f>
        <v>0</v>
      </c>
      <c r="W1192" s="222"/>
      <c r="X1192" s="222" t="s">
        <v>344</v>
      </c>
      <c r="Y1192" s="211"/>
      <c r="Z1192" s="211"/>
      <c r="AA1192" s="211"/>
      <c r="AB1192" s="211"/>
      <c r="AC1192" s="211"/>
      <c r="AD1192" s="211"/>
      <c r="AE1192" s="211"/>
      <c r="AF1192" s="211"/>
      <c r="AG1192" s="211" t="s">
        <v>345</v>
      </c>
      <c r="AH1192" s="211"/>
      <c r="AI1192" s="211"/>
      <c r="AJ1192" s="211"/>
      <c r="AK1192" s="211"/>
      <c r="AL1192" s="211"/>
      <c r="AM1192" s="211"/>
      <c r="AN1192" s="211"/>
      <c r="AO1192" s="211"/>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row>
    <row r="1193" spans="1:60" ht="31.45" outlineLevel="1" x14ac:dyDescent="0.2">
      <c r="A1193" s="218"/>
      <c r="B1193" s="219"/>
      <c r="C1193" s="268" t="s">
        <v>1432</v>
      </c>
      <c r="D1193" s="259"/>
      <c r="E1193" s="260">
        <v>58.59525</v>
      </c>
      <c r="F1193" s="222"/>
      <c r="G1193" s="222"/>
      <c r="H1193" s="222"/>
      <c r="I1193" s="222"/>
      <c r="J1193" s="222"/>
      <c r="K1193" s="222"/>
      <c r="L1193" s="222"/>
      <c r="M1193" s="222"/>
      <c r="N1193" s="222"/>
      <c r="O1193" s="222"/>
      <c r="P1193" s="222"/>
      <c r="Q1193" s="222"/>
      <c r="R1193" s="222"/>
      <c r="S1193" s="222"/>
      <c r="T1193" s="222"/>
      <c r="U1193" s="222"/>
      <c r="V1193" s="222"/>
      <c r="W1193" s="222"/>
      <c r="X1193" s="222"/>
      <c r="Y1193" s="211"/>
      <c r="Z1193" s="211"/>
      <c r="AA1193" s="211"/>
      <c r="AB1193" s="211"/>
      <c r="AC1193" s="211"/>
      <c r="AD1193" s="211"/>
      <c r="AE1193" s="211"/>
      <c r="AF1193" s="211"/>
      <c r="AG1193" s="211" t="s">
        <v>288</v>
      </c>
      <c r="AH1193" s="211">
        <v>0</v>
      </c>
      <c r="AI1193" s="211"/>
      <c r="AJ1193" s="211"/>
      <c r="AK1193" s="211"/>
      <c r="AL1193" s="211"/>
      <c r="AM1193" s="211"/>
      <c r="AN1193" s="211"/>
      <c r="AO1193" s="211"/>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row>
    <row r="1194" spans="1:60" outlineLevel="1" x14ac:dyDescent="0.2">
      <c r="A1194" s="233">
        <v>282</v>
      </c>
      <c r="B1194" s="234" t="s">
        <v>1433</v>
      </c>
      <c r="C1194" s="252" t="s">
        <v>1434</v>
      </c>
      <c r="D1194" s="235" t="s">
        <v>294</v>
      </c>
      <c r="E1194" s="236">
        <v>6.6966000000000001</v>
      </c>
      <c r="F1194" s="237"/>
      <c r="G1194" s="238">
        <f>ROUND(E1194*F1194,2)</f>
        <v>0</v>
      </c>
      <c r="H1194" s="237"/>
      <c r="I1194" s="238">
        <f>ROUND(E1194*H1194,2)</f>
        <v>0</v>
      </c>
      <c r="J1194" s="237"/>
      <c r="K1194" s="238">
        <f>ROUND(E1194*J1194,2)</f>
        <v>0</v>
      </c>
      <c r="L1194" s="238">
        <v>21</v>
      </c>
      <c r="M1194" s="238">
        <f>G1194*(1+L1194/100)</f>
        <v>0</v>
      </c>
      <c r="N1194" s="238">
        <v>1.26E-2</v>
      </c>
      <c r="O1194" s="238">
        <f>ROUND(E1194*N1194,2)</f>
        <v>0.08</v>
      </c>
      <c r="P1194" s="238">
        <v>0</v>
      </c>
      <c r="Q1194" s="238">
        <f>ROUND(E1194*P1194,2)</f>
        <v>0</v>
      </c>
      <c r="R1194" s="238"/>
      <c r="S1194" s="238" t="s">
        <v>247</v>
      </c>
      <c r="T1194" s="239" t="s">
        <v>215</v>
      </c>
      <c r="U1194" s="222">
        <v>0</v>
      </c>
      <c r="V1194" s="222">
        <f>ROUND(E1194*U1194,2)</f>
        <v>0</v>
      </c>
      <c r="W1194" s="222"/>
      <c r="X1194" s="222" t="s">
        <v>344</v>
      </c>
      <c r="Y1194" s="211"/>
      <c r="Z1194" s="211"/>
      <c r="AA1194" s="211"/>
      <c r="AB1194" s="211"/>
      <c r="AC1194" s="211"/>
      <c r="AD1194" s="211"/>
      <c r="AE1194" s="211"/>
      <c r="AF1194" s="211"/>
      <c r="AG1194" s="211" t="s">
        <v>345</v>
      </c>
      <c r="AH1194" s="211"/>
      <c r="AI1194" s="211"/>
      <c r="AJ1194" s="211"/>
      <c r="AK1194" s="211"/>
      <c r="AL1194" s="211"/>
      <c r="AM1194" s="211"/>
      <c r="AN1194" s="211"/>
      <c r="AO1194" s="211"/>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row>
    <row r="1195" spans="1:60" ht="31.45" outlineLevel="1" x14ac:dyDescent="0.2">
      <c r="A1195" s="218"/>
      <c r="B1195" s="219"/>
      <c r="C1195" s="268" t="s">
        <v>1435</v>
      </c>
      <c r="D1195" s="259"/>
      <c r="E1195" s="260">
        <v>6.6966000000000001</v>
      </c>
      <c r="F1195" s="222"/>
      <c r="G1195" s="222"/>
      <c r="H1195" s="222"/>
      <c r="I1195" s="222"/>
      <c r="J1195" s="222"/>
      <c r="K1195" s="222"/>
      <c r="L1195" s="222"/>
      <c r="M1195" s="222"/>
      <c r="N1195" s="222"/>
      <c r="O1195" s="222"/>
      <c r="P1195" s="222"/>
      <c r="Q1195" s="222"/>
      <c r="R1195" s="222"/>
      <c r="S1195" s="222"/>
      <c r="T1195" s="222"/>
      <c r="U1195" s="222"/>
      <c r="V1195" s="222"/>
      <c r="W1195" s="222"/>
      <c r="X1195" s="222"/>
      <c r="Y1195" s="211"/>
      <c r="Z1195" s="211"/>
      <c r="AA1195" s="211"/>
      <c r="AB1195" s="211"/>
      <c r="AC1195" s="211"/>
      <c r="AD1195" s="211"/>
      <c r="AE1195" s="211"/>
      <c r="AF1195" s="211"/>
      <c r="AG1195" s="211" t="s">
        <v>288</v>
      </c>
      <c r="AH1195" s="211">
        <v>0</v>
      </c>
      <c r="AI1195" s="211"/>
      <c r="AJ1195" s="211"/>
      <c r="AK1195" s="211"/>
      <c r="AL1195" s="211"/>
      <c r="AM1195" s="211"/>
      <c r="AN1195" s="211"/>
      <c r="AO1195" s="211"/>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row>
    <row r="1196" spans="1:60" outlineLevel="1" x14ac:dyDescent="0.2">
      <c r="A1196" s="243">
        <v>283</v>
      </c>
      <c r="B1196" s="244" t="s">
        <v>1436</v>
      </c>
      <c r="C1196" s="255" t="s">
        <v>1437</v>
      </c>
      <c r="D1196" s="245" t="s">
        <v>338</v>
      </c>
      <c r="E1196" s="246">
        <v>0.14610000000000001</v>
      </c>
      <c r="F1196" s="247"/>
      <c r="G1196" s="248">
        <f>ROUND(E1196*F1196,2)</f>
        <v>0</v>
      </c>
      <c r="H1196" s="247"/>
      <c r="I1196" s="248">
        <f>ROUND(E1196*H1196,2)</f>
        <v>0</v>
      </c>
      <c r="J1196" s="247"/>
      <c r="K1196" s="248">
        <f>ROUND(E1196*J1196,2)</f>
        <v>0</v>
      </c>
      <c r="L1196" s="248">
        <v>21</v>
      </c>
      <c r="M1196" s="248">
        <f>G1196*(1+L1196/100)</f>
        <v>0</v>
      </c>
      <c r="N1196" s="248">
        <v>0</v>
      </c>
      <c r="O1196" s="248">
        <f>ROUND(E1196*N1196,2)</f>
        <v>0</v>
      </c>
      <c r="P1196" s="248">
        <v>0</v>
      </c>
      <c r="Q1196" s="248">
        <f>ROUND(E1196*P1196,2)</f>
        <v>0</v>
      </c>
      <c r="R1196" s="248" t="s">
        <v>1420</v>
      </c>
      <c r="S1196" s="248" t="s">
        <v>214</v>
      </c>
      <c r="T1196" s="249" t="s">
        <v>284</v>
      </c>
      <c r="U1196" s="222">
        <v>1.3049999999999999</v>
      </c>
      <c r="V1196" s="222">
        <f>ROUND(E1196*U1196,2)</f>
        <v>0.19</v>
      </c>
      <c r="W1196" s="222"/>
      <c r="X1196" s="222" t="s">
        <v>248</v>
      </c>
      <c r="Y1196" s="211"/>
      <c r="Z1196" s="211"/>
      <c r="AA1196" s="211"/>
      <c r="AB1196" s="211"/>
      <c r="AC1196" s="211"/>
      <c r="AD1196" s="211"/>
      <c r="AE1196" s="211"/>
      <c r="AF1196" s="211"/>
      <c r="AG1196" s="211" t="s">
        <v>745</v>
      </c>
      <c r="AH1196" s="211"/>
      <c r="AI1196" s="211"/>
      <c r="AJ1196" s="211"/>
      <c r="AK1196" s="211"/>
      <c r="AL1196" s="211"/>
      <c r="AM1196" s="211"/>
      <c r="AN1196" s="211"/>
      <c r="AO1196" s="211"/>
      <c r="AP1196" s="211"/>
      <c r="AQ1196" s="211"/>
      <c r="AR1196" s="211"/>
      <c r="AS1196" s="211"/>
      <c r="AT1196" s="211"/>
      <c r="AU1196" s="211"/>
      <c r="AV1196" s="211"/>
      <c r="AW1196" s="211"/>
      <c r="AX1196" s="211"/>
      <c r="AY1196" s="211"/>
      <c r="AZ1196" s="211"/>
      <c r="BA1196" s="211"/>
      <c r="BB1196" s="211"/>
      <c r="BC1196" s="211"/>
      <c r="BD1196" s="211"/>
      <c r="BE1196" s="211"/>
      <c r="BF1196" s="211"/>
      <c r="BG1196" s="211"/>
      <c r="BH1196" s="211"/>
    </row>
    <row r="1197" spans="1:60" ht="13.1" x14ac:dyDescent="0.2">
      <c r="A1197" s="227" t="s">
        <v>209</v>
      </c>
      <c r="B1197" s="228" t="s">
        <v>162</v>
      </c>
      <c r="C1197" s="251" t="s">
        <v>163</v>
      </c>
      <c r="D1197" s="229"/>
      <c r="E1197" s="230"/>
      <c r="F1197" s="231"/>
      <c r="G1197" s="231">
        <f>SUMIF(AG1198:AG1236,"&lt;&gt;NOR",G1198:G1236)</f>
        <v>0</v>
      </c>
      <c r="H1197" s="231"/>
      <c r="I1197" s="231">
        <f>SUM(I1198:I1236)</f>
        <v>0</v>
      </c>
      <c r="J1197" s="231"/>
      <c r="K1197" s="231">
        <f>SUM(K1198:K1236)</f>
        <v>0</v>
      </c>
      <c r="L1197" s="231"/>
      <c r="M1197" s="231">
        <f>SUM(M1198:M1236)</f>
        <v>0</v>
      </c>
      <c r="N1197" s="231"/>
      <c r="O1197" s="231">
        <f>SUM(O1198:O1236)</f>
        <v>0.43000000000000005</v>
      </c>
      <c r="P1197" s="231"/>
      <c r="Q1197" s="231">
        <f>SUM(Q1198:Q1236)</f>
        <v>0</v>
      </c>
      <c r="R1197" s="231"/>
      <c r="S1197" s="231"/>
      <c r="T1197" s="232"/>
      <c r="U1197" s="226"/>
      <c r="V1197" s="226">
        <f>SUM(V1198:V1236)</f>
        <v>391.05</v>
      </c>
      <c r="W1197" s="226"/>
      <c r="X1197" s="226"/>
      <c r="AG1197" t="s">
        <v>210</v>
      </c>
    </row>
    <row r="1198" spans="1:60" outlineLevel="1" x14ac:dyDescent="0.2">
      <c r="A1198" s="233">
        <v>284</v>
      </c>
      <c r="B1198" s="234" t="s">
        <v>1438</v>
      </c>
      <c r="C1198" s="252" t="s">
        <v>1439</v>
      </c>
      <c r="D1198" s="235" t="s">
        <v>294</v>
      </c>
      <c r="E1198" s="236">
        <v>20.92088</v>
      </c>
      <c r="F1198" s="237"/>
      <c r="G1198" s="238">
        <f>ROUND(E1198*F1198,2)</f>
        <v>0</v>
      </c>
      <c r="H1198" s="237"/>
      <c r="I1198" s="238">
        <f>ROUND(E1198*H1198,2)</f>
        <v>0</v>
      </c>
      <c r="J1198" s="237"/>
      <c r="K1198" s="238">
        <f>ROUND(E1198*J1198,2)</f>
        <v>0</v>
      </c>
      <c r="L1198" s="238">
        <v>21</v>
      </c>
      <c r="M1198" s="238">
        <f>G1198*(1+L1198/100)</f>
        <v>0</v>
      </c>
      <c r="N1198" s="238">
        <v>4.2999999999999999E-4</v>
      </c>
      <c r="O1198" s="238">
        <f>ROUND(E1198*N1198,2)</f>
        <v>0.01</v>
      </c>
      <c r="P1198" s="238">
        <v>0</v>
      </c>
      <c r="Q1198" s="238">
        <f>ROUND(E1198*P1198,2)</f>
        <v>0</v>
      </c>
      <c r="R1198" s="238" t="s">
        <v>1440</v>
      </c>
      <c r="S1198" s="238" t="s">
        <v>214</v>
      </c>
      <c r="T1198" s="239" t="s">
        <v>284</v>
      </c>
      <c r="U1198" s="222">
        <v>0.19400000000000001</v>
      </c>
      <c r="V1198" s="222">
        <f>ROUND(E1198*U1198,2)</f>
        <v>4.0599999999999996</v>
      </c>
      <c r="W1198" s="222"/>
      <c r="X1198" s="222" t="s">
        <v>248</v>
      </c>
      <c r="Y1198" s="211"/>
      <c r="Z1198" s="211"/>
      <c r="AA1198" s="211"/>
      <c r="AB1198" s="211"/>
      <c r="AC1198" s="211"/>
      <c r="AD1198" s="211"/>
      <c r="AE1198" s="211"/>
      <c r="AF1198" s="211"/>
      <c r="AG1198" s="211" t="s">
        <v>745</v>
      </c>
      <c r="AH1198" s="211"/>
      <c r="AI1198" s="211"/>
      <c r="AJ1198" s="211"/>
      <c r="AK1198" s="211"/>
      <c r="AL1198" s="211"/>
      <c r="AM1198" s="211"/>
      <c r="AN1198" s="211"/>
      <c r="AO1198" s="211"/>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row>
    <row r="1199" spans="1:60" outlineLevel="1" x14ac:dyDescent="0.2">
      <c r="A1199" s="218"/>
      <c r="B1199" s="219"/>
      <c r="C1199" s="267" t="s">
        <v>1441</v>
      </c>
      <c r="D1199" s="265"/>
      <c r="E1199" s="265"/>
      <c r="F1199" s="265"/>
      <c r="G1199" s="265"/>
      <c r="H1199" s="222"/>
      <c r="I1199" s="222"/>
      <c r="J1199" s="222"/>
      <c r="K1199" s="222"/>
      <c r="L1199" s="222"/>
      <c r="M1199" s="222"/>
      <c r="N1199" s="222"/>
      <c r="O1199" s="222"/>
      <c r="P1199" s="222"/>
      <c r="Q1199" s="222"/>
      <c r="R1199" s="222"/>
      <c r="S1199" s="222"/>
      <c r="T1199" s="222"/>
      <c r="U1199" s="222"/>
      <c r="V1199" s="222"/>
      <c r="W1199" s="222"/>
      <c r="X1199" s="222"/>
      <c r="Y1199" s="211"/>
      <c r="Z1199" s="211"/>
      <c r="AA1199" s="211"/>
      <c r="AB1199" s="211"/>
      <c r="AC1199" s="211"/>
      <c r="AD1199" s="211"/>
      <c r="AE1199" s="211"/>
      <c r="AF1199" s="211"/>
      <c r="AG1199" s="211" t="s">
        <v>286</v>
      </c>
      <c r="AH1199" s="211"/>
      <c r="AI1199" s="211"/>
      <c r="AJ1199" s="211"/>
      <c r="AK1199" s="211"/>
      <c r="AL1199" s="211"/>
      <c r="AM1199" s="211"/>
      <c r="AN1199" s="211"/>
      <c r="AO1199" s="211"/>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row>
    <row r="1200" spans="1:60" outlineLevel="1" x14ac:dyDescent="0.2">
      <c r="A1200" s="218"/>
      <c r="B1200" s="219"/>
      <c r="C1200" s="254" t="s">
        <v>1442</v>
      </c>
      <c r="D1200" s="242"/>
      <c r="E1200" s="242"/>
      <c r="F1200" s="242"/>
      <c r="G1200" s="242"/>
      <c r="H1200" s="222"/>
      <c r="I1200" s="222"/>
      <c r="J1200" s="222"/>
      <c r="K1200" s="222"/>
      <c r="L1200" s="222"/>
      <c r="M1200" s="222"/>
      <c r="N1200" s="222"/>
      <c r="O1200" s="222"/>
      <c r="P1200" s="222"/>
      <c r="Q1200" s="222"/>
      <c r="R1200" s="222"/>
      <c r="S1200" s="222"/>
      <c r="T1200" s="222"/>
      <c r="U1200" s="222"/>
      <c r="V1200" s="222"/>
      <c r="W1200" s="222"/>
      <c r="X1200" s="222"/>
      <c r="Y1200" s="211"/>
      <c r="Z1200" s="211"/>
      <c r="AA1200" s="211"/>
      <c r="AB1200" s="211"/>
      <c r="AC1200" s="211"/>
      <c r="AD1200" s="211"/>
      <c r="AE1200" s="211"/>
      <c r="AF1200" s="211"/>
      <c r="AG1200" s="211" t="s">
        <v>219</v>
      </c>
      <c r="AH1200" s="211"/>
      <c r="AI1200" s="211"/>
      <c r="AJ1200" s="211"/>
      <c r="AK1200" s="211"/>
      <c r="AL1200" s="211"/>
      <c r="AM1200" s="211"/>
      <c r="AN1200" s="211"/>
      <c r="AO1200" s="211"/>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row>
    <row r="1201" spans="1:60" outlineLevel="1" x14ac:dyDescent="0.2">
      <c r="A1201" s="218"/>
      <c r="B1201" s="219"/>
      <c r="C1201" s="268" t="s">
        <v>1443</v>
      </c>
      <c r="D1201" s="259"/>
      <c r="E1201" s="260">
        <v>6.27</v>
      </c>
      <c r="F1201" s="222"/>
      <c r="G1201" s="222"/>
      <c r="H1201" s="222"/>
      <c r="I1201" s="222"/>
      <c r="J1201" s="222"/>
      <c r="K1201" s="222"/>
      <c r="L1201" s="222"/>
      <c r="M1201" s="222"/>
      <c r="N1201" s="222"/>
      <c r="O1201" s="222"/>
      <c r="P1201" s="222"/>
      <c r="Q1201" s="222"/>
      <c r="R1201" s="222"/>
      <c r="S1201" s="222"/>
      <c r="T1201" s="222"/>
      <c r="U1201" s="222"/>
      <c r="V1201" s="222"/>
      <c r="W1201" s="222"/>
      <c r="X1201" s="222"/>
      <c r="Y1201" s="211"/>
      <c r="Z1201" s="211"/>
      <c r="AA1201" s="211"/>
      <c r="AB1201" s="211"/>
      <c r="AC1201" s="211"/>
      <c r="AD1201" s="211"/>
      <c r="AE1201" s="211"/>
      <c r="AF1201" s="211"/>
      <c r="AG1201" s="211" t="s">
        <v>288</v>
      </c>
      <c r="AH1201" s="211">
        <v>0</v>
      </c>
      <c r="AI1201" s="211"/>
      <c r="AJ1201" s="211"/>
      <c r="AK1201" s="211"/>
      <c r="AL1201" s="211"/>
      <c r="AM1201" s="211"/>
      <c r="AN1201" s="211"/>
      <c r="AO1201" s="211"/>
      <c r="AP1201" s="211"/>
      <c r="AQ1201" s="211"/>
      <c r="AR1201" s="211"/>
      <c r="AS1201" s="211"/>
      <c r="AT1201" s="211"/>
      <c r="AU1201" s="211"/>
      <c r="AV1201" s="211"/>
      <c r="AW1201" s="211"/>
      <c r="AX1201" s="211"/>
      <c r="AY1201" s="211"/>
      <c r="AZ1201" s="211"/>
      <c r="BA1201" s="211"/>
      <c r="BB1201" s="211"/>
      <c r="BC1201" s="211"/>
      <c r="BD1201" s="211"/>
      <c r="BE1201" s="211"/>
      <c r="BF1201" s="211"/>
      <c r="BG1201" s="211"/>
      <c r="BH1201" s="211"/>
    </row>
    <row r="1202" spans="1:60" outlineLevel="1" x14ac:dyDescent="0.2">
      <c r="A1202" s="218"/>
      <c r="B1202" s="219"/>
      <c r="C1202" s="269" t="s">
        <v>310</v>
      </c>
      <c r="D1202" s="261"/>
      <c r="E1202" s="262"/>
      <c r="F1202" s="222"/>
      <c r="G1202" s="222"/>
      <c r="H1202" s="222"/>
      <c r="I1202" s="222"/>
      <c r="J1202" s="222"/>
      <c r="K1202" s="222"/>
      <c r="L1202" s="222"/>
      <c r="M1202" s="222"/>
      <c r="N1202" s="222"/>
      <c r="O1202" s="222"/>
      <c r="P1202" s="222"/>
      <c r="Q1202" s="222"/>
      <c r="R1202" s="222"/>
      <c r="S1202" s="222"/>
      <c r="T1202" s="222"/>
      <c r="U1202" s="222"/>
      <c r="V1202" s="222"/>
      <c r="W1202" s="222"/>
      <c r="X1202" s="222"/>
      <c r="Y1202" s="211"/>
      <c r="Z1202" s="211"/>
      <c r="AA1202" s="211"/>
      <c r="AB1202" s="211"/>
      <c r="AC1202" s="211"/>
      <c r="AD1202" s="211"/>
      <c r="AE1202" s="211"/>
      <c r="AF1202" s="211"/>
      <c r="AG1202" s="211" t="s">
        <v>288</v>
      </c>
      <c r="AH1202" s="211"/>
      <c r="AI1202" s="211"/>
      <c r="AJ1202" s="211"/>
      <c r="AK1202" s="211"/>
      <c r="AL1202" s="211"/>
      <c r="AM1202" s="211"/>
      <c r="AN1202" s="211"/>
      <c r="AO1202" s="211"/>
      <c r="AP1202" s="211"/>
      <c r="AQ1202" s="211"/>
      <c r="AR1202" s="211"/>
      <c r="AS1202" s="211"/>
      <c r="AT1202" s="211"/>
      <c r="AU1202" s="211"/>
      <c r="AV1202" s="211"/>
      <c r="AW1202" s="211"/>
      <c r="AX1202" s="211"/>
      <c r="AY1202" s="211"/>
      <c r="AZ1202" s="211"/>
      <c r="BA1202" s="211"/>
      <c r="BB1202" s="211"/>
      <c r="BC1202" s="211"/>
      <c r="BD1202" s="211"/>
      <c r="BE1202" s="211"/>
      <c r="BF1202" s="211"/>
      <c r="BG1202" s="211"/>
      <c r="BH1202" s="211"/>
    </row>
    <row r="1203" spans="1:60" outlineLevel="1" x14ac:dyDescent="0.2">
      <c r="A1203" s="218"/>
      <c r="B1203" s="219"/>
      <c r="C1203" s="270" t="s">
        <v>1444</v>
      </c>
      <c r="D1203" s="261"/>
      <c r="E1203" s="262">
        <v>3.5</v>
      </c>
      <c r="F1203" s="222"/>
      <c r="G1203" s="222"/>
      <c r="H1203" s="222"/>
      <c r="I1203" s="222"/>
      <c r="J1203" s="222"/>
      <c r="K1203" s="222"/>
      <c r="L1203" s="222"/>
      <c r="M1203" s="222"/>
      <c r="N1203" s="222"/>
      <c r="O1203" s="222"/>
      <c r="P1203" s="222"/>
      <c r="Q1203" s="222"/>
      <c r="R1203" s="222"/>
      <c r="S1203" s="222"/>
      <c r="T1203" s="222"/>
      <c r="U1203" s="222"/>
      <c r="V1203" s="222"/>
      <c r="W1203" s="222"/>
      <c r="X1203" s="222"/>
      <c r="Y1203" s="211"/>
      <c r="Z1203" s="211"/>
      <c r="AA1203" s="211"/>
      <c r="AB1203" s="211"/>
      <c r="AC1203" s="211"/>
      <c r="AD1203" s="211"/>
      <c r="AE1203" s="211"/>
      <c r="AF1203" s="211"/>
      <c r="AG1203" s="211" t="s">
        <v>288</v>
      </c>
      <c r="AH1203" s="211">
        <v>2</v>
      </c>
      <c r="AI1203" s="211"/>
      <c r="AJ1203" s="211"/>
      <c r="AK1203" s="211"/>
      <c r="AL1203" s="211"/>
      <c r="AM1203" s="211"/>
      <c r="AN1203" s="211"/>
      <c r="AO1203" s="211"/>
      <c r="AP1203" s="211"/>
      <c r="AQ1203" s="211"/>
      <c r="AR1203" s="211"/>
      <c r="AS1203" s="211"/>
      <c r="AT1203" s="211"/>
      <c r="AU1203" s="211"/>
      <c r="AV1203" s="211"/>
      <c r="AW1203" s="211"/>
      <c r="AX1203" s="211"/>
      <c r="AY1203" s="211"/>
      <c r="AZ1203" s="211"/>
      <c r="BA1203" s="211"/>
      <c r="BB1203" s="211"/>
      <c r="BC1203" s="211"/>
      <c r="BD1203" s="211"/>
      <c r="BE1203" s="211"/>
      <c r="BF1203" s="211"/>
      <c r="BG1203" s="211"/>
      <c r="BH1203" s="211"/>
    </row>
    <row r="1204" spans="1:60" outlineLevel="1" x14ac:dyDescent="0.2">
      <c r="A1204" s="218"/>
      <c r="B1204" s="219"/>
      <c r="C1204" s="270" t="s">
        <v>1445</v>
      </c>
      <c r="D1204" s="261"/>
      <c r="E1204" s="262">
        <v>9.1999999999999993</v>
      </c>
      <c r="F1204" s="222"/>
      <c r="G1204" s="222"/>
      <c r="H1204" s="222"/>
      <c r="I1204" s="222"/>
      <c r="J1204" s="222"/>
      <c r="K1204" s="222"/>
      <c r="L1204" s="222"/>
      <c r="M1204" s="222"/>
      <c r="N1204" s="222"/>
      <c r="O1204" s="222"/>
      <c r="P1204" s="222"/>
      <c r="Q1204" s="222"/>
      <c r="R1204" s="222"/>
      <c r="S1204" s="222"/>
      <c r="T1204" s="222"/>
      <c r="U1204" s="222"/>
      <c r="V1204" s="222"/>
      <c r="W1204" s="222"/>
      <c r="X1204" s="222"/>
      <c r="Y1204" s="211"/>
      <c r="Z1204" s="211"/>
      <c r="AA1204" s="211"/>
      <c r="AB1204" s="211"/>
      <c r="AC1204" s="211"/>
      <c r="AD1204" s="211"/>
      <c r="AE1204" s="211"/>
      <c r="AF1204" s="211"/>
      <c r="AG1204" s="211" t="s">
        <v>288</v>
      </c>
      <c r="AH1204" s="211">
        <v>2</v>
      </c>
      <c r="AI1204" s="211"/>
      <c r="AJ1204" s="211"/>
      <c r="AK1204" s="211"/>
      <c r="AL1204" s="211"/>
      <c r="AM1204" s="211"/>
      <c r="AN1204" s="211"/>
      <c r="AO1204" s="211"/>
      <c r="AP1204" s="211"/>
      <c r="AQ1204" s="211"/>
      <c r="AR1204" s="211"/>
      <c r="AS1204" s="211"/>
      <c r="AT1204" s="211"/>
      <c r="AU1204" s="211"/>
      <c r="AV1204" s="211"/>
      <c r="AW1204" s="211"/>
      <c r="AX1204" s="211"/>
      <c r="AY1204" s="211"/>
      <c r="AZ1204" s="211"/>
      <c r="BA1204" s="211"/>
      <c r="BB1204" s="211"/>
      <c r="BC1204" s="211"/>
      <c r="BD1204" s="211"/>
      <c r="BE1204" s="211"/>
      <c r="BF1204" s="211"/>
      <c r="BG1204" s="211"/>
      <c r="BH1204" s="211"/>
    </row>
    <row r="1205" spans="1:60" outlineLevel="1" x14ac:dyDescent="0.2">
      <c r="A1205" s="218"/>
      <c r="B1205" s="219"/>
      <c r="C1205" s="270" t="s">
        <v>1446</v>
      </c>
      <c r="D1205" s="261"/>
      <c r="E1205" s="262">
        <v>3.85</v>
      </c>
      <c r="F1205" s="222"/>
      <c r="G1205" s="222"/>
      <c r="H1205" s="222"/>
      <c r="I1205" s="222"/>
      <c r="J1205" s="222"/>
      <c r="K1205" s="222"/>
      <c r="L1205" s="222"/>
      <c r="M1205" s="222"/>
      <c r="N1205" s="222"/>
      <c r="O1205" s="222"/>
      <c r="P1205" s="222"/>
      <c r="Q1205" s="222"/>
      <c r="R1205" s="222"/>
      <c r="S1205" s="222"/>
      <c r="T1205" s="222"/>
      <c r="U1205" s="222"/>
      <c r="V1205" s="222"/>
      <c r="W1205" s="222"/>
      <c r="X1205" s="222"/>
      <c r="Y1205" s="211"/>
      <c r="Z1205" s="211"/>
      <c r="AA1205" s="211"/>
      <c r="AB1205" s="211"/>
      <c r="AC1205" s="211"/>
      <c r="AD1205" s="211"/>
      <c r="AE1205" s="211"/>
      <c r="AF1205" s="211"/>
      <c r="AG1205" s="211" t="s">
        <v>288</v>
      </c>
      <c r="AH1205" s="211">
        <v>2</v>
      </c>
      <c r="AI1205" s="211"/>
      <c r="AJ1205" s="211"/>
      <c r="AK1205" s="211"/>
      <c r="AL1205" s="211"/>
      <c r="AM1205" s="211"/>
      <c r="AN1205" s="211"/>
      <c r="AO1205" s="211"/>
      <c r="AP1205" s="211"/>
      <c r="AQ1205" s="211"/>
      <c r="AR1205" s="211"/>
      <c r="AS1205" s="211"/>
      <c r="AT1205" s="211"/>
      <c r="AU1205" s="211"/>
      <c r="AV1205" s="211"/>
      <c r="AW1205" s="211"/>
      <c r="AX1205" s="211"/>
      <c r="AY1205" s="211"/>
      <c r="AZ1205" s="211"/>
      <c r="BA1205" s="211"/>
      <c r="BB1205" s="211"/>
      <c r="BC1205" s="211"/>
      <c r="BD1205" s="211"/>
      <c r="BE1205" s="211"/>
      <c r="BF1205" s="211"/>
      <c r="BG1205" s="211"/>
      <c r="BH1205" s="211"/>
    </row>
    <row r="1206" spans="1:60" outlineLevel="1" x14ac:dyDescent="0.2">
      <c r="A1206" s="218"/>
      <c r="B1206" s="219"/>
      <c r="C1206" s="270" t="s">
        <v>1447</v>
      </c>
      <c r="D1206" s="261"/>
      <c r="E1206" s="262">
        <v>3.5</v>
      </c>
      <c r="F1206" s="222"/>
      <c r="G1206" s="222"/>
      <c r="H1206" s="222"/>
      <c r="I1206" s="222"/>
      <c r="J1206" s="222"/>
      <c r="K1206" s="222"/>
      <c r="L1206" s="222"/>
      <c r="M1206" s="222"/>
      <c r="N1206" s="222"/>
      <c r="O1206" s="222"/>
      <c r="P1206" s="222"/>
      <c r="Q1206" s="222"/>
      <c r="R1206" s="222"/>
      <c r="S1206" s="222"/>
      <c r="T1206" s="222"/>
      <c r="U1206" s="222"/>
      <c r="V1206" s="222"/>
      <c r="W1206" s="222"/>
      <c r="X1206" s="222"/>
      <c r="Y1206" s="211"/>
      <c r="Z1206" s="211"/>
      <c r="AA1206" s="211"/>
      <c r="AB1206" s="211"/>
      <c r="AC1206" s="211"/>
      <c r="AD1206" s="211"/>
      <c r="AE1206" s="211"/>
      <c r="AF1206" s="211"/>
      <c r="AG1206" s="211" t="s">
        <v>288</v>
      </c>
      <c r="AH1206" s="211">
        <v>2</v>
      </c>
      <c r="AI1206" s="211"/>
      <c r="AJ1206" s="211"/>
      <c r="AK1206" s="211"/>
      <c r="AL1206" s="211"/>
      <c r="AM1206" s="211"/>
      <c r="AN1206" s="211"/>
      <c r="AO1206" s="211"/>
      <c r="AP1206" s="211"/>
      <c r="AQ1206" s="211"/>
      <c r="AR1206" s="211"/>
      <c r="AS1206" s="211"/>
      <c r="AT1206" s="211"/>
      <c r="AU1206" s="211"/>
      <c r="AV1206" s="211"/>
      <c r="AW1206" s="211"/>
      <c r="AX1206" s="211"/>
      <c r="AY1206" s="211"/>
      <c r="AZ1206" s="211"/>
      <c r="BA1206" s="211"/>
      <c r="BB1206" s="211"/>
      <c r="BC1206" s="211"/>
      <c r="BD1206" s="211"/>
      <c r="BE1206" s="211"/>
      <c r="BF1206" s="211"/>
      <c r="BG1206" s="211"/>
      <c r="BH1206" s="211"/>
    </row>
    <row r="1207" spans="1:60" outlineLevel="1" x14ac:dyDescent="0.2">
      <c r="A1207" s="218"/>
      <c r="B1207" s="219"/>
      <c r="C1207" s="270" t="s">
        <v>1448</v>
      </c>
      <c r="D1207" s="261"/>
      <c r="E1207" s="262">
        <v>0.9</v>
      </c>
      <c r="F1207" s="222"/>
      <c r="G1207" s="222"/>
      <c r="H1207" s="222"/>
      <c r="I1207" s="222"/>
      <c r="J1207" s="222"/>
      <c r="K1207" s="222"/>
      <c r="L1207" s="222"/>
      <c r="M1207" s="222"/>
      <c r="N1207" s="222"/>
      <c r="O1207" s="222"/>
      <c r="P1207" s="222"/>
      <c r="Q1207" s="222"/>
      <c r="R1207" s="222"/>
      <c r="S1207" s="222"/>
      <c r="T1207" s="222"/>
      <c r="U1207" s="222"/>
      <c r="V1207" s="222"/>
      <c r="W1207" s="222"/>
      <c r="X1207" s="222"/>
      <c r="Y1207" s="211"/>
      <c r="Z1207" s="211"/>
      <c r="AA1207" s="211"/>
      <c r="AB1207" s="211"/>
      <c r="AC1207" s="211"/>
      <c r="AD1207" s="211"/>
      <c r="AE1207" s="211"/>
      <c r="AF1207" s="211"/>
      <c r="AG1207" s="211" t="s">
        <v>288</v>
      </c>
      <c r="AH1207" s="211">
        <v>2</v>
      </c>
      <c r="AI1207" s="211"/>
      <c r="AJ1207" s="211"/>
      <c r="AK1207" s="211"/>
      <c r="AL1207" s="211"/>
      <c r="AM1207" s="211"/>
      <c r="AN1207" s="211"/>
      <c r="AO1207" s="211"/>
      <c r="AP1207" s="211"/>
      <c r="AQ1207" s="211"/>
      <c r="AR1207" s="211"/>
      <c r="AS1207" s="211"/>
      <c r="AT1207" s="211"/>
      <c r="AU1207" s="211"/>
      <c r="AV1207" s="211"/>
      <c r="AW1207" s="211"/>
      <c r="AX1207" s="211"/>
      <c r="AY1207" s="211"/>
      <c r="AZ1207" s="211"/>
      <c r="BA1207" s="211"/>
      <c r="BB1207" s="211"/>
      <c r="BC1207" s="211"/>
      <c r="BD1207" s="211"/>
      <c r="BE1207" s="211"/>
      <c r="BF1207" s="211"/>
      <c r="BG1207" s="211"/>
      <c r="BH1207" s="211"/>
    </row>
    <row r="1208" spans="1:60" outlineLevel="1" x14ac:dyDescent="0.2">
      <c r="A1208" s="218"/>
      <c r="B1208" s="219"/>
      <c r="C1208" s="270" t="s">
        <v>1449</v>
      </c>
      <c r="D1208" s="261"/>
      <c r="E1208" s="262">
        <v>3</v>
      </c>
      <c r="F1208" s="222"/>
      <c r="G1208" s="222"/>
      <c r="H1208" s="222"/>
      <c r="I1208" s="222"/>
      <c r="J1208" s="222"/>
      <c r="K1208" s="222"/>
      <c r="L1208" s="222"/>
      <c r="M1208" s="222"/>
      <c r="N1208" s="222"/>
      <c r="O1208" s="222"/>
      <c r="P1208" s="222"/>
      <c r="Q1208" s="222"/>
      <c r="R1208" s="222"/>
      <c r="S1208" s="222"/>
      <c r="T1208" s="222"/>
      <c r="U1208" s="222"/>
      <c r="V1208" s="222"/>
      <c r="W1208" s="222"/>
      <c r="X1208" s="222"/>
      <c r="Y1208" s="211"/>
      <c r="Z1208" s="211"/>
      <c r="AA1208" s="211"/>
      <c r="AB1208" s="211"/>
      <c r="AC1208" s="211"/>
      <c r="AD1208" s="211"/>
      <c r="AE1208" s="211"/>
      <c r="AF1208" s="211"/>
      <c r="AG1208" s="211" t="s">
        <v>288</v>
      </c>
      <c r="AH1208" s="211">
        <v>2</v>
      </c>
      <c r="AI1208" s="211"/>
      <c r="AJ1208" s="211"/>
      <c r="AK1208" s="211"/>
      <c r="AL1208" s="211"/>
      <c r="AM1208" s="211"/>
      <c r="AN1208" s="211"/>
      <c r="AO1208" s="211"/>
      <c r="AP1208" s="211"/>
      <c r="AQ1208" s="211"/>
      <c r="AR1208" s="211"/>
      <c r="AS1208" s="211"/>
      <c r="AT1208" s="211"/>
      <c r="AU1208" s="211"/>
      <c r="AV1208" s="211"/>
      <c r="AW1208" s="211"/>
      <c r="AX1208" s="211"/>
      <c r="AY1208" s="211"/>
      <c r="AZ1208" s="211"/>
      <c r="BA1208" s="211"/>
      <c r="BB1208" s="211"/>
      <c r="BC1208" s="211"/>
      <c r="BD1208" s="211"/>
      <c r="BE1208" s="211"/>
      <c r="BF1208" s="211"/>
      <c r="BG1208" s="211"/>
      <c r="BH1208" s="211"/>
    </row>
    <row r="1209" spans="1:60" outlineLevel="1" x14ac:dyDescent="0.2">
      <c r="A1209" s="218"/>
      <c r="B1209" s="219"/>
      <c r="C1209" s="270" t="s">
        <v>1450</v>
      </c>
      <c r="D1209" s="261"/>
      <c r="E1209" s="262">
        <v>13.2</v>
      </c>
      <c r="F1209" s="222"/>
      <c r="G1209" s="222"/>
      <c r="H1209" s="222"/>
      <c r="I1209" s="222"/>
      <c r="J1209" s="222"/>
      <c r="K1209" s="222"/>
      <c r="L1209" s="222"/>
      <c r="M1209" s="222"/>
      <c r="N1209" s="222"/>
      <c r="O1209" s="222"/>
      <c r="P1209" s="222"/>
      <c r="Q1209" s="222"/>
      <c r="R1209" s="222"/>
      <c r="S1209" s="222"/>
      <c r="T1209" s="222"/>
      <c r="U1209" s="222"/>
      <c r="V1209" s="222"/>
      <c r="W1209" s="222"/>
      <c r="X1209" s="222"/>
      <c r="Y1209" s="211"/>
      <c r="Z1209" s="211"/>
      <c r="AA1209" s="211"/>
      <c r="AB1209" s="211"/>
      <c r="AC1209" s="211"/>
      <c r="AD1209" s="211"/>
      <c r="AE1209" s="211"/>
      <c r="AF1209" s="211"/>
      <c r="AG1209" s="211" t="s">
        <v>288</v>
      </c>
      <c r="AH1209" s="211">
        <v>2</v>
      </c>
      <c r="AI1209" s="211"/>
      <c r="AJ1209" s="211"/>
      <c r="AK1209" s="211"/>
      <c r="AL1209" s="211"/>
      <c r="AM1209" s="211"/>
      <c r="AN1209" s="211"/>
      <c r="AO1209" s="211"/>
      <c r="AP1209" s="211"/>
      <c r="AQ1209" s="211"/>
      <c r="AR1209" s="211"/>
      <c r="AS1209" s="211"/>
      <c r="AT1209" s="211"/>
      <c r="AU1209" s="211"/>
      <c r="AV1209" s="211"/>
      <c r="AW1209" s="211"/>
      <c r="AX1209" s="211"/>
      <c r="AY1209" s="211"/>
      <c r="AZ1209" s="211"/>
      <c r="BA1209" s="211"/>
      <c r="BB1209" s="211"/>
      <c r="BC1209" s="211"/>
      <c r="BD1209" s="211"/>
      <c r="BE1209" s="211"/>
      <c r="BF1209" s="211"/>
      <c r="BG1209" s="211"/>
      <c r="BH1209" s="211"/>
    </row>
    <row r="1210" spans="1:60" outlineLevel="1" x14ac:dyDescent="0.2">
      <c r="A1210" s="218"/>
      <c r="B1210" s="219"/>
      <c r="C1210" s="270" t="s">
        <v>1451</v>
      </c>
      <c r="D1210" s="261"/>
      <c r="E1210" s="262">
        <v>1.6</v>
      </c>
      <c r="F1210" s="222"/>
      <c r="G1210" s="222"/>
      <c r="H1210" s="222"/>
      <c r="I1210" s="222"/>
      <c r="J1210" s="222"/>
      <c r="K1210" s="222"/>
      <c r="L1210" s="222"/>
      <c r="M1210" s="222"/>
      <c r="N1210" s="222"/>
      <c r="O1210" s="222"/>
      <c r="P1210" s="222"/>
      <c r="Q1210" s="222"/>
      <c r="R1210" s="222"/>
      <c r="S1210" s="222"/>
      <c r="T1210" s="222"/>
      <c r="U1210" s="222"/>
      <c r="V1210" s="222"/>
      <c r="W1210" s="222"/>
      <c r="X1210" s="222"/>
      <c r="Y1210" s="211"/>
      <c r="Z1210" s="211"/>
      <c r="AA1210" s="211"/>
      <c r="AB1210" s="211"/>
      <c r="AC1210" s="211"/>
      <c r="AD1210" s="211"/>
      <c r="AE1210" s="211"/>
      <c r="AF1210" s="211"/>
      <c r="AG1210" s="211" t="s">
        <v>288</v>
      </c>
      <c r="AH1210" s="211">
        <v>2</v>
      </c>
      <c r="AI1210" s="211"/>
      <c r="AJ1210" s="211"/>
      <c r="AK1210" s="211"/>
      <c r="AL1210" s="211"/>
      <c r="AM1210" s="211"/>
      <c r="AN1210" s="211"/>
      <c r="AO1210" s="211"/>
      <c r="AP1210" s="211"/>
      <c r="AQ1210" s="211"/>
      <c r="AR1210" s="211"/>
      <c r="AS1210" s="211"/>
      <c r="AT1210" s="211"/>
      <c r="AU1210" s="211"/>
      <c r="AV1210" s="211"/>
      <c r="AW1210" s="211"/>
      <c r="AX1210" s="211"/>
      <c r="AY1210" s="211"/>
      <c r="AZ1210" s="211"/>
      <c r="BA1210" s="211"/>
      <c r="BB1210" s="211"/>
      <c r="BC1210" s="211"/>
      <c r="BD1210" s="211"/>
      <c r="BE1210" s="211"/>
      <c r="BF1210" s="211"/>
      <c r="BG1210" s="211"/>
      <c r="BH1210" s="211"/>
    </row>
    <row r="1211" spans="1:60" outlineLevel="1" x14ac:dyDescent="0.2">
      <c r="A1211" s="218"/>
      <c r="B1211" s="219"/>
      <c r="C1211" s="270" t="s">
        <v>1452</v>
      </c>
      <c r="D1211" s="261"/>
      <c r="E1211" s="262">
        <v>1.8</v>
      </c>
      <c r="F1211" s="222"/>
      <c r="G1211" s="222"/>
      <c r="H1211" s="222"/>
      <c r="I1211" s="222"/>
      <c r="J1211" s="222"/>
      <c r="K1211" s="222"/>
      <c r="L1211" s="222"/>
      <c r="M1211" s="222"/>
      <c r="N1211" s="222"/>
      <c r="O1211" s="222"/>
      <c r="P1211" s="222"/>
      <c r="Q1211" s="222"/>
      <c r="R1211" s="222"/>
      <c r="S1211" s="222"/>
      <c r="T1211" s="222"/>
      <c r="U1211" s="222"/>
      <c r="V1211" s="222"/>
      <c r="W1211" s="222"/>
      <c r="X1211" s="222"/>
      <c r="Y1211" s="211"/>
      <c r="Z1211" s="211"/>
      <c r="AA1211" s="211"/>
      <c r="AB1211" s="211"/>
      <c r="AC1211" s="211"/>
      <c r="AD1211" s="211"/>
      <c r="AE1211" s="211"/>
      <c r="AF1211" s="211"/>
      <c r="AG1211" s="211" t="s">
        <v>288</v>
      </c>
      <c r="AH1211" s="211">
        <v>2</v>
      </c>
      <c r="AI1211" s="211"/>
      <c r="AJ1211" s="211"/>
      <c r="AK1211" s="211"/>
      <c r="AL1211" s="211"/>
      <c r="AM1211" s="211"/>
      <c r="AN1211" s="211"/>
      <c r="AO1211" s="211"/>
      <c r="AP1211" s="211"/>
      <c r="AQ1211" s="211"/>
      <c r="AR1211" s="211"/>
      <c r="AS1211" s="211"/>
      <c r="AT1211" s="211"/>
      <c r="AU1211" s="211"/>
      <c r="AV1211" s="211"/>
      <c r="AW1211" s="211"/>
      <c r="AX1211" s="211"/>
      <c r="AY1211" s="211"/>
      <c r="AZ1211" s="211"/>
      <c r="BA1211" s="211"/>
      <c r="BB1211" s="211"/>
      <c r="BC1211" s="211"/>
      <c r="BD1211" s="211"/>
      <c r="BE1211" s="211"/>
      <c r="BF1211" s="211"/>
      <c r="BG1211" s="211"/>
      <c r="BH1211" s="211"/>
    </row>
    <row r="1212" spans="1:60" outlineLevel="1" x14ac:dyDescent="0.2">
      <c r="A1212" s="218"/>
      <c r="B1212" s="219"/>
      <c r="C1212" s="270" t="s">
        <v>1453</v>
      </c>
      <c r="D1212" s="261"/>
      <c r="E1212" s="262">
        <v>5.2</v>
      </c>
      <c r="F1212" s="222"/>
      <c r="G1212" s="222"/>
      <c r="H1212" s="222"/>
      <c r="I1212" s="222"/>
      <c r="J1212" s="222"/>
      <c r="K1212" s="222"/>
      <c r="L1212" s="222"/>
      <c r="M1212" s="222"/>
      <c r="N1212" s="222"/>
      <c r="O1212" s="222"/>
      <c r="P1212" s="222"/>
      <c r="Q1212" s="222"/>
      <c r="R1212" s="222"/>
      <c r="S1212" s="222"/>
      <c r="T1212" s="222"/>
      <c r="U1212" s="222"/>
      <c r="V1212" s="222"/>
      <c r="W1212" s="222"/>
      <c r="X1212" s="222"/>
      <c r="Y1212" s="211"/>
      <c r="Z1212" s="211"/>
      <c r="AA1212" s="211"/>
      <c r="AB1212" s="211"/>
      <c r="AC1212" s="211"/>
      <c r="AD1212" s="211"/>
      <c r="AE1212" s="211"/>
      <c r="AF1212" s="211"/>
      <c r="AG1212" s="211" t="s">
        <v>288</v>
      </c>
      <c r="AH1212" s="211">
        <v>2</v>
      </c>
      <c r="AI1212" s="211"/>
      <c r="AJ1212" s="211"/>
      <c r="AK1212" s="211"/>
      <c r="AL1212" s="211"/>
      <c r="AM1212" s="211"/>
      <c r="AN1212" s="211"/>
      <c r="AO1212" s="211"/>
      <c r="AP1212" s="211"/>
      <c r="AQ1212" s="211"/>
      <c r="AR1212" s="211"/>
      <c r="AS1212" s="211"/>
      <c r="AT1212" s="211"/>
      <c r="AU1212" s="211"/>
      <c r="AV1212" s="211"/>
      <c r="AW1212" s="211"/>
      <c r="AX1212" s="211"/>
      <c r="AY1212" s="211"/>
      <c r="AZ1212" s="211"/>
      <c r="BA1212" s="211"/>
      <c r="BB1212" s="211"/>
      <c r="BC1212" s="211"/>
      <c r="BD1212" s="211"/>
      <c r="BE1212" s="211"/>
      <c r="BF1212" s="211"/>
      <c r="BG1212" s="211"/>
      <c r="BH1212" s="211"/>
    </row>
    <row r="1213" spans="1:60" outlineLevel="1" x14ac:dyDescent="0.2">
      <c r="A1213" s="218"/>
      <c r="B1213" s="219"/>
      <c r="C1213" s="270" t="s">
        <v>1454</v>
      </c>
      <c r="D1213" s="261"/>
      <c r="E1213" s="262">
        <v>1.05</v>
      </c>
      <c r="F1213" s="222"/>
      <c r="G1213" s="222"/>
      <c r="H1213" s="222"/>
      <c r="I1213" s="222"/>
      <c r="J1213" s="222"/>
      <c r="K1213" s="222"/>
      <c r="L1213" s="222"/>
      <c r="M1213" s="222"/>
      <c r="N1213" s="222"/>
      <c r="O1213" s="222"/>
      <c r="P1213" s="222"/>
      <c r="Q1213" s="222"/>
      <c r="R1213" s="222"/>
      <c r="S1213" s="222"/>
      <c r="T1213" s="222"/>
      <c r="U1213" s="222"/>
      <c r="V1213" s="222"/>
      <c r="W1213" s="222"/>
      <c r="X1213" s="222"/>
      <c r="Y1213" s="211"/>
      <c r="Z1213" s="211"/>
      <c r="AA1213" s="211"/>
      <c r="AB1213" s="211"/>
      <c r="AC1213" s="211"/>
      <c r="AD1213" s="211"/>
      <c r="AE1213" s="211"/>
      <c r="AF1213" s="211"/>
      <c r="AG1213" s="211" t="s">
        <v>288</v>
      </c>
      <c r="AH1213" s="211">
        <v>2</v>
      </c>
      <c r="AI1213" s="211"/>
      <c r="AJ1213" s="211"/>
      <c r="AK1213" s="211"/>
      <c r="AL1213" s="211"/>
      <c r="AM1213" s="211"/>
      <c r="AN1213" s="211"/>
      <c r="AO1213" s="211"/>
      <c r="AP1213" s="211"/>
      <c r="AQ1213" s="211"/>
      <c r="AR1213" s="211"/>
      <c r="AS1213" s="211"/>
      <c r="AT1213" s="211"/>
      <c r="AU1213" s="211"/>
      <c r="AV1213" s="211"/>
      <c r="AW1213" s="211"/>
      <c r="AX1213" s="211"/>
      <c r="AY1213" s="211"/>
      <c r="AZ1213" s="211"/>
      <c r="BA1213" s="211"/>
      <c r="BB1213" s="211"/>
      <c r="BC1213" s="211"/>
      <c r="BD1213" s="211"/>
      <c r="BE1213" s="211"/>
      <c r="BF1213" s="211"/>
      <c r="BG1213" s="211"/>
      <c r="BH1213" s="211"/>
    </row>
    <row r="1214" spans="1:60" outlineLevel="1" x14ac:dyDescent="0.2">
      <c r="A1214" s="218"/>
      <c r="B1214" s="219"/>
      <c r="C1214" s="270" t="s">
        <v>1455</v>
      </c>
      <c r="D1214" s="261"/>
      <c r="E1214" s="262">
        <v>1</v>
      </c>
      <c r="F1214" s="222"/>
      <c r="G1214" s="222"/>
      <c r="H1214" s="222"/>
      <c r="I1214" s="222"/>
      <c r="J1214" s="222"/>
      <c r="K1214" s="222"/>
      <c r="L1214" s="222"/>
      <c r="M1214" s="222"/>
      <c r="N1214" s="222"/>
      <c r="O1214" s="222"/>
      <c r="P1214" s="222"/>
      <c r="Q1214" s="222"/>
      <c r="R1214" s="222"/>
      <c r="S1214" s="222"/>
      <c r="T1214" s="222"/>
      <c r="U1214" s="222"/>
      <c r="V1214" s="222"/>
      <c r="W1214" s="222"/>
      <c r="X1214" s="222"/>
      <c r="Y1214" s="211"/>
      <c r="Z1214" s="211"/>
      <c r="AA1214" s="211"/>
      <c r="AB1214" s="211"/>
      <c r="AC1214" s="211"/>
      <c r="AD1214" s="211"/>
      <c r="AE1214" s="211"/>
      <c r="AF1214" s="211"/>
      <c r="AG1214" s="211" t="s">
        <v>288</v>
      </c>
      <c r="AH1214" s="211">
        <v>2</v>
      </c>
      <c r="AI1214" s="211"/>
      <c r="AJ1214" s="211"/>
      <c r="AK1214" s="211"/>
      <c r="AL1214" s="211"/>
      <c r="AM1214" s="211"/>
      <c r="AN1214" s="211"/>
      <c r="AO1214" s="211"/>
      <c r="AP1214" s="211"/>
      <c r="AQ1214" s="211"/>
      <c r="AR1214" s="211"/>
      <c r="AS1214" s="211"/>
      <c r="AT1214" s="211"/>
      <c r="AU1214" s="211"/>
      <c r="AV1214" s="211"/>
      <c r="AW1214" s="211"/>
      <c r="AX1214" s="211"/>
      <c r="AY1214" s="211"/>
      <c r="AZ1214" s="211"/>
      <c r="BA1214" s="211"/>
      <c r="BB1214" s="211"/>
      <c r="BC1214" s="211"/>
      <c r="BD1214" s="211"/>
      <c r="BE1214" s="211"/>
      <c r="BF1214" s="211"/>
      <c r="BG1214" s="211"/>
      <c r="BH1214" s="211"/>
    </row>
    <row r="1215" spans="1:60" outlineLevel="1" x14ac:dyDescent="0.2">
      <c r="A1215" s="218"/>
      <c r="B1215" s="219"/>
      <c r="C1215" s="270" t="s">
        <v>1456</v>
      </c>
      <c r="D1215" s="261"/>
      <c r="E1215" s="262">
        <v>2</v>
      </c>
      <c r="F1215" s="222"/>
      <c r="G1215" s="222"/>
      <c r="H1215" s="222"/>
      <c r="I1215" s="222"/>
      <c r="J1215" s="222"/>
      <c r="K1215" s="222"/>
      <c r="L1215" s="222"/>
      <c r="M1215" s="222"/>
      <c r="N1215" s="222"/>
      <c r="O1215" s="222"/>
      <c r="P1215" s="222"/>
      <c r="Q1215" s="222"/>
      <c r="R1215" s="222"/>
      <c r="S1215" s="222"/>
      <c r="T1215" s="222"/>
      <c r="U1215" s="222"/>
      <c r="V1215" s="222"/>
      <c r="W1215" s="222"/>
      <c r="X1215" s="222"/>
      <c r="Y1215" s="211"/>
      <c r="Z1215" s="211"/>
      <c r="AA1215" s="211"/>
      <c r="AB1215" s="211"/>
      <c r="AC1215" s="211"/>
      <c r="AD1215" s="211"/>
      <c r="AE1215" s="211"/>
      <c r="AF1215" s="211"/>
      <c r="AG1215" s="211" t="s">
        <v>288</v>
      </c>
      <c r="AH1215" s="211">
        <v>2</v>
      </c>
      <c r="AI1215" s="211"/>
      <c r="AJ1215" s="211"/>
      <c r="AK1215" s="211"/>
      <c r="AL1215" s="211"/>
      <c r="AM1215" s="211"/>
      <c r="AN1215" s="211"/>
      <c r="AO1215" s="211"/>
      <c r="AP1215" s="211"/>
      <c r="AQ1215" s="211"/>
      <c r="AR1215" s="211"/>
      <c r="AS1215" s="211"/>
      <c r="AT1215" s="211"/>
      <c r="AU1215" s="211"/>
      <c r="AV1215" s="211"/>
      <c r="AW1215" s="211"/>
      <c r="AX1215" s="211"/>
      <c r="AY1215" s="211"/>
      <c r="AZ1215" s="211"/>
      <c r="BA1215" s="211"/>
      <c r="BB1215" s="211"/>
      <c r="BC1215" s="211"/>
      <c r="BD1215" s="211"/>
      <c r="BE1215" s="211"/>
      <c r="BF1215" s="211"/>
      <c r="BG1215" s="211"/>
      <c r="BH1215" s="211"/>
    </row>
    <row r="1216" spans="1:60" outlineLevel="1" x14ac:dyDescent="0.2">
      <c r="A1216" s="218"/>
      <c r="B1216" s="219"/>
      <c r="C1216" s="270" t="s">
        <v>1457</v>
      </c>
      <c r="D1216" s="261"/>
      <c r="E1216" s="262">
        <v>5.2</v>
      </c>
      <c r="F1216" s="222"/>
      <c r="G1216" s="222"/>
      <c r="H1216" s="222"/>
      <c r="I1216" s="222"/>
      <c r="J1216" s="222"/>
      <c r="K1216" s="222"/>
      <c r="L1216" s="222"/>
      <c r="M1216" s="222"/>
      <c r="N1216" s="222"/>
      <c r="O1216" s="222"/>
      <c r="P1216" s="222"/>
      <c r="Q1216" s="222"/>
      <c r="R1216" s="222"/>
      <c r="S1216" s="222"/>
      <c r="T1216" s="222"/>
      <c r="U1216" s="222"/>
      <c r="V1216" s="222"/>
      <c r="W1216" s="222"/>
      <c r="X1216" s="222"/>
      <c r="Y1216" s="211"/>
      <c r="Z1216" s="211"/>
      <c r="AA1216" s="211"/>
      <c r="AB1216" s="211"/>
      <c r="AC1216" s="211"/>
      <c r="AD1216" s="211"/>
      <c r="AE1216" s="211"/>
      <c r="AF1216" s="211"/>
      <c r="AG1216" s="211" t="s">
        <v>288</v>
      </c>
      <c r="AH1216" s="211">
        <v>2</v>
      </c>
      <c r="AI1216" s="211"/>
      <c r="AJ1216" s="211"/>
      <c r="AK1216" s="211"/>
      <c r="AL1216" s="211"/>
      <c r="AM1216" s="211"/>
      <c r="AN1216" s="211"/>
      <c r="AO1216" s="211"/>
      <c r="AP1216" s="211"/>
      <c r="AQ1216" s="211"/>
      <c r="AR1216" s="211"/>
      <c r="AS1216" s="211"/>
      <c r="AT1216" s="211"/>
      <c r="AU1216" s="211"/>
      <c r="AV1216" s="211"/>
      <c r="AW1216" s="211"/>
      <c r="AX1216" s="211"/>
      <c r="AY1216" s="211"/>
      <c r="AZ1216" s="211"/>
      <c r="BA1216" s="211"/>
      <c r="BB1216" s="211"/>
      <c r="BC1216" s="211"/>
      <c r="BD1216" s="211"/>
      <c r="BE1216" s="211"/>
      <c r="BF1216" s="211"/>
      <c r="BG1216" s="211"/>
      <c r="BH1216" s="211"/>
    </row>
    <row r="1217" spans="1:60" outlineLevel="1" x14ac:dyDescent="0.2">
      <c r="A1217" s="218"/>
      <c r="B1217" s="219"/>
      <c r="C1217" s="270" t="s">
        <v>1458</v>
      </c>
      <c r="D1217" s="261"/>
      <c r="E1217" s="262">
        <v>1.45</v>
      </c>
      <c r="F1217" s="222"/>
      <c r="G1217" s="222"/>
      <c r="H1217" s="222"/>
      <c r="I1217" s="222"/>
      <c r="J1217" s="222"/>
      <c r="K1217" s="222"/>
      <c r="L1217" s="222"/>
      <c r="M1217" s="222"/>
      <c r="N1217" s="222"/>
      <c r="O1217" s="222"/>
      <c r="P1217" s="222"/>
      <c r="Q1217" s="222"/>
      <c r="R1217" s="222"/>
      <c r="S1217" s="222"/>
      <c r="T1217" s="222"/>
      <c r="U1217" s="222"/>
      <c r="V1217" s="222"/>
      <c r="W1217" s="222"/>
      <c r="X1217" s="222"/>
      <c r="Y1217" s="211"/>
      <c r="Z1217" s="211"/>
      <c r="AA1217" s="211"/>
      <c r="AB1217" s="211"/>
      <c r="AC1217" s="211"/>
      <c r="AD1217" s="211"/>
      <c r="AE1217" s="211"/>
      <c r="AF1217" s="211"/>
      <c r="AG1217" s="211" t="s">
        <v>288</v>
      </c>
      <c r="AH1217" s="211">
        <v>2</v>
      </c>
      <c r="AI1217" s="211"/>
      <c r="AJ1217" s="211"/>
      <c r="AK1217" s="211"/>
      <c r="AL1217" s="211"/>
      <c r="AM1217" s="211"/>
      <c r="AN1217" s="211"/>
      <c r="AO1217" s="211"/>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row>
    <row r="1218" spans="1:60" outlineLevel="1" x14ac:dyDescent="0.2">
      <c r="A1218" s="218"/>
      <c r="B1218" s="219"/>
      <c r="C1218" s="270" t="s">
        <v>1459</v>
      </c>
      <c r="D1218" s="261"/>
      <c r="E1218" s="262">
        <v>1.6</v>
      </c>
      <c r="F1218" s="222"/>
      <c r="G1218" s="222"/>
      <c r="H1218" s="222"/>
      <c r="I1218" s="222"/>
      <c r="J1218" s="222"/>
      <c r="K1218" s="222"/>
      <c r="L1218" s="222"/>
      <c r="M1218" s="222"/>
      <c r="N1218" s="222"/>
      <c r="O1218" s="222"/>
      <c r="P1218" s="222"/>
      <c r="Q1218" s="222"/>
      <c r="R1218" s="222"/>
      <c r="S1218" s="222"/>
      <c r="T1218" s="222"/>
      <c r="U1218" s="222"/>
      <c r="V1218" s="222"/>
      <c r="W1218" s="222"/>
      <c r="X1218" s="222"/>
      <c r="Y1218" s="211"/>
      <c r="Z1218" s="211"/>
      <c r="AA1218" s="211"/>
      <c r="AB1218" s="211"/>
      <c r="AC1218" s="211"/>
      <c r="AD1218" s="211"/>
      <c r="AE1218" s="211"/>
      <c r="AF1218" s="211"/>
      <c r="AG1218" s="211" t="s">
        <v>288</v>
      </c>
      <c r="AH1218" s="211">
        <v>2</v>
      </c>
      <c r="AI1218" s="211"/>
      <c r="AJ1218" s="211"/>
      <c r="AK1218" s="211"/>
      <c r="AL1218" s="211"/>
      <c r="AM1218" s="211"/>
      <c r="AN1218" s="211"/>
      <c r="AO1218" s="211"/>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row>
    <row r="1219" spans="1:60" outlineLevel="1" x14ac:dyDescent="0.2">
      <c r="A1219" s="218"/>
      <c r="B1219" s="219"/>
      <c r="C1219" s="271" t="s">
        <v>315</v>
      </c>
      <c r="D1219" s="263"/>
      <c r="E1219" s="264"/>
      <c r="F1219" s="222"/>
      <c r="G1219" s="222"/>
      <c r="H1219" s="222"/>
      <c r="I1219" s="222"/>
      <c r="J1219" s="222"/>
      <c r="K1219" s="222"/>
      <c r="L1219" s="222"/>
      <c r="M1219" s="222"/>
      <c r="N1219" s="222"/>
      <c r="O1219" s="222"/>
      <c r="P1219" s="222"/>
      <c r="Q1219" s="222"/>
      <c r="R1219" s="222"/>
      <c r="S1219" s="222"/>
      <c r="T1219" s="222"/>
      <c r="U1219" s="222"/>
      <c r="V1219" s="222"/>
      <c r="W1219" s="222"/>
      <c r="X1219" s="222"/>
      <c r="Y1219" s="211"/>
      <c r="Z1219" s="211"/>
      <c r="AA1219" s="211"/>
      <c r="AB1219" s="211"/>
      <c r="AC1219" s="211"/>
      <c r="AD1219" s="211"/>
      <c r="AE1219" s="211"/>
      <c r="AF1219" s="211"/>
      <c r="AG1219" s="211" t="s">
        <v>288</v>
      </c>
      <c r="AH1219" s="211">
        <v>3</v>
      </c>
      <c r="AI1219" s="211"/>
      <c r="AJ1219" s="211"/>
      <c r="AK1219" s="211"/>
      <c r="AL1219" s="211"/>
      <c r="AM1219" s="211"/>
      <c r="AN1219" s="211"/>
      <c r="AO1219" s="211"/>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row>
    <row r="1220" spans="1:60" outlineLevel="1" x14ac:dyDescent="0.2">
      <c r="A1220" s="218"/>
      <c r="B1220" s="219"/>
      <c r="C1220" s="269" t="s">
        <v>316</v>
      </c>
      <c r="D1220" s="261"/>
      <c r="E1220" s="262"/>
      <c r="F1220" s="222"/>
      <c r="G1220" s="222"/>
      <c r="H1220" s="222"/>
      <c r="I1220" s="222"/>
      <c r="J1220" s="222"/>
      <c r="K1220" s="222"/>
      <c r="L1220" s="222"/>
      <c r="M1220" s="222"/>
      <c r="N1220" s="222"/>
      <c r="O1220" s="222"/>
      <c r="P1220" s="222"/>
      <c r="Q1220" s="222"/>
      <c r="R1220" s="222"/>
      <c r="S1220" s="222"/>
      <c r="T1220" s="222"/>
      <c r="U1220" s="222"/>
      <c r="V1220" s="222"/>
      <c r="W1220" s="222"/>
      <c r="X1220" s="222"/>
      <c r="Y1220" s="211"/>
      <c r="Z1220" s="211"/>
      <c r="AA1220" s="211"/>
      <c r="AB1220" s="211"/>
      <c r="AC1220" s="211"/>
      <c r="AD1220" s="211"/>
      <c r="AE1220" s="211"/>
      <c r="AF1220" s="211"/>
      <c r="AG1220" s="211" t="s">
        <v>288</v>
      </c>
      <c r="AH1220" s="211"/>
      <c r="AI1220" s="211"/>
      <c r="AJ1220" s="211"/>
      <c r="AK1220" s="211"/>
      <c r="AL1220" s="211"/>
      <c r="AM1220" s="211"/>
      <c r="AN1220" s="211"/>
      <c r="AO1220" s="211"/>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row>
    <row r="1221" spans="1:60" outlineLevel="1" x14ac:dyDescent="0.2">
      <c r="A1221" s="218"/>
      <c r="B1221" s="219"/>
      <c r="C1221" s="268" t="s">
        <v>1460</v>
      </c>
      <c r="D1221" s="259"/>
      <c r="E1221" s="260">
        <v>5.8</v>
      </c>
      <c r="F1221" s="222"/>
      <c r="G1221" s="222"/>
      <c r="H1221" s="222"/>
      <c r="I1221" s="222"/>
      <c r="J1221" s="222"/>
      <c r="K1221" s="222"/>
      <c r="L1221" s="222"/>
      <c r="M1221" s="222"/>
      <c r="N1221" s="222"/>
      <c r="O1221" s="222"/>
      <c r="P1221" s="222"/>
      <c r="Q1221" s="222"/>
      <c r="R1221" s="222"/>
      <c r="S1221" s="222"/>
      <c r="T1221" s="222"/>
      <c r="U1221" s="222"/>
      <c r="V1221" s="222"/>
      <c r="W1221" s="222"/>
      <c r="X1221" s="222"/>
      <c r="Y1221" s="211"/>
      <c r="Z1221" s="211"/>
      <c r="AA1221" s="211"/>
      <c r="AB1221" s="211"/>
      <c r="AC1221" s="211"/>
      <c r="AD1221" s="211"/>
      <c r="AE1221" s="211"/>
      <c r="AF1221" s="211"/>
      <c r="AG1221" s="211" t="s">
        <v>288</v>
      </c>
      <c r="AH1221" s="211">
        <v>0</v>
      </c>
      <c r="AI1221" s="211"/>
      <c r="AJ1221" s="211"/>
      <c r="AK1221" s="211"/>
      <c r="AL1221" s="211"/>
      <c r="AM1221" s="211"/>
      <c r="AN1221" s="211"/>
      <c r="AO1221" s="211"/>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row>
    <row r="1222" spans="1:60" outlineLevel="1" x14ac:dyDescent="0.2">
      <c r="A1222" s="218"/>
      <c r="B1222" s="219"/>
      <c r="C1222" s="268" t="s">
        <v>1461</v>
      </c>
      <c r="D1222" s="259"/>
      <c r="E1222" s="260">
        <v>8.85</v>
      </c>
      <c r="F1222" s="222"/>
      <c r="G1222" s="222"/>
      <c r="H1222" s="222"/>
      <c r="I1222" s="222"/>
      <c r="J1222" s="222"/>
      <c r="K1222" s="222"/>
      <c r="L1222" s="222"/>
      <c r="M1222" s="222"/>
      <c r="N1222" s="222"/>
      <c r="O1222" s="222"/>
      <c r="P1222" s="222"/>
      <c r="Q1222" s="222"/>
      <c r="R1222" s="222"/>
      <c r="S1222" s="222"/>
      <c r="T1222" s="222"/>
      <c r="U1222" s="222"/>
      <c r="V1222" s="222"/>
      <c r="W1222" s="222"/>
      <c r="X1222" s="222"/>
      <c r="Y1222" s="211"/>
      <c r="Z1222" s="211"/>
      <c r="AA1222" s="211"/>
      <c r="AB1222" s="211"/>
      <c r="AC1222" s="211"/>
      <c r="AD1222" s="211"/>
      <c r="AE1222" s="211"/>
      <c r="AF1222" s="211"/>
      <c r="AG1222" s="211" t="s">
        <v>288</v>
      </c>
      <c r="AH1222" s="211">
        <v>0</v>
      </c>
      <c r="AI1222" s="211"/>
      <c r="AJ1222" s="211"/>
      <c r="AK1222" s="211"/>
      <c r="AL1222" s="211"/>
      <c r="AM1222" s="211"/>
      <c r="AN1222" s="211"/>
      <c r="AO1222" s="211"/>
      <c r="AP1222" s="211"/>
      <c r="AQ1222" s="211"/>
      <c r="AR1222" s="211"/>
      <c r="AS1222" s="211"/>
      <c r="AT1222" s="211"/>
      <c r="AU1222" s="211"/>
      <c r="AV1222" s="211"/>
      <c r="AW1222" s="211"/>
      <c r="AX1222" s="211"/>
      <c r="AY1222" s="211"/>
      <c r="AZ1222" s="211"/>
      <c r="BA1222" s="211"/>
      <c r="BB1222" s="211"/>
      <c r="BC1222" s="211"/>
      <c r="BD1222" s="211"/>
      <c r="BE1222" s="211"/>
      <c r="BF1222" s="211"/>
      <c r="BG1222" s="211"/>
      <c r="BH1222" s="211"/>
    </row>
    <row r="1223" spans="1:60" outlineLevel="1" x14ac:dyDescent="0.2">
      <c r="A1223" s="233">
        <v>285</v>
      </c>
      <c r="B1223" s="234" t="s">
        <v>1462</v>
      </c>
      <c r="C1223" s="252" t="s">
        <v>1463</v>
      </c>
      <c r="D1223" s="235" t="s">
        <v>294</v>
      </c>
      <c r="E1223" s="236">
        <v>1223.835</v>
      </c>
      <c r="F1223" s="237"/>
      <c r="G1223" s="238">
        <f>ROUND(E1223*F1223,2)</f>
        <v>0</v>
      </c>
      <c r="H1223" s="237"/>
      <c r="I1223" s="238">
        <f>ROUND(E1223*H1223,2)</f>
        <v>0</v>
      </c>
      <c r="J1223" s="237"/>
      <c r="K1223" s="238">
        <f>ROUND(E1223*J1223,2)</f>
        <v>0</v>
      </c>
      <c r="L1223" s="238">
        <v>21</v>
      </c>
      <c r="M1223" s="238">
        <f>G1223*(1+L1223/100)</f>
        <v>0</v>
      </c>
      <c r="N1223" s="238">
        <v>1.6000000000000001E-4</v>
      </c>
      <c r="O1223" s="238">
        <f>ROUND(E1223*N1223,2)</f>
        <v>0.2</v>
      </c>
      <c r="P1223" s="238">
        <v>0</v>
      </c>
      <c r="Q1223" s="238">
        <f>ROUND(E1223*P1223,2)</f>
        <v>0</v>
      </c>
      <c r="R1223" s="238" t="s">
        <v>1440</v>
      </c>
      <c r="S1223" s="238" t="s">
        <v>214</v>
      </c>
      <c r="T1223" s="239" t="s">
        <v>284</v>
      </c>
      <c r="U1223" s="222">
        <v>0.151</v>
      </c>
      <c r="V1223" s="222">
        <f>ROUND(E1223*U1223,2)</f>
        <v>184.8</v>
      </c>
      <c r="W1223" s="222"/>
      <c r="X1223" s="222" t="s">
        <v>248</v>
      </c>
      <c r="Y1223" s="211"/>
      <c r="Z1223" s="211"/>
      <c r="AA1223" s="211"/>
      <c r="AB1223" s="211"/>
      <c r="AC1223" s="211"/>
      <c r="AD1223" s="211"/>
      <c r="AE1223" s="211"/>
      <c r="AF1223" s="211"/>
      <c r="AG1223" s="211" t="s">
        <v>745</v>
      </c>
      <c r="AH1223" s="211"/>
      <c r="AI1223" s="211"/>
      <c r="AJ1223" s="211"/>
      <c r="AK1223" s="211"/>
      <c r="AL1223" s="211"/>
      <c r="AM1223" s="211"/>
      <c r="AN1223" s="211"/>
      <c r="AO1223" s="211"/>
      <c r="AP1223" s="211"/>
      <c r="AQ1223" s="211"/>
      <c r="AR1223" s="211"/>
      <c r="AS1223" s="211"/>
      <c r="AT1223" s="211"/>
      <c r="AU1223" s="211"/>
      <c r="AV1223" s="211"/>
      <c r="AW1223" s="211"/>
      <c r="AX1223" s="211"/>
      <c r="AY1223" s="211"/>
      <c r="AZ1223" s="211"/>
      <c r="BA1223" s="211"/>
      <c r="BB1223" s="211"/>
      <c r="BC1223" s="211"/>
      <c r="BD1223" s="211"/>
      <c r="BE1223" s="211"/>
      <c r="BF1223" s="211"/>
      <c r="BG1223" s="211"/>
      <c r="BH1223" s="211"/>
    </row>
    <row r="1224" spans="1:60" outlineLevel="1" x14ac:dyDescent="0.2">
      <c r="A1224" s="218"/>
      <c r="B1224" s="219"/>
      <c r="C1224" s="267" t="s">
        <v>1464</v>
      </c>
      <c r="D1224" s="265"/>
      <c r="E1224" s="265"/>
      <c r="F1224" s="265"/>
      <c r="G1224" s="265"/>
      <c r="H1224" s="222"/>
      <c r="I1224" s="222"/>
      <c r="J1224" s="222"/>
      <c r="K1224" s="222"/>
      <c r="L1224" s="222"/>
      <c r="M1224" s="222"/>
      <c r="N1224" s="222"/>
      <c r="O1224" s="222"/>
      <c r="P1224" s="222"/>
      <c r="Q1224" s="222"/>
      <c r="R1224" s="222"/>
      <c r="S1224" s="222"/>
      <c r="T1224" s="222"/>
      <c r="U1224" s="222"/>
      <c r="V1224" s="222"/>
      <c r="W1224" s="222"/>
      <c r="X1224" s="222"/>
      <c r="Y1224" s="211"/>
      <c r="Z1224" s="211"/>
      <c r="AA1224" s="211"/>
      <c r="AB1224" s="211"/>
      <c r="AC1224" s="211"/>
      <c r="AD1224" s="211"/>
      <c r="AE1224" s="211"/>
      <c r="AF1224" s="211"/>
      <c r="AG1224" s="211" t="s">
        <v>286</v>
      </c>
      <c r="AH1224" s="211"/>
      <c r="AI1224" s="211"/>
      <c r="AJ1224" s="211"/>
      <c r="AK1224" s="211"/>
      <c r="AL1224" s="211"/>
      <c r="AM1224" s="211"/>
      <c r="AN1224" s="211"/>
      <c r="AO1224" s="211"/>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row>
    <row r="1225" spans="1:60" ht="31.45" outlineLevel="1" x14ac:dyDescent="0.2">
      <c r="A1225" s="218"/>
      <c r="B1225" s="219"/>
      <c r="C1225" s="268" t="s">
        <v>359</v>
      </c>
      <c r="D1225" s="259"/>
      <c r="E1225" s="260">
        <v>549.88</v>
      </c>
      <c r="F1225" s="222"/>
      <c r="G1225" s="222"/>
      <c r="H1225" s="222"/>
      <c r="I1225" s="222"/>
      <c r="J1225" s="222"/>
      <c r="K1225" s="222"/>
      <c r="L1225" s="222"/>
      <c r="M1225" s="222"/>
      <c r="N1225" s="222"/>
      <c r="O1225" s="222"/>
      <c r="P1225" s="222"/>
      <c r="Q1225" s="222"/>
      <c r="R1225" s="222"/>
      <c r="S1225" s="222"/>
      <c r="T1225" s="222"/>
      <c r="U1225" s="222"/>
      <c r="V1225" s="222"/>
      <c r="W1225" s="222"/>
      <c r="X1225" s="222"/>
      <c r="Y1225" s="211"/>
      <c r="Z1225" s="211"/>
      <c r="AA1225" s="211"/>
      <c r="AB1225" s="211"/>
      <c r="AC1225" s="211"/>
      <c r="AD1225" s="211"/>
      <c r="AE1225" s="211"/>
      <c r="AF1225" s="211"/>
      <c r="AG1225" s="211" t="s">
        <v>288</v>
      </c>
      <c r="AH1225" s="211">
        <v>0</v>
      </c>
      <c r="AI1225" s="211"/>
      <c r="AJ1225" s="211"/>
      <c r="AK1225" s="211"/>
      <c r="AL1225" s="211"/>
      <c r="AM1225" s="211"/>
      <c r="AN1225" s="211"/>
      <c r="AO1225" s="211"/>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row>
    <row r="1226" spans="1:60" outlineLevel="1" x14ac:dyDescent="0.2">
      <c r="A1226" s="218"/>
      <c r="B1226" s="219"/>
      <c r="C1226" s="268" t="s">
        <v>1465</v>
      </c>
      <c r="D1226" s="259"/>
      <c r="E1226" s="260">
        <v>249</v>
      </c>
      <c r="F1226" s="222"/>
      <c r="G1226" s="222"/>
      <c r="H1226" s="222"/>
      <c r="I1226" s="222"/>
      <c r="J1226" s="222"/>
      <c r="K1226" s="222"/>
      <c r="L1226" s="222"/>
      <c r="M1226" s="222"/>
      <c r="N1226" s="222"/>
      <c r="O1226" s="222"/>
      <c r="P1226" s="222"/>
      <c r="Q1226" s="222"/>
      <c r="R1226" s="222"/>
      <c r="S1226" s="222"/>
      <c r="T1226" s="222"/>
      <c r="U1226" s="222"/>
      <c r="V1226" s="222"/>
      <c r="W1226" s="222"/>
      <c r="X1226" s="222"/>
      <c r="Y1226" s="211"/>
      <c r="Z1226" s="211"/>
      <c r="AA1226" s="211"/>
      <c r="AB1226" s="211"/>
      <c r="AC1226" s="211"/>
      <c r="AD1226" s="211"/>
      <c r="AE1226" s="211"/>
      <c r="AF1226" s="211"/>
      <c r="AG1226" s="211" t="s">
        <v>288</v>
      </c>
      <c r="AH1226" s="211">
        <v>0</v>
      </c>
      <c r="AI1226" s="211"/>
      <c r="AJ1226" s="211"/>
      <c r="AK1226" s="211"/>
      <c r="AL1226" s="211"/>
      <c r="AM1226" s="211"/>
      <c r="AN1226" s="211"/>
      <c r="AO1226" s="211"/>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row>
    <row r="1227" spans="1:60" outlineLevel="1" x14ac:dyDescent="0.2">
      <c r="A1227" s="218"/>
      <c r="B1227" s="219"/>
      <c r="C1227" s="268" t="s">
        <v>1466</v>
      </c>
      <c r="D1227" s="259"/>
      <c r="E1227" s="260">
        <v>31.5</v>
      </c>
      <c r="F1227" s="222"/>
      <c r="G1227" s="222"/>
      <c r="H1227" s="222"/>
      <c r="I1227" s="222"/>
      <c r="J1227" s="222"/>
      <c r="K1227" s="222"/>
      <c r="L1227" s="222"/>
      <c r="M1227" s="222"/>
      <c r="N1227" s="222"/>
      <c r="O1227" s="222"/>
      <c r="P1227" s="222"/>
      <c r="Q1227" s="222"/>
      <c r="R1227" s="222"/>
      <c r="S1227" s="222"/>
      <c r="T1227" s="222"/>
      <c r="U1227" s="222"/>
      <c r="V1227" s="222"/>
      <c r="W1227" s="222"/>
      <c r="X1227" s="222"/>
      <c r="Y1227" s="211"/>
      <c r="Z1227" s="211"/>
      <c r="AA1227" s="211"/>
      <c r="AB1227" s="211"/>
      <c r="AC1227" s="211"/>
      <c r="AD1227" s="211"/>
      <c r="AE1227" s="211"/>
      <c r="AF1227" s="211"/>
      <c r="AG1227" s="211" t="s">
        <v>288</v>
      </c>
      <c r="AH1227" s="211">
        <v>0</v>
      </c>
      <c r="AI1227" s="211"/>
      <c r="AJ1227" s="211"/>
      <c r="AK1227" s="211"/>
      <c r="AL1227" s="211"/>
      <c r="AM1227" s="211"/>
      <c r="AN1227" s="211"/>
      <c r="AO1227" s="211"/>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row>
    <row r="1228" spans="1:60" outlineLevel="1" x14ac:dyDescent="0.2">
      <c r="A1228" s="218"/>
      <c r="B1228" s="219"/>
      <c r="C1228" s="268" t="s">
        <v>1467</v>
      </c>
      <c r="D1228" s="259"/>
      <c r="E1228" s="260">
        <v>63</v>
      </c>
      <c r="F1228" s="222"/>
      <c r="G1228" s="222"/>
      <c r="H1228" s="222"/>
      <c r="I1228" s="222"/>
      <c r="J1228" s="222"/>
      <c r="K1228" s="222"/>
      <c r="L1228" s="222"/>
      <c r="M1228" s="222"/>
      <c r="N1228" s="222"/>
      <c r="O1228" s="222"/>
      <c r="P1228" s="222"/>
      <c r="Q1228" s="222"/>
      <c r="R1228" s="222"/>
      <c r="S1228" s="222"/>
      <c r="T1228" s="222"/>
      <c r="U1228" s="222"/>
      <c r="V1228" s="222"/>
      <c r="W1228" s="222"/>
      <c r="X1228" s="222"/>
      <c r="Y1228" s="211"/>
      <c r="Z1228" s="211"/>
      <c r="AA1228" s="211"/>
      <c r="AB1228" s="211"/>
      <c r="AC1228" s="211"/>
      <c r="AD1228" s="211"/>
      <c r="AE1228" s="211"/>
      <c r="AF1228" s="211"/>
      <c r="AG1228" s="211" t="s">
        <v>288</v>
      </c>
      <c r="AH1228" s="211">
        <v>0</v>
      </c>
      <c r="AI1228" s="211"/>
      <c r="AJ1228" s="211"/>
      <c r="AK1228" s="211"/>
      <c r="AL1228" s="211"/>
      <c r="AM1228" s="211"/>
      <c r="AN1228" s="211"/>
      <c r="AO1228" s="211"/>
      <c r="AP1228" s="211"/>
      <c r="AQ1228" s="211"/>
      <c r="AR1228" s="211"/>
      <c r="AS1228" s="211"/>
      <c r="AT1228" s="211"/>
      <c r="AU1228" s="211"/>
      <c r="AV1228" s="211"/>
      <c r="AW1228" s="211"/>
      <c r="AX1228" s="211"/>
      <c r="AY1228" s="211"/>
      <c r="AZ1228" s="211"/>
      <c r="BA1228" s="211"/>
      <c r="BB1228" s="211"/>
      <c r="BC1228" s="211"/>
      <c r="BD1228" s="211"/>
      <c r="BE1228" s="211"/>
      <c r="BF1228" s="211"/>
      <c r="BG1228" s="211"/>
      <c r="BH1228" s="211"/>
    </row>
    <row r="1229" spans="1:60" outlineLevel="1" x14ac:dyDescent="0.2">
      <c r="A1229" s="218"/>
      <c r="B1229" s="219"/>
      <c r="C1229" s="268" t="s">
        <v>1468</v>
      </c>
      <c r="D1229" s="259"/>
      <c r="E1229" s="260">
        <v>36</v>
      </c>
      <c r="F1229" s="222"/>
      <c r="G1229" s="222"/>
      <c r="H1229" s="222"/>
      <c r="I1229" s="222"/>
      <c r="J1229" s="222"/>
      <c r="K1229" s="222"/>
      <c r="L1229" s="222"/>
      <c r="M1229" s="222"/>
      <c r="N1229" s="222"/>
      <c r="O1229" s="222"/>
      <c r="P1229" s="222"/>
      <c r="Q1229" s="222"/>
      <c r="R1229" s="222"/>
      <c r="S1229" s="222"/>
      <c r="T1229" s="222"/>
      <c r="U1229" s="222"/>
      <c r="V1229" s="222"/>
      <c r="W1229" s="222"/>
      <c r="X1229" s="222"/>
      <c r="Y1229" s="211"/>
      <c r="Z1229" s="211"/>
      <c r="AA1229" s="211"/>
      <c r="AB1229" s="211"/>
      <c r="AC1229" s="211"/>
      <c r="AD1229" s="211"/>
      <c r="AE1229" s="211"/>
      <c r="AF1229" s="211"/>
      <c r="AG1229" s="211" t="s">
        <v>288</v>
      </c>
      <c r="AH1229" s="211">
        <v>0</v>
      </c>
      <c r="AI1229" s="211"/>
      <c r="AJ1229" s="211"/>
      <c r="AK1229" s="211"/>
      <c r="AL1229" s="211"/>
      <c r="AM1229" s="211"/>
      <c r="AN1229" s="211"/>
      <c r="AO1229" s="211"/>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row>
    <row r="1230" spans="1:60" ht="31.45" outlineLevel="1" x14ac:dyDescent="0.2">
      <c r="A1230" s="218"/>
      <c r="B1230" s="219"/>
      <c r="C1230" s="268" t="s">
        <v>845</v>
      </c>
      <c r="D1230" s="259"/>
      <c r="E1230" s="260">
        <v>294.45</v>
      </c>
      <c r="F1230" s="222"/>
      <c r="G1230" s="222"/>
      <c r="H1230" s="222"/>
      <c r="I1230" s="222"/>
      <c r="J1230" s="222"/>
      <c r="K1230" s="222"/>
      <c r="L1230" s="222"/>
      <c r="M1230" s="222"/>
      <c r="N1230" s="222"/>
      <c r="O1230" s="222"/>
      <c r="P1230" s="222"/>
      <c r="Q1230" s="222"/>
      <c r="R1230" s="222"/>
      <c r="S1230" s="222"/>
      <c r="T1230" s="222"/>
      <c r="U1230" s="222"/>
      <c r="V1230" s="222"/>
      <c r="W1230" s="222"/>
      <c r="X1230" s="222"/>
      <c r="Y1230" s="211"/>
      <c r="Z1230" s="211"/>
      <c r="AA1230" s="211"/>
      <c r="AB1230" s="211"/>
      <c r="AC1230" s="211"/>
      <c r="AD1230" s="211"/>
      <c r="AE1230" s="211"/>
      <c r="AF1230" s="211"/>
      <c r="AG1230" s="211" t="s">
        <v>288</v>
      </c>
      <c r="AH1230" s="211">
        <v>0</v>
      </c>
      <c r="AI1230" s="211"/>
      <c r="AJ1230" s="211"/>
      <c r="AK1230" s="211"/>
      <c r="AL1230" s="211"/>
      <c r="AM1230" s="211"/>
      <c r="AN1230" s="211"/>
      <c r="AO1230" s="211"/>
      <c r="AP1230" s="211"/>
      <c r="AQ1230" s="211"/>
      <c r="AR1230" s="211"/>
      <c r="AS1230" s="211"/>
      <c r="AT1230" s="211"/>
      <c r="AU1230" s="211"/>
      <c r="AV1230" s="211"/>
      <c r="AW1230" s="211"/>
      <c r="AX1230" s="211"/>
      <c r="AY1230" s="211"/>
      <c r="AZ1230" s="211"/>
      <c r="BA1230" s="211"/>
      <c r="BB1230" s="211"/>
      <c r="BC1230" s="211"/>
      <c r="BD1230" s="211"/>
      <c r="BE1230" s="211"/>
      <c r="BF1230" s="211"/>
      <c r="BG1230" s="211"/>
      <c r="BH1230" s="211"/>
    </row>
    <row r="1231" spans="1:60" outlineLevel="1" x14ac:dyDescent="0.2">
      <c r="A1231" s="233">
        <v>286</v>
      </c>
      <c r="B1231" s="234" t="s">
        <v>1469</v>
      </c>
      <c r="C1231" s="252" t="s">
        <v>1470</v>
      </c>
      <c r="D1231" s="235" t="s">
        <v>294</v>
      </c>
      <c r="E1231" s="236">
        <v>673.95</v>
      </c>
      <c r="F1231" s="237"/>
      <c r="G1231" s="238">
        <f>ROUND(E1231*F1231,2)</f>
        <v>0</v>
      </c>
      <c r="H1231" s="237"/>
      <c r="I1231" s="238">
        <f>ROUND(E1231*H1231,2)</f>
        <v>0</v>
      </c>
      <c r="J1231" s="237"/>
      <c r="K1231" s="238">
        <f>ROUND(E1231*J1231,2)</f>
        <v>0</v>
      </c>
      <c r="L1231" s="238">
        <v>21</v>
      </c>
      <c r="M1231" s="238">
        <f>G1231*(1+L1231/100)</f>
        <v>0</v>
      </c>
      <c r="N1231" s="238">
        <v>3.2000000000000003E-4</v>
      </c>
      <c r="O1231" s="238">
        <f>ROUND(E1231*N1231,2)</f>
        <v>0.22</v>
      </c>
      <c r="P1231" s="238">
        <v>0</v>
      </c>
      <c r="Q1231" s="238">
        <f>ROUND(E1231*P1231,2)</f>
        <v>0</v>
      </c>
      <c r="R1231" s="238" t="s">
        <v>1440</v>
      </c>
      <c r="S1231" s="238" t="s">
        <v>214</v>
      </c>
      <c r="T1231" s="239" t="s">
        <v>284</v>
      </c>
      <c r="U1231" s="222">
        <v>0.3</v>
      </c>
      <c r="V1231" s="222">
        <f>ROUND(E1231*U1231,2)</f>
        <v>202.19</v>
      </c>
      <c r="W1231" s="222"/>
      <c r="X1231" s="222" t="s">
        <v>248</v>
      </c>
      <c r="Y1231" s="211"/>
      <c r="Z1231" s="211"/>
      <c r="AA1231" s="211"/>
      <c r="AB1231" s="211"/>
      <c r="AC1231" s="211"/>
      <c r="AD1231" s="211"/>
      <c r="AE1231" s="211"/>
      <c r="AF1231" s="211"/>
      <c r="AG1231" s="211" t="s">
        <v>745</v>
      </c>
      <c r="AH1231" s="211"/>
      <c r="AI1231" s="211"/>
      <c r="AJ1231" s="211"/>
      <c r="AK1231" s="211"/>
      <c r="AL1231" s="211"/>
      <c r="AM1231" s="211"/>
      <c r="AN1231" s="211"/>
      <c r="AO1231" s="211"/>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row>
    <row r="1232" spans="1:60" outlineLevel="1" x14ac:dyDescent="0.2">
      <c r="A1232" s="218"/>
      <c r="B1232" s="219"/>
      <c r="C1232" s="268" t="s">
        <v>1471</v>
      </c>
      <c r="D1232" s="259"/>
      <c r="E1232" s="260">
        <v>249</v>
      </c>
      <c r="F1232" s="222"/>
      <c r="G1232" s="222"/>
      <c r="H1232" s="222"/>
      <c r="I1232" s="222"/>
      <c r="J1232" s="222"/>
      <c r="K1232" s="222"/>
      <c r="L1232" s="222"/>
      <c r="M1232" s="222"/>
      <c r="N1232" s="222"/>
      <c r="O1232" s="222"/>
      <c r="P1232" s="222"/>
      <c r="Q1232" s="222"/>
      <c r="R1232" s="222"/>
      <c r="S1232" s="222"/>
      <c r="T1232" s="222"/>
      <c r="U1232" s="222"/>
      <c r="V1232" s="222"/>
      <c r="W1232" s="222"/>
      <c r="X1232" s="222"/>
      <c r="Y1232" s="211"/>
      <c r="Z1232" s="211"/>
      <c r="AA1232" s="211"/>
      <c r="AB1232" s="211"/>
      <c r="AC1232" s="211"/>
      <c r="AD1232" s="211"/>
      <c r="AE1232" s="211"/>
      <c r="AF1232" s="211"/>
      <c r="AG1232" s="211" t="s">
        <v>288</v>
      </c>
      <c r="AH1232" s="211">
        <v>0</v>
      </c>
      <c r="AI1232" s="211"/>
      <c r="AJ1232" s="211"/>
      <c r="AK1232" s="211"/>
      <c r="AL1232" s="211"/>
      <c r="AM1232" s="211"/>
      <c r="AN1232" s="211"/>
      <c r="AO1232" s="211"/>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row>
    <row r="1233" spans="1:60" outlineLevel="1" x14ac:dyDescent="0.2">
      <c r="A1233" s="218"/>
      <c r="B1233" s="219"/>
      <c r="C1233" s="268" t="s">
        <v>1466</v>
      </c>
      <c r="D1233" s="259"/>
      <c r="E1233" s="260">
        <v>31.5</v>
      </c>
      <c r="F1233" s="222"/>
      <c r="G1233" s="222"/>
      <c r="H1233" s="222"/>
      <c r="I1233" s="222"/>
      <c r="J1233" s="222"/>
      <c r="K1233" s="222"/>
      <c r="L1233" s="222"/>
      <c r="M1233" s="222"/>
      <c r="N1233" s="222"/>
      <c r="O1233" s="222"/>
      <c r="P1233" s="222"/>
      <c r="Q1233" s="222"/>
      <c r="R1233" s="222"/>
      <c r="S1233" s="222"/>
      <c r="T1233" s="222"/>
      <c r="U1233" s="222"/>
      <c r="V1233" s="222"/>
      <c r="W1233" s="222"/>
      <c r="X1233" s="222"/>
      <c r="Y1233" s="211"/>
      <c r="Z1233" s="211"/>
      <c r="AA1233" s="211"/>
      <c r="AB1233" s="211"/>
      <c r="AC1233" s="211"/>
      <c r="AD1233" s="211"/>
      <c r="AE1233" s="211"/>
      <c r="AF1233" s="211"/>
      <c r="AG1233" s="211" t="s">
        <v>288</v>
      </c>
      <c r="AH1233" s="211">
        <v>0</v>
      </c>
      <c r="AI1233" s="211"/>
      <c r="AJ1233" s="211"/>
      <c r="AK1233" s="211"/>
      <c r="AL1233" s="211"/>
      <c r="AM1233" s="211"/>
      <c r="AN1233" s="211"/>
      <c r="AO1233" s="211"/>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row>
    <row r="1234" spans="1:60" outlineLevel="1" x14ac:dyDescent="0.2">
      <c r="A1234" s="218"/>
      <c r="B1234" s="219"/>
      <c r="C1234" s="268" t="s">
        <v>1467</v>
      </c>
      <c r="D1234" s="259"/>
      <c r="E1234" s="260">
        <v>63</v>
      </c>
      <c r="F1234" s="222"/>
      <c r="G1234" s="222"/>
      <c r="H1234" s="222"/>
      <c r="I1234" s="222"/>
      <c r="J1234" s="222"/>
      <c r="K1234" s="222"/>
      <c r="L1234" s="222"/>
      <c r="M1234" s="222"/>
      <c r="N1234" s="222"/>
      <c r="O1234" s="222"/>
      <c r="P1234" s="222"/>
      <c r="Q1234" s="222"/>
      <c r="R1234" s="222"/>
      <c r="S1234" s="222"/>
      <c r="T1234" s="222"/>
      <c r="U1234" s="222"/>
      <c r="V1234" s="222"/>
      <c r="W1234" s="222"/>
      <c r="X1234" s="222"/>
      <c r="Y1234" s="211"/>
      <c r="Z1234" s="211"/>
      <c r="AA1234" s="211"/>
      <c r="AB1234" s="211"/>
      <c r="AC1234" s="211"/>
      <c r="AD1234" s="211"/>
      <c r="AE1234" s="211"/>
      <c r="AF1234" s="211"/>
      <c r="AG1234" s="211" t="s">
        <v>288</v>
      </c>
      <c r="AH1234" s="211">
        <v>0</v>
      </c>
      <c r="AI1234" s="211"/>
      <c r="AJ1234" s="211"/>
      <c r="AK1234" s="211"/>
      <c r="AL1234" s="211"/>
      <c r="AM1234" s="211"/>
      <c r="AN1234" s="211"/>
      <c r="AO1234" s="211"/>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row>
    <row r="1235" spans="1:60" outlineLevel="1" x14ac:dyDescent="0.2">
      <c r="A1235" s="218"/>
      <c r="B1235" s="219"/>
      <c r="C1235" s="268" t="s">
        <v>1468</v>
      </c>
      <c r="D1235" s="259"/>
      <c r="E1235" s="260">
        <v>36</v>
      </c>
      <c r="F1235" s="222"/>
      <c r="G1235" s="222"/>
      <c r="H1235" s="222"/>
      <c r="I1235" s="222"/>
      <c r="J1235" s="222"/>
      <c r="K1235" s="222"/>
      <c r="L1235" s="222"/>
      <c r="M1235" s="222"/>
      <c r="N1235" s="222"/>
      <c r="O1235" s="222"/>
      <c r="P1235" s="222"/>
      <c r="Q1235" s="222"/>
      <c r="R1235" s="222"/>
      <c r="S1235" s="222"/>
      <c r="T1235" s="222"/>
      <c r="U1235" s="222"/>
      <c r="V1235" s="222"/>
      <c r="W1235" s="222"/>
      <c r="X1235" s="222"/>
      <c r="Y1235" s="211"/>
      <c r="Z1235" s="211"/>
      <c r="AA1235" s="211"/>
      <c r="AB1235" s="211"/>
      <c r="AC1235" s="211"/>
      <c r="AD1235" s="211"/>
      <c r="AE1235" s="211"/>
      <c r="AF1235" s="211"/>
      <c r="AG1235" s="211" t="s">
        <v>288</v>
      </c>
      <c r="AH1235" s="211">
        <v>0</v>
      </c>
      <c r="AI1235" s="211"/>
      <c r="AJ1235" s="211"/>
      <c r="AK1235" s="211"/>
      <c r="AL1235" s="211"/>
      <c r="AM1235" s="211"/>
      <c r="AN1235" s="211"/>
      <c r="AO1235" s="211"/>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row>
    <row r="1236" spans="1:60" ht="31.45" outlineLevel="1" x14ac:dyDescent="0.2">
      <c r="A1236" s="218"/>
      <c r="B1236" s="219"/>
      <c r="C1236" s="268" t="s">
        <v>845</v>
      </c>
      <c r="D1236" s="259"/>
      <c r="E1236" s="260">
        <v>294.45</v>
      </c>
      <c r="F1236" s="222"/>
      <c r="G1236" s="222"/>
      <c r="H1236" s="222"/>
      <c r="I1236" s="222"/>
      <c r="J1236" s="222"/>
      <c r="K1236" s="222"/>
      <c r="L1236" s="222"/>
      <c r="M1236" s="222"/>
      <c r="N1236" s="222"/>
      <c r="O1236" s="222"/>
      <c r="P1236" s="222"/>
      <c r="Q1236" s="222"/>
      <c r="R1236" s="222"/>
      <c r="S1236" s="222"/>
      <c r="T1236" s="222"/>
      <c r="U1236" s="222"/>
      <c r="V1236" s="222"/>
      <c r="W1236" s="222"/>
      <c r="X1236" s="222"/>
      <c r="Y1236" s="211"/>
      <c r="Z1236" s="211"/>
      <c r="AA1236" s="211"/>
      <c r="AB1236" s="211"/>
      <c r="AC1236" s="211"/>
      <c r="AD1236" s="211"/>
      <c r="AE1236" s="211"/>
      <c r="AF1236" s="211"/>
      <c r="AG1236" s="211" t="s">
        <v>288</v>
      </c>
      <c r="AH1236" s="211">
        <v>0</v>
      </c>
      <c r="AI1236" s="211"/>
      <c r="AJ1236" s="211"/>
      <c r="AK1236" s="211"/>
      <c r="AL1236" s="211"/>
      <c r="AM1236" s="211"/>
      <c r="AN1236" s="211"/>
      <c r="AO1236" s="211"/>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row>
    <row r="1237" spans="1:60" ht="13.1" x14ac:dyDescent="0.2">
      <c r="A1237" s="227" t="s">
        <v>209</v>
      </c>
      <c r="B1237" s="228" t="s">
        <v>164</v>
      </c>
      <c r="C1237" s="251" t="s">
        <v>165</v>
      </c>
      <c r="D1237" s="229"/>
      <c r="E1237" s="230"/>
      <c r="F1237" s="231"/>
      <c r="G1237" s="231">
        <f>SUMIF(AG1238:AG1256,"&lt;&gt;NOR",G1238:G1256)</f>
        <v>0</v>
      </c>
      <c r="H1237" s="231"/>
      <c r="I1237" s="231">
        <f>SUM(I1238:I1256)</f>
        <v>0</v>
      </c>
      <c r="J1237" s="231"/>
      <c r="K1237" s="231">
        <f>SUM(K1238:K1256)</f>
        <v>0</v>
      </c>
      <c r="L1237" s="231"/>
      <c r="M1237" s="231">
        <f>SUM(M1238:M1256)</f>
        <v>0</v>
      </c>
      <c r="N1237" s="231"/>
      <c r="O1237" s="231">
        <f>SUM(O1238:O1256)</f>
        <v>0.81</v>
      </c>
      <c r="P1237" s="231"/>
      <c r="Q1237" s="231">
        <f>SUM(Q1238:Q1256)</f>
        <v>0</v>
      </c>
      <c r="R1237" s="231"/>
      <c r="S1237" s="231"/>
      <c r="T1237" s="232"/>
      <c r="U1237" s="226"/>
      <c r="V1237" s="226">
        <f>SUM(V1238:V1256)</f>
        <v>279.22000000000003</v>
      </c>
      <c r="W1237" s="226"/>
      <c r="X1237" s="226"/>
      <c r="AG1237" t="s">
        <v>210</v>
      </c>
    </row>
    <row r="1238" spans="1:60" outlineLevel="1" x14ac:dyDescent="0.2">
      <c r="A1238" s="233">
        <v>287</v>
      </c>
      <c r="B1238" s="234" t="s">
        <v>1472</v>
      </c>
      <c r="C1238" s="252" t="s">
        <v>1473</v>
      </c>
      <c r="D1238" s="235" t="s">
        <v>294</v>
      </c>
      <c r="E1238" s="236">
        <v>1973.3005000000001</v>
      </c>
      <c r="F1238" s="237"/>
      <c r="G1238" s="238">
        <f>ROUND(E1238*F1238,2)</f>
        <v>0</v>
      </c>
      <c r="H1238" s="237"/>
      <c r="I1238" s="238">
        <f>ROUND(E1238*H1238,2)</f>
        <v>0</v>
      </c>
      <c r="J1238" s="237"/>
      <c r="K1238" s="238">
        <f>ROUND(E1238*J1238,2)</f>
        <v>0</v>
      </c>
      <c r="L1238" s="238">
        <v>21</v>
      </c>
      <c r="M1238" s="238">
        <f>G1238*(1+L1238/100)</f>
        <v>0</v>
      </c>
      <c r="N1238" s="238">
        <v>1E-4</v>
      </c>
      <c r="O1238" s="238">
        <f>ROUND(E1238*N1238,2)</f>
        <v>0.2</v>
      </c>
      <c r="P1238" s="238">
        <v>0</v>
      </c>
      <c r="Q1238" s="238">
        <f>ROUND(E1238*P1238,2)</f>
        <v>0</v>
      </c>
      <c r="R1238" s="238" t="s">
        <v>1474</v>
      </c>
      <c r="S1238" s="238" t="s">
        <v>214</v>
      </c>
      <c r="T1238" s="239" t="s">
        <v>284</v>
      </c>
      <c r="U1238" s="222">
        <v>3.2480000000000002E-2</v>
      </c>
      <c r="V1238" s="222">
        <f>ROUND(E1238*U1238,2)</f>
        <v>64.09</v>
      </c>
      <c r="W1238" s="222"/>
      <c r="X1238" s="222" t="s">
        <v>248</v>
      </c>
      <c r="Y1238" s="211"/>
      <c r="Z1238" s="211"/>
      <c r="AA1238" s="211"/>
      <c r="AB1238" s="211"/>
      <c r="AC1238" s="211"/>
      <c r="AD1238" s="211"/>
      <c r="AE1238" s="211"/>
      <c r="AF1238" s="211"/>
      <c r="AG1238" s="211" t="s">
        <v>745</v>
      </c>
      <c r="AH1238" s="211"/>
      <c r="AI1238" s="211"/>
      <c r="AJ1238" s="211"/>
      <c r="AK1238" s="211"/>
      <c r="AL1238" s="211"/>
      <c r="AM1238" s="211"/>
      <c r="AN1238" s="211"/>
      <c r="AO1238" s="211"/>
      <c r="AP1238" s="211"/>
      <c r="AQ1238" s="211"/>
      <c r="AR1238" s="211"/>
      <c r="AS1238" s="211"/>
      <c r="AT1238" s="211"/>
      <c r="AU1238" s="211"/>
      <c r="AV1238" s="211"/>
      <c r="AW1238" s="211"/>
      <c r="AX1238" s="211"/>
      <c r="AY1238" s="211"/>
      <c r="AZ1238" s="211"/>
      <c r="BA1238" s="211"/>
      <c r="BB1238" s="211"/>
      <c r="BC1238" s="211"/>
      <c r="BD1238" s="211"/>
      <c r="BE1238" s="211"/>
      <c r="BF1238" s="211"/>
      <c r="BG1238" s="211"/>
      <c r="BH1238" s="211"/>
    </row>
    <row r="1239" spans="1:60" outlineLevel="1" x14ac:dyDescent="0.2">
      <c r="A1239" s="218"/>
      <c r="B1239" s="219"/>
      <c r="C1239" s="269" t="s">
        <v>310</v>
      </c>
      <c r="D1239" s="261"/>
      <c r="E1239" s="262"/>
      <c r="F1239" s="222"/>
      <c r="G1239" s="222"/>
      <c r="H1239" s="222"/>
      <c r="I1239" s="222"/>
      <c r="J1239" s="222"/>
      <c r="K1239" s="222"/>
      <c r="L1239" s="222"/>
      <c r="M1239" s="222"/>
      <c r="N1239" s="222"/>
      <c r="O1239" s="222"/>
      <c r="P1239" s="222"/>
      <c r="Q1239" s="222"/>
      <c r="R1239" s="222"/>
      <c r="S1239" s="222"/>
      <c r="T1239" s="222"/>
      <c r="U1239" s="222"/>
      <c r="V1239" s="222"/>
      <c r="W1239" s="222"/>
      <c r="X1239" s="222"/>
      <c r="Y1239" s="211"/>
      <c r="Z1239" s="211"/>
      <c r="AA1239" s="211"/>
      <c r="AB1239" s="211"/>
      <c r="AC1239" s="211"/>
      <c r="AD1239" s="211"/>
      <c r="AE1239" s="211"/>
      <c r="AF1239" s="211"/>
      <c r="AG1239" s="211" t="s">
        <v>288</v>
      </c>
      <c r="AH1239" s="211"/>
      <c r="AI1239" s="211"/>
      <c r="AJ1239" s="211"/>
      <c r="AK1239" s="211"/>
      <c r="AL1239" s="211"/>
      <c r="AM1239" s="211"/>
      <c r="AN1239" s="211"/>
      <c r="AO1239" s="211"/>
      <c r="AP1239" s="211"/>
      <c r="AQ1239" s="211"/>
      <c r="AR1239" s="211"/>
      <c r="AS1239" s="211"/>
      <c r="AT1239" s="211"/>
      <c r="AU1239" s="211"/>
      <c r="AV1239" s="211"/>
      <c r="AW1239" s="211"/>
      <c r="AX1239" s="211"/>
      <c r="AY1239" s="211"/>
      <c r="AZ1239" s="211"/>
      <c r="BA1239" s="211"/>
      <c r="BB1239" s="211"/>
      <c r="BC1239" s="211"/>
      <c r="BD1239" s="211"/>
      <c r="BE1239" s="211"/>
      <c r="BF1239" s="211"/>
      <c r="BG1239" s="211"/>
      <c r="BH1239" s="211"/>
    </row>
    <row r="1240" spans="1:60" outlineLevel="1" x14ac:dyDescent="0.2">
      <c r="A1240" s="218"/>
      <c r="B1240" s="219"/>
      <c r="C1240" s="270" t="s">
        <v>488</v>
      </c>
      <c r="D1240" s="261"/>
      <c r="E1240" s="262">
        <v>2.15</v>
      </c>
      <c r="F1240" s="222"/>
      <c r="G1240" s="222"/>
      <c r="H1240" s="222"/>
      <c r="I1240" s="222"/>
      <c r="J1240" s="222"/>
      <c r="K1240" s="222"/>
      <c r="L1240" s="222"/>
      <c r="M1240" s="222"/>
      <c r="N1240" s="222"/>
      <c r="O1240" s="222"/>
      <c r="P1240" s="222"/>
      <c r="Q1240" s="222"/>
      <c r="R1240" s="222"/>
      <c r="S1240" s="222"/>
      <c r="T1240" s="222"/>
      <c r="U1240" s="222"/>
      <c r="V1240" s="222"/>
      <c r="W1240" s="222"/>
      <c r="X1240" s="222"/>
      <c r="Y1240" s="211"/>
      <c r="Z1240" s="211"/>
      <c r="AA1240" s="211"/>
      <c r="AB1240" s="211"/>
      <c r="AC1240" s="211"/>
      <c r="AD1240" s="211"/>
      <c r="AE1240" s="211"/>
      <c r="AF1240" s="211"/>
      <c r="AG1240" s="211" t="s">
        <v>288</v>
      </c>
      <c r="AH1240" s="211">
        <v>2</v>
      </c>
      <c r="AI1240" s="211"/>
      <c r="AJ1240" s="211"/>
      <c r="AK1240" s="211"/>
      <c r="AL1240" s="211"/>
      <c r="AM1240" s="211"/>
      <c r="AN1240" s="211"/>
      <c r="AO1240" s="211"/>
      <c r="AP1240" s="211"/>
      <c r="AQ1240" s="211"/>
      <c r="AR1240" s="211"/>
      <c r="AS1240" s="211"/>
      <c r="AT1240" s="211"/>
      <c r="AU1240" s="211"/>
      <c r="AV1240" s="211"/>
      <c r="AW1240" s="211"/>
      <c r="AX1240" s="211"/>
      <c r="AY1240" s="211"/>
      <c r="AZ1240" s="211"/>
      <c r="BA1240" s="211"/>
      <c r="BB1240" s="211"/>
      <c r="BC1240" s="211"/>
      <c r="BD1240" s="211"/>
      <c r="BE1240" s="211"/>
      <c r="BF1240" s="211"/>
      <c r="BG1240" s="211"/>
      <c r="BH1240" s="211"/>
    </row>
    <row r="1241" spans="1:60" outlineLevel="1" x14ac:dyDescent="0.2">
      <c r="A1241" s="218"/>
      <c r="B1241" s="219"/>
      <c r="C1241" s="270" t="s">
        <v>489</v>
      </c>
      <c r="D1241" s="261"/>
      <c r="E1241" s="262">
        <v>1.75</v>
      </c>
      <c r="F1241" s="222"/>
      <c r="G1241" s="222"/>
      <c r="H1241" s="222"/>
      <c r="I1241" s="222"/>
      <c r="J1241" s="222"/>
      <c r="K1241" s="222"/>
      <c r="L1241" s="222"/>
      <c r="M1241" s="222"/>
      <c r="N1241" s="222"/>
      <c r="O1241" s="222"/>
      <c r="P1241" s="222"/>
      <c r="Q1241" s="222"/>
      <c r="R1241" s="222"/>
      <c r="S1241" s="222"/>
      <c r="T1241" s="222"/>
      <c r="U1241" s="222"/>
      <c r="V1241" s="222"/>
      <c r="W1241" s="222"/>
      <c r="X1241" s="222"/>
      <c r="Y1241" s="211"/>
      <c r="Z1241" s="211"/>
      <c r="AA1241" s="211"/>
      <c r="AB1241" s="211"/>
      <c r="AC1241" s="211"/>
      <c r="AD1241" s="211"/>
      <c r="AE1241" s="211"/>
      <c r="AF1241" s="211"/>
      <c r="AG1241" s="211" t="s">
        <v>288</v>
      </c>
      <c r="AH1241" s="211">
        <v>2</v>
      </c>
      <c r="AI1241" s="211"/>
      <c r="AJ1241" s="211"/>
      <c r="AK1241" s="211"/>
      <c r="AL1241" s="211"/>
      <c r="AM1241" s="211"/>
      <c r="AN1241" s="211"/>
      <c r="AO1241" s="211"/>
      <c r="AP1241" s="211"/>
      <c r="AQ1241" s="211"/>
      <c r="AR1241" s="211"/>
      <c r="AS1241" s="211"/>
      <c r="AT1241" s="211"/>
      <c r="AU1241" s="211"/>
      <c r="AV1241" s="211"/>
      <c r="AW1241" s="211"/>
      <c r="AX1241" s="211"/>
      <c r="AY1241" s="211"/>
      <c r="AZ1241" s="211"/>
      <c r="BA1241" s="211"/>
      <c r="BB1241" s="211"/>
      <c r="BC1241" s="211"/>
      <c r="BD1241" s="211"/>
      <c r="BE1241" s="211"/>
      <c r="BF1241" s="211"/>
      <c r="BG1241" s="211"/>
      <c r="BH1241" s="211"/>
    </row>
    <row r="1242" spans="1:60" outlineLevel="1" x14ac:dyDescent="0.2">
      <c r="A1242" s="218"/>
      <c r="B1242" s="219"/>
      <c r="C1242" s="270" t="s">
        <v>490</v>
      </c>
      <c r="D1242" s="261"/>
      <c r="E1242" s="262">
        <v>2.35</v>
      </c>
      <c r="F1242" s="222"/>
      <c r="G1242" s="222"/>
      <c r="H1242" s="222"/>
      <c r="I1242" s="222"/>
      <c r="J1242" s="222"/>
      <c r="K1242" s="222"/>
      <c r="L1242" s="222"/>
      <c r="M1242" s="222"/>
      <c r="N1242" s="222"/>
      <c r="O1242" s="222"/>
      <c r="P1242" s="222"/>
      <c r="Q1242" s="222"/>
      <c r="R1242" s="222"/>
      <c r="S1242" s="222"/>
      <c r="T1242" s="222"/>
      <c r="U1242" s="222"/>
      <c r="V1242" s="222"/>
      <c r="W1242" s="222"/>
      <c r="X1242" s="222"/>
      <c r="Y1242" s="211"/>
      <c r="Z1242" s="211"/>
      <c r="AA1242" s="211"/>
      <c r="AB1242" s="211"/>
      <c r="AC1242" s="211"/>
      <c r="AD1242" s="211"/>
      <c r="AE1242" s="211"/>
      <c r="AF1242" s="211"/>
      <c r="AG1242" s="211" t="s">
        <v>288</v>
      </c>
      <c r="AH1242" s="211">
        <v>2</v>
      </c>
      <c r="AI1242" s="211"/>
      <c r="AJ1242" s="211"/>
      <c r="AK1242" s="211"/>
      <c r="AL1242" s="211"/>
      <c r="AM1242" s="211"/>
      <c r="AN1242" s="211"/>
      <c r="AO1242" s="211"/>
      <c r="AP1242" s="211"/>
      <c r="AQ1242" s="211"/>
      <c r="AR1242" s="211"/>
      <c r="AS1242" s="211"/>
      <c r="AT1242" s="211"/>
      <c r="AU1242" s="211"/>
      <c r="AV1242" s="211"/>
      <c r="AW1242" s="211"/>
      <c r="AX1242" s="211"/>
      <c r="AY1242" s="211"/>
      <c r="AZ1242" s="211"/>
      <c r="BA1242" s="211"/>
      <c r="BB1242" s="211"/>
      <c r="BC1242" s="211"/>
      <c r="BD1242" s="211"/>
      <c r="BE1242" s="211"/>
      <c r="BF1242" s="211"/>
      <c r="BG1242" s="211"/>
      <c r="BH1242" s="211"/>
    </row>
    <row r="1243" spans="1:60" outlineLevel="1" x14ac:dyDescent="0.2">
      <c r="A1243" s="218"/>
      <c r="B1243" s="219"/>
      <c r="C1243" s="270" t="s">
        <v>491</v>
      </c>
      <c r="D1243" s="261"/>
      <c r="E1243" s="262">
        <v>3.3</v>
      </c>
      <c r="F1243" s="222"/>
      <c r="G1243" s="222"/>
      <c r="H1243" s="222"/>
      <c r="I1243" s="222"/>
      <c r="J1243" s="222"/>
      <c r="K1243" s="222"/>
      <c r="L1243" s="222"/>
      <c r="M1243" s="222"/>
      <c r="N1243" s="222"/>
      <c r="O1243" s="222"/>
      <c r="P1243" s="222"/>
      <c r="Q1243" s="222"/>
      <c r="R1243" s="222"/>
      <c r="S1243" s="222"/>
      <c r="T1243" s="222"/>
      <c r="U1243" s="222"/>
      <c r="V1243" s="222"/>
      <c r="W1243" s="222"/>
      <c r="X1243" s="222"/>
      <c r="Y1243" s="211"/>
      <c r="Z1243" s="211"/>
      <c r="AA1243" s="211"/>
      <c r="AB1243" s="211"/>
      <c r="AC1243" s="211"/>
      <c r="AD1243" s="211"/>
      <c r="AE1243" s="211"/>
      <c r="AF1243" s="211"/>
      <c r="AG1243" s="211" t="s">
        <v>288</v>
      </c>
      <c r="AH1243" s="211">
        <v>2</v>
      </c>
      <c r="AI1243" s="211"/>
      <c r="AJ1243" s="211"/>
      <c r="AK1243" s="211"/>
      <c r="AL1243" s="211"/>
      <c r="AM1243" s="211"/>
      <c r="AN1243" s="211"/>
      <c r="AO1243" s="211"/>
      <c r="AP1243" s="211"/>
      <c r="AQ1243" s="211"/>
      <c r="AR1243" s="211"/>
      <c r="AS1243" s="211"/>
      <c r="AT1243" s="211"/>
      <c r="AU1243" s="211"/>
      <c r="AV1243" s="211"/>
      <c r="AW1243" s="211"/>
      <c r="AX1243" s="211"/>
      <c r="AY1243" s="211"/>
      <c r="AZ1243" s="211"/>
      <c r="BA1243" s="211"/>
      <c r="BB1243" s="211"/>
      <c r="BC1243" s="211"/>
      <c r="BD1243" s="211"/>
      <c r="BE1243" s="211"/>
      <c r="BF1243" s="211"/>
      <c r="BG1243" s="211"/>
      <c r="BH1243" s="211"/>
    </row>
    <row r="1244" spans="1:60" outlineLevel="1" x14ac:dyDescent="0.2">
      <c r="A1244" s="218"/>
      <c r="B1244" s="219"/>
      <c r="C1244" s="270" t="s">
        <v>492</v>
      </c>
      <c r="D1244" s="261"/>
      <c r="E1244" s="262">
        <v>3.5</v>
      </c>
      <c r="F1244" s="222"/>
      <c r="G1244" s="222"/>
      <c r="H1244" s="222"/>
      <c r="I1244" s="222"/>
      <c r="J1244" s="222"/>
      <c r="K1244" s="222"/>
      <c r="L1244" s="222"/>
      <c r="M1244" s="222"/>
      <c r="N1244" s="222"/>
      <c r="O1244" s="222"/>
      <c r="P1244" s="222"/>
      <c r="Q1244" s="222"/>
      <c r="R1244" s="222"/>
      <c r="S1244" s="222"/>
      <c r="T1244" s="222"/>
      <c r="U1244" s="222"/>
      <c r="V1244" s="222"/>
      <c r="W1244" s="222"/>
      <c r="X1244" s="222"/>
      <c r="Y1244" s="211"/>
      <c r="Z1244" s="211"/>
      <c r="AA1244" s="211"/>
      <c r="AB1244" s="211"/>
      <c r="AC1244" s="211"/>
      <c r="AD1244" s="211"/>
      <c r="AE1244" s="211"/>
      <c r="AF1244" s="211"/>
      <c r="AG1244" s="211" t="s">
        <v>288</v>
      </c>
      <c r="AH1244" s="211">
        <v>2</v>
      </c>
      <c r="AI1244" s="211"/>
      <c r="AJ1244" s="211"/>
      <c r="AK1244" s="211"/>
      <c r="AL1244" s="211"/>
      <c r="AM1244" s="211"/>
      <c r="AN1244" s="211"/>
      <c r="AO1244" s="211"/>
      <c r="AP1244" s="211"/>
      <c r="AQ1244" s="211"/>
      <c r="AR1244" s="211"/>
      <c r="AS1244" s="211"/>
      <c r="AT1244" s="211"/>
      <c r="AU1244" s="211"/>
      <c r="AV1244" s="211"/>
      <c r="AW1244" s="211"/>
      <c r="AX1244" s="211"/>
      <c r="AY1244" s="211"/>
      <c r="AZ1244" s="211"/>
      <c r="BA1244" s="211"/>
      <c r="BB1244" s="211"/>
      <c r="BC1244" s="211"/>
      <c r="BD1244" s="211"/>
      <c r="BE1244" s="211"/>
      <c r="BF1244" s="211"/>
      <c r="BG1244" s="211"/>
      <c r="BH1244" s="211"/>
    </row>
    <row r="1245" spans="1:60" outlineLevel="1" x14ac:dyDescent="0.2">
      <c r="A1245" s="218"/>
      <c r="B1245" s="219"/>
      <c r="C1245" s="270" t="s">
        <v>493</v>
      </c>
      <c r="D1245" s="261"/>
      <c r="E1245" s="262">
        <v>7</v>
      </c>
      <c r="F1245" s="222"/>
      <c r="G1245" s="222"/>
      <c r="H1245" s="222"/>
      <c r="I1245" s="222"/>
      <c r="J1245" s="222"/>
      <c r="K1245" s="222"/>
      <c r="L1245" s="222"/>
      <c r="M1245" s="222"/>
      <c r="N1245" s="222"/>
      <c r="O1245" s="222"/>
      <c r="P1245" s="222"/>
      <c r="Q1245" s="222"/>
      <c r="R1245" s="222"/>
      <c r="S1245" s="222"/>
      <c r="T1245" s="222"/>
      <c r="U1245" s="222"/>
      <c r="V1245" s="222"/>
      <c r="W1245" s="222"/>
      <c r="X1245" s="222"/>
      <c r="Y1245" s="211"/>
      <c r="Z1245" s="211"/>
      <c r="AA1245" s="211"/>
      <c r="AB1245" s="211"/>
      <c r="AC1245" s="211"/>
      <c r="AD1245" s="211"/>
      <c r="AE1245" s="211"/>
      <c r="AF1245" s="211"/>
      <c r="AG1245" s="211" t="s">
        <v>288</v>
      </c>
      <c r="AH1245" s="211">
        <v>2</v>
      </c>
      <c r="AI1245" s="211"/>
      <c r="AJ1245" s="211"/>
      <c r="AK1245" s="211"/>
      <c r="AL1245" s="211"/>
      <c r="AM1245" s="211"/>
      <c r="AN1245" s="211"/>
      <c r="AO1245" s="211"/>
      <c r="AP1245" s="211"/>
      <c r="AQ1245" s="211"/>
      <c r="AR1245" s="211"/>
      <c r="AS1245" s="211"/>
      <c r="AT1245" s="211"/>
      <c r="AU1245" s="211"/>
      <c r="AV1245" s="211"/>
      <c r="AW1245" s="211"/>
      <c r="AX1245" s="211"/>
      <c r="AY1245" s="211"/>
      <c r="AZ1245" s="211"/>
      <c r="BA1245" s="211"/>
      <c r="BB1245" s="211"/>
      <c r="BC1245" s="211"/>
      <c r="BD1245" s="211"/>
      <c r="BE1245" s="211"/>
      <c r="BF1245" s="211"/>
      <c r="BG1245" s="211"/>
      <c r="BH1245" s="211"/>
    </row>
    <row r="1246" spans="1:60" outlineLevel="1" x14ac:dyDescent="0.2">
      <c r="A1246" s="218"/>
      <c r="B1246" s="219"/>
      <c r="C1246" s="270" t="s">
        <v>494</v>
      </c>
      <c r="D1246" s="261"/>
      <c r="E1246" s="262">
        <v>2.1</v>
      </c>
      <c r="F1246" s="222"/>
      <c r="G1246" s="222"/>
      <c r="H1246" s="222"/>
      <c r="I1246" s="222"/>
      <c r="J1246" s="222"/>
      <c r="K1246" s="222"/>
      <c r="L1246" s="222"/>
      <c r="M1246" s="222"/>
      <c r="N1246" s="222"/>
      <c r="O1246" s="222"/>
      <c r="P1246" s="222"/>
      <c r="Q1246" s="222"/>
      <c r="R1246" s="222"/>
      <c r="S1246" s="222"/>
      <c r="T1246" s="222"/>
      <c r="U1246" s="222"/>
      <c r="V1246" s="222"/>
      <c r="W1246" s="222"/>
      <c r="X1246" s="222"/>
      <c r="Y1246" s="211"/>
      <c r="Z1246" s="211"/>
      <c r="AA1246" s="211"/>
      <c r="AB1246" s="211"/>
      <c r="AC1246" s="211"/>
      <c r="AD1246" s="211"/>
      <c r="AE1246" s="211"/>
      <c r="AF1246" s="211"/>
      <c r="AG1246" s="211" t="s">
        <v>288</v>
      </c>
      <c r="AH1246" s="211">
        <v>2</v>
      </c>
      <c r="AI1246" s="211"/>
      <c r="AJ1246" s="211"/>
      <c r="AK1246" s="211"/>
      <c r="AL1246" s="211"/>
      <c r="AM1246" s="211"/>
      <c r="AN1246" s="211"/>
      <c r="AO1246" s="211"/>
      <c r="AP1246" s="211"/>
      <c r="AQ1246" s="211"/>
      <c r="AR1246" s="211"/>
      <c r="AS1246" s="211"/>
      <c r="AT1246" s="211"/>
      <c r="AU1246" s="211"/>
      <c r="AV1246" s="211"/>
      <c r="AW1246" s="211"/>
      <c r="AX1246" s="211"/>
      <c r="AY1246" s="211"/>
      <c r="AZ1246" s="211"/>
      <c r="BA1246" s="211"/>
      <c r="BB1246" s="211"/>
      <c r="BC1246" s="211"/>
      <c r="BD1246" s="211"/>
      <c r="BE1246" s="211"/>
      <c r="BF1246" s="211"/>
      <c r="BG1246" s="211"/>
      <c r="BH1246" s="211"/>
    </row>
    <row r="1247" spans="1:60" outlineLevel="1" x14ac:dyDescent="0.2">
      <c r="A1247" s="218"/>
      <c r="B1247" s="219"/>
      <c r="C1247" s="270" t="s">
        <v>495</v>
      </c>
      <c r="D1247" s="261"/>
      <c r="E1247" s="262">
        <v>7.8</v>
      </c>
      <c r="F1247" s="222"/>
      <c r="G1247" s="222"/>
      <c r="H1247" s="222"/>
      <c r="I1247" s="222"/>
      <c r="J1247" s="222"/>
      <c r="K1247" s="222"/>
      <c r="L1247" s="222"/>
      <c r="M1247" s="222"/>
      <c r="N1247" s="222"/>
      <c r="O1247" s="222"/>
      <c r="P1247" s="222"/>
      <c r="Q1247" s="222"/>
      <c r="R1247" s="222"/>
      <c r="S1247" s="222"/>
      <c r="T1247" s="222"/>
      <c r="U1247" s="222"/>
      <c r="V1247" s="222"/>
      <c r="W1247" s="222"/>
      <c r="X1247" s="222"/>
      <c r="Y1247" s="211"/>
      <c r="Z1247" s="211"/>
      <c r="AA1247" s="211"/>
      <c r="AB1247" s="211"/>
      <c r="AC1247" s="211"/>
      <c r="AD1247" s="211"/>
      <c r="AE1247" s="211"/>
      <c r="AF1247" s="211"/>
      <c r="AG1247" s="211" t="s">
        <v>288</v>
      </c>
      <c r="AH1247" s="211">
        <v>2</v>
      </c>
      <c r="AI1247" s="211"/>
      <c r="AJ1247" s="211"/>
      <c r="AK1247" s="211"/>
      <c r="AL1247" s="211"/>
      <c r="AM1247" s="211"/>
      <c r="AN1247" s="211"/>
      <c r="AO1247" s="211"/>
      <c r="AP1247" s="211"/>
      <c r="AQ1247" s="211"/>
      <c r="AR1247" s="211"/>
      <c r="AS1247" s="211"/>
      <c r="AT1247" s="211"/>
      <c r="AU1247" s="211"/>
      <c r="AV1247" s="211"/>
      <c r="AW1247" s="211"/>
      <c r="AX1247" s="211"/>
      <c r="AY1247" s="211"/>
      <c r="AZ1247" s="211"/>
      <c r="BA1247" s="211"/>
      <c r="BB1247" s="211"/>
      <c r="BC1247" s="211"/>
      <c r="BD1247" s="211"/>
      <c r="BE1247" s="211"/>
      <c r="BF1247" s="211"/>
      <c r="BG1247" s="211"/>
      <c r="BH1247" s="211"/>
    </row>
    <row r="1248" spans="1:60" outlineLevel="1" x14ac:dyDescent="0.2">
      <c r="A1248" s="218"/>
      <c r="B1248" s="219"/>
      <c r="C1248" s="270" t="s">
        <v>496</v>
      </c>
      <c r="D1248" s="261"/>
      <c r="E1248" s="262">
        <v>2.9</v>
      </c>
      <c r="F1248" s="222"/>
      <c r="G1248" s="222"/>
      <c r="H1248" s="222"/>
      <c r="I1248" s="222"/>
      <c r="J1248" s="222"/>
      <c r="K1248" s="222"/>
      <c r="L1248" s="222"/>
      <c r="M1248" s="222"/>
      <c r="N1248" s="222"/>
      <c r="O1248" s="222"/>
      <c r="P1248" s="222"/>
      <c r="Q1248" s="222"/>
      <c r="R1248" s="222"/>
      <c r="S1248" s="222"/>
      <c r="T1248" s="222"/>
      <c r="U1248" s="222"/>
      <c r="V1248" s="222"/>
      <c r="W1248" s="222"/>
      <c r="X1248" s="222"/>
      <c r="Y1248" s="211"/>
      <c r="Z1248" s="211"/>
      <c r="AA1248" s="211"/>
      <c r="AB1248" s="211"/>
      <c r="AC1248" s="211"/>
      <c r="AD1248" s="211"/>
      <c r="AE1248" s="211"/>
      <c r="AF1248" s="211"/>
      <c r="AG1248" s="211" t="s">
        <v>288</v>
      </c>
      <c r="AH1248" s="211">
        <v>2</v>
      </c>
      <c r="AI1248" s="211"/>
      <c r="AJ1248" s="211"/>
      <c r="AK1248" s="211"/>
      <c r="AL1248" s="211"/>
      <c r="AM1248" s="211"/>
      <c r="AN1248" s="211"/>
      <c r="AO1248" s="211"/>
      <c r="AP1248" s="211"/>
      <c r="AQ1248" s="211"/>
      <c r="AR1248" s="211"/>
      <c r="AS1248" s="211"/>
      <c r="AT1248" s="211"/>
      <c r="AU1248" s="211"/>
      <c r="AV1248" s="211"/>
      <c r="AW1248" s="211"/>
      <c r="AX1248" s="211"/>
      <c r="AY1248" s="211"/>
      <c r="AZ1248" s="211"/>
      <c r="BA1248" s="211"/>
      <c r="BB1248" s="211"/>
      <c r="BC1248" s="211"/>
      <c r="BD1248" s="211"/>
      <c r="BE1248" s="211"/>
      <c r="BF1248" s="211"/>
      <c r="BG1248" s="211"/>
      <c r="BH1248" s="211"/>
    </row>
    <row r="1249" spans="1:60" outlineLevel="1" x14ac:dyDescent="0.2">
      <c r="A1249" s="218"/>
      <c r="B1249" s="219"/>
      <c r="C1249" s="271" t="s">
        <v>315</v>
      </c>
      <c r="D1249" s="263"/>
      <c r="E1249" s="264"/>
      <c r="F1249" s="222"/>
      <c r="G1249" s="222"/>
      <c r="H1249" s="222"/>
      <c r="I1249" s="222"/>
      <c r="J1249" s="222"/>
      <c r="K1249" s="222"/>
      <c r="L1249" s="222"/>
      <c r="M1249" s="222"/>
      <c r="N1249" s="222"/>
      <c r="O1249" s="222"/>
      <c r="P1249" s="222"/>
      <c r="Q1249" s="222"/>
      <c r="R1249" s="222"/>
      <c r="S1249" s="222"/>
      <c r="T1249" s="222"/>
      <c r="U1249" s="222"/>
      <c r="V1249" s="222"/>
      <c r="W1249" s="222"/>
      <c r="X1249" s="222"/>
      <c r="Y1249" s="211"/>
      <c r="Z1249" s="211"/>
      <c r="AA1249" s="211"/>
      <c r="AB1249" s="211"/>
      <c r="AC1249" s="211"/>
      <c r="AD1249" s="211"/>
      <c r="AE1249" s="211"/>
      <c r="AF1249" s="211"/>
      <c r="AG1249" s="211" t="s">
        <v>288</v>
      </c>
      <c r="AH1249" s="211">
        <v>3</v>
      </c>
      <c r="AI1249" s="211"/>
      <c r="AJ1249" s="211"/>
      <c r="AK1249" s="211"/>
      <c r="AL1249" s="211"/>
      <c r="AM1249" s="211"/>
      <c r="AN1249" s="211"/>
      <c r="AO1249" s="211"/>
      <c r="AP1249" s="211"/>
      <c r="AQ1249" s="211"/>
      <c r="AR1249" s="211"/>
      <c r="AS1249" s="211"/>
      <c r="AT1249" s="211"/>
      <c r="AU1249" s="211"/>
      <c r="AV1249" s="211"/>
      <c r="AW1249" s="211"/>
      <c r="AX1249" s="211"/>
      <c r="AY1249" s="211"/>
      <c r="AZ1249" s="211"/>
      <c r="BA1249" s="211"/>
      <c r="BB1249" s="211"/>
      <c r="BC1249" s="211"/>
      <c r="BD1249" s="211"/>
      <c r="BE1249" s="211"/>
      <c r="BF1249" s="211"/>
      <c r="BG1249" s="211"/>
      <c r="BH1249" s="211"/>
    </row>
    <row r="1250" spans="1:60" outlineLevel="1" x14ac:dyDescent="0.2">
      <c r="A1250" s="218"/>
      <c r="B1250" s="219"/>
      <c r="C1250" s="269" t="s">
        <v>316</v>
      </c>
      <c r="D1250" s="261"/>
      <c r="E1250" s="262"/>
      <c r="F1250" s="222"/>
      <c r="G1250" s="222"/>
      <c r="H1250" s="222"/>
      <c r="I1250" s="222"/>
      <c r="J1250" s="222"/>
      <c r="K1250" s="222"/>
      <c r="L1250" s="222"/>
      <c r="M1250" s="222"/>
      <c r="N1250" s="222"/>
      <c r="O1250" s="222"/>
      <c r="P1250" s="222"/>
      <c r="Q1250" s="222"/>
      <c r="R1250" s="222"/>
      <c r="S1250" s="222"/>
      <c r="T1250" s="222"/>
      <c r="U1250" s="222"/>
      <c r="V1250" s="222"/>
      <c r="W1250" s="222"/>
      <c r="X1250" s="222"/>
      <c r="Y1250" s="211"/>
      <c r="Z1250" s="211"/>
      <c r="AA1250" s="211"/>
      <c r="AB1250" s="211"/>
      <c r="AC1250" s="211"/>
      <c r="AD1250" s="211"/>
      <c r="AE1250" s="211"/>
      <c r="AF1250" s="211"/>
      <c r="AG1250" s="211" t="s">
        <v>288</v>
      </c>
      <c r="AH1250" s="211"/>
      <c r="AI1250" s="211"/>
      <c r="AJ1250" s="211"/>
      <c r="AK1250" s="211"/>
      <c r="AL1250" s="211"/>
      <c r="AM1250" s="211"/>
      <c r="AN1250" s="211"/>
      <c r="AO1250" s="211"/>
      <c r="AP1250" s="211"/>
      <c r="AQ1250" s="211"/>
      <c r="AR1250" s="211"/>
      <c r="AS1250" s="211"/>
      <c r="AT1250" s="211"/>
      <c r="AU1250" s="211"/>
      <c r="AV1250" s="211"/>
      <c r="AW1250" s="211"/>
      <c r="AX1250" s="211"/>
      <c r="AY1250" s="211"/>
      <c r="AZ1250" s="211"/>
      <c r="BA1250" s="211"/>
      <c r="BB1250" s="211"/>
      <c r="BC1250" s="211"/>
      <c r="BD1250" s="211"/>
      <c r="BE1250" s="211"/>
      <c r="BF1250" s="211"/>
      <c r="BG1250" s="211"/>
      <c r="BH1250" s="211"/>
    </row>
    <row r="1251" spans="1:60" outlineLevel="1" x14ac:dyDescent="0.2">
      <c r="A1251" s="218"/>
      <c r="B1251" s="219"/>
      <c r="C1251" s="268" t="s">
        <v>1475</v>
      </c>
      <c r="D1251" s="259"/>
      <c r="E1251" s="260">
        <v>9.86</v>
      </c>
      <c r="F1251" s="222"/>
      <c r="G1251" s="222"/>
      <c r="H1251" s="222"/>
      <c r="I1251" s="222"/>
      <c r="J1251" s="222"/>
      <c r="K1251" s="222"/>
      <c r="L1251" s="222"/>
      <c r="M1251" s="222"/>
      <c r="N1251" s="222"/>
      <c r="O1251" s="222"/>
      <c r="P1251" s="222"/>
      <c r="Q1251" s="222"/>
      <c r="R1251" s="222"/>
      <c r="S1251" s="222"/>
      <c r="T1251" s="222"/>
      <c r="U1251" s="222"/>
      <c r="V1251" s="222"/>
      <c r="W1251" s="222"/>
      <c r="X1251" s="222"/>
      <c r="Y1251" s="211"/>
      <c r="Z1251" s="211"/>
      <c r="AA1251" s="211"/>
      <c r="AB1251" s="211"/>
      <c r="AC1251" s="211"/>
      <c r="AD1251" s="211"/>
      <c r="AE1251" s="211"/>
      <c r="AF1251" s="211"/>
      <c r="AG1251" s="211" t="s">
        <v>288</v>
      </c>
      <c r="AH1251" s="211">
        <v>0</v>
      </c>
      <c r="AI1251" s="211"/>
      <c r="AJ1251" s="211"/>
      <c r="AK1251" s="211"/>
      <c r="AL1251" s="211"/>
      <c r="AM1251" s="211"/>
      <c r="AN1251" s="211"/>
      <c r="AO1251" s="211"/>
      <c r="AP1251" s="211"/>
      <c r="AQ1251" s="211"/>
      <c r="AR1251" s="211"/>
      <c r="AS1251" s="211"/>
      <c r="AT1251" s="211"/>
      <c r="AU1251" s="211"/>
      <c r="AV1251" s="211"/>
      <c r="AW1251" s="211"/>
      <c r="AX1251" s="211"/>
      <c r="AY1251" s="211"/>
      <c r="AZ1251" s="211"/>
      <c r="BA1251" s="211"/>
      <c r="BB1251" s="211"/>
      <c r="BC1251" s="211"/>
      <c r="BD1251" s="211"/>
      <c r="BE1251" s="211"/>
      <c r="BF1251" s="211"/>
      <c r="BG1251" s="211"/>
      <c r="BH1251" s="211"/>
    </row>
    <row r="1252" spans="1:60" ht="31.45" outlineLevel="1" x14ac:dyDescent="0.2">
      <c r="A1252" s="218"/>
      <c r="B1252" s="219"/>
      <c r="C1252" s="268" t="s">
        <v>1476</v>
      </c>
      <c r="D1252" s="259"/>
      <c r="E1252" s="260">
        <v>244.94</v>
      </c>
      <c r="F1252" s="222"/>
      <c r="G1252" s="222"/>
      <c r="H1252" s="222"/>
      <c r="I1252" s="222"/>
      <c r="J1252" s="222"/>
      <c r="K1252" s="222"/>
      <c r="L1252" s="222"/>
      <c r="M1252" s="222"/>
      <c r="N1252" s="222"/>
      <c r="O1252" s="222"/>
      <c r="P1252" s="222"/>
      <c r="Q1252" s="222"/>
      <c r="R1252" s="222"/>
      <c r="S1252" s="222"/>
      <c r="T1252" s="222"/>
      <c r="U1252" s="222"/>
      <c r="V1252" s="222"/>
      <c r="W1252" s="222"/>
      <c r="X1252" s="222"/>
      <c r="Y1252" s="211"/>
      <c r="Z1252" s="211"/>
      <c r="AA1252" s="211"/>
      <c r="AB1252" s="211"/>
      <c r="AC1252" s="211"/>
      <c r="AD1252" s="211"/>
      <c r="AE1252" s="211"/>
      <c r="AF1252" s="211"/>
      <c r="AG1252" s="211" t="s">
        <v>288</v>
      </c>
      <c r="AH1252" s="211">
        <v>0</v>
      </c>
      <c r="AI1252" s="211"/>
      <c r="AJ1252" s="211"/>
      <c r="AK1252" s="211"/>
      <c r="AL1252" s="211"/>
      <c r="AM1252" s="211"/>
      <c r="AN1252" s="211"/>
      <c r="AO1252" s="211"/>
      <c r="AP1252" s="211"/>
      <c r="AQ1252" s="211"/>
      <c r="AR1252" s="211"/>
      <c r="AS1252" s="211"/>
      <c r="AT1252" s="211"/>
      <c r="AU1252" s="211"/>
      <c r="AV1252" s="211"/>
      <c r="AW1252" s="211"/>
      <c r="AX1252" s="211"/>
      <c r="AY1252" s="211"/>
      <c r="AZ1252" s="211"/>
      <c r="BA1252" s="211"/>
      <c r="BB1252" s="211"/>
      <c r="BC1252" s="211"/>
      <c r="BD1252" s="211"/>
      <c r="BE1252" s="211"/>
      <c r="BF1252" s="211"/>
      <c r="BG1252" s="211"/>
      <c r="BH1252" s="211"/>
    </row>
    <row r="1253" spans="1:60" ht="31.45" outlineLevel="1" x14ac:dyDescent="0.2">
      <c r="A1253" s="218"/>
      <c r="B1253" s="219"/>
      <c r="C1253" s="268" t="s">
        <v>1477</v>
      </c>
      <c r="D1253" s="259"/>
      <c r="E1253" s="260">
        <v>307.45</v>
      </c>
      <c r="F1253" s="222"/>
      <c r="G1253" s="222"/>
      <c r="H1253" s="222"/>
      <c r="I1253" s="222"/>
      <c r="J1253" s="222"/>
      <c r="K1253" s="222"/>
      <c r="L1253" s="222"/>
      <c r="M1253" s="222"/>
      <c r="N1253" s="222"/>
      <c r="O1253" s="222"/>
      <c r="P1253" s="222"/>
      <c r="Q1253" s="222"/>
      <c r="R1253" s="222"/>
      <c r="S1253" s="222"/>
      <c r="T1253" s="222"/>
      <c r="U1253" s="222"/>
      <c r="V1253" s="222"/>
      <c r="W1253" s="222"/>
      <c r="X1253" s="222"/>
      <c r="Y1253" s="211"/>
      <c r="Z1253" s="211"/>
      <c r="AA1253" s="211"/>
      <c r="AB1253" s="211"/>
      <c r="AC1253" s="211"/>
      <c r="AD1253" s="211"/>
      <c r="AE1253" s="211"/>
      <c r="AF1253" s="211"/>
      <c r="AG1253" s="211" t="s">
        <v>288</v>
      </c>
      <c r="AH1253" s="211">
        <v>0</v>
      </c>
      <c r="AI1253" s="211"/>
      <c r="AJ1253" s="211"/>
      <c r="AK1253" s="211"/>
      <c r="AL1253" s="211"/>
      <c r="AM1253" s="211"/>
      <c r="AN1253" s="211"/>
      <c r="AO1253" s="211"/>
      <c r="AP1253" s="211"/>
      <c r="AQ1253" s="211"/>
      <c r="AR1253" s="211"/>
      <c r="AS1253" s="211"/>
      <c r="AT1253" s="211"/>
      <c r="AU1253" s="211"/>
      <c r="AV1253" s="211"/>
      <c r="AW1253" s="211"/>
      <c r="AX1253" s="211"/>
      <c r="AY1253" s="211"/>
      <c r="AZ1253" s="211"/>
      <c r="BA1253" s="211"/>
      <c r="BB1253" s="211"/>
      <c r="BC1253" s="211"/>
      <c r="BD1253" s="211"/>
      <c r="BE1253" s="211"/>
      <c r="BF1253" s="211"/>
      <c r="BG1253" s="211"/>
      <c r="BH1253" s="211"/>
    </row>
    <row r="1254" spans="1:60" ht="20.95" outlineLevel="1" x14ac:dyDescent="0.2">
      <c r="A1254" s="218"/>
      <c r="B1254" s="219"/>
      <c r="C1254" s="268" t="s">
        <v>1478</v>
      </c>
      <c r="D1254" s="259"/>
      <c r="E1254" s="260">
        <v>523.70000000000005</v>
      </c>
      <c r="F1254" s="222"/>
      <c r="G1254" s="222"/>
      <c r="H1254" s="222"/>
      <c r="I1254" s="222"/>
      <c r="J1254" s="222"/>
      <c r="K1254" s="222"/>
      <c r="L1254" s="222"/>
      <c r="M1254" s="222"/>
      <c r="N1254" s="222"/>
      <c r="O1254" s="222"/>
      <c r="P1254" s="222"/>
      <c r="Q1254" s="222"/>
      <c r="R1254" s="222"/>
      <c r="S1254" s="222"/>
      <c r="T1254" s="222"/>
      <c r="U1254" s="222"/>
      <c r="V1254" s="222"/>
      <c r="W1254" s="222"/>
      <c r="X1254" s="222"/>
      <c r="Y1254" s="211"/>
      <c r="Z1254" s="211"/>
      <c r="AA1254" s="211"/>
      <c r="AB1254" s="211"/>
      <c r="AC1254" s="211"/>
      <c r="AD1254" s="211"/>
      <c r="AE1254" s="211"/>
      <c r="AF1254" s="211"/>
      <c r="AG1254" s="211" t="s">
        <v>288</v>
      </c>
      <c r="AH1254" s="211">
        <v>0</v>
      </c>
      <c r="AI1254" s="211"/>
      <c r="AJ1254" s="211"/>
      <c r="AK1254" s="211"/>
      <c r="AL1254" s="211"/>
      <c r="AM1254" s="211"/>
      <c r="AN1254" s="211"/>
      <c r="AO1254" s="211"/>
      <c r="AP1254" s="211"/>
      <c r="AQ1254" s="211"/>
      <c r="AR1254" s="211"/>
      <c r="AS1254" s="211"/>
      <c r="AT1254" s="211"/>
      <c r="AU1254" s="211"/>
      <c r="AV1254" s="211"/>
      <c r="AW1254" s="211"/>
      <c r="AX1254" s="211"/>
      <c r="AY1254" s="211"/>
      <c r="AZ1254" s="211"/>
      <c r="BA1254" s="211"/>
      <c r="BB1254" s="211"/>
      <c r="BC1254" s="211"/>
      <c r="BD1254" s="211"/>
      <c r="BE1254" s="211"/>
      <c r="BF1254" s="211"/>
      <c r="BG1254" s="211"/>
      <c r="BH1254" s="211"/>
    </row>
    <row r="1255" spans="1:60" ht="31.45" outlineLevel="1" x14ac:dyDescent="0.2">
      <c r="A1255" s="218"/>
      <c r="B1255" s="219"/>
      <c r="C1255" s="268" t="s">
        <v>1479</v>
      </c>
      <c r="D1255" s="259"/>
      <c r="E1255" s="260">
        <v>887.36</v>
      </c>
      <c r="F1255" s="222"/>
      <c r="G1255" s="222"/>
      <c r="H1255" s="222"/>
      <c r="I1255" s="222"/>
      <c r="J1255" s="222"/>
      <c r="K1255" s="222"/>
      <c r="L1255" s="222"/>
      <c r="M1255" s="222"/>
      <c r="N1255" s="222"/>
      <c r="O1255" s="222"/>
      <c r="P1255" s="222"/>
      <c r="Q1255" s="222"/>
      <c r="R1255" s="222"/>
      <c r="S1255" s="222"/>
      <c r="T1255" s="222"/>
      <c r="U1255" s="222"/>
      <c r="V1255" s="222"/>
      <c r="W1255" s="222"/>
      <c r="X1255" s="222"/>
      <c r="Y1255" s="211"/>
      <c r="Z1255" s="211"/>
      <c r="AA1255" s="211"/>
      <c r="AB1255" s="211"/>
      <c r="AC1255" s="211"/>
      <c r="AD1255" s="211"/>
      <c r="AE1255" s="211"/>
      <c r="AF1255" s="211"/>
      <c r="AG1255" s="211" t="s">
        <v>288</v>
      </c>
      <c r="AH1255" s="211">
        <v>0</v>
      </c>
      <c r="AI1255" s="211"/>
      <c r="AJ1255" s="211"/>
      <c r="AK1255" s="211"/>
      <c r="AL1255" s="211"/>
      <c r="AM1255" s="211"/>
      <c r="AN1255" s="211"/>
      <c r="AO1255" s="211"/>
      <c r="AP1255" s="211"/>
      <c r="AQ1255" s="211"/>
      <c r="AR1255" s="211"/>
      <c r="AS1255" s="211"/>
      <c r="AT1255" s="211"/>
      <c r="AU1255" s="211"/>
      <c r="AV1255" s="211"/>
      <c r="AW1255" s="211"/>
      <c r="AX1255" s="211"/>
      <c r="AY1255" s="211"/>
      <c r="AZ1255" s="211"/>
      <c r="BA1255" s="211"/>
      <c r="BB1255" s="211"/>
      <c r="BC1255" s="211"/>
      <c r="BD1255" s="211"/>
      <c r="BE1255" s="211"/>
      <c r="BF1255" s="211"/>
      <c r="BG1255" s="211"/>
      <c r="BH1255" s="211"/>
    </row>
    <row r="1256" spans="1:60" outlineLevel="1" x14ac:dyDescent="0.2">
      <c r="A1256" s="233">
        <v>288</v>
      </c>
      <c r="B1256" s="234" t="s">
        <v>1480</v>
      </c>
      <c r="C1256" s="252" t="s">
        <v>1481</v>
      </c>
      <c r="D1256" s="235" t="s">
        <v>294</v>
      </c>
      <c r="E1256" s="236">
        <v>1973.3005000000001</v>
      </c>
      <c r="F1256" s="237"/>
      <c r="G1256" s="238">
        <f>ROUND(E1256*F1256,2)</f>
        <v>0</v>
      </c>
      <c r="H1256" s="237"/>
      <c r="I1256" s="238">
        <f>ROUND(E1256*H1256,2)</f>
        <v>0</v>
      </c>
      <c r="J1256" s="237"/>
      <c r="K1256" s="238">
        <f>ROUND(E1256*J1256,2)</f>
        <v>0</v>
      </c>
      <c r="L1256" s="238">
        <v>21</v>
      </c>
      <c r="M1256" s="238">
        <f>G1256*(1+L1256/100)</f>
        <v>0</v>
      </c>
      <c r="N1256" s="238">
        <v>3.1E-4</v>
      </c>
      <c r="O1256" s="238">
        <f>ROUND(E1256*N1256,2)</f>
        <v>0.61</v>
      </c>
      <c r="P1256" s="238">
        <v>0</v>
      </c>
      <c r="Q1256" s="238">
        <f>ROUND(E1256*P1256,2)</f>
        <v>0</v>
      </c>
      <c r="R1256" s="238" t="s">
        <v>1474</v>
      </c>
      <c r="S1256" s="238" t="s">
        <v>214</v>
      </c>
      <c r="T1256" s="239" t="s">
        <v>284</v>
      </c>
      <c r="U1256" s="222">
        <v>0.10902000000000001</v>
      </c>
      <c r="V1256" s="222">
        <f>ROUND(E1256*U1256,2)</f>
        <v>215.13</v>
      </c>
      <c r="W1256" s="222"/>
      <c r="X1256" s="222" t="s">
        <v>248</v>
      </c>
      <c r="Y1256" s="211"/>
      <c r="Z1256" s="211"/>
      <c r="AA1256" s="211"/>
      <c r="AB1256" s="211"/>
      <c r="AC1256" s="211"/>
      <c r="AD1256" s="211"/>
      <c r="AE1256" s="211"/>
      <c r="AF1256" s="211"/>
      <c r="AG1256" s="211" t="s">
        <v>745</v>
      </c>
      <c r="AH1256" s="211"/>
      <c r="AI1256" s="211"/>
      <c r="AJ1256" s="211"/>
      <c r="AK1256" s="211"/>
      <c r="AL1256" s="211"/>
      <c r="AM1256" s="211"/>
      <c r="AN1256" s="211"/>
      <c r="AO1256" s="211"/>
      <c r="AP1256" s="211"/>
      <c r="AQ1256" s="211"/>
      <c r="AR1256" s="211"/>
      <c r="AS1256" s="211"/>
      <c r="AT1256" s="211"/>
      <c r="AU1256" s="211"/>
      <c r="AV1256" s="211"/>
      <c r="AW1256" s="211"/>
      <c r="AX1256" s="211"/>
      <c r="AY1256" s="211"/>
      <c r="AZ1256" s="211"/>
      <c r="BA1256" s="211"/>
      <c r="BB1256" s="211"/>
      <c r="BC1256" s="211"/>
      <c r="BD1256" s="211"/>
      <c r="BE1256" s="211"/>
      <c r="BF1256" s="211"/>
      <c r="BG1256" s="211"/>
      <c r="BH1256" s="211"/>
    </row>
    <row r="1257" spans="1:60" x14ac:dyDescent="0.2">
      <c r="A1257" s="3"/>
      <c r="B1257" s="4"/>
      <c r="C1257" s="256"/>
      <c r="D1257" s="6"/>
      <c r="E1257" s="3"/>
      <c r="F1257" s="3"/>
      <c r="G1257" s="3"/>
      <c r="H1257" s="3"/>
      <c r="I1257" s="3"/>
      <c r="J1257" s="3"/>
      <c r="K1257" s="3"/>
      <c r="L1257" s="3"/>
      <c r="M1257" s="3"/>
      <c r="N1257" s="3"/>
      <c r="O1257" s="3"/>
      <c r="P1257" s="3"/>
      <c r="Q1257" s="3"/>
      <c r="R1257" s="3"/>
      <c r="S1257" s="3"/>
      <c r="T1257" s="3"/>
      <c r="U1257" s="3"/>
      <c r="V1257" s="3"/>
      <c r="W1257" s="3"/>
      <c r="X1257" s="3"/>
      <c r="AE1257">
        <v>15</v>
      </c>
      <c r="AF1257">
        <v>21</v>
      </c>
      <c r="AG1257" t="s">
        <v>196</v>
      </c>
    </row>
    <row r="1258" spans="1:60" ht="13.1" x14ac:dyDescent="0.2">
      <c r="A1258" s="214"/>
      <c r="B1258" s="215" t="s">
        <v>29</v>
      </c>
      <c r="C1258" s="257"/>
      <c r="D1258" s="216"/>
      <c r="E1258" s="217"/>
      <c r="F1258" s="217"/>
      <c r="G1258" s="250">
        <f>G8+G64+G70+G73+G94+G111+G217+G244+G303+G315+G386+G391+G503+G506+G546+G584+G614+G694+G827+G844+G1115+G1183+G1197+G1237</f>
        <v>0</v>
      </c>
      <c r="H1258" s="3"/>
      <c r="I1258" s="3"/>
      <c r="J1258" s="3"/>
      <c r="K1258" s="3"/>
      <c r="L1258" s="3"/>
      <c r="M1258" s="3"/>
      <c r="N1258" s="3"/>
      <c r="O1258" s="3"/>
      <c r="P1258" s="3"/>
      <c r="Q1258" s="3"/>
      <c r="R1258" s="3"/>
      <c r="S1258" s="3"/>
      <c r="T1258" s="3"/>
      <c r="U1258" s="3"/>
      <c r="V1258" s="3"/>
      <c r="W1258" s="3"/>
      <c r="X1258" s="3"/>
      <c r="AE1258">
        <f>SUMIF(L7:L1256,AE1257,G7:G1256)</f>
        <v>0</v>
      </c>
      <c r="AF1258">
        <f>SUMIF(L7:L1256,AF1257,G7:G1256)</f>
        <v>0</v>
      </c>
      <c r="AG1258" t="s">
        <v>278</v>
      </c>
    </row>
    <row r="1259" spans="1:60" x14ac:dyDescent="0.2">
      <c r="C1259" s="258"/>
      <c r="D1259" s="10"/>
      <c r="AG1259" t="s">
        <v>279</v>
      </c>
    </row>
    <row r="1260" spans="1:60" x14ac:dyDescent="0.2">
      <c r="D1260" s="10"/>
    </row>
    <row r="1261" spans="1:60" x14ac:dyDescent="0.2">
      <c r="D1261" s="10"/>
    </row>
    <row r="1262" spans="1:60" x14ac:dyDescent="0.2">
      <c r="D1262" s="10"/>
    </row>
    <row r="1263" spans="1:60" x14ac:dyDescent="0.2">
      <c r="D1263" s="10"/>
    </row>
    <row r="1264" spans="1:60"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6MxHQpvM/2sHQ40JPMELe1unJKJwXaKwmTGxO6IsmcINpy8uq8SK6FZAcD9eMo0zFk9N1OO+xHN9MkkNayybg==" saltValue="1wO9lAzPhXqso6khBNhvOQ==" spinCount="100000" sheet="1"/>
  <mergeCells count="124">
    <mergeCell ref="C1188:G1188"/>
    <mergeCell ref="C1199:G1199"/>
    <mergeCell ref="C1200:G1200"/>
    <mergeCell ref="C1224:G1224"/>
    <mergeCell ref="C1160:G1160"/>
    <mergeCell ref="C1161:G1161"/>
    <mergeCell ref="C1162:G1162"/>
    <mergeCell ref="C1163:G1163"/>
    <mergeCell ref="C1177:G1177"/>
    <mergeCell ref="C1182:G1182"/>
    <mergeCell ref="C1151:G1151"/>
    <mergeCell ref="C1152:G1152"/>
    <mergeCell ref="C1153:G1153"/>
    <mergeCell ref="C1154:G1154"/>
    <mergeCell ref="C1157:G1157"/>
    <mergeCell ref="C1159:G1159"/>
    <mergeCell ref="C1120:G1120"/>
    <mergeCell ref="C1121:G1121"/>
    <mergeCell ref="C1122:G1122"/>
    <mergeCell ref="C1123:G1123"/>
    <mergeCell ref="C1124:G1124"/>
    <mergeCell ref="C1150:G1150"/>
    <mergeCell ref="C975:G975"/>
    <mergeCell ref="C1009:G1009"/>
    <mergeCell ref="C1114:G1114"/>
    <mergeCell ref="C1117:G1117"/>
    <mergeCell ref="C1118:G1118"/>
    <mergeCell ref="C1119:G1119"/>
    <mergeCell ref="C789:G789"/>
    <mergeCell ref="C790:G790"/>
    <mergeCell ref="C826:G826"/>
    <mergeCell ref="C837:G837"/>
    <mergeCell ref="C843:G843"/>
    <mergeCell ref="C850:G850"/>
    <mergeCell ref="C783:G783"/>
    <mergeCell ref="C784:G784"/>
    <mergeCell ref="C785:G785"/>
    <mergeCell ref="C786:G786"/>
    <mergeCell ref="C787:G787"/>
    <mergeCell ref="C788:G788"/>
    <mergeCell ref="C741:G741"/>
    <mergeCell ref="C742:G742"/>
    <mergeCell ref="C759:G759"/>
    <mergeCell ref="C760:G760"/>
    <mergeCell ref="C763:G763"/>
    <mergeCell ref="C782:G782"/>
    <mergeCell ref="C722:G722"/>
    <mergeCell ref="C723:G723"/>
    <mergeCell ref="C724:G724"/>
    <mergeCell ref="C725:G725"/>
    <mergeCell ref="C733:G733"/>
    <mergeCell ref="C740:G740"/>
    <mergeCell ref="C663:G663"/>
    <mergeCell ref="C683:G683"/>
    <mergeCell ref="C687:G687"/>
    <mergeCell ref="C693:G693"/>
    <mergeCell ref="C696:G696"/>
    <mergeCell ref="C715:G715"/>
    <mergeCell ref="C567:G567"/>
    <mergeCell ref="C569:G569"/>
    <mergeCell ref="C583:G583"/>
    <mergeCell ref="C594:G594"/>
    <mergeCell ref="C601:G601"/>
    <mergeCell ref="C613:G613"/>
    <mergeCell ref="C529:G529"/>
    <mergeCell ref="C533:G533"/>
    <mergeCell ref="C545:G545"/>
    <mergeCell ref="C556:G556"/>
    <mergeCell ref="C560:G560"/>
    <mergeCell ref="C564:G564"/>
    <mergeCell ref="C450:G450"/>
    <mergeCell ref="C465:G465"/>
    <mergeCell ref="C496:G496"/>
    <mergeCell ref="C502:G502"/>
    <mergeCell ref="C505:G505"/>
    <mergeCell ref="C513:G513"/>
    <mergeCell ref="C389:G389"/>
    <mergeCell ref="C390:G390"/>
    <mergeCell ref="C395:G395"/>
    <mergeCell ref="C400:G400"/>
    <mergeCell ref="C417:G417"/>
    <mergeCell ref="C436:G436"/>
    <mergeCell ref="C317:G317"/>
    <mergeCell ref="C321:G321"/>
    <mergeCell ref="C324:G324"/>
    <mergeCell ref="C326:G326"/>
    <mergeCell ref="C330:G330"/>
    <mergeCell ref="C333:G333"/>
    <mergeCell ref="C246:G246"/>
    <mergeCell ref="C281:G281"/>
    <mergeCell ref="C282:G282"/>
    <mergeCell ref="C305:G305"/>
    <mergeCell ref="C308:G308"/>
    <mergeCell ref="C311:G311"/>
    <mergeCell ref="C192:G192"/>
    <mergeCell ref="C219:G219"/>
    <mergeCell ref="C220:G220"/>
    <mergeCell ref="C223:G223"/>
    <mergeCell ref="C237:G237"/>
    <mergeCell ref="C243:G243"/>
    <mergeCell ref="C105:G105"/>
    <mergeCell ref="C113:G113"/>
    <mergeCell ref="C117:G117"/>
    <mergeCell ref="C121:G121"/>
    <mergeCell ref="C124:G124"/>
    <mergeCell ref="C127:G127"/>
    <mergeCell ref="C46:G46"/>
    <mergeCell ref="C51:G51"/>
    <mergeCell ref="C68:G68"/>
    <mergeCell ref="C75:G75"/>
    <mergeCell ref="C79:G79"/>
    <mergeCell ref="C100:G100"/>
    <mergeCell ref="C16:G16"/>
    <mergeCell ref="C19:G19"/>
    <mergeCell ref="C21:G21"/>
    <mergeCell ref="C23:G23"/>
    <mergeCell ref="C29:G29"/>
    <mergeCell ref="C42:G4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3AD1-4083-49ED-931F-4B909D9312E2}">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62</v>
      </c>
      <c r="C3" s="200" t="s">
        <v>63</v>
      </c>
      <c r="D3" s="198"/>
      <c r="E3" s="198"/>
      <c r="F3" s="198"/>
      <c r="G3" s="199"/>
      <c r="AC3" s="176" t="s">
        <v>185</v>
      </c>
      <c r="AG3" t="s">
        <v>186</v>
      </c>
    </row>
    <row r="4" spans="1:60" ht="25.05" customHeight="1" x14ac:dyDescent="0.2">
      <c r="A4" s="201" t="s">
        <v>9</v>
      </c>
      <c r="B4" s="202" t="s">
        <v>66</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SUMIF(AG9:AG41,"&lt;&gt;NOR",G9:G41)</f>
        <v>0</v>
      </c>
      <c r="H8" s="231"/>
      <c r="I8" s="231">
        <f>SUM(I9:I41)</f>
        <v>0</v>
      </c>
      <c r="J8" s="231"/>
      <c r="K8" s="231">
        <f>SUM(K9:K41)</f>
        <v>0</v>
      </c>
      <c r="L8" s="231"/>
      <c r="M8" s="231">
        <f>SUM(M9:M41)</f>
        <v>0</v>
      </c>
      <c r="N8" s="231"/>
      <c r="O8" s="231">
        <f>SUM(O9:O41)</f>
        <v>0</v>
      </c>
      <c r="P8" s="231"/>
      <c r="Q8" s="231">
        <f>SUM(Q9:Q41)</f>
        <v>0</v>
      </c>
      <c r="R8" s="231"/>
      <c r="S8" s="231"/>
      <c r="T8" s="232"/>
      <c r="U8" s="226"/>
      <c r="V8" s="226">
        <f>SUM(V9:V41)</f>
        <v>244.35999999999996</v>
      </c>
      <c r="W8" s="226"/>
      <c r="X8" s="226"/>
      <c r="AG8" t="s">
        <v>210</v>
      </c>
    </row>
    <row r="9" spans="1:60" ht="20.95" outlineLevel="1" x14ac:dyDescent="0.2">
      <c r="A9" s="243">
        <v>1</v>
      </c>
      <c r="B9" s="244" t="s">
        <v>1499</v>
      </c>
      <c r="C9" s="255" t="s">
        <v>1500</v>
      </c>
      <c r="D9" s="245" t="s">
        <v>349</v>
      </c>
      <c r="E9" s="246">
        <v>140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16.8</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1501</v>
      </c>
      <c r="C10" s="255" t="s">
        <v>1502</v>
      </c>
      <c r="D10" s="245" t="s">
        <v>349</v>
      </c>
      <c r="E10" s="246">
        <v>32</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5.12</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1503</v>
      </c>
      <c r="C11" s="255" t="s">
        <v>1504</v>
      </c>
      <c r="D11" s="245" t="s">
        <v>349</v>
      </c>
      <c r="E11" s="246">
        <v>250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124.29</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1505</v>
      </c>
      <c r="C12" s="255" t="s">
        <v>1506</v>
      </c>
      <c r="D12" s="245" t="s">
        <v>246</v>
      </c>
      <c r="E12" s="246">
        <v>7</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12.41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1507</v>
      </c>
      <c r="C13" s="255" t="s">
        <v>1508</v>
      </c>
      <c r="D13" s="245" t="s">
        <v>246</v>
      </c>
      <c r="E13" s="246">
        <v>35</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8.5399999999999991</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1509</v>
      </c>
      <c r="C14" s="255" t="s">
        <v>1510</v>
      </c>
      <c r="D14" s="245" t="s">
        <v>246</v>
      </c>
      <c r="E14" s="246">
        <v>24</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8.4499999999999993</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1511</v>
      </c>
      <c r="C15" s="255" t="s">
        <v>1512</v>
      </c>
      <c r="D15" s="245" t="s">
        <v>246</v>
      </c>
      <c r="E15" s="246">
        <v>8</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6.97</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1513</v>
      </c>
      <c r="C16" s="255" t="s">
        <v>1514</v>
      </c>
      <c r="D16" s="245" t="s">
        <v>246</v>
      </c>
      <c r="E16" s="246">
        <v>8</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0.88</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1515</v>
      </c>
      <c r="C17" s="252" t="s">
        <v>1516</v>
      </c>
      <c r="D17" s="235" t="s">
        <v>342</v>
      </c>
      <c r="E17" s="236">
        <v>105</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343</v>
      </c>
      <c r="S17" s="238" t="s">
        <v>214</v>
      </c>
      <c r="T17" s="239" t="s">
        <v>284</v>
      </c>
      <c r="U17" s="222">
        <v>0</v>
      </c>
      <c r="V17" s="222">
        <f>ROUND(E17*U17,2)</f>
        <v>0</v>
      </c>
      <c r="W17" s="222"/>
      <c r="X17" s="222" t="s">
        <v>344</v>
      </c>
      <c r="Y17" s="211"/>
      <c r="Z17" s="211"/>
      <c r="AA17" s="211"/>
      <c r="AB17" s="211"/>
      <c r="AC17" s="211"/>
      <c r="AD17" s="211"/>
      <c r="AE17" s="211"/>
      <c r="AF17" s="211"/>
      <c r="AG17" s="211" t="s">
        <v>345</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1517</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1518</v>
      </c>
      <c r="C19" s="252" t="s">
        <v>1519</v>
      </c>
      <c r="D19" s="235" t="s">
        <v>342</v>
      </c>
      <c r="E19" s="236">
        <v>20.16</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343</v>
      </c>
      <c r="S19" s="238" t="s">
        <v>214</v>
      </c>
      <c r="T19" s="239" t="s">
        <v>284</v>
      </c>
      <c r="U19" s="222">
        <v>0</v>
      </c>
      <c r="V19" s="222">
        <f>ROUND(E19*U19,2)</f>
        <v>0</v>
      </c>
      <c r="W19" s="222"/>
      <c r="X19" s="222" t="s">
        <v>344</v>
      </c>
      <c r="Y19" s="211"/>
      <c r="Z19" s="211"/>
      <c r="AA19" s="211"/>
      <c r="AB19" s="211"/>
      <c r="AC19" s="211"/>
      <c r="AD19" s="211"/>
      <c r="AE19" s="211"/>
      <c r="AF19" s="211"/>
      <c r="AG19" s="211" t="s">
        <v>345</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1520</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1521</v>
      </c>
      <c r="C21" s="252" t="s">
        <v>1522</v>
      </c>
      <c r="D21" s="235" t="s">
        <v>342</v>
      </c>
      <c r="E21" s="236">
        <v>158.76</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343</v>
      </c>
      <c r="S21" s="238" t="s">
        <v>214</v>
      </c>
      <c r="T21" s="239" t="s">
        <v>284</v>
      </c>
      <c r="U21" s="222">
        <v>0</v>
      </c>
      <c r="V21" s="222">
        <f>ROUND(E21*U21,2)</f>
        <v>0</v>
      </c>
      <c r="W21" s="222"/>
      <c r="X21" s="222" t="s">
        <v>344</v>
      </c>
      <c r="Y21" s="211"/>
      <c r="Z21" s="211"/>
      <c r="AA21" s="211"/>
      <c r="AB21" s="211"/>
      <c r="AC21" s="211"/>
      <c r="AD21" s="211"/>
      <c r="AE21" s="211"/>
      <c r="AF21" s="211"/>
      <c r="AG21" s="211" t="s">
        <v>345</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1523</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1524</v>
      </c>
      <c r="C23" s="255" t="s">
        <v>1525</v>
      </c>
      <c r="D23" s="245" t="s">
        <v>246</v>
      </c>
      <c r="E23" s="246">
        <v>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344</v>
      </c>
      <c r="Y23" s="211"/>
      <c r="Z23" s="211"/>
      <c r="AA23" s="211"/>
      <c r="AB23" s="211"/>
      <c r="AC23" s="211"/>
      <c r="AD23" s="211"/>
      <c r="AE23" s="211"/>
      <c r="AF23" s="211"/>
      <c r="AG23" s="211" t="s">
        <v>345</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1526</v>
      </c>
      <c r="C24" s="255" t="s">
        <v>1527</v>
      </c>
      <c r="D24" s="245" t="s">
        <v>246</v>
      </c>
      <c r="E24" s="246">
        <v>72</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343</v>
      </c>
      <c r="S24" s="248" t="s">
        <v>214</v>
      </c>
      <c r="T24" s="249" t="s">
        <v>284</v>
      </c>
      <c r="U24" s="222">
        <v>0</v>
      </c>
      <c r="V24" s="222">
        <f>ROUND(E24*U24,2)</f>
        <v>0</v>
      </c>
      <c r="W24" s="222"/>
      <c r="X24" s="222" t="s">
        <v>344</v>
      </c>
      <c r="Y24" s="211"/>
      <c r="Z24" s="211"/>
      <c r="AA24" s="211"/>
      <c r="AB24" s="211"/>
      <c r="AC24" s="211"/>
      <c r="AD24" s="211"/>
      <c r="AE24" s="211"/>
      <c r="AF24" s="211"/>
      <c r="AG24" s="211" t="s">
        <v>345</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1528</v>
      </c>
      <c r="C25" s="255" t="s">
        <v>1529</v>
      </c>
      <c r="D25" s="245" t="s">
        <v>246</v>
      </c>
      <c r="E25" s="246">
        <v>68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t="s">
        <v>343</v>
      </c>
      <c r="S25" s="248" t="s">
        <v>214</v>
      </c>
      <c r="T25" s="249" t="s">
        <v>284</v>
      </c>
      <c r="U25" s="222">
        <v>0</v>
      </c>
      <c r="V25" s="222">
        <f>ROUND(E25*U25,2)</f>
        <v>0</v>
      </c>
      <c r="W25" s="222"/>
      <c r="X25" s="222" t="s">
        <v>344</v>
      </c>
      <c r="Y25" s="211"/>
      <c r="Z25" s="211"/>
      <c r="AA25" s="211"/>
      <c r="AB25" s="211"/>
      <c r="AC25" s="211"/>
      <c r="AD25" s="211"/>
      <c r="AE25" s="211"/>
      <c r="AF25" s="211"/>
      <c r="AG25" s="211" t="s">
        <v>345</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1530</v>
      </c>
      <c r="C26" s="255" t="s">
        <v>1531</v>
      </c>
      <c r="D26" s="245" t="s">
        <v>246</v>
      </c>
      <c r="E26" s="246">
        <v>108</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343</v>
      </c>
      <c r="S26" s="248" t="s">
        <v>214</v>
      </c>
      <c r="T26" s="249" t="s">
        <v>284</v>
      </c>
      <c r="U26" s="222">
        <v>0</v>
      </c>
      <c r="V26" s="222">
        <f>ROUND(E26*U26,2)</f>
        <v>0</v>
      </c>
      <c r="W26" s="222"/>
      <c r="X26" s="222" t="s">
        <v>344</v>
      </c>
      <c r="Y26" s="211"/>
      <c r="Z26" s="211"/>
      <c r="AA26" s="211"/>
      <c r="AB26" s="211"/>
      <c r="AC26" s="211"/>
      <c r="AD26" s="211"/>
      <c r="AE26" s="211"/>
      <c r="AF26" s="211"/>
      <c r="AG26" s="211" t="s">
        <v>345</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1532</v>
      </c>
      <c r="C27" s="255" t="s">
        <v>1533</v>
      </c>
      <c r="D27" s="245" t="s">
        <v>246</v>
      </c>
      <c r="E27" s="246">
        <v>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t="s">
        <v>343</v>
      </c>
      <c r="S27" s="248" t="s">
        <v>214</v>
      </c>
      <c r="T27" s="249" t="s">
        <v>284</v>
      </c>
      <c r="U27" s="222">
        <v>0</v>
      </c>
      <c r="V27" s="222">
        <f>ROUND(E27*U27,2)</f>
        <v>0</v>
      </c>
      <c r="W27" s="222"/>
      <c r="X27" s="222" t="s">
        <v>344</v>
      </c>
      <c r="Y27" s="211"/>
      <c r="Z27" s="211"/>
      <c r="AA27" s="211"/>
      <c r="AB27" s="211"/>
      <c r="AC27" s="211"/>
      <c r="AD27" s="211"/>
      <c r="AE27" s="211"/>
      <c r="AF27" s="211"/>
      <c r="AG27" s="211" t="s">
        <v>345</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1534</v>
      </c>
      <c r="C28" s="255" t="s">
        <v>1535</v>
      </c>
      <c r="D28" s="245" t="s">
        <v>246</v>
      </c>
      <c r="E28" s="246">
        <v>16</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343</v>
      </c>
      <c r="S28" s="248" t="s">
        <v>214</v>
      </c>
      <c r="T28" s="249" t="s">
        <v>284</v>
      </c>
      <c r="U28" s="222">
        <v>0</v>
      </c>
      <c r="V28" s="222">
        <f>ROUND(E28*U28,2)</f>
        <v>0</v>
      </c>
      <c r="W28" s="222"/>
      <c r="X28" s="222" t="s">
        <v>344</v>
      </c>
      <c r="Y28" s="211"/>
      <c r="Z28" s="211"/>
      <c r="AA28" s="211"/>
      <c r="AB28" s="211"/>
      <c r="AC28" s="211"/>
      <c r="AD28" s="211"/>
      <c r="AE28" s="211"/>
      <c r="AF28" s="211"/>
      <c r="AG28" s="211" t="s">
        <v>345</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1536</v>
      </c>
      <c r="C29" s="255" t="s">
        <v>1537</v>
      </c>
      <c r="D29" s="245" t="s">
        <v>246</v>
      </c>
      <c r="E29" s="246">
        <v>8</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343</v>
      </c>
      <c r="S29" s="248" t="s">
        <v>214</v>
      </c>
      <c r="T29" s="249" t="s">
        <v>284</v>
      </c>
      <c r="U29" s="222">
        <v>0</v>
      </c>
      <c r="V29" s="222">
        <f>ROUND(E29*U29,2)</f>
        <v>0</v>
      </c>
      <c r="W29" s="222"/>
      <c r="X29" s="222" t="s">
        <v>344</v>
      </c>
      <c r="Y29" s="211"/>
      <c r="Z29" s="211"/>
      <c r="AA29" s="211"/>
      <c r="AB29" s="211"/>
      <c r="AC29" s="211"/>
      <c r="AD29" s="211"/>
      <c r="AE29" s="211"/>
      <c r="AF29" s="211"/>
      <c r="AG29" s="211" t="s">
        <v>345</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1538</v>
      </c>
      <c r="C30" s="255" t="s">
        <v>1539</v>
      </c>
      <c r="D30" s="245" t="s">
        <v>246</v>
      </c>
      <c r="E30" s="246">
        <v>8</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343</v>
      </c>
      <c r="S30" s="248" t="s">
        <v>214</v>
      </c>
      <c r="T30" s="249" t="s">
        <v>284</v>
      </c>
      <c r="U30" s="222">
        <v>0</v>
      </c>
      <c r="V30" s="222">
        <f>ROUND(E30*U30,2)</f>
        <v>0</v>
      </c>
      <c r="W30" s="222"/>
      <c r="X30" s="222" t="s">
        <v>344</v>
      </c>
      <c r="Y30" s="211"/>
      <c r="Z30" s="211"/>
      <c r="AA30" s="211"/>
      <c r="AB30" s="211"/>
      <c r="AC30" s="211"/>
      <c r="AD30" s="211"/>
      <c r="AE30" s="211"/>
      <c r="AF30" s="211"/>
      <c r="AG30" s="211" t="s">
        <v>345</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1540</v>
      </c>
      <c r="C31" s="255" t="s">
        <v>1541</v>
      </c>
      <c r="D31" s="245" t="s">
        <v>246</v>
      </c>
      <c r="E31" s="246">
        <v>20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343</v>
      </c>
      <c r="S31" s="248" t="s">
        <v>214</v>
      </c>
      <c r="T31" s="249" t="s">
        <v>284</v>
      </c>
      <c r="U31" s="222">
        <v>0</v>
      </c>
      <c r="V31" s="222">
        <f>ROUND(E31*U31,2)</f>
        <v>0</v>
      </c>
      <c r="W31" s="222"/>
      <c r="X31" s="222" t="s">
        <v>344</v>
      </c>
      <c r="Y31" s="211"/>
      <c r="Z31" s="211"/>
      <c r="AA31" s="211"/>
      <c r="AB31" s="211"/>
      <c r="AC31" s="211"/>
      <c r="AD31" s="211"/>
      <c r="AE31" s="211"/>
      <c r="AF31" s="211"/>
      <c r="AG31" s="211" t="s">
        <v>345</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1542</v>
      </c>
      <c r="C32" s="255" t="s">
        <v>1543</v>
      </c>
      <c r="D32" s="245" t="s">
        <v>246</v>
      </c>
      <c r="E32" s="246">
        <v>7</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345</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1544</v>
      </c>
      <c r="C33" s="255" t="s">
        <v>1545</v>
      </c>
      <c r="D33" s="245" t="s">
        <v>246</v>
      </c>
      <c r="E33" s="246">
        <v>8</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343</v>
      </c>
      <c r="S33" s="248" t="s">
        <v>214</v>
      </c>
      <c r="T33" s="249" t="s">
        <v>284</v>
      </c>
      <c r="U33" s="222">
        <v>0</v>
      </c>
      <c r="V33" s="222">
        <f>ROUND(E33*U33,2)</f>
        <v>0</v>
      </c>
      <c r="W33" s="222"/>
      <c r="X33" s="222" t="s">
        <v>344</v>
      </c>
      <c r="Y33" s="211"/>
      <c r="Z33" s="211"/>
      <c r="AA33" s="211"/>
      <c r="AB33" s="211"/>
      <c r="AC33" s="211"/>
      <c r="AD33" s="211"/>
      <c r="AE33" s="211"/>
      <c r="AF33" s="211"/>
      <c r="AG33" s="211" t="s">
        <v>345</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23</v>
      </c>
      <c r="B34" s="244" t="s">
        <v>1546</v>
      </c>
      <c r="C34" s="255" t="s">
        <v>1547</v>
      </c>
      <c r="D34" s="245" t="s">
        <v>246</v>
      </c>
      <c r="E34" s="246">
        <v>16</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t="s">
        <v>343</v>
      </c>
      <c r="S34" s="248" t="s">
        <v>214</v>
      </c>
      <c r="T34" s="249" t="s">
        <v>284</v>
      </c>
      <c r="U34" s="222">
        <v>0</v>
      </c>
      <c r="V34" s="222">
        <f>ROUND(E34*U34,2)</f>
        <v>0</v>
      </c>
      <c r="W34" s="222"/>
      <c r="X34" s="222" t="s">
        <v>344</v>
      </c>
      <c r="Y34" s="211"/>
      <c r="Z34" s="211"/>
      <c r="AA34" s="211"/>
      <c r="AB34" s="211"/>
      <c r="AC34" s="211"/>
      <c r="AD34" s="211"/>
      <c r="AE34" s="211"/>
      <c r="AF34" s="211"/>
      <c r="AG34" s="211" t="s">
        <v>345</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24</v>
      </c>
      <c r="B35" s="244" t="s">
        <v>1548</v>
      </c>
      <c r="C35" s="255" t="s">
        <v>1549</v>
      </c>
      <c r="D35" s="245" t="s">
        <v>1550</v>
      </c>
      <c r="E35" s="246">
        <v>32</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670</v>
      </c>
      <c r="S35" s="248" t="s">
        <v>214</v>
      </c>
      <c r="T35" s="249" t="s">
        <v>284</v>
      </c>
      <c r="U35" s="222">
        <v>1</v>
      </c>
      <c r="V35" s="222">
        <f>ROUND(E35*U35,2)</f>
        <v>32</v>
      </c>
      <c r="W35" s="222"/>
      <c r="X35" s="222" t="s">
        <v>671</v>
      </c>
      <c r="Y35" s="211"/>
      <c r="Z35" s="211"/>
      <c r="AA35" s="211"/>
      <c r="AB35" s="211"/>
      <c r="AC35" s="211"/>
      <c r="AD35" s="211"/>
      <c r="AE35" s="211"/>
      <c r="AF35" s="211"/>
      <c r="AG35" s="211" t="s">
        <v>1551</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25</v>
      </c>
      <c r="B36" s="234" t="s">
        <v>1552</v>
      </c>
      <c r="C36" s="252" t="s">
        <v>1553</v>
      </c>
      <c r="D36" s="235" t="s">
        <v>349</v>
      </c>
      <c r="E36" s="236">
        <v>90</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214</v>
      </c>
      <c r="T36" s="239" t="s">
        <v>284</v>
      </c>
      <c r="U36" s="222">
        <v>0.248</v>
      </c>
      <c r="V36" s="222">
        <f>ROUND(E36*U36,2)</f>
        <v>22.32</v>
      </c>
      <c r="W36" s="222"/>
      <c r="X36" s="222" t="s">
        <v>248</v>
      </c>
      <c r="Y36" s="211"/>
      <c r="Z36" s="211"/>
      <c r="AA36" s="211"/>
      <c r="AB36" s="211"/>
      <c r="AC36" s="211"/>
      <c r="AD36" s="211"/>
      <c r="AE36" s="211"/>
      <c r="AF36" s="211"/>
      <c r="AG36" s="211" t="s">
        <v>1554</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68" t="s">
        <v>1555</v>
      </c>
      <c r="D37" s="259"/>
      <c r="E37" s="260">
        <v>90</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26</v>
      </c>
      <c r="B38" s="244" t="s">
        <v>1556</v>
      </c>
      <c r="C38" s="255" t="s">
        <v>1557</v>
      </c>
      <c r="D38" s="245" t="s">
        <v>349</v>
      </c>
      <c r="E38" s="246">
        <v>10</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214</v>
      </c>
      <c r="T38" s="249" t="s">
        <v>284</v>
      </c>
      <c r="U38" s="222">
        <v>0.122</v>
      </c>
      <c r="V38" s="222">
        <f>ROUND(E38*U38,2)</f>
        <v>1.22</v>
      </c>
      <c r="W38" s="222"/>
      <c r="X38" s="222" t="s">
        <v>248</v>
      </c>
      <c r="Y38" s="211"/>
      <c r="Z38" s="211"/>
      <c r="AA38" s="211"/>
      <c r="AB38" s="211"/>
      <c r="AC38" s="211"/>
      <c r="AD38" s="211"/>
      <c r="AE38" s="211"/>
      <c r="AF38" s="211"/>
      <c r="AG38" s="211" t="s">
        <v>1554</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1558</v>
      </c>
      <c r="C39" s="255" t="s">
        <v>1559</v>
      </c>
      <c r="D39" s="245" t="s">
        <v>349</v>
      </c>
      <c r="E39" s="246">
        <v>10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0.17599999999999999</v>
      </c>
      <c r="V39" s="222">
        <f>ROUND(E39*U39,2)</f>
        <v>1.76</v>
      </c>
      <c r="W39" s="222"/>
      <c r="X39" s="222" t="s">
        <v>248</v>
      </c>
      <c r="Y39" s="211"/>
      <c r="Z39" s="211"/>
      <c r="AA39" s="211"/>
      <c r="AB39" s="211"/>
      <c r="AC39" s="211"/>
      <c r="AD39" s="211"/>
      <c r="AE39" s="211"/>
      <c r="AF39" s="211"/>
      <c r="AG39" s="211" t="s">
        <v>1554</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28</v>
      </c>
      <c r="B40" s="244" t="s">
        <v>1560</v>
      </c>
      <c r="C40" s="255" t="s">
        <v>1561</v>
      </c>
      <c r="D40" s="245" t="s">
        <v>246</v>
      </c>
      <c r="E40" s="246">
        <v>3</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214</v>
      </c>
      <c r="T40" s="249" t="s">
        <v>284</v>
      </c>
      <c r="U40" s="222">
        <v>0.8</v>
      </c>
      <c r="V40" s="222">
        <f>ROUND(E40*U40,2)</f>
        <v>2.4</v>
      </c>
      <c r="W40" s="222"/>
      <c r="X40" s="222" t="s">
        <v>248</v>
      </c>
      <c r="Y40" s="211"/>
      <c r="Z40" s="211"/>
      <c r="AA40" s="211"/>
      <c r="AB40" s="211"/>
      <c r="AC40" s="211"/>
      <c r="AD40" s="211"/>
      <c r="AE40" s="211"/>
      <c r="AF40" s="211"/>
      <c r="AG40" s="211" t="s">
        <v>1554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29</v>
      </c>
      <c r="B41" s="244" t="s">
        <v>1562</v>
      </c>
      <c r="C41" s="255" t="s">
        <v>1563</v>
      </c>
      <c r="D41" s="245" t="s">
        <v>246</v>
      </c>
      <c r="E41" s="246">
        <v>3</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0.4</v>
      </c>
      <c r="V41" s="222">
        <f>ROUND(E41*U41,2)</f>
        <v>1.2</v>
      </c>
      <c r="W41" s="222"/>
      <c r="X41" s="222" t="s">
        <v>248</v>
      </c>
      <c r="Y41" s="211"/>
      <c r="Z41" s="211"/>
      <c r="AA41" s="211"/>
      <c r="AB41" s="211"/>
      <c r="AC41" s="211"/>
      <c r="AD41" s="211"/>
      <c r="AE41" s="211"/>
      <c r="AF41" s="211"/>
      <c r="AG41" s="211" t="s">
        <v>1554</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13.1" x14ac:dyDescent="0.2">
      <c r="A42" s="227" t="s">
        <v>209</v>
      </c>
      <c r="B42" s="228" t="s">
        <v>178</v>
      </c>
      <c r="C42" s="251" t="s">
        <v>179</v>
      </c>
      <c r="D42" s="229"/>
      <c r="E42" s="230"/>
      <c r="F42" s="231"/>
      <c r="G42" s="231">
        <f>SUMIF(AG43:AG45,"&lt;&gt;NOR",G43:G45)</f>
        <v>0</v>
      </c>
      <c r="H42" s="231"/>
      <c r="I42" s="231">
        <f>SUM(I43:I45)</f>
        <v>0</v>
      </c>
      <c r="J42" s="231"/>
      <c r="K42" s="231">
        <f>SUM(K43:K45)</f>
        <v>0</v>
      </c>
      <c r="L42" s="231"/>
      <c r="M42" s="231">
        <f>SUM(M43:M45)</f>
        <v>0</v>
      </c>
      <c r="N42" s="231"/>
      <c r="O42" s="231">
        <f>SUM(O43:O45)</f>
        <v>0</v>
      </c>
      <c r="P42" s="231"/>
      <c r="Q42" s="231">
        <f>SUM(Q43:Q45)</f>
        <v>0</v>
      </c>
      <c r="R42" s="231"/>
      <c r="S42" s="231"/>
      <c r="T42" s="232"/>
      <c r="U42" s="226"/>
      <c r="V42" s="226">
        <f>SUM(V43:V45)</f>
        <v>66.430000000000007</v>
      </c>
      <c r="W42" s="226"/>
      <c r="X42" s="226"/>
      <c r="AG42" t="s">
        <v>210</v>
      </c>
    </row>
    <row r="43" spans="1:60" outlineLevel="1" x14ac:dyDescent="0.2">
      <c r="A43" s="243">
        <v>30</v>
      </c>
      <c r="B43" s="244" t="s">
        <v>1564</v>
      </c>
      <c r="C43" s="255" t="s">
        <v>1565</v>
      </c>
      <c r="D43" s="245" t="s">
        <v>349</v>
      </c>
      <c r="E43" s="246">
        <v>140</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214</v>
      </c>
      <c r="T43" s="249" t="s">
        <v>284</v>
      </c>
      <c r="U43" s="222">
        <v>0.13552</v>
      </c>
      <c r="V43" s="222">
        <f>ROUND(E43*U43,2)</f>
        <v>18.97</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31</v>
      </c>
      <c r="B44" s="244" t="s">
        <v>1566</v>
      </c>
      <c r="C44" s="255" t="s">
        <v>1567</v>
      </c>
      <c r="D44" s="245" t="s">
        <v>349</v>
      </c>
      <c r="E44" s="246">
        <v>140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214</v>
      </c>
      <c r="T44" s="249" t="s">
        <v>284</v>
      </c>
      <c r="U44" s="222">
        <v>0.16200000000000001</v>
      </c>
      <c r="V44" s="222">
        <f>ROUND(E44*U44,2)</f>
        <v>22.68</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32</v>
      </c>
      <c r="B45" s="234" t="s">
        <v>1568</v>
      </c>
      <c r="C45" s="252" t="s">
        <v>1569</v>
      </c>
      <c r="D45" s="235" t="s">
        <v>294</v>
      </c>
      <c r="E45" s="236">
        <v>140</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c r="S45" s="238" t="s">
        <v>214</v>
      </c>
      <c r="T45" s="239" t="s">
        <v>284</v>
      </c>
      <c r="U45" s="222">
        <v>0.17699999999999999</v>
      </c>
      <c r="V45" s="222">
        <f>ROUND(E45*U45,2)</f>
        <v>24.78</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x14ac:dyDescent="0.2">
      <c r="A46" s="3"/>
      <c r="B46" s="4"/>
      <c r="C46" s="256"/>
      <c r="D46" s="6"/>
      <c r="E46" s="3"/>
      <c r="F46" s="3"/>
      <c r="G46" s="3"/>
      <c r="H46" s="3"/>
      <c r="I46" s="3"/>
      <c r="J46" s="3"/>
      <c r="K46" s="3"/>
      <c r="L46" s="3"/>
      <c r="M46" s="3"/>
      <c r="N46" s="3"/>
      <c r="O46" s="3"/>
      <c r="P46" s="3"/>
      <c r="Q46" s="3"/>
      <c r="R46" s="3"/>
      <c r="S46" s="3"/>
      <c r="T46" s="3"/>
      <c r="U46" s="3"/>
      <c r="V46" s="3"/>
      <c r="W46" s="3"/>
      <c r="X46" s="3"/>
      <c r="AE46">
        <v>15</v>
      </c>
      <c r="AF46">
        <v>21</v>
      </c>
      <c r="AG46" t="s">
        <v>196</v>
      </c>
    </row>
    <row r="47" spans="1:60" ht="13.1" x14ac:dyDescent="0.2">
      <c r="A47" s="214"/>
      <c r="B47" s="215" t="s">
        <v>29</v>
      </c>
      <c r="C47" s="257"/>
      <c r="D47" s="216"/>
      <c r="E47" s="217"/>
      <c r="F47" s="217"/>
      <c r="G47" s="250">
        <f>G8+G42</f>
        <v>0</v>
      </c>
      <c r="H47" s="3"/>
      <c r="I47" s="3"/>
      <c r="J47" s="3"/>
      <c r="K47" s="3"/>
      <c r="L47" s="3"/>
      <c r="M47" s="3"/>
      <c r="N47" s="3"/>
      <c r="O47" s="3"/>
      <c r="P47" s="3"/>
      <c r="Q47" s="3"/>
      <c r="R47" s="3"/>
      <c r="S47" s="3"/>
      <c r="T47" s="3"/>
      <c r="U47" s="3"/>
      <c r="V47" s="3"/>
      <c r="W47" s="3"/>
      <c r="X47" s="3"/>
      <c r="AE47">
        <f>SUMIF(L7:L45,AE46,G7:G45)</f>
        <v>0</v>
      </c>
      <c r="AF47">
        <f>SUMIF(L7:L45,AF46,G7:G45)</f>
        <v>0</v>
      </c>
      <c r="AG47" t="s">
        <v>278</v>
      </c>
    </row>
    <row r="48" spans="1:60" x14ac:dyDescent="0.2">
      <c r="C48" s="258"/>
      <c r="D48" s="10"/>
      <c r="AG48" t="s">
        <v>279</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ilansOgI+uwoYkkHy8ONPmS0IyNp018rfRq89sBxk/fbz2ztDf3Af4eDZJQFmBtWetQAEw+Wt72va5iXkcWUQ==" saltValue="dEsEgWbVTqIMFHLRJuzhCQ=="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37A6F-6330-4761-8773-63F8476FD6B7}">
  <sheetPr>
    <outlinePr summaryBelow="0"/>
  </sheetPr>
  <dimension ref="A1:BH5000"/>
  <sheetViews>
    <sheetView view="pageBreakPreview" zoomScale="60" zoomScaleNormal="100" workbookViewId="0">
      <pane ySplit="7" topLeftCell="A772" activePane="bottomLeft" state="frozen"/>
      <selection pane="bottomLeft" activeCell="C772" sqref="C772:G772"/>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68</v>
      </c>
      <c r="C3" s="200" t="s">
        <v>69</v>
      </c>
      <c r="D3" s="198"/>
      <c r="E3" s="198"/>
      <c r="F3" s="198"/>
      <c r="G3" s="199"/>
      <c r="AC3" s="176" t="s">
        <v>185</v>
      </c>
      <c r="AG3" t="s">
        <v>186</v>
      </c>
    </row>
    <row r="4" spans="1:60" ht="25.05" customHeight="1" x14ac:dyDescent="0.2">
      <c r="A4" s="201" t="s">
        <v>9</v>
      </c>
      <c r="B4" s="202" t="s">
        <v>70</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SUMIF(AG9:AG57,"&lt;&gt;NOR",G9:G57)</f>
        <v>0</v>
      </c>
      <c r="H8" s="231"/>
      <c r="I8" s="231">
        <f>SUM(I9:I57)</f>
        <v>0</v>
      </c>
      <c r="J8" s="231"/>
      <c r="K8" s="231">
        <f>SUM(K9:K57)</f>
        <v>0</v>
      </c>
      <c r="L8" s="231"/>
      <c r="M8" s="231">
        <f>SUM(M9:M57)</f>
        <v>0</v>
      </c>
      <c r="N8" s="231"/>
      <c r="O8" s="231">
        <f>SUM(O9:O57)</f>
        <v>0.09</v>
      </c>
      <c r="P8" s="231"/>
      <c r="Q8" s="231">
        <f>SUM(Q9:Q57)</f>
        <v>0</v>
      </c>
      <c r="R8" s="231"/>
      <c r="S8" s="231"/>
      <c r="T8" s="232"/>
      <c r="U8" s="226"/>
      <c r="V8" s="226">
        <f>SUM(V9:V57)</f>
        <v>99.53</v>
      </c>
      <c r="W8" s="226"/>
      <c r="X8" s="226"/>
      <c r="AG8" t="s">
        <v>210</v>
      </c>
    </row>
    <row r="9" spans="1:60" outlineLevel="1" x14ac:dyDescent="0.2">
      <c r="A9" s="233">
        <v>1</v>
      </c>
      <c r="B9" s="234" t="s">
        <v>280</v>
      </c>
      <c r="C9" s="252" t="s">
        <v>281</v>
      </c>
      <c r="D9" s="235" t="s">
        <v>282</v>
      </c>
      <c r="E9" s="236">
        <v>75.080250000000007</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27.4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outlineLevel="1" x14ac:dyDescent="0.2">
      <c r="A11" s="218"/>
      <c r="B11" s="219"/>
      <c r="C11" s="268" t="s">
        <v>1570</v>
      </c>
      <c r="D11" s="259"/>
      <c r="E11" s="260">
        <v>75.080250000000007</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33">
        <v>2</v>
      </c>
      <c r="B12" s="234" t="s">
        <v>290</v>
      </c>
      <c r="C12" s="252" t="s">
        <v>291</v>
      </c>
      <c r="D12" s="235" t="s">
        <v>282</v>
      </c>
      <c r="E12" s="236">
        <v>75.080250000000007</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t="s">
        <v>283</v>
      </c>
      <c r="S12" s="238" t="s">
        <v>214</v>
      </c>
      <c r="T12" s="239" t="s">
        <v>284</v>
      </c>
      <c r="U12" s="222">
        <v>8.4000000000000005E-2</v>
      </c>
      <c r="V12" s="222">
        <f>ROUND(E12*U12,2)</f>
        <v>6.31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31.45" outlineLevel="1" x14ac:dyDescent="0.2">
      <c r="A13" s="218"/>
      <c r="B13" s="219"/>
      <c r="C13" s="267" t="s">
        <v>285</v>
      </c>
      <c r="D13" s="265"/>
      <c r="E13" s="265"/>
      <c r="F13" s="265"/>
      <c r="G13" s="265"/>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286</v>
      </c>
      <c r="AH13" s="211"/>
      <c r="AI13" s="211"/>
      <c r="AJ13" s="211"/>
      <c r="AK13" s="211"/>
      <c r="AL13" s="211"/>
      <c r="AM13" s="211"/>
      <c r="AN13" s="211"/>
      <c r="AO13" s="211"/>
      <c r="AP13" s="211"/>
      <c r="AQ13" s="211"/>
      <c r="AR13" s="211"/>
      <c r="AS13" s="211"/>
      <c r="AT13" s="211"/>
      <c r="AU13" s="211"/>
      <c r="AV13" s="211"/>
      <c r="AW13" s="211"/>
      <c r="AX13" s="211"/>
      <c r="AY13" s="211"/>
      <c r="AZ13" s="211"/>
      <c r="BA13" s="241"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1"/>
      <c r="BC13" s="211"/>
      <c r="BD13" s="211"/>
      <c r="BE13" s="211"/>
      <c r="BF13" s="211"/>
      <c r="BG13" s="211"/>
      <c r="BH13" s="211"/>
    </row>
    <row r="14" spans="1:60" outlineLevel="1" x14ac:dyDescent="0.2">
      <c r="A14" s="233">
        <v>3</v>
      </c>
      <c r="B14" s="234" t="s">
        <v>1571</v>
      </c>
      <c r="C14" s="252" t="s">
        <v>1572</v>
      </c>
      <c r="D14" s="235" t="s">
        <v>282</v>
      </c>
      <c r="E14" s="236">
        <v>75.080250000000007</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t="s">
        <v>283</v>
      </c>
      <c r="S14" s="238" t="s">
        <v>214</v>
      </c>
      <c r="T14" s="239" t="s">
        <v>284</v>
      </c>
      <c r="U14" s="222">
        <v>0.34499999999999997</v>
      </c>
      <c r="V14" s="222">
        <f>ROUND(E14*U14,2)</f>
        <v>25.9</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18"/>
      <c r="B15" s="219"/>
      <c r="C15" s="267" t="s">
        <v>302</v>
      </c>
      <c r="D15" s="265"/>
      <c r="E15" s="265"/>
      <c r="F15" s="265"/>
      <c r="G15" s="265"/>
      <c r="H15" s="222"/>
      <c r="I15" s="222"/>
      <c r="J15" s="222"/>
      <c r="K15" s="222"/>
      <c r="L15" s="222"/>
      <c r="M15" s="222"/>
      <c r="N15" s="222"/>
      <c r="O15" s="222"/>
      <c r="P15" s="222"/>
      <c r="Q15" s="222"/>
      <c r="R15" s="222"/>
      <c r="S15" s="222"/>
      <c r="T15" s="222"/>
      <c r="U15" s="222"/>
      <c r="V15" s="222"/>
      <c r="W15" s="222"/>
      <c r="X15" s="222"/>
      <c r="Y15" s="211"/>
      <c r="Z15" s="211"/>
      <c r="AA15" s="211"/>
      <c r="AB15" s="211"/>
      <c r="AC15" s="211"/>
      <c r="AD15" s="211"/>
      <c r="AE15" s="211"/>
      <c r="AF15" s="211"/>
      <c r="AG15" s="211" t="s">
        <v>286</v>
      </c>
      <c r="AH15" s="211"/>
      <c r="AI15" s="211"/>
      <c r="AJ15" s="211"/>
      <c r="AK15" s="211"/>
      <c r="AL15" s="211"/>
      <c r="AM15" s="211"/>
      <c r="AN15" s="211"/>
      <c r="AO15" s="211"/>
      <c r="AP15" s="211"/>
      <c r="AQ15" s="211"/>
      <c r="AR15" s="211"/>
      <c r="AS15" s="211"/>
      <c r="AT15" s="211"/>
      <c r="AU15" s="211"/>
      <c r="AV15" s="211"/>
      <c r="AW15" s="211"/>
      <c r="AX15" s="211"/>
      <c r="AY15" s="211"/>
      <c r="AZ15" s="211"/>
      <c r="BA15" s="241" t="str">
        <f>C15</f>
        <v>bez naložení do dopravní nádoby, ale s vyprázdněním dopravní nádoby na hromadu nebo na dopravní prostředek,</v>
      </c>
      <c r="BB15" s="211"/>
      <c r="BC15" s="211"/>
      <c r="BD15" s="211"/>
      <c r="BE15" s="211"/>
      <c r="BF15" s="211"/>
      <c r="BG15" s="211"/>
      <c r="BH15" s="211"/>
    </row>
    <row r="16" spans="1:60" outlineLevel="1" x14ac:dyDescent="0.2">
      <c r="A16" s="233">
        <v>4</v>
      </c>
      <c r="B16" s="234" t="s">
        <v>1573</v>
      </c>
      <c r="C16" s="252" t="s">
        <v>1574</v>
      </c>
      <c r="D16" s="235" t="s">
        <v>282</v>
      </c>
      <c r="E16" s="236">
        <v>15.477</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t="s">
        <v>283</v>
      </c>
      <c r="S16" s="238" t="s">
        <v>214</v>
      </c>
      <c r="T16" s="239" t="s">
        <v>284</v>
      </c>
      <c r="U16" s="222">
        <v>7.3999999999999996E-2</v>
      </c>
      <c r="V16" s="222">
        <f>ROUND(E16*U16,2)</f>
        <v>1.1499999999999999</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7" t="s">
        <v>305</v>
      </c>
      <c r="D17" s="265"/>
      <c r="E17" s="265"/>
      <c r="F17" s="265"/>
      <c r="G17" s="265"/>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286</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68" t="s">
        <v>1575</v>
      </c>
      <c r="D18" s="259"/>
      <c r="E18" s="260">
        <v>15.477</v>
      </c>
      <c r="F18" s="222"/>
      <c r="G18" s="222"/>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288</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5</v>
      </c>
      <c r="B19" s="234" t="s">
        <v>303</v>
      </c>
      <c r="C19" s="252" t="s">
        <v>304</v>
      </c>
      <c r="D19" s="235" t="s">
        <v>282</v>
      </c>
      <c r="E19" s="236">
        <v>35.752499999999998</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283</v>
      </c>
      <c r="S19" s="238" t="s">
        <v>214</v>
      </c>
      <c r="T19" s="239" t="s">
        <v>284</v>
      </c>
      <c r="U19" s="222">
        <v>1.0999999999999999E-2</v>
      </c>
      <c r="V19" s="222">
        <f>ROUND(E19*U19,2)</f>
        <v>0.39</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67" t="s">
        <v>305</v>
      </c>
      <c r="D20" s="265"/>
      <c r="E20" s="265"/>
      <c r="F20" s="265"/>
      <c r="G20" s="265"/>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286</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8" t="s">
        <v>1570</v>
      </c>
      <c r="D21" s="259"/>
      <c r="E21" s="260">
        <v>75.080250000000007</v>
      </c>
      <c r="F21" s="222"/>
      <c r="G21" s="222"/>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288</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8" t="s">
        <v>1576</v>
      </c>
      <c r="D22" s="259"/>
      <c r="E22" s="260">
        <v>-39.327750000000002</v>
      </c>
      <c r="F22" s="222"/>
      <c r="G22" s="22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288</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31.45" outlineLevel="1" x14ac:dyDescent="0.2">
      <c r="A23" s="233">
        <v>6</v>
      </c>
      <c r="B23" s="234" t="s">
        <v>308</v>
      </c>
      <c r="C23" s="252" t="s">
        <v>309</v>
      </c>
      <c r="D23" s="235" t="s">
        <v>282</v>
      </c>
      <c r="E23" s="236">
        <v>357.52499999999998</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t="s">
        <v>283</v>
      </c>
      <c r="S23" s="238" t="s">
        <v>214</v>
      </c>
      <c r="T23" s="239" t="s">
        <v>284</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67" t="s">
        <v>305</v>
      </c>
      <c r="D24" s="265"/>
      <c r="E24" s="265"/>
      <c r="F24" s="265"/>
      <c r="G24" s="265"/>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286</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69" t="s">
        <v>310</v>
      </c>
      <c r="D25" s="261"/>
      <c r="E25" s="262"/>
      <c r="F25" s="222"/>
      <c r="G25" s="222"/>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288</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70" t="s">
        <v>1577</v>
      </c>
      <c r="D26" s="261"/>
      <c r="E26" s="262">
        <v>75.080250000000007</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2</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70" t="s">
        <v>1578</v>
      </c>
      <c r="D27" s="261"/>
      <c r="E27" s="262">
        <v>-39.327750000000002</v>
      </c>
      <c r="F27" s="222"/>
      <c r="G27" s="22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288</v>
      </c>
      <c r="AH27" s="211">
        <v>2</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71" t="s">
        <v>315</v>
      </c>
      <c r="D28" s="263"/>
      <c r="E28" s="264">
        <v>35.752499999999998</v>
      </c>
      <c r="F28" s="222"/>
      <c r="G28" s="22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288</v>
      </c>
      <c r="AH28" s="211">
        <v>3</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69" t="s">
        <v>316</v>
      </c>
      <c r="D29" s="261"/>
      <c r="E29" s="262"/>
      <c r="F29" s="222"/>
      <c r="G29" s="22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288</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8" t="s">
        <v>1579</v>
      </c>
      <c r="D30" s="259"/>
      <c r="E30" s="260">
        <v>357.52499999999998</v>
      </c>
      <c r="F30" s="222"/>
      <c r="G30" s="22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288</v>
      </c>
      <c r="AH30" s="211">
        <v>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0.95" outlineLevel="1" x14ac:dyDescent="0.2">
      <c r="A31" s="233">
        <v>7</v>
      </c>
      <c r="B31" s="234" t="s">
        <v>1580</v>
      </c>
      <c r="C31" s="252" t="s">
        <v>1581</v>
      </c>
      <c r="D31" s="235" t="s">
        <v>282</v>
      </c>
      <c r="E31" s="236">
        <v>7.7385000000000002</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t="s">
        <v>283</v>
      </c>
      <c r="S31" s="238" t="s">
        <v>214</v>
      </c>
      <c r="T31" s="239" t="s">
        <v>284</v>
      </c>
      <c r="U31" s="222">
        <v>0.65200000000000002</v>
      </c>
      <c r="V31" s="222">
        <f>ROUND(E31*U31,2)</f>
        <v>5.05</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68" t="s">
        <v>1582</v>
      </c>
      <c r="D32" s="259"/>
      <c r="E32" s="260">
        <v>7.7385000000000002</v>
      </c>
      <c r="F32" s="222"/>
      <c r="G32" s="22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288</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20.95" outlineLevel="1" x14ac:dyDescent="0.2">
      <c r="A33" s="243">
        <v>8</v>
      </c>
      <c r="B33" s="244" t="s">
        <v>318</v>
      </c>
      <c r="C33" s="255" t="s">
        <v>319</v>
      </c>
      <c r="D33" s="245" t="s">
        <v>282</v>
      </c>
      <c r="E33" s="246">
        <v>75.080250000000007</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283</v>
      </c>
      <c r="S33" s="248" t="s">
        <v>214</v>
      </c>
      <c r="T33" s="249" t="s">
        <v>284</v>
      </c>
      <c r="U33" s="222">
        <v>8.9999999999999993E-3</v>
      </c>
      <c r="V33" s="222">
        <f>ROUND(E33*U33,2)</f>
        <v>0.68</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33">
        <v>9</v>
      </c>
      <c r="B34" s="234" t="s">
        <v>320</v>
      </c>
      <c r="C34" s="252" t="s">
        <v>321</v>
      </c>
      <c r="D34" s="235" t="s">
        <v>282</v>
      </c>
      <c r="E34" s="236">
        <v>39.327750000000002</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t="s">
        <v>283</v>
      </c>
      <c r="S34" s="238" t="s">
        <v>214</v>
      </c>
      <c r="T34" s="239" t="s">
        <v>284</v>
      </c>
      <c r="U34" s="222">
        <v>0.20200000000000001</v>
      </c>
      <c r="V34" s="222">
        <f>ROUND(E34*U34,2)</f>
        <v>7.94</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7" t="s">
        <v>322</v>
      </c>
      <c r="D35" s="265"/>
      <c r="E35" s="265"/>
      <c r="F35" s="265"/>
      <c r="G35" s="265"/>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286</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8" t="s">
        <v>1583</v>
      </c>
      <c r="D36" s="259"/>
      <c r="E36" s="260">
        <v>39.327750000000002</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3">
        <v>10</v>
      </c>
      <c r="B37" s="234" t="s">
        <v>325</v>
      </c>
      <c r="C37" s="252" t="s">
        <v>326</v>
      </c>
      <c r="D37" s="235" t="s">
        <v>294</v>
      </c>
      <c r="E37" s="236">
        <v>38.692500000000003</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t="s">
        <v>327</v>
      </c>
      <c r="S37" s="238" t="s">
        <v>214</v>
      </c>
      <c r="T37" s="239" t="s">
        <v>284</v>
      </c>
      <c r="U37" s="222">
        <v>0.06</v>
      </c>
      <c r="V37" s="222">
        <f>ROUND(E37*U37,2)</f>
        <v>2.3199999999999998</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7" t="s">
        <v>328</v>
      </c>
      <c r="D38" s="265"/>
      <c r="E38" s="265"/>
      <c r="F38" s="265"/>
      <c r="G38" s="265"/>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286</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8" t="s">
        <v>1584</v>
      </c>
      <c r="D39" s="259"/>
      <c r="E39" s="260">
        <v>38.692500000000003</v>
      </c>
      <c r="F39" s="222"/>
      <c r="G39" s="222"/>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288</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33">
        <v>11</v>
      </c>
      <c r="B40" s="234" t="s">
        <v>330</v>
      </c>
      <c r="C40" s="252" t="s">
        <v>331</v>
      </c>
      <c r="D40" s="235" t="s">
        <v>294</v>
      </c>
      <c r="E40" s="236">
        <v>76.672259999999994</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247</v>
      </c>
      <c r="T40" s="23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8" t="s">
        <v>1585</v>
      </c>
      <c r="D41" s="259"/>
      <c r="E41" s="260">
        <v>44.698500000000003</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18"/>
      <c r="B42" s="219"/>
      <c r="C42" s="268" t="s">
        <v>1586</v>
      </c>
      <c r="D42" s="259"/>
      <c r="E42" s="260">
        <v>16.506</v>
      </c>
      <c r="F42" s="222"/>
      <c r="G42" s="222"/>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288</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8" t="s">
        <v>1587</v>
      </c>
      <c r="D43" s="259"/>
      <c r="E43" s="260">
        <v>15.46776</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95" outlineLevel="1" x14ac:dyDescent="0.2">
      <c r="A44" s="233">
        <v>12</v>
      </c>
      <c r="B44" s="234" t="s">
        <v>333</v>
      </c>
      <c r="C44" s="252" t="s">
        <v>334</v>
      </c>
      <c r="D44" s="235" t="s">
        <v>294</v>
      </c>
      <c r="E44" s="236">
        <v>38.692500000000003</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t="s">
        <v>283</v>
      </c>
      <c r="S44" s="238" t="s">
        <v>214</v>
      </c>
      <c r="T44" s="239" t="s">
        <v>284</v>
      </c>
      <c r="U44" s="222">
        <v>0.13</v>
      </c>
      <c r="V44" s="222">
        <f>ROUND(E44*U44,2)</f>
        <v>5.03</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ht="20.95" outlineLevel="1" x14ac:dyDescent="0.2">
      <c r="A45" s="218"/>
      <c r="B45" s="219"/>
      <c r="C45" s="267" t="s">
        <v>335</v>
      </c>
      <c r="D45" s="265"/>
      <c r="E45" s="265"/>
      <c r="F45" s="265"/>
      <c r="G45" s="265"/>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286</v>
      </c>
      <c r="AH45" s="211"/>
      <c r="AI45" s="211"/>
      <c r="AJ45" s="211"/>
      <c r="AK45" s="211"/>
      <c r="AL45" s="211"/>
      <c r="AM45" s="211"/>
      <c r="AN45" s="211"/>
      <c r="AO45" s="211"/>
      <c r="AP45" s="211"/>
      <c r="AQ45" s="211"/>
      <c r="AR45" s="211"/>
      <c r="AS45" s="211"/>
      <c r="AT45" s="211"/>
      <c r="AU45" s="211"/>
      <c r="AV45" s="211"/>
      <c r="AW45" s="211"/>
      <c r="AX45" s="211"/>
      <c r="AY45" s="211"/>
      <c r="AZ45" s="211"/>
      <c r="BA45" s="241" t="str">
        <f>C45</f>
        <v>s případným nutným přemístěním hromad nebo dočasných skládek na místo potřeby ze vzdálenosti do 30 m, v rovině nebo ve svahu do 1 : 5,</v>
      </c>
      <c r="BB45" s="211"/>
      <c r="BC45" s="211"/>
      <c r="BD45" s="211"/>
      <c r="BE45" s="211"/>
      <c r="BF45" s="211"/>
      <c r="BG45" s="211"/>
      <c r="BH45" s="211"/>
    </row>
    <row r="46" spans="1:60" outlineLevel="1" x14ac:dyDescent="0.2">
      <c r="A46" s="218"/>
      <c r="B46" s="219"/>
      <c r="C46" s="268" t="s">
        <v>1588</v>
      </c>
      <c r="D46" s="259"/>
      <c r="E46" s="260">
        <v>38.692500000000003</v>
      </c>
      <c r="F46" s="222"/>
      <c r="G46" s="222"/>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288</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33">
        <v>13</v>
      </c>
      <c r="B47" s="234" t="s">
        <v>336</v>
      </c>
      <c r="C47" s="252" t="s">
        <v>337</v>
      </c>
      <c r="D47" s="235" t="s">
        <v>338</v>
      </c>
      <c r="E47" s="236">
        <v>67.929749999999999</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t="s">
        <v>283</v>
      </c>
      <c r="S47" s="238" t="s">
        <v>214</v>
      </c>
      <c r="T47" s="239" t="s">
        <v>284</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69" t="s">
        <v>310</v>
      </c>
      <c r="D48" s="261"/>
      <c r="E48" s="262"/>
      <c r="F48" s="222"/>
      <c r="G48" s="22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288</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70" t="s">
        <v>1577</v>
      </c>
      <c r="D49" s="261"/>
      <c r="E49" s="262">
        <v>75.080250000000007</v>
      </c>
      <c r="F49" s="222"/>
      <c r="G49" s="222"/>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288</v>
      </c>
      <c r="AH49" s="211">
        <v>2</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70" t="s">
        <v>1578</v>
      </c>
      <c r="D50" s="261"/>
      <c r="E50" s="262">
        <v>-39.327750000000002</v>
      </c>
      <c r="F50" s="222"/>
      <c r="G50" s="222"/>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288</v>
      </c>
      <c r="AH50" s="211">
        <v>2</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71" t="s">
        <v>315</v>
      </c>
      <c r="D51" s="263"/>
      <c r="E51" s="264">
        <v>35.752499999999998</v>
      </c>
      <c r="F51" s="222"/>
      <c r="G51" s="222"/>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288</v>
      </c>
      <c r="AH51" s="211">
        <v>3</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69" t="s">
        <v>316</v>
      </c>
      <c r="D52" s="261"/>
      <c r="E52" s="262"/>
      <c r="F52" s="222"/>
      <c r="G52" s="22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288</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68" t="s">
        <v>1589</v>
      </c>
      <c r="D53" s="259"/>
      <c r="E53" s="260">
        <v>67.929749999999999</v>
      </c>
      <c r="F53" s="222"/>
      <c r="G53" s="222"/>
      <c r="H53" s="222"/>
      <c r="I53" s="222"/>
      <c r="J53" s="222"/>
      <c r="K53" s="222"/>
      <c r="L53" s="222"/>
      <c r="M53" s="222"/>
      <c r="N53" s="222"/>
      <c r="O53" s="222"/>
      <c r="P53" s="222"/>
      <c r="Q53" s="222"/>
      <c r="R53" s="222"/>
      <c r="S53" s="222"/>
      <c r="T53" s="222"/>
      <c r="U53" s="222"/>
      <c r="V53" s="222"/>
      <c r="W53" s="222"/>
      <c r="X53" s="222"/>
      <c r="Y53" s="211"/>
      <c r="Z53" s="211"/>
      <c r="AA53" s="211"/>
      <c r="AB53" s="211"/>
      <c r="AC53" s="211"/>
      <c r="AD53" s="211"/>
      <c r="AE53" s="211"/>
      <c r="AF53" s="211"/>
      <c r="AG53" s="211" t="s">
        <v>288</v>
      </c>
      <c r="AH53" s="211">
        <v>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33">
        <v>14</v>
      </c>
      <c r="B54" s="234" t="s">
        <v>385</v>
      </c>
      <c r="C54" s="252" t="s">
        <v>386</v>
      </c>
      <c r="D54" s="235" t="s">
        <v>294</v>
      </c>
      <c r="E54" s="236">
        <v>184.72125</v>
      </c>
      <c r="F54" s="237"/>
      <c r="G54" s="238">
        <f>ROUND(E54*F54,2)</f>
        <v>0</v>
      </c>
      <c r="H54" s="237"/>
      <c r="I54" s="238">
        <f>ROUND(E54*H54,2)</f>
        <v>0</v>
      </c>
      <c r="J54" s="237"/>
      <c r="K54" s="238">
        <f>ROUND(E54*J54,2)</f>
        <v>0</v>
      </c>
      <c r="L54" s="238">
        <v>21</v>
      </c>
      <c r="M54" s="238">
        <f>G54*(1+L54/100)</f>
        <v>0</v>
      </c>
      <c r="N54" s="238">
        <v>5.0000000000000001E-4</v>
      </c>
      <c r="O54" s="238">
        <f>ROUND(E54*N54,2)</f>
        <v>0.09</v>
      </c>
      <c r="P54" s="238">
        <v>0</v>
      </c>
      <c r="Q54" s="238">
        <f>ROUND(E54*P54,2)</f>
        <v>0</v>
      </c>
      <c r="R54" s="238" t="s">
        <v>362</v>
      </c>
      <c r="S54" s="238" t="s">
        <v>214</v>
      </c>
      <c r="T54" s="239" t="s">
        <v>284</v>
      </c>
      <c r="U54" s="222">
        <v>9.4E-2</v>
      </c>
      <c r="V54" s="222">
        <f>ROUND(E54*U54,2)</f>
        <v>17.36</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68" t="s">
        <v>1590</v>
      </c>
      <c r="D55" s="259"/>
      <c r="E55" s="260">
        <v>184.72125</v>
      </c>
      <c r="F55" s="222"/>
      <c r="G55" s="22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288</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33">
        <v>15</v>
      </c>
      <c r="B56" s="234" t="s">
        <v>340</v>
      </c>
      <c r="C56" s="252" t="s">
        <v>341</v>
      </c>
      <c r="D56" s="235" t="s">
        <v>342</v>
      </c>
      <c r="E56" s="236">
        <v>1.9346300000000001</v>
      </c>
      <c r="F56" s="237"/>
      <c r="G56" s="238">
        <f>ROUND(E56*F56,2)</f>
        <v>0</v>
      </c>
      <c r="H56" s="237"/>
      <c r="I56" s="238">
        <f>ROUND(E56*H56,2)</f>
        <v>0</v>
      </c>
      <c r="J56" s="237"/>
      <c r="K56" s="238">
        <f>ROUND(E56*J56,2)</f>
        <v>0</v>
      </c>
      <c r="L56" s="238">
        <v>21</v>
      </c>
      <c r="M56" s="238">
        <f>G56*(1+L56/100)</f>
        <v>0</v>
      </c>
      <c r="N56" s="238">
        <v>1E-3</v>
      </c>
      <c r="O56" s="238">
        <f>ROUND(E56*N56,2)</f>
        <v>0</v>
      </c>
      <c r="P56" s="238">
        <v>0</v>
      </c>
      <c r="Q56" s="238">
        <f>ROUND(E56*P56,2)</f>
        <v>0</v>
      </c>
      <c r="R56" s="238" t="s">
        <v>343</v>
      </c>
      <c r="S56" s="238" t="s">
        <v>214</v>
      </c>
      <c r="T56" s="239" t="s">
        <v>284</v>
      </c>
      <c r="U56" s="222">
        <v>0</v>
      </c>
      <c r="V56" s="222">
        <f>ROUND(E56*U56,2)</f>
        <v>0</v>
      </c>
      <c r="W56" s="222"/>
      <c r="X56" s="222" t="s">
        <v>344</v>
      </c>
      <c r="Y56" s="211"/>
      <c r="Z56" s="211"/>
      <c r="AA56" s="211"/>
      <c r="AB56" s="211"/>
      <c r="AC56" s="211"/>
      <c r="AD56" s="211"/>
      <c r="AE56" s="211"/>
      <c r="AF56" s="211"/>
      <c r="AG56" s="211" t="s">
        <v>345</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68" t="s">
        <v>1591</v>
      </c>
      <c r="D57" s="259"/>
      <c r="E57" s="260">
        <v>1.9346300000000001</v>
      </c>
      <c r="F57" s="222"/>
      <c r="G57" s="22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288</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13.1" x14ac:dyDescent="0.2">
      <c r="A58" s="227" t="s">
        <v>209</v>
      </c>
      <c r="B58" s="228" t="s">
        <v>108</v>
      </c>
      <c r="C58" s="251" t="s">
        <v>109</v>
      </c>
      <c r="D58" s="229"/>
      <c r="E58" s="230"/>
      <c r="F58" s="231"/>
      <c r="G58" s="231">
        <f>SUMIF(AG59:AG71,"&lt;&gt;NOR",G59:G71)</f>
        <v>0</v>
      </c>
      <c r="H58" s="231"/>
      <c r="I58" s="231">
        <f>SUM(I59:I71)</f>
        <v>0</v>
      </c>
      <c r="J58" s="231"/>
      <c r="K58" s="231">
        <f>SUM(K59:K71)</f>
        <v>0</v>
      </c>
      <c r="L58" s="231"/>
      <c r="M58" s="231">
        <f>SUM(M59:M71)</f>
        <v>0</v>
      </c>
      <c r="N58" s="231"/>
      <c r="O58" s="231">
        <f>SUM(O59:O71)</f>
        <v>21.29</v>
      </c>
      <c r="P58" s="231"/>
      <c r="Q58" s="231">
        <f>SUM(Q59:Q71)</f>
        <v>0</v>
      </c>
      <c r="R58" s="231"/>
      <c r="S58" s="231"/>
      <c r="T58" s="232"/>
      <c r="U58" s="226"/>
      <c r="V58" s="226">
        <f>SUM(V59:V71)</f>
        <v>10.8</v>
      </c>
      <c r="W58" s="226"/>
      <c r="X58" s="226"/>
      <c r="AG58" t="s">
        <v>210</v>
      </c>
    </row>
    <row r="59" spans="1:60" ht="20.95" outlineLevel="1" x14ac:dyDescent="0.2">
      <c r="A59" s="233">
        <v>16</v>
      </c>
      <c r="B59" s="234" t="s">
        <v>1592</v>
      </c>
      <c r="C59" s="252" t="s">
        <v>388</v>
      </c>
      <c r="D59" s="235" t="s">
        <v>294</v>
      </c>
      <c r="E59" s="236">
        <v>30.93552</v>
      </c>
      <c r="F59" s="237"/>
      <c r="G59" s="238">
        <f>ROUND(E59*F59,2)</f>
        <v>0</v>
      </c>
      <c r="H59" s="237"/>
      <c r="I59" s="238">
        <f>ROUND(E59*H59,2)</f>
        <v>0</v>
      </c>
      <c r="J59" s="237"/>
      <c r="K59" s="238">
        <f>ROUND(E59*J59,2)</f>
        <v>0</v>
      </c>
      <c r="L59" s="238">
        <v>21</v>
      </c>
      <c r="M59" s="238">
        <f>G59*(1+L59/100)</f>
        <v>0</v>
      </c>
      <c r="N59" s="238">
        <v>0.378</v>
      </c>
      <c r="O59" s="238">
        <f>ROUND(E59*N59,2)</f>
        <v>11.69</v>
      </c>
      <c r="P59" s="238">
        <v>0</v>
      </c>
      <c r="Q59" s="238">
        <f>ROUND(E59*P59,2)</f>
        <v>0</v>
      </c>
      <c r="R59" s="238" t="s">
        <v>389</v>
      </c>
      <c r="S59" s="238" t="s">
        <v>214</v>
      </c>
      <c r="T59" s="239" t="s">
        <v>284</v>
      </c>
      <c r="U59" s="222">
        <v>2.5999999999999999E-2</v>
      </c>
      <c r="V59" s="222">
        <f>ROUND(E59*U59,2)</f>
        <v>0.8</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68" t="s">
        <v>1593</v>
      </c>
      <c r="D60" s="259"/>
      <c r="E60" s="260">
        <v>30.93552</v>
      </c>
      <c r="F60" s="222"/>
      <c r="G60" s="222"/>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288</v>
      </c>
      <c r="AH60" s="211">
        <v>0</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ht="20.95" outlineLevel="1" x14ac:dyDescent="0.2">
      <c r="A61" s="233">
        <v>17</v>
      </c>
      <c r="B61" s="234" t="s">
        <v>1594</v>
      </c>
      <c r="C61" s="252" t="s">
        <v>1595</v>
      </c>
      <c r="D61" s="235" t="s">
        <v>294</v>
      </c>
      <c r="E61" s="236">
        <v>15.46776</v>
      </c>
      <c r="F61" s="237"/>
      <c r="G61" s="238">
        <f>ROUND(E61*F61,2)</f>
        <v>0</v>
      </c>
      <c r="H61" s="237"/>
      <c r="I61" s="238">
        <f>ROUND(E61*H61,2)</f>
        <v>0</v>
      </c>
      <c r="J61" s="237"/>
      <c r="K61" s="238">
        <f>ROUND(E61*J61,2)</f>
        <v>0</v>
      </c>
      <c r="L61" s="238">
        <v>21</v>
      </c>
      <c r="M61" s="238">
        <f>G61*(1+L61/100)</f>
        <v>0</v>
      </c>
      <c r="N61" s="238">
        <v>0.18462999999999999</v>
      </c>
      <c r="O61" s="238">
        <f>ROUND(E61*N61,2)</f>
        <v>2.86</v>
      </c>
      <c r="P61" s="238">
        <v>0</v>
      </c>
      <c r="Q61" s="238">
        <f>ROUND(E61*P61,2)</f>
        <v>0</v>
      </c>
      <c r="R61" s="238" t="s">
        <v>389</v>
      </c>
      <c r="S61" s="238" t="s">
        <v>214</v>
      </c>
      <c r="T61" s="239" t="s">
        <v>284</v>
      </c>
      <c r="U61" s="222">
        <v>6.4000000000000001E-2</v>
      </c>
      <c r="V61" s="222">
        <f>ROUND(E61*U61,2)</f>
        <v>0.99</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18"/>
      <c r="B62" s="219"/>
      <c r="C62" s="267" t="s">
        <v>1596</v>
      </c>
      <c r="D62" s="265"/>
      <c r="E62" s="265"/>
      <c r="F62" s="265"/>
      <c r="G62" s="265"/>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286</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8" t="s">
        <v>1587</v>
      </c>
      <c r="D63" s="259"/>
      <c r="E63" s="260">
        <v>15.46776</v>
      </c>
      <c r="F63" s="222"/>
      <c r="G63" s="22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288</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ht="20.95" outlineLevel="1" x14ac:dyDescent="0.2">
      <c r="A64" s="243">
        <v>18</v>
      </c>
      <c r="B64" s="244" t="s">
        <v>1597</v>
      </c>
      <c r="C64" s="255" t="s">
        <v>1598</v>
      </c>
      <c r="D64" s="245" t="s">
        <v>294</v>
      </c>
      <c r="E64" s="246">
        <v>15.46776</v>
      </c>
      <c r="F64" s="247"/>
      <c r="G64" s="248">
        <f>ROUND(E64*F64,2)</f>
        <v>0</v>
      </c>
      <c r="H64" s="247"/>
      <c r="I64" s="248">
        <f>ROUND(E64*H64,2)</f>
        <v>0</v>
      </c>
      <c r="J64" s="247"/>
      <c r="K64" s="248">
        <f>ROUND(E64*J64,2)</f>
        <v>0</v>
      </c>
      <c r="L64" s="248">
        <v>21</v>
      </c>
      <c r="M64" s="248">
        <f>G64*(1+L64/100)</f>
        <v>0</v>
      </c>
      <c r="N64" s="248">
        <v>7.1000000000000002E-4</v>
      </c>
      <c r="O64" s="248">
        <f>ROUND(E64*N64,2)</f>
        <v>0.01</v>
      </c>
      <c r="P64" s="248">
        <v>0</v>
      </c>
      <c r="Q64" s="248">
        <f>ROUND(E64*P64,2)</f>
        <v>0</v>
      </c>
      <c r="R64" s="248" t="s">
        <v>389</v>
      </c>
      <c r="S64" s="248" t="s">
        <v>214</v>
      </c>
      <c r="T64" s="249" t="s">
        <v>284</v>
      </c>
      <c r="U64" s="222">
        <v>2E-3</v>
      </c>
      <c r="V64" s="222">
        <f>ROUND(E64*U64,2)</f>
        <v>0.03</v>
      </c>
      <c r="W64" s="222"/>
      <c r="X64" s="222" t="s">
        <v>248</v>
      </c>
      <c r="Y64" s="211"/>
      <c r="Z64" s="211"/>
      <c r="AA64" s="211"/>
      <c r="AB64" s="211"/>
      <c r="AC64" s="211"/>
      <c r="AD64" s="211"/>
      <c r="AE64" s="211"/>
      <c r="AF64" s="211"/>
      <c r="AG64" s="211" t="s">
        <v>249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ht="20.95" outlineLevel="1" x14ac:dyDescent="0.2">
      <c r="A65" s="233">
        <v>19</v>
      </c>
      <c r="B65" s="234" t="s">
        <v>1599</v>
      </c>
      <c r="C65" s="252" t="s">
        <v>1600</v>
      </c>
      <c r="D65" s="235" t="s">
        <v>294</v>
      </c>
      <c r="E65" s="236">
        <v>15.46776</v>
      </c>
      <c r="F65" s="237"/>
      <c r="G65" s="238">
        <f>ROUND(E65*F65,2)</f>
        <v>0</v>
      </c>
      <c r="H65" s="237"/>
      <c r="I65" s="238">
        <f>ROUND(E65*H65,2)</f>
        <v>0</v>
      </c>
      <c r="J65" s="237"/>
      <c r="K65" s="238">
        <f>ROUND(E65*J65,2)</f>
        <v>0</v>
      </c>
      <c r="L65" s="238">
        <v>21</v>
      </c>
      <c r="M65" s="238">
        <f>G65*(1+L65/100)</f>
        <v>0</v>
      </c>
      <c r="N65" s="238">
        <v>0.10373</v>
      </c>
      <c r="O65" s="238">
        <f>ROUND(E65*N65,2)</f>
        <v>1.6</v>
      </c>
      <c r="P65" s="238">
        <v>0</v>
      </c>
      <c r="Q65" s="238">
        <f>ROUND(E65*P65,2)</f>
        <v>0</v>
      </c>
      <c r="R65" s="238" t="s">
        <v>389</v>
      </c>
      <c r="S65" s="238" t="s">
        <v>214</v>
      </c>
      <c r="T65" s="239" t="s">
        <v>284</v>
      </c>
      <c r="U65" s="222">
        <v>6.4000000000000001E-2</v>
      </c>
      <c r="V65" s="222">
        <f>ROUND(E65*U65,2)</f>
        <v>0.99</v>
      </c>
      <c r="W65" s="222"/>
      <c r="X65" s="222" t="s">
        <v>248</v>
      </c>
      <c r="Y65" s="211"/>
      <c r="Z65" s="211"/>
      <c r="AA65" s="211"/>
      <c r="AB65" s="211"/>
      <c r="AC65" s="211"/>
      <c r="AD65" s="211"/>
      <c r="AE65" s="211"/>
      <c r="AF65" s="211"/>
      <c r="AG65" s="211" t="s">
        <v>249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1587</v>
      </c>
      <c r="D66" s="259"/>
      <c r="E66" s="260">
        <v>15.46776</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41.9" outlineLevel="1" x14ac:dyDescent="0.2">
      <c r="A67" s="233">
        <v>20</v>
      </c>
      <c r="B67" s="234" t="s">
        <v>1601</v>
      </c>
      <c r="C67" s="252" t="s">
        <v>1602</v>
      </c>
      <c r="D67" s="235" t="s">
        <v>349</v>
      </c>
      <c r="E67" s="236">
        <v>16</v>
      </c>
      <c r="F67" s="237"/>
      <c r="G67" s="238">
        <f>ROUND(E67*F67,2)</f>
        <v>0</v>
      </c>
      <c r="H67" s="237"/>
      <c r="I67" s="238">
        <f>ROUND(E67*H67,2)</f>
        <v>0</v>
      </c>
      <c r="J67" s="237"/>
      <c r="K67" s="238">
        <f>ROUND(E67*J67,2)</f>
        <v>0</v>
      </c>
      <c r="L67" s="238">
        <v>21</v>
      </c>
      <c r="M67" s="238">
        <f>G67*(1+L67/100)</f>
        <v>0</v>
      </c>
      <c r="N67" s="238">
        <v>0.22133</v>
      </c>
      <c r="O67" s="238">
        <f>ROUND(E67*N67,2)</f>
        <v>3.54</v>
      </c>
      <c r="P67" s="238">
        <v>0</v>
      </c>
      <c r="Q67" s="238">
        <f>ROUND(E67*P67,2)</f>
        <v>0</v>
      </c>
      <c r="R67" s="238" t="s">
        <v>389</v>
      </c>
      <c r="S67" s="238" t="s">
        <v>214</v>
      </c>
      <c r="T67" s="239" t="s">
        <v>284</v>
      </c>
      <c r="U67" s="222">
        <v>0.27200000000000002</v>
      </c>
      <c r="V67" s="222">
        <f>ROUND(E67*U67,2)</f>
        <v>4.3499999999999996</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67" t="s">
        <v>1603</v>
      </c>
      <c r="D68" s="265"/>
      <c r="E68" s="265"/>
      <c r="F68" s="265"/>
      <c r="G68" s="265"/>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286</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68" t="s">
        <v>1604</v>
      </c>
      <c r="D69" s="259"/>
      <c r="E69" s="260">
        <v>16</v>
      </c>
      <c r="F69" s="222"/>
      <c r="G69" s="22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288</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ht="20.95" outlineLevel="1" x14ac:dyDescent="0.2">
      <c r="A70" s="233">
        <v>21</v>
      </c>
      <c r="B70" s="234" t="s">
        <v>1605</v>
      </c>
      <c r="C70" s="252" t="s">
        <v>1606</v>
      </c>
      <c r="D70" s="235" t="s">
        <v>349</v>
      </c>
      <c r="E70" s="236">
        <v>14</v>
      </c>
      <c r="F70" s="237"/>
      <c r="G70" s="238">
        <f>ROUND(E70*F70,2)</f>
        <v>0</v>
      </c>
      <c r="H70" s="237"/>
      <c r="I70" s="238">
        <f>ROUND(E70*H70,2)</f>
        <v>0</v>
      </c>
      <c r="J70" s="237"/>
      <c r="K70" s="238">
        <f>ROUND(E70*J70,2)</f>
        <v>0</v>
      </c>
      <c r="L70" s="238">
        <v>21</v>
      </c>
      <c r="M70" s="238">
        <f>G70*(1+L70/100)</f>
        <v>0</v>
      </c>
      <c r="N70" s="238">
        <v>0.11359</v>
      </c>
      <c r="O70" s="238">
        <f>ROUND(E70*N70,2)</f>
        <v>1.59</v>
      </c>
      <c r="P70" s="238">
        <v>0</v>
      </c>
      <c r="Q70" s="238">
        <f>ROUND(E70*P70,2)</f>
        <v>0</v>
      </c>
      <c r="R70" s="238" t="s">
        <v>389</v>
      </c>
      <c r="S70" s="238" t="s">
        <v>214</v>
      </c>
      <c r="T70" s="239" t="s">
        <v>284</v>
      </c>
      <c r="U70" s="222">
        <v>0.26</v>
      </c>
      <c r="V70" s="222">
        <f>ROUND(E70*U70,2)</f>
        <v>3.64</v>
      </c>
      <c r="W70" s="222"/>
      <c r="X70" s="222" t="s">
        <v>248</v>
      </c>
      <c r="Y70" s="211"/>
      <c r="Z70" s="211"/>
      <c r="AA70" s="211"/>
      <c r="AB70" s="211"/>
      <c r="AC70" s="211"/>
      <c r="AD70" s="211"/>
      <c r="AE70" s="211"/>
      <c r="AF70" s="211"/>
      <c r="AG70" s="211" t="s">
        <v>249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68" t="s">
        <v>1607</v>
      </c>
      <c r="D71" s="259"/>
      <c r="E71" s="260">
        <v>14</v>
      </c>
      <c r="F71" s="222"/>
      <c r="G71" s="22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288</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ht="13.1" x14ac:dyDescent="0.2">
      <c r="A72" s="227" t="s">
        <v>209</v>
      </c>
      <c r="B72" s="228" t="s">
        <v>110</v>
      </c>
      <c r="C72" s="251" t="s">
        <v>111</v>
      </c>
      <c r="D72" s="229"/>
      <c r="E72" s="230"/>
      <c r="F72" s="231"/>
      <c r="G72" s="231">
        <f>SUMIF(AG73:AG104,"&lt;&gt;NOR",G73:G104)</f>
        <v>0</v>
      </c>
      <c r="H72" s="231"/>
      <c r="I72" s="231">
        <f>SUM(I73:I104)</f>
        <v>0</v>
      </c>
      <c r="J72" s="231"/>
      <c r="K72" s="231">
        <f>SUM(K73:K104)</f>
        <v>0</v>
      </c>
      <c r="L72" s="231"/>
      <c r="M72" s="231">
        <f>SUM(M73:M104)</f>
        <v>0</v>
      </c>
      <c r="N72" s="231"/>
      <c r="O72" s="231">
        <f>SUM(O73:O104)</f>
        <v>54.989999999999995</v>
      </c>
      <c r="P72" s="231"/>
      <c r="Q72" s="231">
        <f>SUM(Q73:Q104)</f>
        <v>0</v>
      </c>
      <c r="R72" s="231"/>
      <c r="S72" s="231"/>
      <c r="T72" s="232"/>
      <c r="U72" s="226"/>
      <c r="V72" s="226">
        <f>SUM(V73:V104)</f>
        <v>90.83</v>
      </c>
      <c r="W72" s="226"/>
      <c r="X72" s="226"/>
      <c r="AG72" t="s">
        <v>210</v>
      </c>
    </row>
    <row r="73" spans="1:60" outlineLevel="1" x14ac:dyDescent="0.2">
      <c r="A73" s="233">
        <v>22</v>
      </c>
      <c r="B73" s="234" t="s">
        <v>385</v>
      </c>
      <c r="C73" s="252" t="s">
        <v>386</v>
      </c>
      <c r="D73" s="235" t="s">
        <v>294</v>
      </c>
      <c r="E73" s="236">
        <v>44.698500000000003</v>
      </c>
      <c r="F73" s="237"/>
      <c r="G73" s="238">
        <f>ROUND(E73*F73,2)</f>
        <v>0</v>
      </c>
      <c r="H73" s="237"/>
      <c r="I73" s="238">
        <f>ROUND(E73*H73,2)</f>
        <v>0</v>
      </c>
      <c r="J73" s="237"/>
      <c r="K73" s="238">
        <f>ROUND(E73*J73,2)</f>
        <v>0</v>
      </c>
      <c r="L73" s="238">
        <v>21</v>
      </c>
      <c r="M73" s="238">
        <f>G73*(1+L73/100)</f>
        <v>0</v>
      </c>
      <c r="N73" s="238">
        <v>5.0000000000000001E-4</v>
      </c>
      <c r="O73" s="238">
        <f>ROUND(E73*N73,2)</f>
        <v>0.02</v>
      </c>
      <c r="P73" s="238">
        <v>0</v>
      </c>
      <c r="Q73" s="238">
        <f>ROUND(E73*P73,2)</f>
        <v>0</v>
      </c>
      <c r="R73" s="238" t="s">
        <v>362</v>
      </c>
      <c r="S73" s="238" t="s">
        <v>214</v>
      </c>
      <c r="T73" s="239" t="s">
        <v>284</v>
      </c>
      <c r="U73" s="222">
        <v>9.4E-2</v>
      </c>
      <c r="V73" s="222">
        <f>ROUND(E73*U73,2)</f>
        <v>4.2</v>
      </c>
      <c r="W73" s="222"/>
      <c r="X73" s="222" t="s">
        <v>248</v>
      </c>
      <c r="Y73" s="211"/>
      <c r="Z73" s="211"/>
      <c r="AA73" s="211"/>
      <c r="AB73" s="211"/>
      <c r="AC73" s="211"/>
      <c r="AD73" s="211"/>
      <c r="AE73" s="211"/>
      <c r="AF73" s="211"/>
      <c r="AG73" s="211" t="s">
        <v>249</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68" t="s">
        <v>1585</v>
      </c>
      <c r="D74" s="259"/>
      <c r="E74" s="260">
        <v>44.698500000000003</v>
      </c>
      <c r="F74" s="222"/>
      <c r="G74" s="222"/>
      <c r="H74" s="222"/>
      <c r="I74" s="222"/>
      <c r="J74" s="222"/>
      <c r="K74" s="222"/>
      <c r="L74" s="222"/>
      <c r="M74" s="222"/>
      <c r="N74" s="222"/>
      <c r="O74" s="222"/>
      <c r="P74" s="222"/>
      <c r="Q74" s="222"/>
      <c r="R74" s="222"/>
      <c r="S74" s="222"/>
      <c r="T74" s="222"/>
      <c r="U74" s="222"/>
      <c r="V74" s="222"/>
      <c r="W74" s="222"/>
      <c r="X74" s="222"/>
      <c r="Y74" s="211"/>
      <c r="Z74" s="211"/>
      <c r="AA74" s="211"/>
      <c r="AB74" s="211"/>
      <c r="AC74" s="211"/>
      <c r="AD74" s="211"/>
      <c r="AE74" s="211"/>
      <c r="AF74" s="211"/>
      <c r="AG74" s="211" t="s">
        <v>288</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ht="20.95" outlineLevel="1" x14ac:dyDescent="0.2">
      <c r="A75" s="233">
        <v>23</v>
      </c>
      <c r="B75" s="234" t="s">
        <v>387</v>
      </c>
      <c r="C75" s="252" t="s">
        <v>388</v>
      </c>
      <c r="D75" s="235" t="s">
        <v>294</v>
      </c>
      <c r="E75" s="236">
        <v>16.506</v>
      </c>
      <c r="F75" s="237"/>
      <c r="G75" s="238">
        <f>ROUND(E75*F75,2)</f>
        <v>0</v>
      </c>
      <c r="H75" s="237"/>
      <c r="I75" s="238">
        <f>ROUND(E75*H75,2)</f>
        <v>0</v>
      </c>
      <c r="J75" s="237"/>
      <c r="K75" s="238">
        <f>ROUND(E75*J75,2)</f>
        <v>0</v>
      </c>
      <c r="L75" s="238">
        <v>21</v>
      </c>
      <c r="M75" s="238">
        <f>G75*(1+L75/100)</f>
        <v>0</v>
      </c>
      <c r="N75" s="238">
        <v>0.378</v>
      </c>
      <c r="O75" s="238">
        <f>ROUND(E75*N75,2)</f>
        <v>6.24</v>
      </c>
      <c r="P75" s="238">
        <v>0</v>
      </c>
      <c r="Q75" s="238">
        <f>ROUND(E75*P75,2)</f>
        <v>0</v>
      </c>
      <c r="R75" s="238" t="s">
        <v>389</v>
      </c>
      <c r="S75" s="238" t="s">
        <v>214</v>
      </c>
      <c r="T75" s="239" t="s">
        <v>284</v>
      </c>
      <c r="U75" s="222">
        <v>2.5999999999999999E-2</v>
      </c>
      <c r="V75" s="222">
        <f>ROUND(E75*U75,2)</f>
        <v>0.43</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1586</v>
      </c>
      <c r="D76" s="259"/>
      <c r="E76" s="260">
        <v>16.506</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ht="20.95" outlineLevel="1" x14ac:dyDescent="0.2">
      <c r="A77" s="233">
        <v>24</v>
      </c>
      <c r="B77" s="234" t="s">
        <v>1608</v>
      </c>
      <c r="C77" s="252" t="s">
        <v>1609</v>
      </c>
      <c r="D77" s="235" t="s">
        <v>294</v>
      </c>
      <c r="E77" s="236">
        <v>44.698500000000003</v>
      </c>
      <c r="F77" s="237"/>
      <c r="G77" s="238">
        <f>ROUND(E77*F77,2)</f>
        <v>0</v>
      </c>
      <c r="H77" s="237"/>
      <c r="I77" s="238">
        <f>ROUND(E77*H77,2)</f>
        <v>0</v>
      </c>
      <c r="J77" s="237"/>
      <c r="K77" s="238">
        <f>ROUND(E77*J77,2)</f>
        <v>0</v>
      </c>
      <c r="L77" s="238">
        <v>21</v>
      </c>
      <c r="M77" s="238">
        <f>G77*(1+L77/100)</f>
        <v>0</v>
      </c>
      <c r="N77" s="238">
        <v>0.441</v>
      </c>
      <c r="O77" s="238">
        <f>ROUND(E77*N77,2)</f>
        <v>19.71</v>
      </c>
      <c r="P77" s="238">
        <v>0</v>
      </c>
      <c r="Q77" s="238">
        <f>ROUND(E77*P77,2)</f>
        <v>0</v>
      </c>
      <c r="R77" s="238" t="s">
        <v>389</v>
      </c>
      <c r="S77" s="238" t="s">
        <v>214</v>
      </c>
      <c r="T77" s="239" t="s">
        <v>284</v>
      </c>
      <c r="U77" s="222">
        <v>2.9000000000000001E-2</v>
      </c>
      <c r="V77" s="222">
        <f>ROUND(E77*U77,2)</f>
        <v>1.3</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8" t="s">
        <v>1585</v>
      </c>
      <c r="D78" s="259"/>
      <c r="E78" s="260">
        <v>44.698500000000003</v>
      </c>
      <c r="F78" s="222"/>
      <c r="G78" s="222"/>
      <c r="H78" s="222"/>
      <c r="I78" s="222"/>
      <c r="J78" s="222"/>
      <c r="K78" s="222"/>
      <c r="L78" s="222"/>
      <c r="M78" s="222"/>
      <c r="N78" s="222"/>
      <c r="O78" s="222"/>
      <c r="P78" s="222"/>
      <c r="Q78" s="222"/>
      <c r="R78" s="222"/>
      <c r="S78" s="222"/>
      <c r="T78" s="222"/>
      <c r="U78" s="222"/>
      <c r="V78" s="222"/>
      <c r="W78" s="222"/>
      <c r="X78" s="222"/>
      <c r="Y78" s="211"/>
      <c r="Z78" s="211"/>
      <c r="AA78" s="211"/>
      <c r="AB78" s="211"/>
      <c r="AC78" s="211"/>
      <c r="AD78" s="211"/>
      <c r="AE78" s="211"/>
      <c r="AF78" s="211"/>
      <c r="AG78" s="211" t="s">
        <v>288</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ht="20.95" outlineLevel="1" x14ac:dyDescent="0.2">
      <c r="A79" s="233">
        <v>25</v>
      </c>
      <c r="B79" s="234" t="s">
        <v>1610</v>
      </c>
      <c r="C79" s="252" t="s">
        <v>1611</v>
      </c>
      <c r="D79" s="235" t="s">
        <v>294</v>
      </c>
      <c r="E79" s="236">
        <v>16.506</v>
      </c>
      <c r="F79" s="237"/>
      <c r="G79" s="238">
        <f>ROUND(E79*F79,2)</f>
        <v>0</v>
      </c>
      <c r="H79" s="237"/>
      <c r="I79" s="238">
        <f>ROUND(E79*H79,2)</f>
        <v>0</v>
      </c>
      <c r="J79" s="237"/>
      <c r="K79" s="238">
        <f>ROUND(E79*J79,2)</f>
        <v>0</v>
      </c>
      <c r="L79" s="238">
        <v>21</v>
      </c>
      <c r="M79" s="238">
        <f>G79*(1+L79/100)</f>
        <v>0</v>
      </c>
      <c r="N79" s="238">
        <v>0.36834</v>
      </c>
      <c r="O79" s="238">
        <f>ROUND(E79*N79,2)</f>
        <v>6.08</v>
      </c>
      <c r="P79" s="238">
        <v>0</v>
      </c>
      <c r="Q79" s="238">
        <f>ROUND(E79*P79,2)</f>
        <v>0</v>
      </c>
      <c r="R79" s="238" t="s">
        <v>389</v>
      </c>
      <c r="S79" s="238" t="s">
        <v>214</v>
      </c>
      <c r="T79" s="239" t="s">
        <v>284</v>
      </c>
      <c r="U79" s="222">
        <v>3.3000000000000002E-2</v>
      </c>
      <c r="V79" s="222">
        <f>ROUND(E79*U79,2)</f>
        <v>0.54</v>
      </c>
      <c r="W79" s="222"/>
      <c r="X79" s="222" t="s">
        <v>248</v>
      </c>
      <c r="Y79" s="211"/>
      <c r="Z79" s="211"/>
      <c r="AA79" s="211"/>
      <c r="AB79" s="211"/>
      <c r="AC79" s="211"/>
      <c r="AD79" s="211"/>
      <c r="AE79" s="211"/>
      <c r="AF79" s="211"/>
      <c r="AG79" s="211" t="s">
        <v>249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7" t="s">
        <v>1596</v>
      </c>
      <c r="D80" s="265"/>
      <c r="E80" s="265"/>
      <c r="F80" s="265"/>
      <c r="G80" s="265"/>
      <c r="H80" s="222"/>
      <c r="I80" s="222"/>
      <c r="J80" s="222"/>
      <c r="K80" s="222"/>
      <c r="L80" s="222"/>
      <c r="M80" s="222"/>
      <c r="N80" s="222"/>
      <c r="O80" s="222"/>
      <c r="P80" s="222"/>
      <c r="Q80" s="222"/>
      <c r="R80" s="222"/>
      <c r="S80" s="222"/>
      <c r="T80" s="222"/>
      <c r="U80" s="222"/>
      <c r="V80" s="222"/>
      <c r="W80" s="222"/>
      <c r="X80" s="222"/>
      <c r="Y80" s="211"/>
      <c r="Z80" s="211"/>
      <c r="AA80" s="211"/>
      <c r="AB80" s="211"/>
      <c r="AC80" s="211"/>
      <c r="AD80" s="211"/>
      <c r="AE80" s="211"/>
      <c r="AF80" s="211"/>
      <c r="AG80" s="211" t="s">
        <v>286</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8" t="s">
        <v>1586</v>
      </c>
      <c r="D81" s="259"/>
      <c r="E81" s="260">
        <v>16.506</v>
      </c>
      <c r="F81" s="222"/>
      <c r="G81" s="222"/>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288</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3">
        <v>26</v>
      </c>
      <c r="B82" s="234" t="s">
        <v>390</v>
      </c>
      <c r="C82" s="252" t="s">
        <v>391</v>
      </c>
      <c r="D82" s="235" t="s">
        <v>294</v>
      </c>
      <c r="E82" s="236">
        <v>47.12106</v>
      </c>
      <c r="F82" s="237"/>
      <c r="G82" s="238">
        <f>ROUND(E82*F82,2)</f>
        <v>0</v>
      </c>
      <c r="H82" s="237"/>
      <c r="I82" s="238">
        <f>ROUND(E82*H82,2)</f>
        <v>0</v>
      </c>
      <c r="J82" s="237"/>
      <c r="K82" s="238">
        <f>ROUND(E82*J82,2)</f>
        <v>0</v>
      </c>
      <c r="L82" s="238">
        <v>21</v>
      </c>
      <c r="M82" s="238">
        <f>G82*(1+L82/100)</f>
        <v>0</v>
      </c>
      <c r="N82" s="238">
        <v>7.3899999999999993E-2</v>
      </c>
      <c r="O82" s="238">
        <f>ROUND(E82*N82,2)</f>
        <v>3.48</v>
      </c>
      <c r="P82" s="238">
        <v>0</v>
      </c>
      <c r="Q82" s="238">
        <f>ROUND(E82*P82,2)</f>
        <v>0</v>
      </c>
      <c r="R82" s="238" t="s">
        <v>389</v>
      </c>
      <c r="S82" s="238" t="s">
        <v>214</v>
      </c>
      <c r="T82" s="239" t="s">
        <v>284</v>
      </c>
      <c r="U82" s="222">
        <v>0.45</v>
      </c>
      <c r="V82" s="222">
        <f>ROUND(E82*U82,2)</f>
        <v>21.2</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0.95" outlineLevel="1" x14ac:dyDescent="0.2">
      <c r="A83" s="218"/>
      <c r="B83" s="219"/>
      <c r="C83" s="267" t="s">
        <v>392</v>
      </c>
      <c r="D83" s="265"/>
      <c r="E83" s="265"/>
      <c r="F83" s="265"/>
      <c r="G83" s="265"/>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286</v>
      </c>
      <c r="AH83" s="211"/>
      <c r="AI83" s="211"/>
      <c r="AJ83" s="211"/>
      <c r="AK83" s="211"/>
      <c r="AL83" s="211"/>
      <c r="AM83" s="211"/>
      <c r="AN83" s="211"/>
      <c r="AO83" s="211"/>
      <c r="AP83" s="211"/>
      <c r="AQ83" s="211"/>
      <c r="AR83" s="211"/>
      <c r="AS83" s="211"/>
      <c r="AT83" s="211"/>
      <c r="AU83" s="211"/>
      <c r="AV83" s="211"/>
      <c r="AW83" s="211"/>
      <c r="AX83" s="211"/>
      <c r="AY83" s="211"/>
      <c r="AZ83" s="211"/>
      <c r="BA83" s="241" t="str">
        <f>C83</f>
        <v>s provedením lože z kameniva drceného, s vyplněním spár, s dvojitým hutněním a se smetením přebytečného materiálu na krajnici. S dodáním hmot pro lože a výplň spár.</v>
      </c>
      <c r="BB83" s="211"/>
      <c r="BC83" s="211"/>
      <c r="BD83" s="211"/>
      <c r="BE83" s="211"/>
      <c r="BF83" s="211"/>
      <c r="BG83" s="211"/>
      <c r="BH83" s="211"/>
    </row>
    <row r="84" spans="1:60" outlineLevel="1" x14ac:dyDescent="0.2">
      <c r="A84" s="218"/>
      <c r="B84" s="219"/>
      <c r="C84" s="268" t="s">
        <v>1585</v>
      </c>
      <c r="D84" s="259"/>
      <c r="E84" s="260">
        <v>44.698500000000003</v>
      </c>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68" t="s">
        <v>1612</v>
      </c>
      <c r="D85" s="259"/>
      <c r="E85" s="260">
        <v>2.4225599999999998</v>
      </c>
      <c r="F85" s="222"/>
      <c r="G85" s="222"/>
      <c r="H85" s="222"/>
      <c r="I85" s="222"/>
      <c r="J85" s="222"/>
      <c r="K85" s="222"/>
      <c r="L85" s="222"/>
      <c r="M85" s="222"/>
      <c r="N85" s="222"/>
      <c r="O85" s="222"/>
      <c r="P85" s="222"/>
      <c r="Q85" s="222"/>
      <c r="R85" s="222"/>
      <c r="S85" s="222"/>
      <c r="T85" s="222"/>
      <c r="U85" s="222"/>
      <c r="V85" s="222"/>
      <c r="W85" s="222"/>
      <c r="X85" s="222"/>
      <c r="Y85" s="211"/>
      <c r="Z85" s="211"/>
      <c r="AA85" s="211"/>
      <c r="AB85" s="211"/>
      <c r="AC85" s="211"/>
      <c r="AD85" s="211"/>
      <c r="AE85" s="211"/>
      <c r="AF85" s="211"/>
      <c r="AG85" s="211" t="s">
        <v>288</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33">
        <v>27</v>
      </c>
      <c r="B86" s="234" t="s">
        <v>1613</v>
      </c>
      <c r="C86" s="252" t="s">
        <v>1614</v>
      </c>
      <c r="D86" s="235" t="s">
        <v>294</v>
      </c>
      <c r="E86" s="236">
        <v>16.506</v>
      </c>
      <c r="F86" s="237"/>
      <c r="G86" s="238">
        <f>ROUND(E86*F86,2)</f>
        <v>0</v>
      </c>
      <c r="H86" s="237"/>
      <c r="I86" s="238">
        <f>ROUND(E86*H86,2)</f>
        <v>0</v>
      </c>
      <c r="J86" s="237"/>
      <c r="K86" s="238">
        <f>ROUND(E86*J86,2)</f>
        <v>0</v>
      </c>
      <c r="L86" s="238">
        <v>21</v>
      </c>
      <c r="M86" s="238">
        <f>G86*(1+L86/100)</f>
        <v>0</v>
      </c>
      <c r="N86" s="238">
        <v>7.3899999999999993E-2</v>
      </c>
      <c r="O86" s="238">
        <f>ROUND(E86*N86,2)</f>
        <v>1.22</v>
      </c>
      <c r="P86" s="238">
        <v>0</v>
      </c>
      <c r="Q86" s="238">
        <f>ROUND(E86*P86,2)</f>
        <v>0</v>
      </c>
      <c r="R86" s="238" t="s">
        <v>389</v>
      </c>
      <c r="S86" s="238" t="s">
        <v>214</v>
      </c>
      <c r="T86" s="239" t="s">
        <v>284</v>
      </c>
      <c r="U86" s="222">
        <v>0.47799999999999998</v>
      </c>
      <c r="V86" s="222">
        <f>ROUND(E86*U86,2)</f>
        <v>7.89</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18"/>
      <c r="B87" s="219"/>
      <c r="C87" s="267" t="s">
        <v>392</v>
      </c>
      <c r="D87" s="265"/>
      <c r="E87" s="265"/>
      <c r="F87" s="265"/>
      <c r="G87" s="265"/>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286</v>
      </c>
      <c r="AH87" s="211"/>
      <c r="AI87" s="211"/>
      <c r="AJ87" s="211"/>
      <c r="AK87" s="211"/>
      <c r="AL87" s="211"/>
      <c r="AM87" s="211"/>
      <c r="AN87" s="211"/>
      <c r="AO87" s="211"/>
      <c r="AP87" s="211"/>
      <c r="AQ87" s="211"/>
      <c r="AR87" s="211"/>
      <c r="AS87" s="211"/>
      <c r="AT87" s="211"/>
      <c r="AU87" s="211"/>
      <c r="AV87" s="211"/>
      <c r="AW87" s="211"/>
      <c r="AX87" s="211"/>
      <c r="AY87" s="211"/>
      <c r="AZ87" s="211"/>
      <c r="BA87" s="241" t="str">
        <f>C87</f>
        <v>s provedením lože z kameniva drceného, s vyplněním spár, s dvojitým hutněním a se smetením přebytečného materiálu na krajnici. S dodáním hmot pro lože a výplň spár.</v>
      </c>
      <c r="BB87" s="211"/>
      <c r="BC87" s="211"/>
      <c r="BD87" s="211"/>
      <c r="BE87" s="211"/>
      <c r="BF87" s="211"/>
      <c r="BG87" s="211"/>
      <c r="BH87" s="211"/>
    </row>
    <row r="88" spans="1:60" outlineLevel="1" x14ac:dyDescent="0.2">
      <c r="A88" s="218"/>
      <c r="B88" s="219"/>
      <c r="C88" s="268" t="s">
        <v>1586</v>
      </c>
      <c r="D88" s="259"/>
      <c r="E88" s="260">
        <v>16.506</v>
      </c>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33">
        <v>28</v>
      </c>
      <c r="B89" s="234" t="s">
        <v>393</v>
      </c>
      <c r="C89" s="252" t="s">
        <v>394</v>
      </c>
      <c r="D89" s="235" t="s">
        <v>349</v>
      </c>
      <c r="E89" s="236">
        <v>79.44</v>
      </c>
      <c r="F89" s="237"/>
      <c r="G89" s="238">
        <f>ROUND(E89*F89,2)</f>
        <v>0</v>
      </c>
      <c r="H89" s="237"/>
      <c r="I89" s="238">
        <f>ROUND(E89*H89,2)</f>
        <v>0</v>
      </c>
      <c r="J89" s="237"/>
      <c r="K89" s="238">
        <f>ROUND(E89*J89,2)</f>
        <v>0</v>
      </c>
      <c r="L89" s="238">
        <v>21</v>
      </c>
      <c r="M89" s="238">
        <f>G89*(1+L89/100)</f>
        <v>0</v>
      </c>
      <c r="N89" s="238">
        <v>3.3E-4</v>
      </c>
      <c r="O89" s="238">
        <f>ROUND(E89*N89,2)</f>
        <v>0.03</v>
      </c>
      <c r="P89" s="238">
        <v>0</v>
      </c>
      <c r="Q89" s="238">
        <f>ROUND(E89*P89,2)</f>
        <v>0</v>
      </c>
      <c r="R89" s="238" t="s">
        <v>389</v>
      </c>
      <c r="S89" s="238" t="s">
        <v>214</v>
      </c>
      <c r="T89" s="239" t="s">
        <v>284</v>
      </c>
      <c r="U89" s="222">
        <v>0.41</v>
      </c>
      <c r="V89" s="222">
        <f>ROUND(E89*U89,2)</f>
        <v>32.57</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68" t="s">
        <v>1615</v>
      </c>
      <c r="D90" s="259"/>
      <c r="E90" s="260">
        <v>70</v>
      </c>
      <c r="F90" s="222"/>
      <c r="G90" s="222"/>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288</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8" t="s">
        <v>1616</v>
      </c>
      <c r="D91" s="259"/>
      <c r="E91" s="260">
        <v>9.44</v>
      </c>
      <c r="F91" s="222"/>
      <c r="G91" s="222"/>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288</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33">
        <v>29</v>
      </c>
      <c r="B92" s="234" t="s">
        <v>1617</v>
      </c>
      <c r="C92" s="252" t="s">
        <v>1618</v>
      </c>
      <c r="D92" s="235" t="s">
        <v>349</v>
      </c>
      <c r="E92" s="236">
        <v>30</v>
      </c>
      <c r="F92" s="237"/>
      <c r="G92" s="238">
        <f>ROUND(E92*F92,2)</f>
        <v>0</v>
      </c>
      <c r="H92" s="237"/>
      <c r="I92" s="238">
        <f>ROUND(E92*H92,2)</f>
        <v>0</v>
      </c>
      <c r="J92" s="237"/>
      <c r="K92" s="238">
        <f>ROUND(E92*J92,2)</f>
        <v>0</v>
      </c>
      <c r="L92" s="238">
        <v>21</v>
      </c>
      <c r="M92" s="238">
        <f>G92*(1+L92/100)</f>
        <v>0</v>
      </c>
      <c r="N92" s="238">
        <v>3.6000000000000002E-4</v>
      </c>
      <c r="O92" s="238">
        <f>ROUND(E92*N92,2)</f>
        <v>0.01</v>
      </c>
      <c r="P92" s="238">
        <v>0</v>
      </c>
      <c r="Q92" s="238">
        <f>ROUND(E92*P92,2)</f>
        <v>0</v>
      </c>
      <c r="R92" s="238" t="s">
        <v>389</v>
      </c>
      <c r="S92" s="238" t="s">
        <v>214</v>
      </c>
      <c r="T92" s="239" t="s">
        <v>284</v>
      </c>
      <c r="U92" s="222">
        <v>0.43</v>
      </c>
      <c r="V92" s="222">
        <f>ROUND(E92*U92,2)</f>
        <v>12.9</v>
      </c>
      <c r="W92" s="222"/>
      <c r="X92" s="222" t="s">
        <v>248</v>
      </c>
      <c r="Y92" s="211"/>
      <c r="Z92" s="211"/>
      <c r="AA92" s="211"/>
      <c r="AB92" s="211"/>
      <c r="AC92" s="211"/>
      <c r="AD92" s="211"/>
      <c r="AE92" s="211"/>
      <c r="AF92" s="211"/>
      <c r="AG92" s="211" t="s">
        <v>249</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68" t="s">
        <v>1604</v>
      </c>
      <c r="D93" s="259"/>
      <c r="E93" s="260">
        <v>16</v>
      </c>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68" t="s">
        <v>1607</v>
      </c>
      <c r="D94" s="259"/>
      <c r="E94" s="260">
        <v>14</v>
      </c>
      <c r="F94" s="222"/>
      <c r="G94" s="222"/>
      <c r="H94" s="222"/>
      <c r="I94" s="222"/>
      <c r="J94" s="222"/>
      <c r="K94" s="222"/>
      <c r="L94" s="222"/>
      <c r="M94" s="222"/>
      <c r="N94" s="222"/>
      <c r="O94" s="222"/>
      <c r="P94" s="222"/>
      <c r="Q94" s="222"/>
      <c r="R94" s="222"/>
      <c r="S94" s="222"/>
      <c r="T94" s="222"/>
      <c r="U94" s="222"/>
      <c r="V94" s="222"/>
      <c r="W94" s="222"/>
      <c r="X94" s="222"/>
      <c r="Y94" s="211"/>
      <c r="Z94" s="211"/>
      <c r="AA94" s="211"/>
      <c r="AB94" s="211"/>
      <c r="AC94" s="211"/>
      <c r="AD94" s="211"/>
      <c r="AE94" s="211"/>
      <c r="AF94" s="211"/>
      <c r="AG94" s="211" t="s">
        <v>288</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ht="20.95" outlineLevel="1" x14ac:dyDescent="0.2">
      <c r="A95" s="233">
        <v>30</v>
      </c>
      <c r="B95" s="234" t="s">
        <v>396</v>
      </c>
      <c r="C95" s="252" t="s">
        <v>397</v>
      </c>
      <c r="D95" s="235" t="s">
        <v>349</v>
      </c>
      <c r="E95" s="236">
        <v>70</v>
      </c>
      <c r="F95" s="237"/>
      <c r="G95" s="238">
        <f>ROUND(E95*F95,2)</f>
        <v>0</v>
      </c>
      <c r="H95" s="237"/>
      <c r="I95" s="238">
        <f>ROUND(E95*H95,2)</f>
        <v>0</v>
      </c>
      <c r="J95" s="237"/>
      <c r="K95" s="238">
        <f>ROUND(E95*J95,2)</f>
        <v>0</v>
      </c>
      <c r="L95" s="238">
        <v>21</v>
      </c>
      <c r="M95" s="238">
        <f>G95*(1+L95/100)</f>
        <v>0</v>
      </c>
      <c r="N95" s="238">
        <v>0.10249999999999999</v>
      </c>
      <c r="O95" s="238">
        <f>ROUND(E95*N95,2)</f>
        <v>7.18</v>
      </c>
      <c r="P95" s="238">
        <v>0</v>
      </c>
      <c r="Q95" s="238">
        <f>ROUND(E95*P95,2)</f>
        <v>0</v>
      </c>
      <c r="R95" s="238" t="s">
        <v>389</v>
      </c>
      <c r="S95" s="238" t="s">
        <v>214</v>
      </c>
      <c r="T95" s="239" t="s">
        <v>284</v>
      </c>
      <c r="U95" s="222">
        <v>0.14000000000000001</v>
      </c>
      <c r="V95" s="222">
        <f>ROUND(E95*U95,2)</f>
        <v>9.8000000000000007</v>
      </c>
      <c r="W95" s="222"/>
      <c r="X95" s="222" t="s">
        <v>248</v>
      </c>
      <c r="Y95" s="211"/>
      <c r="Z95" s="211"/>
      <c r="AA95" s="211"/>
      <c r="AB95" s="211"/>
      <c r="AC95" s="211"/>
      <c r="AD95" s="211"/>
      <c r="AE95" s="211"/>
      <c r="AF95" s="211"/>
      <c r="AG95" s="211" t="s">
        <v>249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67" t="s">
        <v>398</v>
      </c>
      <c r="D96" s="265"/>
      <c r="E96" s="265"/>
      <c r="F96" s="265"/>
      <c r="G96" s="265"/>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286</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68" t="s">
        <v>1615</v>
      </c>
      <c r="D97" s="259"/>
      <c r="E97" s="260">
        <v>70</v>
      </c>
      <c r="F97" s="222"/>
      <c r="G97" s="222"/>
      <c r="H97" s="222"/>
      <c r="I97" s="222"/>
      <c r="J97" s="222"/>
      <c r="K97" s="222"/>
      <c r="L97" s="222"/>
      <c r="M97" s="222"/>
      <c r="N97" s="222"/>
      <c r="O97" s="222"/>
      <c r="P97" s="222"/>
      <c r="Q97" s="222"/>
      <c r="R97" s="222"/>
      <c r="S97" s="222"/>
      <c r="T97" s="222"/>
      <c r="U97" s="222"/>
      <c r="V97" s="222"/>
      <c r="W97" s="222"/>
      <c r="X97" s="222"/>
      <c r="Y97" s="211"/>
      <c r="Z97" s="211"/>
      <c r="AA97" s="211"/>
      <c r="AB97" s="211"/>
      <c r="AC97" s="211"/>
      <c r="AD97" s="211"/>
      <c r="AE97" s="211"/>
      <c r="AF97" s="211"/>
      <c r="AG97" s="211" t="s">
        <v>288</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33">
        <v>31</v>
      </c>
      <c r="B98" s="234" t="s">
        <v>1619</v>
      </c>
      <c r="C98" s="252" t="s">
        <v>1620</v>
      </c>
      <c r="D98" s="235" t="s">
        <v>246</v>
      </c>
      <c r="E98" s="236">
        <v>141.4</v>
      </c>
      <c r="F98" s="237"/>
      <c r="G98" s="238">
        <f>ROUND(E98*F98,2)</f>
        <v>0</v>
      </c>
      <c r="H98" s="237"/>
      <c r="I98" s="238">
        <f>ROUND(E98*H98,2)</f>
        <v>0</v>
      </c>
      <c r="J98" s="237"/>
      <c r="K98" s="238">
        <f>ROUND(E98*J98,2)</f>
        <v>0</v>
      </c>
      <c r="L98" s="238">
        <v>21</v>
      </c>
      <c r="M98" s="238">
        <f>G98*(1+L98/100)</f>
        <v>0</v>
      </c>
      <c r="N98" s="238">
        <v>1.0999999999999999E-2</v>
      </c>
      <c r="O98" s="238">
        <f>ROUND(E98*N98,2)</f>
        <v>1.56</v>
      </c>
      <c r="P98" s="238">
        <v>0</v>
      </c>
      <c r="Q98" s="238">
        <f>ROUND(E98*P98,2)</f>
        <v>0</v>
      </c>
      <c r="R98" s="238" t="s">
        <v>343</v>
      </c>
      <c r="S98" s="238" t="s">
        <v>214</v>
      </c>
      <c r="T98" s="239" t="s">
        <v>284</v>
      </c>
      <c r="U98" s="222">
        <v>0</v>
      </c>
      <c r="V98" s="222">
        <f>ROUND(E98*U98,2)</f>
        <v>0</v>
      </c>
      <c r="W98" s="222"/>
      <c r="X98" s="222" t="s">
        <v>344</v>
      </c>
      <c r="Y98" s="211"/>
      <c r="Z98" s="211"/>
      <c r="AA98" s="211"/>
      <c r="AB98" s="211"/>
      <c r="AC98" s="211"/>
      <c r="AD98" s="211"/>
      <c r="AE98" s="211"/>
      <c r="AF98" s="211"/>
      <c r="AG98" s="211" t="s">
        <v>345</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18"/>
      <c r="B99" s="219"/>
      <c r="C99" s="268" t="s">
        <v>1621</v>
      </c>
      <c r="D99" s="259"/>
      <c r="E99" s="260">
        <v>141.4</v>
      </c>
      <c r="F99" s="222"/>
      <c r="G99" s="222"/>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288</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95" outlineLevel="1" x14ac:dyDescent="0.2">
      <c r="A100" s="233">
        <v>32</v>
      </c>
      <c r="B100" s="234" t="s">
        <v>403</v>
      </c>
      <c r="C100" s="252" t="s">
        <v>404</v>
      </c>
      <c r="D100" s="235" t="s">
        <v>294</v>
      </c>
      <c r="E100" s="236">
        <v>46.826999999999998</v>
      </c>
      <c r="F100" s="237"/>
      <c r="G100" s="238">
        <f>ROUND(E100*F100,2)</f>
        <v>0</v>
      </c>
      <c r="H100" s="237"/>
      <c r="I100" s="238">
        <f>ROUND(E100*H100,2)</f>
        <v>0</v>
      </c>
      <c r="J100" s="237"/>
      <c r="K100" s="238">
        <f>ROUND(E100*J100,2)</f>
        <v>0</v>
      </c>
      <c r="L100" s="238">
        <v>21</v>
      </c>
      <c r="M100" s="238">
        <f>G100*(1+L100/100)</f>
        <v>0</v>
      </c>
      <c r="N100" s="238">
        <v>0.129</v>
      </c>
      <c r="O100" s="238">
        <f>ROUND(E100*N100,2)</f>
        <v>6.04</v>
      </c>
      <c r="P100" s="238">
        <v>0</v>
      </c>
      <c r="Q100" s="238">
        <f>ROUND(E100*P100,2)</f>
        <v>0</v>
      </c>
      <c r="R100" s="238" t="s">
        <v>343</v>
      </c>
      <c r="S100" s="238" t="s">
        <v>214</v>
      </c>
      <c r="T100" s="239" t="s">
        <v>284</v>
      </c>
      <c r="U100" s="222">
        <v>0</v>
      </c>
      <c r="V100" s="222">
        <f>ROUND(E100*U100,2)</f>
        <v>0</v>
      </c>
      <c r="W100" s="222"/>
      <c r="X100" s="222" t="s">
        <v>344</v>
      </c>
      <c r="Y100" s="211"/>
      <c r="Z100" s="211"/>
      <c r="AA100" s="211"/>
      <c r="AB100" s="211"/>
      <c r="AC100" s="211"/>
      <c r="AD100" s="211"/>
      <c r="AE100" s="211"/>
      <c r="AF100" s="211"/>
      <c r="AG100" s="211" t="s">
        <v>345</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68" t="s">
        <v>1622</v>
      </c>
      <c r="D101" s="259"/>
      <c r="E101" s="260">
        <v>46.826999999999998</v>
      </c>
      <c r="F101" s="222"/>
      <c r="G101" s="222"/>
      <c r="H101" s="222"/>
      <c r="I101" s="222"/>
      <c r="J101" s="222"/>
      <c r="K101" s="222"/>
      <c r="L101" s="222"/>
      <c r="M101" s="222"/>
      <c r="N101" s="222"/>
      <c r="O101" s="222"/>
      <c r="P101" s="222"/>
      <c r="Q101" s="222"/>
      <c r="R101" s="222"/>
      <c r="S101" s="222"/>
      <c r="T101" s="222"/>
      <c r="U101" s="222"/>
      <c r="V101" s="222"/>
      <c r="W101" s="222"/>
      <c r="X101" s="222"/>
      <c r="Y101" s="211"/>
      <c r="Z101" s="211"/>
      <c r="AA101" s="211"/>
      <c r="AB101" s="211"/>
      <c r="AC101" s="211"/>
      <c r="AD101" s="211"/>
      <c r="AE101" s="211"/>
      <c r="AF101" s="211"/>
      <c r="AG101" s="211" t="s">
        <v>288</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33">
        <v>33</v>
      </c>
      <c r="B102" s="234" t="s">
        <v>1623</v>
      </c>
      <c r="C102" s="252" t="s">
        <v>1624</v>
      </c>
      <c r="D102" s="235" t="s">
        <v>294</v>
      </c>
      <c r="E102" s="236">
        <v>19.829920000000001</v>
      </c>
      <c r="F102" s="237"/>
      <c r="G102" s="238">
        <f>ROUND(E102*F102,2)</f>
        <v>0</v>
      </c>
      <c r="H102" s="237"/>
      <c r="I102" s="238">
        <f>ROUND(E102*H102,2)</f>
        <v>0</v>
      </c>
      <c r="J102" s="237"/>
      <c r="K102" s="238">
        <f>ROUND(E102*J102,2)</f>
        <v>0</v>
      </c>
      <c r="L102" s="238">
        <v>21</v>
      </c>
      <c r="M102" s="238">
        <f>G102*(1+L102/100)</f>
        <v>0</v>
      </c>
      <c r="N102" s="238">
        <v>0.17244999999999999</v>
      </c>
      <c r="O102" s="238">
        <f>ROUND(E102*N102,2)</f>
        <v>3.42</v>
      </c>
      <c r="P102" s="238">
        <v>0</v>
      </c>
      <c r="Q102" s="238">
        <f>ROUND(E102*P102,2)</f>
        <v>0</v>
      </c>
      <c r="R102" s="238" t="s">
        <v>343</v>
      </c>
      <c r="S102" s="238" t="s">
        <v>214</v>
      </c>
      <c r="T102" s="239" t="s">
        <v>284</v>
      </c>
      <c r="U102" s="222">
        <v>0</v>
      </c>
      <c r="V102" s="222">
        <f>ROUND(E102*U102,2)</f>
        <v>0</v>
      </c>
      <c r="W102" s="222"/>
      <c r="X102" s="222" t="s">
        <v>344</v>
      </c>
      <c r="Y102" s="211"/>
      <c r="Z102" s="211"/>
      <c r="AA102" s="211"/>
      <c r="AB102" s="211"/>
      <c r="AC102" s="211"/>
      <c r="AD102" s="211"/>
      <c r="AE102" s="211"/>
      <c r="AF102" s="211"/>
      <c r="AG102" s="211" t="s">
        <v>345</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68" t="s">
        <v>1625</v>
      </c>
      <c r="D103" s="259"/>
      <c r="E103" s="260">
        <v>17.292000000000002</v>
      </c>
      <c r="F103" s="222"/>
      <c r="G103" s="222"/>
      <c r="H103" s="222"/>
      <c r="I103" s="222"/>
      <c r="J103" s="222"/>
      <c r="K103" s="222"/>
      <c r="L103" s="222"/>
      <c r="M103" s="222"/>
      <c r="N103" s="222"/>
      <c r="O103" s="222"/>
      <c r="P103" s="222"/>
      <c r="Q103" s="222"/>
      <c r="R103" s="222"/>
      <c r="S103" s="222"/>
      <c r="T103" s="222"/>
      <c r="U103" s="222"/>
      <c r="V103" s="222"/>
      <c r="W103" s="222"/>
      <c r="X103" s="222"/>
      <c r="Y103" s="211"/>
      <c r="Z103" s="211"/>
      <c r="AA103" s="211"/>
      <c r="AB103" s="211"/>
      <c r="AC103" s="211"/>
      <c r="AD103" s="211"/>
      <c r="AE103" s="211"/>
      <c r="AF103" s="211"/>
      <c r="AG103" s="211" t="s">
        <v>288</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8" t="s">
        <v>1626</v>
      </c>
      <c r="D104" s="259"/>
      <c r="E104" s="260">
        <v>2.5379200000000002</v>
      </c>
      <c r="F104" s="222"/>
      <c r="G104" s="222"/>
      <c r="H104" s="222"/>
      <c r="I104" s="222"/>
      <c r="J104" s="222"/>
      <c r="K104" s="222"/>
      <c r="L104" s="222"/>
      <c r="M104" s="222"/>
      <c r="N104" s="222"/>
      <c r="O104" s="222"/>
      <c r="P104" s="222"/>
      <c r="Q104" s="222"/>
      <c r="R104" s="222"/>
      <c r="S104" s="222"/>
      <c r="T104" s="222"/>
      <c r="U104" s="222"/>
      <c r="V104" s="222"/>
      <c r="W104" s="222"/>
      <c r="X104" s="222"/>
      <c r="Y104" s="211"/>
      <c r="Z104" s="211"/>
      <c r="AA104" s="211"/>
      <c r="AB104" s="211"/>
      <c r="AC104" s="211"/>
      <c r="AD104" s="211"/>
      <c r="AE104" s="211"/>
      <c r="AF104" s="211"/>
      <c r="AG104" s="211" t="s">
        <v>288</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ht="13.1" x14ac:dyDescent="0.2">
      <c r="A105" s="227" t="s">
        <v>209</v>
      </c>
      <c r="B105" s="228" t="s">
        <v>112</v>
      </c>
      <c r="C105" s="251" t="s">
        <v>113</v>
      </c>
      <c r="D105" s="229"/>
      <c r="E105" s="230"/>
      <c r="F105" s="231"/>
      <c r="G105" s="231">
        <f>SUMIF(AG106:AG108,"&lt;&gt;NOR",G106:G108)</f>
        <v>0</v>
      </c>
      <c r="H105" s="231"/>
      <c r="I105" s="231">
        <f>SUM(I106:I108)</f>
        <v>0</v>
      </c>
      <c r="J105" s="231"/>
      <c r="K105" s="231">
        <f>SUM(K106:K108)</f>
        <v>0</v>
      </c>
      <c r="L105" s="231"/>
      <c r="M105" s="231">
        <f>SUM(M106:M108)</f>
        <v>0</v>
      </c>
      <c r="N105" s="231"/>
      <c r="O105" s="231">
        <f>SUM(O106:O108)</f>
        <v>0.01</v>
      </c>
      <c r="P105" s="231"/>
      <c r="Q105" s="231">
        <f>SUM(Q106:Q108)</f>
        <v>0</v>
      </c>
      <c r="R105" s="231"/>
      <c r="S105" s="231"/>
      <c r="T105" s="232"/>
      <c r="U105" s="226"/>
      <c r="V105" s="226">
        <f>SUM(V106:V108)</f>
        <v>1.1100000000000001</v>
      </c>
      <c r="W105" s="226"/>
      <c r="X105" s="226"/>
      <c r="AG105" t="s">
        <v>210</v>
      </c>
    </row>
    <row r="106" spans="1:60" ht="20.95" outlineLevel="1" x14ac:dyDescent="0.2">
      <c r="A106" s="233">
        <v>34</v>
      </c>
      <c r="B106" s="234" t="s">
        <v>406</v>
      </c>
      <c r="C106" s="252" t="s">
        <v>407</v>
      </c>
      <c r="D106" s="235" t="s">
        <v>294</v>
      </c>
      <c r="E106" s="236">
        <v>15.8</v>
      </c>
      <c r="F106" s="237"/>
      <c r="G106" s="238">
        <f>ROUND(E106*F106,2)</f>
        <v>0</v>
      </c>
      <c r="H106" s="237"/>
      <c r="I106" s="238">
        <f>ROUND(E106*H106,2)</f>
        <v>0</v>
      </c>
      <c r="J106" s="237"/>
      <c r="K106" s="238">
        <f>ROUND(E106*J106,2)</f>
        <v>0</v>
      </c>
      <c r="L106" s="238">
        <v>21</v>
      </c>
      <c r="M106" s="238">
        <f>G106*(1+L106/100)</f>
        <v>0</v>
      </c>
      <c r="N106" s="238">
        <v>3.2000000000000003E-4</v>
      </c>
      <c r="O106" s="238">
        <f>ROUND(E106*N106,2)</f>
        <v>0.01</v>
      </c>
      <c r="P106" s="238">
        <v>0</v>
      </c>
      <c r="Q106" s="238">
        <f>ROUND(E106*P106,2)</f>
        <v>0</v>
      </c>
      <c r="R106" s="238" t="s">
        <v>354</v>
      </c>
      <c r="S106" s="238" t="s">
        <v>214</v>
      </c>
      <c r="T106" s="239" t="s">
        <v>284</v>
      </c>
      <c r="U106" s="222">
        <v>7.0000000000000007E-2</v>
      </c>
      <c r="V106" s="222">
        <f>ROUND(E106*U106,2)</f>
        <v>1.1100000000000001</v>
      </c>
      <c r="W106" s="222"/>
      <c r="X106" s="222" t="s">
        <v>248</v>
      </c>
      <c r="Y106" s="211"/>
      <c r="Z106" s="211"/>
      <c r="AA106" s="211"/>
      <c r="AB106" s="211"/>
      <c r="AC106" s="211"/>
      <c r="AD106" s="211"/>
      <c r="AE106" s="211"/>
      <c r="AF106" s="211"/>
      <c r="AG106" s="211" t="s">
        <v>1554</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67" t="s">
        <v>408</v>
      </c>
      <c r="D107" s="265"/>
      <c r="E107" s="265"/>
      <c r="F107" s="265"/>
      <c r="G107" s="265"/>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286</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8" t="s">
        <v>1627</v>
      </c>
      <c r="D108" s="259"/>
      <c r="E108" s="260">
        <v>15.8</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13.1" x14ac:dyDescent="0.2">
      <c r="A109" s="227" t="s">
        <v>209</v>
      </c>
      <c r="B109" s="228" t="s">
        <v>114</v>
      </c>
      <c r="C109" s="251" t="s">
        <v>115</v>
      </c>
      <c r="D109" s="229"/>
      <c r="E109" s="230"/>
      <c r="F109" s="231"/>
      <c r="G109" s="231">
        <f>SUMIF(AG110:AG183,"&lt;&gt;NOR",G110:G183)</f>
        <v>0</v>
      </c>
      <c r="H109" s="231"/>
      <c r="I109" s="231">
        <f>SUM(I110:I183)</f>
        <v>0</v>
      </c>
      <c r="J109" s="231"/>
      <c r="K109" s="231">
        <f>SUM(K110:K183)</f>
        <v>0</v>
      </c>
      <c r="L109" s="231"/>
      <c r="M109" s="231">
        <f>SUM(M110:M183)</f>
        <v>0</v>
      </c>
      <c r="N109" s="231"/>
      <c r="O109" s="231">
        <f>SUM(O110:O183)</f>
        <v>4.0799999999999992</v>
      </c>
      <c r="P109" s="231"/>
      <c r="Q109" s="231">
        <f>SUM(Q110:Q183)</f>
        <v>0</v>
      </c>
      <c r="R109" s="231"/>
      <c r="S109" s="231"/>
      <c r="T109" s="232"/>
      <c r="U109" s="226"/>
      <c r="V109" s="226">
        <f>SUM(V110:V183)</f>
        <v>160.72</v>
      </c>
      <c r="W109" s="226"/>
      <c r="X109" s="226"/>
      <c r="AG109" t="s">
        <v>210</v>
      </c>
    </row>
    <row r="110" spans="1:60" ht="20.95" outlineLevel="1" x14ac:dyDescent="0.2">
      <c r="A110" s="233">
        <v>35</v>
      </c>
      <c r="B110" s="234" t="s">
        <v>406</v>
      </c>
      <c r="C110" s="252" t="s">
        <v>407</v>
      </c>
      <c r="D110" s="235" t="s">
        <v>294</v>
      </c>
      <c r="E110" s="236">
        <v>38.909999999999997</v>
      </c>
      <c r="F110" s="237"/>
      <c r="G110" s="238">
        <f>ROUND(E110*F110,2)</f>
        <v>0</v>
      </c>
      <c r="H110" s="237"/>
      <c r="I110" s="238">
        <f>ROUND(E110*H110,2)</f>
        <v>0</v>
      </c>
      <c r="J110" s="237"/>
      <c r="K110" s="238">
        <f>ROUND(E110*J110,2)</f>
        <v>0</v>
      </c>
      <c r="L110" s="238">
        <v>21</v>
      </c>
      <c r="M110" s="238">
        <f>G110*(1+L110/100)</f>
        <v>0</v>
      </c>
      <c r="N110" s="238">
        <v>3.2000000000000003E-4</v>
      </c>
      <c r="O110" s="238">
        <f>ROUND(E110*N110,2)</f>
        <v>0.01</v>
      </c>
      <c r="P110" s="238">
        <v>0</v>
      </c>
      <c r="Q110" s="238">
        <f>ROUND(E110*P110,2)</f>
        <v>0</v>
      </c>
      <c r="R110" s="238" t="s">
        <v>354</v>
      </c>
      <c r="S110" s="238" t="s">
        <v>214</v>
      </c>
      <c r="T110" s="239" t="s">
        <v>284</v>
      </c>
      <c r="U110" s="222">
        <v>7.0000000000000007E-2</v>
      </c>
      <c r="V110" s="222">
        <f>ROUND(E110*U110,2)</f>
        <v>2.72</v>
      </c>
      <c r="W110" s="222"/>
      <c r="X110" s="222" t="s">
        <v>248</v>
      </c>
      <c r="Y110" s="211"/>
      <c r="Z110" s="211"/>
      <c r="AA110" s="211"/>
      <c r="AB110" s="211"/>
      <c r="AC110" s="211"/>
      <c r="AD110" s="211"/>
      <c r="AE110" s="211"/>
      <c r="AF110" s="211"/>
      <c r="AG110" s="211" t="s">
        <v>249</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7" t="s">
        <v>408</v>
      </c>
      <c r="D111" s="265"/>
      <c r="E111" s="265"/>
      <c r="F111" s="265"/>
      <c r="G111" s="265"/>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286</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ht="20.95" outlineLevel="1" x14ac:dyDescent="0.2">
      <c r="A112" s="218"/>
      <c r="B112" s="219"/>
      <c r="C112" s="268" t="s">
        <v>1628</v>
      </c>
      <c r="D112" s="259"/>
      <c r="E112" s="260">
        <v>31.6</v>
      </c>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ht="31.45" outlineLevel="1" x14ac:dyDescent="0.2">
      <c r="A113" s="218"/>
      <c r="B113" s="219"/>
      <c r="C113" s="268" t="s">
        <v>1629</v>
      </c>
      <c r="D113" s="259"/>
      <c r="E113" s="260">
        <v>7.31</v>
      </c>
      <c r="F113" s="222"/>
      <c r="G113" s="222"/>
      <c r="H113" s="222"/>
      <c r="I113" s="222"/>
      <c r="J113" s="222"/>
      <c r="K113" s="222"/>
      <c r="L113" s="222"/>
      <c r="M113" s="222"/>
      <c r="N113" s="222"/>
      <c r="O113" s="222"/>
      <c r="P113" s="222"/>
      <c r="Q113" s="222"/>
      <c r="R113" s="222"/>
      <c r="S113" s="222"/>
      <c r="T113" s="222"/>
      <c r="U113" s="222"/>
      <c r="V113" s="222"/>
      <c r="W113" s="222"/>
      <c r="X113" s="222"/>
      <c r="Y113" s="211"/>
      <c r="Z113" s="211"/>
      <c r="AA113" s="211"/>
      <c r="AB113" s="211"/>
      <c r="AC113" s="211"/>
      <c r="AD113" s="211"/>
      <c r="AE113" s="211"/>
      <c r="AF113" s="211"/>
      <c r="AG113" s="211" t="s">
        <v>288</v>
      </c>
      <c r="AH113" s="211">
        <v>0</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33">
        <v>36</v>
      </c>
      <c r="B114" s="234" t="s">
        <v>416</v>
      </c>
      <c r="C114" s="252" t="s">
        <v>417</v>
      </c>
      <c r="D114" s="235" t="s">
        <v>294</v>
      </c>
      <c r="E114" s="236">
        <v>14.62</v>
      </c>
      <c r="F114" s="237"/>
      <c r="G114" s="238">
        <f>ROUND(E114*F114,2)</f>
        <v>0</v>
      </c>
      <c r="H114" s="237"/>
      <c r="I114" s="238">
        <f>ROUND(E114*H114,2)</f>
        <v>0</v>
      </c>
      <c r="J114" s="237"/>
      <c r="K114" s="238">
        <f>ROUND(E114*J114,2)</f>
        <v>0</v>
      </c>
      <c r="L114" s="238">
        <v>21</v>
      </c>
      <c r="M114" s="238">
        <f>G114*(1+L114/100)</f>
        <v>0</v>
      </c>
      <c r="N114" s="238">
        <v>3.4909999999999997E-2</v>
      </c>
      <c r="O114" s="238">
        <f>ROUND(E114*N114,2)</f>
        <v>0.51</v>
      </c>
      <c r="P114" s="238">
        <v>0</v>
      </c>
      <c r="Q114" s="238">
        <f>ROUND(E114*P114,2)</f>
        <v>0</v>
      </c>
      <c r="R114" s="238" t="s">
        <v>350</v>
      </c>
      <c r="S114" s="238" t="s">
        <v>214</v>
      </c>
      <c r="T114" s="239" t="s">
        <v>284</v>
      </c>
      <c r="U114" s="222">
        <v>1.18</v>
      </c>
      <c r="V114" s="222">
        <f>ROUND(E114*U114,2)</f>
        <v>17.25</v>
      </c>
      <c r="W114" s="222"/>
      <c r="X114" s="222" t="s">
        <v>248</v>
      </c>
      <c r="Y114" s="211"/>
      <c r="Z114" s="211"/>
      <c r="AA114" s="211"/>
      <c r="AB114" s="211"/>
      <c r="AC114" s="211"/>
      <c r="AD114" s="211"/>
      <c r="AE114" s="211"/>
      <c r="AF114" s="211"/>
      <c r="AG114" s="211" t="s">
        <v>249</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7" t="s">
        <v>418</v>
      </c>
      <c r="D115" s="265"/>
      <c r="E115" s="265"/>
      <c r="F115" s="265"/>
      <c r="G115" s="265"/>
      <c r="H115" s="222"/>
      <c r="I115" s="222"/>
      <c r="J115" s="222"/>
      <c r="K115" s="222"/>
      <c r="L115" s="222"/>
      <c r="M115" s="222"/>
      <c r="N115" s="222"/>
      <c r="O115" s="222"/>
      <c r="P115" s="222"/>
      <c r="Q115" s="222"/>
      <c r="R115" s="222"/>
      <c r="S115" s="222"/>
      <c r="T115" s="222"/>
      <c r="U115" s="222"/>
      <c r="V115" s="222"/>
      <c r="W115" s="222"/>
      <c r="X115" s="222"/>
      <c r="Y115" s="211"/>
      <c r="Z115" s="211"/>
      <c r="AA115" s="211"/>
      <c r="AB115" s="211"/>
      <c r="AC115" s="211"/>
      <c r="AD115" s="211"/>
      <c r="AE115" s="211"/>
      <c r="AF115" s="211"/>
      <c r="AG115" s="211" t="s">
        <v>286</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41" t="str">
        <f>C115</f>
        <v>okenního nebo dveřního, z pomocného pracovního lešení o výšce podlahy do 1900 mm a pro zatížení do 1,5 kPa,</v>
      </c>
      <c r="BB115" s="211"/>
      <c r="BC115" s="211"/>
      <c r="BD115" s="211"/>
      <c r="BE115" s="211"/>
      <c r="BF115" s="211"/>
      <c r="BG115" s="211"/>
      <c r="BH115" s="211"/>
    </row>
    <row r="116" spans="1:60" ht="31.45" outlineLevel="1" x14ac:dyDescent="0.2">
      <c r="A116" s="218"/>
      <c r="B116" s="219"/>
      <c r="C116" s="268" t="s">
        <v>1629</v>
      </c>
      <c r="D116" s="259"/>
      <c r="E116" s="260">
        <v>7.31</v>
      </c>
      <c r="F116" s="222"/>
      <c r="G116" s="222"/>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288</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ht="31.45" outlineLevel="1" x14ac:dyDescent="0.2">
      <c r="A117" s="218"/>
      <c r="B117" s="219"/>
      <c r="C117" s="268" t="s">
        <v>1630</v>
      </c>
      <c r="D117" s="259"/>
      <c r="E117" s="260">
        <v>7.31</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ht="20.95" outlineLevel="1" x14ac:dyDescent="0.2">
      <c r="A118" s="233">
        <v>37</v>
      </c>
      <c r="B118" s="234" t="s">
        <v>420</v>
      </c>
      <c r="C118" s="252" t="s">
        <v>421</v>
      </c>
      <c r="D118" s="235" t="s">
        <v>294</v>
      </c>
      <c r="E118" s="236">
        <v>15.8</v>
      </c>
      <c r="F118" s="237"/>
      <c r="G118" s="238">
        <f>ROUND(E118*F118,2)</f>
        <v>0</v>
      </c>
      <c r="H118" s="237"/>
      <c r="I118" s="238">
        <f>ROUND(E118*H118,2)</f>
        <v>0</v>
      </c>
      <c r="J118" s="237"/>
      <c r="K118" s="238">
        <f>ROUND(E118*J118,2)</f>
        <v>0</v>
      </c>
      <c r="L118" s="238">
        <v>21</v>
      </c>
      <c r="M118" s="238">
        <f>G118*(1+L118/100)</f>
        <v>0</v>
      </c>
      <c r="N118" s="238">
        <v>4.9840000000000002E-2</v>
      </c>
      <c r="O118" s="238">
        <f>ROUND(E118*N118,2)</f>
        <v>0.79</v>
      </c>
      <c r="P118" s="238">
        <v>0</v>
      </c>
      <c r="Q118" s="238">
        <f>ROUND(E118*P118,2)</f>
        <v>0</v>
      </c>
      <c r="R118" s="238" t="s">
        <v>354</v>
      </c>
      <c r="S118" s="238" t="s">
        <v>214</v>
      </c>
      <c r="T118" s="239" t="s">
        <v>284</v>
      </c>
      <c r="U118" s="222">
        <v>0.34799999999999998</v>
      </c>
      <c r="V118" s="222">
        <f>ROUND(E118*U118,2)</f>
        <v>5.5</v>
      </c>
      <c r="W118" s="222"/>
      <c r="X118" s="222" t="s">
        <v>248</v>
      </c>
      <c r="Y118" s="211"/>
      <c r="Z118" s="211"/>
      <c r="AA118" s="211"/>
      <c r="AB118" s="211"/>
      <c r="AC118" s="211"/>
      <c r="AD118" s="211"/>
      <c r="AE118" s="211"/>
      <c r="AF118" s="211"/>
      <c r="AG118" s="211" t="s">
        <v>249</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ht="20.95" outlineLevel="1" x14ac:dyDescent="0.2">
      <c r="A119" s="218"/>
      <c r="B119" s="219"/>
      <c r="C119" s="267" t="s">
        <v>422</v>
      </c>
      <c r="D119" s="265"/>
      <c r="E119" s="265"/>
      <c r="F119" s="265"/>
      <c r="G119" s="265"/>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286</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41" t="str">
        <f>C119</f>
        <v>na zdivu jako podklad např. pod izolaci, na parapetech z prefabrikovaných dílců, pod oplechování apod., vodorovný nebo ve spádu do 15°, hlazený dřevěným hladítkem,</v>
      </c>
      <c r="BB119" s="211"/>
      <c r="BC119" s="211"/>
      <c r="BD119" s="211"/>
      <c r="BE119" s="211"/>
      <c r="BF119" s="211"/>
      <c r="BG119" s="211"/>
      <c r="BH119" s="211"/>
    </row>
    <row r="120" spans="1:60" outlineLevel="1" x14ac:dyDescent="0.2">
      <c r="A120" s="218"/>
      <c r="B120" s="219"/>
      <c r="C120" s="268" t="s">
        <v>1631</v>
      </c>
      <c r="D120" s="259"/>
      <c r="E120" s="260">
        <v>15.8</v>
      </c>
      <c r="F120" s="222"/>
      <c r="G120" s="222"/>
      <c r="H120" s="222"/>
      <c r="I120" s="222"/>
      <c r="J120" s="222"/>
      <c r="K120" s="222"/>
      <c r="L120" s="222"/>
      <c r="M120" s="222"/>
      <c r="N120" s="222"/>
      <c r="O120" s="222"/>
      <c r="P120" s="222"/>
      <c r="Q120" s="222"/>
      <c r="R120" s="222"/>
      <c r="S120" s="222"/>
      <c r="T120" s="222"/>
      <c r="U120" s="222"/>
      <c r="V120" s="222"/>
      <c r="W120" s="222"/>
      <c r="X120" s="222"/>
      <c r="Y120" s="211"/>
      <c r="Z120" s="211"/>
      <c r="AA120" s="211"/>
      <c r="AB120" s="211"/>
      <c r="AC120" s="211"/>
      <c r="AD120" s="211"/>
      <c r="AE120" s="211"/>
      <c r="AF120" s="211"/>
      <c r="AG120" s="211" t="s">
        <v>288</v>
      </c>
      <c r="AH120" s="211">
        <v>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33">
        <v>38</v>
      </c>
      <c r="B121" s="234" t="s">
        <v>411</v>
      </c>
      <c r="C121" s="252" t="s">
        <v>412</v>
      </c>
      <c r="D121" s="235" t="s">
        <v>294</v>
      </c>
      <c r="E121" s="236">
        <v>138.20099999999999</v>
      </c>
      <c r="F121" s="237"/>
      <c r="G121" s="238">
        <f>ROUND(E121*F121,2)</f>
        <v>0</v>
      </c>
      <c r="H121" s="237"/>
      <c r="I121" s="238">
        <f>ROUND(E121*H121,2)</f>
        <v>0</v>
      </c>
      <c r="J121" s="237"/>
      <c r="K121" s="238">
        <f>ROUND(E121*J121,2)</f>
        <v>0</v>
      </c>
      <c r="L121" s="238">
        <v>21</v>
      </c>
      <c r="M121" s="238">
        <f>G121*(1+L121/100)</f>
        <v>0</v>
      </c>
      <c r="N121" s="238">
        <v>4.0000000000000003E-5</v>
      </c>
      <c r="O121" s="238">
        <f>ROUND(E121*N121,2)</f>
        <v>0.01</v>
      </c>
      <c r="P121" s="238">
        <v>0</v>
      </c>
      <c r="Q121" s="238">
        <f>ROUND(E121*P121,2)</f>
        <v>0</v>
      </c>
      <c r="R121" s="238" t="s">
        <v>354</v>
      </c>
      <c r="S121" s="238" t="s">
        <v>214</v>
      </c>
      <c r="T121" s="239" t="s">
        <v>284</v>
      </c>
      <c r="U121" s="222">
        <v>7.8E-2</v>
      </c>
      <c r="V121" s="222">
        <f>ROUND(E121*U121,2)</f>
        <v>10.78</v>
      </c>
      <c r="W121" s="222"/>
      <c r="X121" s="222" t="s">
        <v>248</v>
      </c>
      <c r="Y121" s="211"/>
      <c r="Z121" s="211"/>
      <c r="AA121" s="211"/>
      <c r="AB121" s="211"/>
      <c r="AC121" s="211"/>
      <c r="AD121" s="211"/>
      <c r="AE121" s="211"/>
      <c r="AF121" s="211"/>
      <c r="AG121" s="211" t="s">
        <v>249</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ht="20.95" outlineLevel="1" x14ac:dyDescent="0.2">
      <c r="A122" s="218"/>
      <c r="B122" s="219"/>
      <c r="C122" s="267" t="s">
        <v>413</v>
      </c>
      <c r="D122" s="265"/>
      <c r="E122" s="265"/>
      <c r="F122" s="265"/>
      <c r="G122" s="265"/>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286</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41" t="str">
        <f>C122</f>
        <v>které se zřizují před úpravami povrchu, a obalení osazených dveřních zárubní před znečištěním při úpravách povrchu nástřikem plastických maltovin včetně pozdějšího odkrytí,</v>
      </c>
      <c r="BB122" s="211"/>
      <c r="BC122" s="211"/>
      <c r="BD122" s="211"/>
      <c r="BE122" s="211"/>
      <c r="BF122" s="211"/>
      <c r="BG122" s="211"/>
      <c r="BH122" s="211"/>
    </row>
    <row r="123" spans="1:60" outlineLevel="1" x14ac:dyDescent="0.2">
      <c r="A123" s="218"/>
      <c r="B123" s="219"/>
      <c r="C123" s="268" t="s">
        <v>1632</v>
      </c>
      <c r="D123" s="259"/>
      <c r="E123" s="260">
        <v>2.97</v>
      </c>
      <c r="F123" s="222"/>
      <c r="G123" s="222"/>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288</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68" t="s">
        <v>1633</v>
      </c>
      <c r="D124" s="259"/>
      <c r="E124" s="260">
        <v>2.3759999999999999</v>
      </c>
      <c r="F124" s="222"/>
      <c r="G124" s="222"/>
      <c r="H124" s="222"/>
      <c r="I124" s="222"/>
      <c r="J124" s="222"/>
      <c r="K124" s="222"/>
      <c r="L124" s="222"/>
      <c r="M124" s="222"/>
      <c r="N124" s="222"/>
      <c r="O124" s="222"/>
      <c r="P124" s="222"/>
      <c r="Q124" s="222"/>
      <c r="R124" s="222"/>
      <c r="S124" s="222"/>
      <c r="T124" s="222"/>
      <c r="U124" s="222"/>
      <c r="V124" s="222"/>
      <c r="W124" s="222"/>
      <c r="X124" s="222"/>
      <c r="Y124" s="211"/>
      <c r="Z124" s="211"/>
      <c r="AA124" s="211"/>
      <c r="AB124" s="211"/>
      <c r="AC124" s="211"/>
      <c r="AD124" s="211"/>
      <c r="AE124" s="211"/>
      <c r="AF124" s="211"/>
      <c r="AG124" s="211" t="s">
        <v>288</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8" t="s">
        <v>1634</v>
      </c>
      <c r="D125" s="259"/>
      <c r="E125" s="260">
        <v>4.32</v>
      </c>
      <c r="F125" s="222"/>
      <c r="G125" s="222"/>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288</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8" t="s">
        <v>1635</v>
      </c>
      <c r="D126" s="259"/>
      <c r="E126" s="260">
        <v>2.835</v>
      </c>
      <c r="F126" s="222"/>
      <c r="G126" s="222"/>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68" t="s">
        <v>1636</v>
      </c>
      <c r="D127" s="259"/>
      <c r="E127" s="260">
        <v>12.24</v>
      </c>
      <c r="F127" s="222"/>
      <c r="G127" s="222"/>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68" t="s">
        <v>1637</v>
      </c>
      <c r="D128" s="259"/>
      <c r="E128" s="260">
        <v>8.64</v>
      </c>
      <c r="F128" s="222"/>
      <c r="G128" s="222"/>
      <c r="H128" s="222"/>
      <c r="I128" s="222"/>
      <c r="J128" s="222"/>
      <c r="K128" s="222"/>
      <c r="L128" s="222"/>
      <c r="M128" s="222"/>
      <c r="N128" s="222"/>
      <c r="O128" s="222"/>
      <c r="P128" s="222"/>
      <c r="Q128" s="222"/>
      <c r="R128" s="222"/>
      <c r="S128" s="222"/>
      <c r="T128" s="222"/>
      <c r="U128" s="222"/>
      <c r="V128" s="222"/>
      <c r="W128" s="222"/>
      <c r="X128" s="222"/>
      <c r="Y128" s="211"/>
      <c r="Z128" s="211"/>
      <c r="AA128" s="211"/>
      <c r="AB128" s="211"/>
      <c r="AC128" s="211"/>
      <c r="AD128" s="211"/>
      <c r="AE128" s="211"/>
      <c r="AF128" s="211"/>
      <c r="AG128" s="211" t="s">
        <v>288</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1638</v>
      </c>
      <c r="D129" s="259"/>
      <c r="E129" s="260">
        <v>19.440000000000001</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1639</v>
      </c>
      <c r="D130" s="259"/>
      <c r="E130" s="260">
        <v>6.3</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68" t="s">
        <v>1640</v>
      </c>
      <c r="D131" s="259"/>
      <c r="E131" s="260">
        <v>50.4</v>
      </c>
      <c r="F131" s="222"/>
      <c r="G131" s="222"/>
      <c r="H131" s="222"/>
      <c r="I131" s="222"/>
      <c r="J131" s="222"/>
      <c r="K131" s="222"/>
      <c r="L131" s="222"/>
      <c r="M131" s="222"/>
      <c r="N131" s="222"/>
      <c r="O131" s="222"/>
      <c r="P131" s="222"/>
      <c r="Q131" s="222"/>
      <c r="R131" s="222"/>
      <c r="S131" s="222"/>
      <c r="T131" s="222"/>
      <c r="U131" s="222"/>
      <c r="V131" s="222"/>
      <c r="W131" s="222"/>
      <c r="X131" s="222"/>
      <c r="Y131" s="211"/>
      <c r="Z131" s="211"/>
      <c r="AA131" s="211"/>
      <c r="AB131" s="211"/>
      <c r="AC131" s="211"/>
      <c r="AD131" s="211"/>
      <c r="AE131" s="211"/>
      <c r="AF131" s="211"/>
      <c r="AG131" s="211" t="s">
        <v>288</v>
      </c>
      <c r="AH131" s="211">
        <v>0</v>
      </c>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8" t="s">
        <v>1641</v>
      </c>
      <c r="D132" s="259"/>
      <c r="E132" s="260">
        <v>2.4</v>
      </c>
      <c r="F132" s="222"/>
      <c r="G132" s="222"/>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288</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68" t="s">
        <v>1642</v>
      </c>
      <c r="D133" s="259"/>
      <c r="E133" s="260">
        <v>7.2</v>
      </c>
      <c r="F133" s="222"/>
      <c r="G133" s="22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288</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1643</v>
      </c>
      <c r="D134" s="259"/>
      <c r="E134" s="260">
        <v>14.58</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1644</v>
      </c>
      <c r="D135" s="259"/>
      <c r="E135" s="260">
        <v>2.88</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1645</v>
      </c>
      <c r="D136" s="259"/>
      <c r="E136" s="260">
        <v>1.62</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33">
        <v>39</v>
      </c>
      <c r="B137" s="234" t="s">
        <v>470</v>
      </c>
      <c r="C137" s="252" t="s">
        <v>471</v>
      </c>
      <c r="D137" s="235" t="s">
        <v>349</v>
      </c>
      <c r="E137" s="236">
        <v>63.2</v>
      </c>
      <c r="F137" s="237"/>
      <c r="G137" s="238">
        <f>ROUND(E137*F137,2)</f>
        <v>0</v>
      </c>
      <c r="H137" s="237"/>
      <c r="I137" s="238">
        <f>ROUND(E137*H137,2)</f>
        <v>0</v>
      </c>
      <c r="J137" s="237"/>
      <c r="K137" s="238">
        <f>ROUND(E137*J137,2)</f>
        <v>0</v>
      </c>
      <c r="L137" s="238">
        <v>21</v>
      </c>
      <c r="M137" s="238">
        <f>G137*(1+L137/100)</f>
        <v>0</v>
      </c>
      <c r="N137" s="238">
        <v>2.3800000000000002E-3</v>
      </c>
      <c r="O137" s="238">
        <f>ROUND(E137*N137,2)</f>
        <v>0.15</v>
      </c>
      <c r="P137" s="238">
        <v>0</v>
      </c>
      <c r="Q137" s="238">
        <f>ROUND(E137*P137,2)</f>
        <v>0</v>
      </c>
      <c r="R137" s="238" t="s">
        <v>350</v>
      </c>
      <c r="S137" s="238" t="s">
        <v>214</v>
      </c>
      <c r="T137" s="239" t="s">
        <v>284</v>
      </c>
      <c r="U137" s="222">
        <v>0.18232999999999999</v>
      </c>
      <c r="V137" s="222">
        <f>ROUND(E137*U137,2)</f>
        <v>11.52</v>
      </c>
      <c r="W137" s="222"/>
      <c r="X137" s="222" t="s">
        <v>248</v>
      </c>
      <c r="Y137" s="211"/>
      <c r="Z137" s="211"/>
      <c r="AA137" s="211"/>
      <c r="AB137" s="211"/>
      <c r="AC137" s="211"/>
      <c r="AD137" s="211"/>
      <c r="AE137" s="211"/>
      <c r="AF137" s="211"/>
      <c r="AG137" s="211" t="s">
        <v>249</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1646</v>
      </c>
      <c r="D138" s="259"/>
      <c r="E138" s="260">
        <v>8.5</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1647</v>
      </c>
      <c r="D139" s="259"/>
      <c r="E139" s="260">
        <v>4.8</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1648</v>
      </c>
      <c r="D140" s="259"/>
      <c r="E140" s="260">
        <v>10.8</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8" t="s">
        <v>1649</v>
      </c>
      <c r="D141" s="259"/>
      <c r="E141" s="260">
        <v>3.5</v>
      </c>
      <c r="F141" s="222"/>
      <c r="G141" s="222"/>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288</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1650</v>
      </c>
      <c r="D142" s="259"/>
      <c r="E142" s="260">
        <v>21</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8" t="s">
        <v>1651</v>
      </c>
      <c r="D143" s="259"/>
      <c r="E143" s="260">
        <v>1</v>
      </c>
      <c r="F143" s="222"/>
      <c r="G143" s="222"/>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288</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1652</v>
      </c>
      <c r="D144" s="259"/>
      <c r="E144" s="260">
        <v>3</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1653</v>
      </c>
      <c r="D145" s="259"/>
      <c r="E145" s="260">
        <v>8.1</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1654</v>
      </c>
      <c r="D146" s="259"/>
      <c r="E146" s="260">
        <v>1.6</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1655</v>
      </c>
      <c r="D147" s="259"/>
      <c r="E147" s="260">
        <v>0.9</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33">
        <v>40</v>
      </c>
      <c r="B148" s="234" t="s">
        <v>416</v>
      </c>
      <c r="C148" s="252" t="s">
        <v>417</v>
      </c>
      <c r="D148" s="235" t="s">
        <v>294</v>
      </c>
      <c r="E148" s="236">
        <v>64.838999999999999</v>
      </c>
      <c r="F148" s="237"/>
      <c r="G148" s="238">
        <f>ROUND(E148*F148,2)</f>
        <v>0</v>
      </c>
      <c r="H148" s="237"/>
      <c r="I148" s="238">
        <f>ROUND(E148*H148,2)</f>
        <v>0</v>
      </c>
      <c r="J148" s="237"/>
      <c r="K148" s="238">
        <f>ROUND(E148*J148,2)</f>
        <v>0</v>
      </c>
      <c r="L148" s="238">
        <v>21</v>
      </c>
      <c r="M148" s="238">
        <f>G148*(1+L148/100)</f>
        <v>0</v>
      </c>
      <c r="N148" s="238">
        <v>3.4909999999999997E-2</v>
      </c>
      <c r="O148" s="238">
        <f>ROUND(E148*N148,2)</f>
        <v>2.2599999999999998</v>
      </c>
      <c r="P148" s="238">
        <v>0</v>
      </c>
      <c r="Q148" s="238">
        <f>ROUND(E148*P148,2)</f>
        <v>0</v>
      </c>
      <c r="R148" s="238" t="s">
        <v>350</v>
      </c>
      <c r="S148" s="238" t="s">
        <v>214</v>
      </c>
      <c r="T148" s="239" t="s">
        <v>284</v>
      </c>
      <c r="U148" s="222">
        <v>1.18</v>
      </c>
      <c r="V148" s="222">
        <f>ROUND(E148*U148,2)</f>
        <v>76.510000000000005</v>
      </c>
      <c r="W148" s="222"/>
      <c r="X148" s="222" t="s">
        <v>248</v>
      </c>
      <c r="Y148" s="211"/>
      <c r="Z148" s="211"/>
      <c r="AA148" s="211"/>
      <c r="AB148" s="211"/>
      <c r="AC148" s="211"/>
      <c r="AD148" s="211"/>
      <c r="AE148" s="211"/>
      <c r="AF148" s="211"/>
      <c r="AG148" s="211" t="s">
        <v>249</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7" t="s">
        <v>418</v>
      </c>
      <c r="D149" s="265"/>
      <c r="E149" s="265"/>
      <c r="F149" s="265"/>
      <c r="G149" s="265"/>
      <c r="H149" s="222"/>
      <c r="I149" s="222"/>
      <c r="J149" s="222"/>
      <c r="K149" s="222"/>
      <c r="L149" s="222"/>
      <c r="M149" s="222"/>
      <c r="N149" s="222"/>
      <c r="O149" s="222"/>
      <c r="P149" s="222"/>
      <c r="Q149" s="222"/>
      <c r="R149" s="222"/>
      <c r="S149" s="222"/>
      <c r="T149" s="222"/>
      <c r="U149" s="222"/>
      <c r="V149" s="222"/>
      <c r="W149" s="222"/>
      <c r="X149" s="222"/>
      <c r="Y149" s="211"/>
      <c r="Z149" s="211"/>
      <c r="AA149" s="211"/>
      <c r="AB149" s="211"/>
      <c r="AC149" s="211"/>
      <c r="AD149" s="211"/>
      <c r="AE149" s="211"/>
      <c r="AF149" s="211"/>
      <c r="AG149" s="211" t="s">
        <v>286</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41" t="str">
        <f>C149</f>
        <v>okenního nebo dveřního, z pomocného pracovního lešení o výšce podlahy do 1900 mm a pro zatížení do 1,5 kPa,</v>
      </c>
      <c r="BB149" s="211"/>
      <c r="BC149" s="211"/>
      <c r="BD149" s="211"/>
      <c r="BE149" s="211"/>
      <c r="BF149" s="211"/>
      <c r="BG149" s="211"/>
      <c r="BH149" s="211"/>
    </row>
    <row r="150" spans="1:60" outlineLevel="1" x14ac:dyDescent="0.2">
      <c r="A150" s="218"/>
      <c r="B150" s="219"/>
      <c r="C150" s="269" t="s">
        <v>310</v>
      </c>
      <c r="D150" s="261"/>
      <c r="E150" s="262"/>
      <c r="F150" s="222"/>
      <c r="G150" s="222"/>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288</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70" t="s">
        <v>1656</v>
      </c>
      <c r="D151" s="261"/>
      <c r="E151" s="262">
        <v>6.5</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2</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70" t="s">
        <v>1657</v>
      </c>
      <c r="D152" s="261"/>
      <c r="E152" s="262">
        <v>6.28</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2</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70" t="s">
        <v>1658</v>
      </c>
      <c r="D153" s="261"/>
      <c r="E153" s="262">
        <v>7</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2</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70" t="s">
        <v>1659</v>
      </c>
      <c r="D154" s="261"/>
      <c r="E154" s="262">
        <v>6.45</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2</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70" t="s">
        <v>1660</v>
      </c>
      <c r="D155" s="261"/>
      <c r="E155" s="262">
        <v>21.2</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2</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70" t="s">
        <v>1661</v>
      </c>
      <c r="D156" s="261"/>
      <c r="E156" s="262">
        <v>19.2</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2</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70" t="s">
        <v>1662</v>
      </c>
      <c r="D157" s="261"/>
      <c r="E157" s="262">
        <v>32.4</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2</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70" t="s">
        <v>1663</v>
      </c>
      <c r="D158" s="261"/>
      <c r="E158" s="262">
        <v>7.1</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2</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70" t="s">
        <v>1664</v>
      </c>
      <c r="D159" s="261"/>
      <c r="E159" s="262">
        <v>45</v>
      </c>
      <c r="F159" s="222"/>
      <c r="G159" s="222"/>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288</v>
      </c>
      <c r="AH159" s="211">
        <v>2</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70" t="s">
        <v>1665</v>
      </c>
      <c r="D160" s="261"/>
      <c r="E160" s="262">
        <v>10.6</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2</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70" t="s">
        <v>1666</v>
      </c>
      <c r="D161" s="261"/>
      <c r="E161" s="262">
        <v>22.2</v>
      </c>
      <c r="F161" s="222"/>
      <c r="G161" s="222"/>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288</v>
      </c>
      <c r="AH161" s="211">
        <v>2</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70" t="s">
        <v>1667</v>
      </c>
      <c r="D162" s="261"/>
      <c r="E162" s="262">
        <v>18.899999999999999</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2</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70" t="s">
        <v>1668</v>
      </c>
      <c r="D163" s="261"/>
      <c r="E163" s="262">
        <v>8.8000000000000007</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2</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70" t="s">
        <v>1669</v>
      </c>
      <c r="D164" s="261"/>
      <c r="E164" s="262">
        <v>4.5</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2</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71" t="s">
        <v>315</v>
      </c>
      <c r="D165" s="263"/>
      <c r="E165" s="264">
        <v>216.13</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3</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9" t="s">
        <v>316</v>
      </c>
      <c r="D166" s="261"/>
      <c r="E166" s="262"/>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8" t="s">
        <v>1670</v>
      </c>
      <c r="D167" s="259"/>
      <c r="E167" s="260">
        <v>64.838999999999999</v>
      </c>
      <c r="F167" s="222"/>
      <c r="G167" s="222"/>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288</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33">
        <v>41</v>
      </c>
      <c r="B168" s="234" t="s">
        <v>498</v>
      </c>
      <c r="C168" s="252" t="s">
        <v>499</v>
      </c>
      <c r="D168" s="235" t="s">
        <v>349</v>
      </c>
      <c r="E168" s="236">
        <v>216.13</v>
      </c>
      <c r="F168" s="237"/>
      <c r="G168" s="238">
        <f>ROUND(E168*F168,2)</f>
        <v>0</v>
      </c>
      <c r="H168" s="237"/>
      <c r="I168" s="238">
        <f>ROUND(E168*H168,2)</f>
        <v>0</v>
      </c>
      <c r="J168" s="237"/>
      <c r="K168" s="238">
        <f>ROUND(E168*J168,2)</f>
        <v>0</v>
      </c>
      <c r="L168" s="238">
        <v>21</v>
      </c>
      <c r="M168" s="238">
        <f>G168*(1+L168/100)</f>
        <v>0</v>
      </c>
      <c r="N168" s="238">
        <v>1.4999999999999999E-4</v>
      </c>
      <c r="O168" s="238">
        <f>ROUND(E168*N168,2)</f>
        <v>0.03</v>
      </c>
      <c r="P168" s="238">
        <v>0</v>
      </c>
      <c r="Q168" s="238">
        <f>ROUND(E168*P168,2)</f>
        <v>0</v>
      </c>
      <c r="R168" s="238" t="s">
        <v>354</v>
      </c>
      <c r="S168" s="238" t="s">
        <v>214</v>
      </c>
      <c r="T168" s="239" t="s">
        <v>284</v>
      </c>
      <c r="U168" s="222">
        <v>0.06</v>
      </c>
      <c r="V168" s="222">
        <f>ROUND(E168*U168,2)</f>
        <v>12.97</v>
      </c>
      <c r="W168" s="222"/>
      <c r="X168" s="222" t="s">
        <v>248</v>
      </c>
      <c r="Y168" s="211"/>
      <c r="Z168" s="211"/>
      <c r="AA168" s="211"/>
      <c r="AB168" s="211"/>
      <c r="AC168" s="211"/>
      <c r="AD168" s="211"/>
      <c r="AE168" s="211"/>
      <c r="AF168" s="211"/>
      <c r="AG168" s="211" t="s">
        <v>249</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1671</v>
      </c>
      <c r="D169" s="259"/>
      <c r="E169" s="260">
        <v>6.5</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1672</v>
      </c>
      <c r="D170" s="259"/>
      <c r="E170" s="260">
        <v>6.28</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1673</v>
      </c>
      <c r="D171" s="259"/>
      <c r="E171" s="260">
        <v>7</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1674</v>
      </c>
      <c r="D172" s="259"/>
      <c r="E172" s="260">
        <v>6.45</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1675</v>
      </c>
      <c r="D173" s="259"/>
      <c r="E173" s="260">
        <v>21.2</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8" t="s">
        <v>1676</v>
      </c>
      <c r="D174" s="259"/>
      <c r="E174" s="260">
        <v>19.2</v>
      </c>
      <c r="F174" s="222"/>
      <c r="G174" s="222"/>
      <c r="H174" s="222"/>
      <c r="I174" s="222"/>
      <c r="J174" s="222"/>
      <c r="K174" s="222"/>
      <c r="L174" s="222"/>
      <c r="M174" s="222"/>
      <c r="N174" s="222"/>
      <c r="O174" s="222"/>
      <c r="P174" s="222"/>
      <c r="Q174" s="222"/>
      <c r="R174" s="222"/>
      <c r="S174" s="222"/>
      <c r="T174" s="222"/>
      <c r="U174" s="222"/>
      <c r="V174" s="222"/>
      <c r="W174" s="222"/>
      <c r="X174" s="222"/>
      <c r="Y174" s="211"/>
      <c r="Z174" s="211"/>
      <c r="AA174" s="211"/>
      <c r="AB174" s="211"/>
      <c r="AC174" s="211"/>
      <c r="AD174" s="211"/>
      <c r="AE174" s="211"/>
      <c r="AF174" s="211"/>
      <c r="AG174" s="211" t="s">
        <v>288</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1677</v>
      </c>
      <c r="D175" s="259"/>
      <c r="E175" s="260">
        <v>32.4</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1678</v>
      </c>
      <c r="D176" s="259"/>
      <c r="E176" s="260">
        <v>7.1</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1679</v>
      </c>
      <c r="D177" s="259"/>
      <c r="E177" s="260">
        <v>45</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8" t="s">
        <v>1680</v>
      </c>
      <c r="D178" s="259"/>
      <c r="E178" s="260">
        <v>10.6</v>
      </c>
      <c r="F178" s="222"/>
      <c r="G178" s="222"/>
      <c r="H178" s="222"/>
      <c r="I178" s="222"/>
      <c r="J178" s="222"/>
      <c r="K178" s="222"/>
      <c r="L178" s="222"/>
      <c r="M178" s="222"/>
      <c r="N178" s="222"/>
      <c r="O178" s="222"/>
      <c r="P178" s="222"/>
      <c r="Q178" s="222"/>
      <c r="R178" s="222"/>
      <c r="S178" s="222"/>
      <c r="T178" s="222"/>
      <c r="U178" s="222"/>
      <c r="V178" s="222"/>
      <c r="W178" s="222"/>
      <c r="X178" s="222"/>
      <c r="Y178" s="211"/>
      <c r="Z178" s="211"/>
      <c r="AA178" s="211"/>
      <c r="AB178" s="211"/>
      <c r="AC178" s="211"/>
      <c r="AD178" s="211"/>
      <c r="AE178" s="211"/>
      <c r="AF178" s="211"/>
      <c r="AG178" s="211" t="s">
        <v>288</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1681</v>
      </c>
      <c r="D179" s="259"/>
      <c r="E179" s="260">
        <v>22.2</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1682</v>
      </c>
      <c r="D180" s="259"/>
      <c r="E180" s="260">
        <v>18.899999999999999</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8" t="s">
        <v>1683</v>
      </c>
      <c r="D181" s="259"/>
      <c r="E181" s="260">
        <v>8.8000000000000007</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1684</v>
      </c>
      <c r="D182" s="259"/>
      <c r="E182" s="260">
        <v>4.5</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ht="20.95" outlineLevel="1" x14ac:dyDescent="0.2">
      <c r="A183" s="243">
        <v>42</v>
      </c>
      <c r="B183" s="244" t="s">
        <v>509</v>
      </c>
      <c r="C183" s="255" t="s">
        <v>510</v>
      </c>
      <c r="D183" s="245" t="s">
        <v>294</v>
      </c>
      <c r="E183" s="246">
        <v>64.838999999999999</v>
      </c>
      <c r="F183" s="247"/>
      <c r="G183" s="248">
        <f>ROUND(E183*F183,2)</f>
        <v>0</v>
      </c>
      <c r="H183" s="247"/>
      <c r="I183" s="248">
        <f>ROUND(E183*H183,2)</f>
        <v>0</v>
      </c>
      <c r="J183" s="247"/>
      <c r="K183" s="248">
        <f>ROUND(E183*J183,2)</f>
        <v>0</v>
      </c>
      <c r="L183" s="248">
        <v>21</v>
      </c>
      <c r="M183" s="248">
        <f>G183*(1+L183/100)</f>
        <v>0</v>
      </c>
      <c r="N183" s="248">
        <v>4.9100000000000003E-3</v>
      </c>
      <c r="O183" s="248">
        <f>ROUND(E183*N183,2)</f>
        <v>0.32</v>
      </c>
      <c r="P183" s="248">
        <v>0</v>
      </c>
      <c r="Q183" s="248">
        <f>ROUND(E183*P183,2)</f>
        <v>0</v>
      </c>
      <c r="R183" s="248" t="s">
        <v>354</v>
      </c>
      <c r="S183" s="248" t="s">
        <v>214</v>
      </c>
      <c r="T183" s="249" t="s">
        <v>284</v>
      </c>
      <c r="U183" s="222">
        <v>0.36199999999999999</v>
      </c>
      <c r="V183" s="222">
        <f>ROUND(E183*U183,2)</f>
        <v>23.47</v>
      </c>
      <c r="W183" s="222"/>
      <c r="X183" s="222" t="s">
        <v>248</v>
      </c>
      <c r="Y183" s="211"/>
      <c r="Z183" s="211"/>
      <c r="AA183" s="211"/>
      <c r="AB183" s="211"/>
      <c r="AC183" s="211"/>
      <c r="AD183" s="211"/>
      <c r="AE183" s="211"/>
      <c r="AF183" s="211"/>
      <c r="AG183" s="211" t="s">
        <v>249</v>
      </c>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ht="13.1" x14ac:dyDescent="0.2">
      <c r="A184" s="227" t="s">
        <v>209</v>
      </c>
      <c r="B184" s="228" t="s">
        <v>116</v>
      </c>
      <c r="C184" s="251" t="s">
        <v>117</v>
      </c>
      <c r="D184" s="229"/>
      <c r="E184" s="230"/>
      <c r="F184" s="231"/>
      <c r="G184" s="231">
        <f>SUMIF(AG185:AG287,"&lt;&gt;NOR",G185:G287)</f>
        <v>0</v>
      </c>
      <c r="H184" s="231"/>
      <c r="I184" s="231">
        <f>SUM(I185:I287)</f>
        <v>0</v>
      </c>
      <c r="J184" s="231"/>
      <c r="K184" s="231">
        <f>SUM(K185:K287)</f>
        <v>0</v>
      </c>
      <c r="L184" s="231"/>
      <c r="M184" s="231">
        <f>SUM(M185:M287)</f>
        <v>0</v>
      </c>
      <c r="N184" s="231"/>
      <c r="O184" s="231">
        <f>SUM(O185:O287)</f>
        <v>51.38</v>
      </c>
      <c r="P184" s="231"/>
      <c r="Q184" s="231">
        <f>SUM(Q185:Q287)</f>
        <v>0</v>
      </c>
      <c r="R184" s="231"/>
      <c r="S184" s="231"/>
      <c r="T184" s="232"/>
      <c r="U184" s="226"/>
      <c r="V184" s="226">
        <f>SUM(V185:V287)</f>
        <v>1794.29</v>
      </c>
      <c r="W184" s="226"/>
      <c r="X184" s="226"/>
      <c r="AG184" t="s">
        <v>210</v>
      </c>
    </row>
    <row r="185" spans="1:60" outlineLevel="1" x14ac:dyDescent="0.2">
      <c r="A185" s="233">
        <v>43</v>
      </c>
      <c r="B185" s="234" t="s">
        <v>1072</v>
      </c>
      <c r="C185" s="252" t="s">
        <v>1073</v>
      </c>
      <c r="D185" s="235" t="s">
        <v>294</v>
      </c>
      <c r="E185" s="236">
        <v>31.6</v>
      </c>
      <c r="F185" s="237"/>
      <c r="G185" s="238">
        <f>ROUND(E185*F185,2)</f>
        <v>0</v>
      </c>
      <c r="H185" s="237"/>
      <c r="I185" s="238">
        <f>ROUND(E185*H185,2)</f>
        <v>0</v>
      </c>
      <c r="J185" s="237"/>
      <c r="K185" s="238">
        <f>ROUND(E185*J185,2)</f>
        <v>0</v>
      </c>
      <c r="L185" s="238">
        <v>21</v>
      </c>
      <c r="M185" s="238">
        <f>G185*(1+L185/100)</f>
        <v>0</v>
      </c>
      <c r="N185" s="238">
        <v>8.0000000000000002E-3</v>
      </c>
      <c r="O185" s="238">
        <f>ROUND(E185*N185,2)</f>
        <v>0.25</v>
      </c>
      <c r="P185" s="238">
        <v>0</v>
      </c>
      <c r="Q185" s="238">
        <f>ROUND(E185*P185,2)</f>
        <v>0</v>
      </c>
      <c r="R185" s="238" t="s">
        <v>354</v>
      </c>
      <c r="S185" s="238" t="s">
        <v>214</v>
      </c>
      <c r="T185" s="239" t="s">
        <v>284</v>
      </c>
      <c r="U185" s="222">
        <v>0.111</v>
      </c>
      <c r="V185" s="222">
        <f>ROUND(E185*U185,2)</f>
        <v>3.51</v>
      </c>
      <c r="W185" s="222"/>
      <c r="X185" s="222" t="s">
        <v>248</v>
      </c>
      <c r="Y185" s="211"/>
      <c r="Z185" s="211"/>
      <c r="AA185" s="211"/>
      <c r="AB185" s="211"/>
      <c r="AC185" s="211"/>
      <c r="AD185" s="211"/>
      <c r="AE185" s="211"/>
      <c r="AF185" s="211"/>
      <c r="AG185" s="211" t="s">
        <v>1554</v>
      </c>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1685</v>
      </c>
      <c r="D186" s="259"/>
      <c r="E186" s="260">
        <v>31.6</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33">
        <v>44</v>
      </c>
      <c r="B187" s="234" t="s">
        <v>1075</v>
      </c>
      <c r="C187" s="252" t="s">
        <v>1076</v>
      </c>
      <c r="D187" s="235" t="s">
        <v>294</v>
      </c>
      <c r="E187" s="236">
        <v>15.8</v>
      </c>
      <c r="F187" s="237"/>
      <c r="G187" s="238">
        <f>ROUND(E187*F187,2)</f>
        <v>0</v>
      </c>
      <c r="H187" s="237"/>
      <c r="I187" s="238">
        <f>ROUND(E187*H187,2)</f>
        <v>0</v>
      </c>
      <c r="J187" s="237"/>
      <c r="K187" s="238">
        <f>ROUND(E187*J187,2)</f>
        <v>0</v>
      </c>
      <c r="L187" s="238">
        <v>21</v>
      </c>
      <c r="M187" s="238">
        <f>G187*(1+L187/100)</f>
        <v>0</v>
      </c>
      <c r="N187" s="238">
        <v>3.5000000000000001E-3</v>
      </c>
      <c r="O187" s="238">
        <f>ROUND(E187*N187,2)</f>
        <v>0.06</v>
      </c>
      <c r="P187" s="238">
        <v>0</v>
      </c>
      <c r="Q187" s="238">
        <f>ROUND(E187*P187,2)</f>
        <v>0</v>
      </c>
      <c r="R187" s="238" t="s">
        <v>354</v>
      </c>
      <c r="S187" s="238" t="s">
        <v>214</v>
      </c>
      <c r="T187" s="239" t="s">
        <v>284</v>
      </c>
      <c r="U187" s="222">
        <v>0.3</v>
      </c>
      <c r="V187" s="222">
        <f>ROUND(E187*U187,2)</f>
        <v>4.74</v>
      </c>
      <c r="W187" s="222"/>
      <c r="X187" s="222" t="s">
        <v>248</v>
      </c>
      <c r="Y187" s="211"/>
      <c r="Z187" s="211"/>
      <c r="AA187" s="211"/>
      <c r="AB187" s="211"/>
      <c r="AC187" s="211"/>
      <c r="AD187" s="211"/>
      <c r="AE187" s="211"/>
      <c r="AF187" s="211"/>
      <c r="AG187" s="211" t="s">
        <v>1554</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1627</v>
      </c>
      <c r="D188" s="259"/>
      <c r="E188" s="260">
        <v>15.8</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ht="31.45" outlineLevel="1" x14ac:dyDescent="0.2">
      <c r="A189" s="233">
        <v>45</v>
      </c>
      <c r="B189" s="234" t="s">
        <v>1081</v>
      </c>
      <c r="C189" s="252" t="s">
        <v>1082</v>
      </c>
      <c r="D189" s="235" t="s">
        <v>294</v>
      </c>
      <c r="E189" s="236">
        <v>17.38</v>
      </c>
      <c r="F189" s="237"/>
      <c r="G189" s="238">
        <f>ROUND(E189*F189,2)</f>
        <v>0</v>
      </c>
      <c r="H189" s="237"/>
      <c r="I189" s="238">
        <f>ROUND(E189*H189,2)</f>
        <v>0</v>
      </c>
      <c r="J189" s="237"/>
      <c r="K189" s="238">
        <f>ROUND(E189*J189,2)</f>
        <v>0</v>
      </c>
      <c r="L189" s="238">
        <v>21</v>
      </c>
      <c r="M189" s="238">
        <f>G189*(1+L189/100)</f>
        <v>0</v>
      </c>
      <c r="N189" s="238">
        <v>6.9999999999999999E-4</v>
      </c>
      <c r="O189" s="238">
        <f>ROUND(E189*N189,2)</f>
        <v>0.01</v>
      </c>
      <c r="P189" s="238">
        <v>0</v>
      </c>
      <c r="Q189" s="238">
        <f>ROUND(E189*P189,2)</f>
        <v>0</v>
      </c>
      <c r="R189" s="238" t="s">
        <v>343</v>
      </c>
      <c r="S189" s="238" t="s">
        <v>214</v>
      </c>
      <c r="T189" s="239" t="s">
        <v>284</v>
      </c>
      <c r="U189" s="222">
        <v>0</v>
      </c>
      <c r="V189" s="222">
        <f>ROUND(E189*U189,2)</f>
        <v>0</v>
      </c>
      <c r="W189" s="222"/>
      <c r="X189" s="222" t="s">
        <v>344</v>
      </c>
      <c r="Y189" s="211"/>
      <c r="Z189" s="211"/>
      <c r="AA189" s="211"/>
      <c r="AB189" s="211"/>
      <c r="AC189" s="211"/>
      <c r="AD189" s="211"/>
      <c r="AE189" s="211"/>
      <c r="AF189" s="211"/>
      <c r="AG189" s="211" t="s">
        <v>1686</v>
      </c>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1687</v>
      </c>
      <c r="D190" s="259"/>
      <c r="E190" s="260">
        <v>17.38</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33">
        <v>46</v>
      </c>
      <c r="B191" s="234" t="s">
        <v>1688</v>
      </c>
      <c r="C191" s="252" t="s">
        <v>1689</v>
      </c>
      <c r="D191" s="235" t="s">
        <v>294</v>
      </c>
      <c r="E191" s="236">
        <v>16.405200000000001</v>
      </c>
      <c r="F191" s="237"/>
      <c r="G191" s="238">
        <f>ROUND(E191*F191,2)</f>
        <v>0</v>
      </c>
      <c r="H191" s="237"/>
      <c r="I191" s="238">
        <f>ROUND(E191*H191,2)</f>
        <v>0</v>
      </c>
      <c r="J191" s="237"/>
      <c r="K191" s="238">
        <f>ROUND(E191*J191,2)</f>
        <v>0</v>
      </c>
      <c r="L191" s="238">
        <v>21</v>
      </c>
      <c r="M191" s="238">
        <f>G191*(1+L191/100)</f>
        <v>0</v>
      </c>
      <c r="N191" s="238">
        <v>5.04E-2</v>
      </c>
      <c r="O191" s="238">
        <f>ROUND(E191*N191,2)</f>
        <v>0.83</v>
      </c>
      <c r="P191" s="238">
        <v>0</v>
      </c>
      <c r="Q191" s="238">
        <f>ROUND(E191*P191,2)</f>
        <v>0</v>
      </c>
      <c r="R191" s="238" t="s">
        <v>354</v>
      </c>
      <c r="S191" s="238" t="s">
        <v>214</v>
      </c>
      <c r="T191" s="239" t="s">
        <v>284</v>
      </c>
      <c r="U191" s="222">
        <v>1.103</v>
      </c>
      <c r="V191" s="222">
        <f>ROUND(E191*U191,2)</f>
        <v>18.09</v>
      </c>
      <c r="W191" s="222"/>
      <c r="X191" s="222" t="s">
        <v>248</v>
      </c>
      <c r="Y191" s="211"/>
      <c r="Z191" s="211"/>
      <c r="AA191" s="211"/>
      <c r="AB191" s="211"/>
      <c r="AC191" s="211"/>
      <c r="AD191" s="211"/>
      <c r="AE191" s="211"/>
      <c r="AF191" s="211"/>
      <c r="AG191" s="211" t="s">
        <v>249</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8" t="s">
        <v>1690</v>
      </c>
      <c r="D192" s="259"/>
      <c r="E192" s="260">
        <v>16.405200000000001</v>
      </c>
      <c r="F192" s="222"/>
      <c r="G192" s="222"/>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288</v>
      </c>
      <c r="AH192" s="211">
        <v>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ht="20.95" outlineLevel="1" x14ac:dyDescent="0.2">
      <c r="A193" s="233">
        <v>47</v>
      </c>
      <c r="B193" s="234" t="s">
        <v>1691</v>
      </c>
      <c r="C193" s="252" t="s">
        <v>1692</v>
      </c>
      <c r="D193" s="235" t="s">
        <v>294</v>
      </c>
      <c r="E193" s="236">
        <v>143.4615</v>
      </c>
      <c r="F193" s="237"/>
      <c r="G193" s="238">
        <f>ROUND(E193*F193,2)</f>
        <v>0</v>
      </c>
      <c r="H193" s="237"/>
      <c r="I193" s="238">
        <f>ROUND(E193*H193,2)</f>
        <v>0</v>
      </c>
      <c r="J193" s="237"/>
      <c r="K193" s="238">
        <f>ROUND(E193*J193,2)</f>
        <v>0</v>
      </c>
      <c r="L193" s="238">
        <v>21</v>
      </c>
      <c r="M193" s="238">
        <f>G193*(1+L193/100)</f>
        <v>0</v>
      </c>
      <c r="N193" s="238">
        <v>1.2529999999999999E-2</v>
      </c>
      <c r="O193" s="238">
        <f>ROUND(E193*N193,2)</f>
        <v>1.8</v>
      </c>
      <c r="P193" s="238">
        <v>0</v>
      </c>
      <c r="Q193" s="238">
        <f>ROUND(E193*P193,2)</f>
        <v>0</v>
      </c>
      <c r="R193" s="238" t="s">
        <v>354</v>
      </c>
      <c r="S193" s="238" t="s">
        <v>214</v>
      </c>
      <c r="T193" s="239" t="s">
        <v>284</v>
      </c>
      <c r="U193" s="222">
        <v>0.85699999999999998</v>
      </c>
      <c r="V193" s="222">
        <f>ROUND(E193*U193,2)</f>
        <v>122.95</v>
      </c>
      <c r="W193" s="222"/>
      <c r="X193" s="222" t="s">
        <v>248</v>
      </c>
      <c r="Y193" s="211"/>
      <c r="Z193" s="211"/>
      <c r="AA193" s="211"/>
      <c r="AB193" s="211"/>
      <c r="AC193" s="211"/>
      <c r="AD193" s="211"/>
      <c r="AE193" s="211"/>
      <c r="AF193" s="211"/>
      <c r="AG193" s="211" t="s">
        <v>249</v>
      </c>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ht="20.95" outlineLevel="1" x14ac:dyDescent="0.2">
      <c r="A194" s="218"/>
      <c r="B194" s="219"/>
      <c r="C194" s="267" t="s">
        <v>518</v>
      </c>
      <c r="D194" s="265"/>
      <c r="E194" s="265"/>
      <c r="F194" s="265"/>
      <c r="G194" s="265"/>
      <c r="H194" s="222"/>
      <c r="I194" s="222"/>
      <c r="J194" s="222"/>
      <c r="K194" s="222"/>
      <c r="L194" s="222"/>
      <c r="M194" s="222"/>
      <c r="N194" s="222"/>
      <c r="O194" s="222"/>
      <c r="P194" s="222"/>
      <c r="Q194" s="222"/>
      <c r="R194" s="222"/>
      <c r="S194" s="222"/>
      <c r="T194" s="222"/>
      <c r="U194" s="222"/>
      <c r="V194" s="222"/>
      <c r="W194" s="222"/>
      <c r="X194" s="222"/>
      <c r="Y194" s="211"/>
      <c r="Z194" s="211"/>
      <c r="AA194" s="211"/>
      <c r="AB194" s="211"/>
      <c r="AC194" s="211"/>
      <c r="AD194" s="211"/>
      <c r="AE194" s="211"/>
      <c r="AF194" s="211"/>
      <c r="AG194" s="211" t="s">
        <v>286</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41" t="str">
        <f>C194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94" s="211"/>
      <c r="BC194" s="211"/>
      <c r="BD194" s="211"/>
      <c r="BE194" s="211"/>
      <c r="BF194" s="211"/>
      <c r="BG194" s="211"/>
      <c r="BH194" s="211"/>
    </row>
    <row r="195" spans="1:60" outlineLevel="1" x14ac:dyDescent="0.2">
      <c r="A195" s="218"/>
      <c r="B195" s="219"/>
      <c r="C195" s="268" t="s">
        <v>1693</v>
      </c>
      <c r="D195" s="259"/>
      <c r="E195" s="260">
        <v>77.552999999999997</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8" t="s">
        <v>1694</v>
      </c>
      <c r="D196" s="259"/>
      <c r="E196" s="260">
        <v>65.908500000000004</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ht="20.95" outlineLevel="1" x14ac:dyDescent="0.2">
      <c r="A197" s="233">
        <v>48</v>
      </c>
      <c r="B197" s="234" t="s">
        <v>1695</v>
      </c>
      <c r="C197" s="252" t="s">
        <v>1696</v>
      </c>
      <c r="D197" s="235" t="s">
        <v>294</v>
      </c>
      <c r="E197" s="236">
        <v>39.898949999999999</v>
      </c>
      <c r="F197" s="237"/>
      <c r="G197" s="238">
        <f>ROUND(E197*F197,2)</f>
        <v>0</v>
      </c>
      <c r="H197" s="237"/>
      <c r="I197" s="238">
        <f>ROUND(E197*H197,2)</f>
        <v>0</v>
      </c>
      <c r="J197" s="237"/>
      <c r="K197" s="238">
        <f>ROUND(E197*J197,2)</f>
        <v>0</v>
      </c>
      <c r="L197" s="238">
        <v>21</v>
      </c>
      <c r="M197" s="238">
        <f>G197*(1+L197/100)</f>
        <v>0</v>
      </c>
      <c r="N197" s="238">
        <v>1.387E-2</v>
      </c>
      <c r="O197" s="238">
        <f>ROUND(E197*N197,2)</f>
        <v>0.55000000000000004</v>
      </c>
      <c r="P197" s="238">
        <v>0</v>
      </c>
      <c r="Q197" s="238">
        <f>ROUND(E197*P197,2)</f>
        <v>0</v>
      </c>
      <c r="R197" s="238" t="s">
        <v>354</v>
      </c>
      <c r="S197" s="238" t="s">
        <v>214</v>
      </c>
      <c r="T197" s="239" t="s">
        <v>284</v>
      </c>
      <c r="U197" s="222">
        <v>1.2558</v>
      </c>
      <c r="V197" s="222">
        <f>ROUND(E197*U197,2)</f>
        <v>50.11</v>
      </c>
      <c r="W197" s="222"/>
      <c r="X197" s="222" t="s">
        <v>248</v>
      </c>
      <c r="Y197" s="211"/>
      <c r="Z197" s="211"/>
      <c r="AA197" s="211"/>
      <c r="AB197" s="211"/>
      <c r="AC197" s="211"/>
      <c r="AD197" s="211"/>
      <c r="AE197" s="211"/>
      <c r="AF197" s="211"/>
      <c r="AG197" s="211" t="s">
        <v>249</v>
      </c>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ht="20.95" outlineLevel="1" x14ac:dyDescent="0.2">
      <c r="A198" s="218"/>
      <c r="B198" s="219"/>
      <c r="C198" s="267" t="s">
        <v>1697</v>
      </c>
      <c r="D198" s="265"/>
      <c r="E198" s="265"/>
      <c r="F198" s="265"/>
      <c r="G198" s="265"/>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286</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41" t="str">
        <f>C198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98" s="211"/>
      <c r="BC198" s="211"/>
      <c r="BD198" s="211"/>
      <c r="BE198" s="211"/>
      <c r="BF198" s="211"/>
      <c r="BG198" s="211"/>
      <c r="BH198" s="211"/>
    </row>
    <row r="199" spans="1:60" outlineLevel="1" x14ac:dyDescent="0.2">
      <c r="A199" s="218"/>
      <c r="B199" s="219"/>
      <c r="C199" s="273" t="s">
        <v>1698</v>
      </c>
      <c r="D199" s="266"/>
      <c r="E199" s="266"/>
      <c r="F199" s="266"/>
      <c r="G199" s="266"/>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286</v>
      </c>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68" t="s">
        <v>1699</v>
      </c>
      <c r="D200" s="259"/>
      <c r="E200" s="260">
        <v>39.898949999999999</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ht="20.95" outlineLevel="1" x14ac:dyDescent="0.2">
      <c r="A201" s="233">
        <v>49</v>
      </c>
      <c r="B201" s="234" t="s">
        <v>1700</v>
      </c>
      <c r="C201" s="252" t="s">
        <v>1701</v>
      </c>
      <c r="D201" s="235" t="s">
        <v>294</v>
      </c>
      <c r="E201" s="236">
        <v>518.40254000000004</v>
      </c>
      <c r="F201" s="237"/>
      <c r="G201" s="238">
        <f>ROUND(E201*F201,2)</f>
        <v>0</v>
      </c>
      <c r="H201" s="237"/>
      <c r="I201" s="238">
        <f>ROUND(E201*H201,2)</f>
        <v>0</v>
      </c>
      <c r="J201" s="237"/>
      <c r="K201" s="238">
        <f>ROUND(E201*J201,2)</f>
        <v>0</v>
      </c>
      <c r="L201" s="238">
        <v>21</v>
      </c>
      <c r="M201" s="238">
        <f>G201*(1+L201/100)</f>
        <v>0</v>
      </c>
      <c r="N201" s="238">
        <v>1.426E-2</v>
      </c>
      <c r="O201" s="238">
        <f>ROUND(E201*N201,2)</f>
        <v>7.39</v>
      </c>
      <c r="P201" s="238">
        <v>0</v>
      </c>
      <c r="Q201" s="238">
        <f>ROUND(E201*P201,2)</f>
        <v>0</v>
      </c>
      <c r="R201" s="238" t="s">
        <v>354</v>
      </c>
      <c r="S201" s="238" t="s">
        <v>214</v>
      </c>
      <c r="T201" s="239" t="s">
        <v>284</v>
      </c>
      <c r="U201" s="222">
        <v>1.2558</v>
      </c>
      <c r="V201" s="222">
        <f>ROUND(E201*U201,2)</f>
        <v>651.01</v>
      </c>
      <c r="W201" s="222"/>
      <c r="X201" s="222" t="s">
        <v>248</v>
      </c>
      <c r="Y201" s="211"/>
      <c r="Z201" s="211"/>
      <c r="AA201" s="211"/>
      <c r="AB201" s="211"/>
      <c r="AC201" s="211"/>
      <c r="AD201" s="211"/>
      <c r="AE201" s="211"/>
      <c r="AF201" s="211"/>
      <c r="AG201" s="211" t="s">
        <v>249</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ht="20.95" outlineLevel="1" x14ac:dyDescent="0.2">
      <c r="A202" s="218"/>
      <c r="B202" s="219"/>
      <c r="C202" s="267" t="s">
        <v>1697</v>
      </c>
      <c r="D202" s="265"/>
      <c r="E202" s="265"/>
      <c r="F202" s="265"/>
      <c r="G202" s="265"/>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286</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41" t="str">
        <f>C202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02" s="211"/>
      <c r="BC202" s="211"/>
      <c r="BD202" s="211"/>
      <c r="BE202" s="211"/>
      <c r="BF202" s="211"/>
      <c r="BG202" s="211"/>
      <c r="BH202" s="211"/>
    </row>
    <row r="203" spans="1:60" outlineLevel="1" x14ac:dyDescent="0.2">
      <c r="A203" s="218"/>
      <c r="B203" s="219"/>
      <c r="C203" s="273" t="s">
        <v>1698</v>
      </c>
      <c r="D203" s="266"/>
      <c r="E203" s="266"/>
      <c r="F203" s="266"/>
      <c r="G203" s="266"/>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286</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9" t="s">
        <v>310</v>
      </c>
      <c r="D204" s="261"/>
      <c r="E204" s="262"/>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ht="20.95" outlineLevel="1" x14ac:dyDescent="0.2">
      <c r="A205" s="218"/>
      <c r="B205" s="219"/>
      <c r="C205" s="270" t="s">
        <v>1702</v>
      </c>
      <c r="D205" s="261"/>
      <c r="E205" s="262">
        <v>630.93299999999999</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2</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ht="20.95" outlineLevel="1" x14ac:dyDescent="0.2">
      <c r="A206" s="218"/>
      <c r="B206" s="219"/>
      <c r="C206" s="270" t="s">
        <v>1703</v>
      </c>
      <c r="D206" s="261"/>
      <c r="E206" s="262">
        <v>-123.2475</v>
      </c>
      <c r="F206" s="222"/>
      <c r="G206" s="222"/>
      <c r="H206" s="222"/>
      <c r="I206" s="222"/>
      <c r="J206" s="222"/>
      <c r="K206" s="222"/>
      <c r="L206" s="222"/>
      <c r="M206" s="222"/>
      <c r="N206" s="222"/>
      <c r="O206" s="222"/>
      <c r="P206" s="222"/>
      <c r="Q206" s="222"/>
      <c r="R206" s="222"/>
      <c r="S206" s="222"/>
      <c r="T206" s="222"/>
      <c r="U206" s="222"/>
      <c r="V206" s="222"/>
      <c r="W206" s="222"/>
      <c r="X206" s="222"/>
      <c r="Y206" s="211"/>
      <c r="Z206" s="211"/>
      <c r="AA206" s="211"/>
      <c r="AB206" s="211"/>
      <c r="AC206" s="211"/>
      <c r="AD206" s="211"/>
      <c r="AE206" s="211"/>
      <c r="AF206" s="211"/>
      <c r="AG206" s="211" t="s">
        <v>288</v>
      </c>
      <c r="AH206" s="211">
        <v>2</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70" t="s">
        <v>1704</v>
      </c>
      <c r="D207" s="261"/>
      <c r="E207" s="262">
        <v>-29.5928</v>
      </c>
      <c r="F207" s="222"/>
      <c r="G207" s="222"/>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288</v>
      </c>
      <c r="AH207" s="211">
        <v>2</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71" t="s">
        <v>315</v>
      </c>
      <c r="D208" s="263"/>
      <c r="E208" s="264">
        <v>478.09269999999998</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3</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9" t="s">
        <v>316</v>
      </c>
      <c r="D209" s="261"/>
      <c r="E209" s="262"/>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8" t="s">
        <v>1705</v>
      </c>
      <c r="D210" s="259"/>
      <c r="E210" s="260">
        <v>501.99734000000001</v>
      </c>
      <c r="F210" s="222"/>
      <c r="G210" s="222"/>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288</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8" t="s">
        <v>1690</v>
      </c>
      <c r="D211" s="259"/>
      <c r="E211" s="260">
        <v>16.405200000000001</v>
      </c>
      <c r="F211" s="222"/>
      <c r="G211" s="222"/>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288</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ht="20.95" outlineLevel="1" x14ac:dyDescent="0.2">
      <c r="A212" s="233">
        <v>50</v>
      </c>
      <c r="B212" s="234" t="s">
        <v>1706</v>
      </c>
      <c r="C212" s="252" t="s">
        <v>1707</v>
      </c>
      <c r="D212" s="235" t="s">
        <v>294</v>
      </c>
      <c r="E212" s="236">
        <v>5.4054000000000002</v>
      </c>
      <c r="F212" s="237"/>
      <c r="G212" s="238">
        <f>ROUND(E212*F212,2)</f>
        <v>0</v>
      </c>
      <c r="H212" s="237"/>
      <c r="I212" s="238">
        <f>ROUND(E212*H212,2)</f>
        <v>0</v>
      </c>
      <c r="J212" s="237"/>
      <c r="K212" s="238">
        <f>ROUND(E212*J212,2)</f>
        <v>0</v>
      </c>
      <c r="L212" s="238">
        <v>21</v>
      </c>
      <c r="M212" s="238">
        <f>G212*(1+L212/100)</f>
        <v>0</v>
      </c>
      <c r="N212" s="238">
        <v>9.4900000000000002E-3</v>
      </c>
      <c r="O212" s="238">
        <f>ROUND(E212*N212,2)</f>
        <v>0.05</v>
      </c>
      <c r="P212" s="238">
        <v>0</v>
      </c>
      <c r="Q212" s="238">
        <f>ROUND(E212*P212,2)</f>
        <v>0</v>
      </c>
      <c r="R212" s="238" t="s">
        <v>354</v>
      </c>
      <c r="S212" s="238" t="s">
        <v>214</v>
      </c>
      <c r="T212" s="239" t="s">
        <v>284</v>
      </c>
      <c r="U212" s="222">
        <v>2.3519999999999999</v>
      </c>
      <c r="V212" s="222">
        <f>ROUND(E212*U212,2)</f>
        <v>12.71</v>
      </c>
      <c r="W212" s="222"/>
      <c r="X212" s="222" t="s">
        <v>248</v>
      </c>
      <c r="Y212" s="211"/>
      <c r="Z212" s="211"/>
      <c r="AA212" s="211"/>
      <c r="AB212" s="211"/>
      <c r="AC212" s="211"/>
      <c r="AD212" s="211"/>
      <c r="AE212" s="211"/>
      <c r="AF212" s="211"/>
      <c r="AG212" s="211" t="s">
        <v>249</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ht="31.45" outlineLevel="1" x14ac:dyDescent="0.2">
      <c r="A213" s="218"/>
      <c r="B213" s="219"/>
      <c r="C213" s="267" t="s">
        <v>1708</v>
      </c>
      <c r="D213" s="265"/>
      <c r="E213" s="265"/>
      <c r="F213" s="265"/>
      <c r="G213" s="265"/>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286</v>
      </c>
      <c r="AH213" s="211"/>
      <c r="AI213" s="211"/>
      <c r="AJ213" s="211"/>
      <c r="AK213" s="211"/>
      <c r="AL213" s="211"/>
      <c r="AM213" s="211"/>
      <c r="AN213" s="211"/>
      <c r="AO213" s="211"/>
      <c r="AP213" s="211"/>
      <c r="AQ213" s="211"/>
      <c r="AR213" s="211"/>
      <c r="AS213" s="211"/>
      <c r="AT213" s="211"/>
      <c r="AU213" s="211"/>
      <c r="AV213" s="211"/>
      <c r="AW213" s="211"/>
      <c r="AX213" s="211"/>
      <c r="AY213" s="211"/>
      <c r="AZ213" s="211"/>
      <c r="BA213" s="241" t="str">
        <f>C213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3" s="211"/>
      <c r="BC213" s="211"/>
      <c r="BD213" s="211"/>
      <c r="BE213" s="211"/>
      <c r="BF213" s="211"/>
      <c r="BG213" s="211"/>
      <c r="BH213" s="211"/>
    </row>
    <row r="214" spans="1:60" outlineLevel="1" x14ac:dyDescent="0.2">
      <c r="A214" s="218"/>
      <c r="B214" s="219"/>
      <c r="C214" s="268" t="s">
        <v>1709</v>
      </c>
      <c r="D214" s="259"/>
      <c r="E214" s="260">
        <v>5.4054000000000002</v>
      </c>
      <c r="F214" s="222"/>
      <c r="G214" s="222"/>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288</v>
      </c>
      <c r="AH214" s="211">
        <v>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ht="20.95" outlineLevel="1" x14ac:dyDescent="0.2">
      <c r="A215" s="233">
        <v>51</v>
      </c>
      <c r="B215" s="234" t="s">
        <v>1710</v>
      </c>
      <c r="C215" s="252" t="s">
        <v>1711</v>
      </c>
      <c r="D215" s="235" t="s">
        <v>294</v>
      </c>
      <c r="E215" s="236">
        <v>41.07432</v>
      </c>
      <c r="F215" s="237"/>
      <c r="G215" s="238">
        <f>ROUND(E215*F215,2)</f>
        <v>0</v>
      </c>
      <c r="H215" s="237"/>
      <c r="I215" s="238">
        <f>ROUND(E215*H215,2)</f>
        <v>0</v>
      </c>
      <c r="J215" s="237"/>
      <c r="K215" s="238">
        <f>ROUND(E215*J215,2)</f>
        <v>0</v>
      </c>
      <c r="L215" s="238">
        <v>21</v>
      </c>
      <c r="M215" s="238">
        <f>G215*(1+L215/100)</f>
        <v>0</v>
      </c>
      <c r="N215" s="238">
        <v>1.346E-2</v>
      </c>
      <c r="O215" s="238">
        <f>ROUND(E215*N215,2)</f>
        <v>0.55000000000000004</v>
      </c>
      <c r="P215" s="238">
        <v>0</v>
      </c>
      <c r="Q215" s="238">
        <f>ROUND(E215*P215,2)</f>
        <v>0</v>
      </c>
      <c r="R215" s="238" t="s">
        <v>354</v>
      </c>
      <c r="S215" s="238" t="s">
        <v>214</v>
      </c>
      <c r="T215" s="239" t="s">
        <v>284</v>
      </c>
      <c r="U215" s="222">
        <v>2.9020000000000001</v>
      </c>
      <c r="V215" s="222">
        <f>ROUND(E215*U215,2)</f>
        <v>119.2</v>
      </c>
      <c r="W215" s="222"/>
      <c r="X215" s="222" t="s">
        <v>248</v>
      </c>
      <c r="Y215" s="211"/>
      <c r="Z215" s="211"/>
      <c r="AA215" s="211"/>
      <c r="AB215" s="211"/>
      <c r="AC215" s="211"/>
      <c r="AD215" s="211"/>
      <c r="AE215" s="211"/>
      <c r="AF215" s="211"/>
      <c r="AG215" s="211" t="s">
        <v>249</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ht="31.45" outlineLevel="1" x14ac:dyDescent="0.2">
      <c r="A216" s="218"/>
      <c r="B216" s="219"/>
      <c r="C216" s="267" t="s">
        <v>1708</v>
      </c>
      <c r="D216" s="265"/>
      <c r="E216" s="265"/>
      <c r="F216" s="265"/>
      <c r="G216" s="265"/>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286</v>
      </c>
      <c r="AH216" s="211"/>
      <c r="AI216" s="211"/>
      <c r="AJ216" s="211"/>
      <c r="AK216" s="211"/>
      <c r="AL216" s="211"/>
      <c r="AM216" s="211"/>
      <c r="AN216" s="211"/>
      <c r="AO216" s="211"/>
      <c r="AP216" s="211"/>
      <c r="AQ216" s="211"/>
      <c r="AR216" s="211"/>
      <c r="AS216" s="211"/>
      <c r="AT216" s="211"/>
      <c r="AU216" s="211"/>
      <c r="AV216" s="211"/>
      <c r="AW216" s="211"/>
      <c r="AX216" s="211"/>
      <c r="AY216" s="211"/>
      <c r="AZ216" s="211"/>
      <c r="BA216" s="241" t="str">
        <f>C216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6" s="211"/>
      <c r="BC216" s="211"/>
      <c r="BD216" s="211"/>
      <c r="BE216" s="211"/>
      <c r="BF216" s="211"/>
      <c r="BG216" s="211"/>
      <c r="BH216" s="211"/>
    </row>
    <row r="217" spans="1:60" outlineLevel="1" x14ac:dyDescent="0.2">
      <c r="A217" s="218"/>
      <c r="B217" s="219"/>
      <c r="C217" s="269" t="s">
        <v>310</v>
      </c>
      <c r="D217" s="261"/>
      <c r="E217" s="262"/>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ht="31.45" outlineLevel="1" x14ac:dyDescent="0.2">
      <c r="A218" s="218"/>
      <c r="B218" s="219"/>
      <c r="C218" s="270" t="s">
        <v>1712</v>
      </c>
      <c r="D218" s="261"/>
      <c r="E218" s="262">
        <v>93.03</v>
      </c>
      <c r="F218" s="222"/>
      <c r="G218" s="222"/>
      <c r="H218" s="222"/>
      <c r="I218" s="222"/>
      <c r="J218" s="222"/>
      <c r="K218" s="222"/>
      <c r="L218" s="222"/>
      <c r="M218" s="222"/>
      <c r="N218" s="222"/>
      <c r="O218" s="222"/>
      <c r="P218" s="222"/>
      <c r="Q218" s="222"/>
      <c r="R218" s="222"/>
      <c r="S218" s="222"/>
      <c r="T218" s="222"/>
      <c r="U218" s="222"/>
      <c r="V218" s="222"/>
      <c r="W218" s="222"/>
      <c r="X218" s="222"/>
      <c r="Y218" s="211"/>
      <c r="Z218" s="211"/>
      <c r="AA218" s="211"/>
      <c r="AB218" s="211"/>
      <c r="AC218" s="211"/>
      <c r="AD218" s="211"/>
      <c r="AE218" s="211"/>
      <c r="AF218" s="211"/>
      <c r="AG218" s="211" t="s">
        <v>288</v>
      </c>
      <c r="AH218" s="211">
        <v>2</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ht="31.45" outlineLevel="1" x14ac:dyDescent="0.2">
      <c r="A219" s="218"/>
      <c r="B219" s="219"/>
      <c r="C219" s="270" t="s">
        <v>1713</v>
      </c>
      <c r="D219" s="261"/>
      <c r="E219" s="262">
        <v>117.1</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2</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70" t="s">
        <v>1714</v>
      </c>
      <c r="D220" s="261"/>
      <c r="E220" s="262">
        <v>34.36</v>
      </c>
      <c r="F220" s="222"/>
      <c r="G220" s="222"/>
      <c r="H220" s="222"/>
      <c r="I220" s="222"/>
      <c r="J220" s="222"/>
      <c r="K220" s="222"/>
      <c r="L220" s="222"/>
      <c r="M220" s="222"/>
      <c r="N220" s="222"/>
      <c r="O220" s="222"/>
      <c r="P220" s="222"/>
      <c r="Q220" s="222"/>
      <c r="R220" s="222"/>
      <c r="S220" s="222"/>
      <c r="T220" s="222"/>
      <c r="U220" s="222"/>
      <c r="V220" s="222"/>
      <c r="W220" s="222"/>
      <c r="X220" s="222"/>
      <c r="Y220" s="211"/>
      <c r="Z220" s="211"/>
      <c r="AA220" s="211"/>
      <c r="AB220" s="211"/>
      <c r="AC220" s="211"/>
      <c r="AD220" s="211"/>
      <c r="AE220" s="211"/>
      <c r="AF220" s="211"/>
      <c r="AG220" s="211" t="s">
        <v>288</v>
      </c>
      <c r="AH220" s="211">
        <v>2</v>
      </c>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71" t="s">
        <v>315</v>
      </c>
      <c r="D221" s="263"/>
      <c r="E221" s="264">
        <v>244.49</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3</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18"/>
      <c r="B222" s="219"/>
      <c r="C222" s="269" t="s">
        <v>316</v>
      </c>
      <c r="D222" s="261"/>
      <c r="E222" s="262"/>
      <c r="F222" s="222"/>
      <c r="G222" s="222"/>
      <c r="H222" s="222"/>
      <c r="I222" s="222"/>
      <c r="J222" s="222"/>
      <c r="K222" s="222"/>
      <c r="L222" s="222"/>
      <c r="M222" s="222"/>
      <c r="N222" s="222"/>
      <c r="O222" s="222"/>
      <c r="P222" s="222"/>
      <c r="Q222" s="222"/>
      <c r="R222" s="222"/>
      <c r="S222" s="222"/>
      <c r="T222" s="222"/>
      <c r="U222" s="222"/>
      <c r="V222" s="222"/>
      <c r="W222" s="222"/>
      <c r="X222" s="222"/>
      <c r="Y222" s="211"/>
      <c r="Z222" s="211"/>
      <c r="AA222" s="211"/>
      <c r="AB222" s="211"/>
      <c r="AC222" s="211"/>
      <c r="AD222" s="211"/>
      <c r="AE222" s="211"/>
      <c r="AF222" s="211"/>
      <c r="AG222" s="211" t="s">
        <v>288</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68" t="s">
        <v>1715</v>
      </c>
      <c r="D223" s="259"/>
      <c r="E223" s="260">
        <v>41.07432</v>
      </c>
      <c r="F223" s="222"/>
      <c r="G223" s="222"/>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288</v>
      </c>
      <c r="AH223" s="211">
        <v>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ht="20.95" outlineLevel="1" x14ac:dyDescent="0.2">
      <c r="A224" s="233">
        <v>52</v>
      </c>
      <c r="B224" s="234" t="s">
        <v>1716</v>
      </c>
      <c r="C224" s="252" t="s">
        <v>1717</v>
      </c>
      <c r="D224" s="235" t="s">
        <v>294</v>
      </c>
      <c r="E224" s="236">
        <v>4.1664000000000003</v>
      </c>
      <c r="F224" s="237"/>
      <c r="G224" s="238">
        <f>ROUND(E224*F224,2)</f>
        <v>0</v>
      </c>
      <c r="H224" s="237"/>
      <c r="I224" s="238">
        <f>ROUND(E224*H224,2)</f>
        <v>0</v>
      </c>
      <c r="J224" s="237"/>
      <c r="K224" s="238">
        <f>ROUND(E224*J224,2)</f>
        <v>0</v>
      </c>
      <c r="L224" s="238">
        <v>21</v>
      </c>
      <c r="M224" s="238">
        <f>G224*(1+L224/100)</f>
        <v>0</v>
      </c>
      <c r="N224" s="238">
        <v>9.8499999999999994E-3</v>
      </c>
      <c r="O224" s="238">
        <f>ROUND(E224*N224,2)</f>
        <v>0.04</v>
      </c>
      <c r="P224" s="238">
        <v>0</v>
      </c>
      <c r="Q224" s="238">
        <f>ROUND(E224*P224,2)</f>
        <v>0</v>
      </c>
      <c r="R224" s="238" t="s">
        <v>354</v>
      </c>
      <c r="S224" s="238" t="s">
        <v>214</v>
      </c>
      <c r="T224" s="239" t="s">
        <v>284</v>
      </c>
      <c r="U224" s="222">
        <v>2.3519999999999999</v>
      </c>
      <c r="V224" s="222">
        <f>ROUND(E224*U224,2)</f>
        <v>9.8000000000000007</v>
      </c>
      <c r="W224" s="222"/>
      <c r="X224" s="222" t="s">
        <v>248</v>
      </c>
      <c r="Y224" s="211"/>
      <c r="Z224" s="211"/>
      <c r="AA224" s="211"/>
      <c r="AB224" s="211"/>
      <c r="AC224" s="211"/>
      <c r="AD224" s="211"/>
      <c r="AE224" s="211"/>
      <c r="AF224" s="211"/>
      <c r="AG224" s="211" t="s">
        <v>249</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ht="31.45" outlineLevel="1" x14ac:dyDescent="0.2">
      <c r="A225" s="218"/>
      <c r="B225" s="219"/>
      <c r="C225" s="267" t="s">
        <v>1708</v>
      </c>
      <c r="D225" s="265"/>
      <c r="E225" s="265"/>
      <c r="F225" s="265"/>
      <c r="G225" s="265"/>
      <c r="H225" s="222"/>
      <c r="I225" s="222"/>
      <c r="J225" s="222"/>
      <c r="K225" s="222"/>
      <c r="L225" s="222"/>
      <c r="M225" s="222"/>
      <c r="N225" s="222"/>
      <c r="O225" s="222"/>
      <c r="P225" s="222"/>
      <c r="Q225" s="222"/>
      <c r="R225" s="222"/>
      <c r="S225" s="222"/>
      <c r="T225" s="222"/>
      <c r="U225" s="222"/>
      <c r="V225" s="222"/>
      <c r="W225" s="222"/>
      <c r="X225" s="222"/>
      <c r="Y225" s="211"/>
      <c r="Z225" s="211"/>
      <c r="AA225" s="211"/>
      <c r="AB225" s="211"/>
      <c r="AC225" s="211"/>
      <c r="AD225" s="211"/>
      <c r="AE225" s="211"/>
      <c r="AF225" s="211"/>
      <c r="AG225" s="211" t="s">
        <v>286</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41" t="str">
        <f>C225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25" s="211"/>
      <c r="BC225" s="211"/>
      <c r="BD225" s="211"/>
      <c r="BE225" s="211"/>
      <c r="BF225" s="211"/>
      <c r="BG225" s="211"/>
      <c r="BH225" s="211"/>
    </row>
    <row r="226" spans="1:60" outlineLevel="1" x14ac:dyDescent="0.2">
      <c r="A226" s="218"/>
      <c r="B226" s="219"/>
      <c r="C226" s="268" t="s">
        <v>1718</v>
      </c>
      <c r="D226" s="259"/>
      <c r="E226" s="260">
        <v>4.1664000000000003</v>
      </c>
      <c r="F226" s="222"/>
      <c r="G226" s="222"/>
      <c r="H226" s="222"/>
      <c r="I226" s="222"/>
      <c r="J226" s="222"/>
      <c r="K226" s="222"/>
      <c r="L226" s="222"/>
      <c r="M226" s="222"/>
      <c r="N226" s="222"/>
      <c r="O226" s="222"/>
      <c r="P226" s="222"/>
      <c r="Q226" s="222"/>
      <c r="R226" s="222"/>
      <c r="S226" s="222"/>
      <c r="T226" s="222"/>
      <c r="U226" s="222"/>
      <c r="V226" s="222"/>
      <c r="W226" s="222"/>
      <c r="X226" s="222"/>
      <c r="Y226" s="211"/>
      <c r="Z226" s="211"/>
      <c r="AA226" s="211"/>
      <c r="AB226" s="211"/>
      <c r="AC226" s="211"/>
      <c r="AD226" s="211"/>
      <c r="AE226" s="211"/>
      <c r="AF226" s="211"/>
      <c r="AG226" s="211" t="s">
        <v>288</v>
      </c>
      <c r="AH226" s="211">
        <v>0</v>
      </c>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33">
        <v>53</v>
      </c>
      <c r="B227" s="234" t="s">
        <v>1719</v>
      </c>
      <c r="C227" s="252" t="s">
        <v>1720</v>
      </c>
      <c r="D227" s="235" t="s">
        <v>294</v>
      </c>
      <c r="E227" s="236">
        <v>42.140700000000002</v>
      </c>
      <c r="F227" s="237"/>
      <c r="G227" s="238">
        <f>ROUND(E227*F227,2)</f>
        <v>0</v>
      </c>
      <c r="H227" s="237"/>
      <c r="I227" s="238">
        <f>ROUND(E227*H227,2)</f>
        <v>0</v>
      </c>
      <c r="J227" s="237"/>
      <c r="K227" s="238">
        <f>ROUND(E227*J227,2)</f>
        <v>0</v>
      </c>
      <c r="L227" s="238">
        <v>21</v>
      </c>
      <c r="M227" s="238">
        <f>G227*(1+L227/100)</f>
        <v>0</v>
      </c>
      <c r="N227" s="238">
        <v>0</v>
      </c>
      <c r="O227" s="238">
        <f>ROUND(E227*N227,2)</f>
        <v>0</v>
      </c>
      <c r="P227" s="238">
        <v>0</v>
      </c>
      <c r="Q227" s="238">
        <f>ROUND(E227*P227,2)</f>
        <v>0</v>
      </c>
      <c r="R227" s="238" t="s">
        <v>354</v>
      </c>
      <c r="S227" s="238" t="s">
        <v>214</v>
      </c>
      <c r="T227" s="239" t="s">
        <v>284</v>
      </c>
      <c r="U227" s="222">
        <v>0.42474000000000001</v>
      </c>
      <c r="V227" s="222">
        <f>ROUND(E227*U227,2)</f>
        <v>17.899999999999999</v>
      </c>
      <c r="W227" s="222"/>
      <c r="X227" s="222" t="s">
        <v>248</v>
      </c>
      <c r="Y227" s="211"/>
      <c r="Z227" s="211"/>
      <c r="AA227" s="211"/>
      <c r="AB227" s="211"/>
      <c r="AC227" s="211"/>
      <c r="AD227" s="211"/>
      <c r="AE227" s="211"/>
      <c r="AF227" s="211"/>
      <c r="AG227" s="211" t="s">
        <v>249</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8" t="s">
        <v>1690</v>
      </c>
      <c r="D228" s="259"/>
      <c r="E228" s="260">
        <v>16.405200000000001</v>
      </c>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v>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68" t="s">
        <v>1721</v>
      </c>
      <c r="D229" s="259"/>
      <c r="E229" s="260">
        <v>25.735499999999998</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33">
        <v>54</v>
      </c>
      <c r="B230" s="234" t="s">
        <v>1722</v>
      </c>
      <c r="C230" s="252" t="s">
        <v>1723</v>
      </c>
      <c r="D230" s="235" t="s">
        <v>294</v>
      </c>
      <c r="E230" s="236">
        <v>25.735499999999998</v>
      </c>
      <c r="F230" s="237"/>
      <c r="G230" s="238">
        <f>ROUND(E230*F230,2)</f>
        <v>0</v>
      </c>
      <c r="H230" s="237"/>
      <c r="I230" s="238">
        <f>ROUND(E230*H230,2)</f>
        <v>0</v>
      </c>
      <c r="J230" s="237"/>
      <c r="K230" s="238">
        <f>ROUND(E230*J230,2)</f>
        <v>0</v>
      </c>
      <c r="L230" s="238">
        <v>21</v>
      </c>
      <c r="M230" s="238">
        <f>G230*(1+L230/100)</f>
        <v>0</v>
      </c>
      <c r="N230" s="238">
        <v>1.205E-2</v>
      </c>
      <c r="O230" s="238">
        <f>ROUND(E230*N230,2)</f>
        <v>0.31</v>
      </c>
      <c r="P230" s="238">
        <v>0</v>
      </c>
      <c r="Q230" s="238">
        <f>ROUND(E230*P230,2)</f>
        <v>0</v>
      </c>
      <c r="R230" s="238"/>
      <c r="S230" s="238" t="s">
        <v>247</v>
      </c>
      <c r="T230" s="239" t="s">
        <v>215</v>
      </c>
      <c r="U230" s="222">
        <v>0</v>
      </c>
      <c r="V230" s="222">
        <f>ROUND(E230*U230,2)</f>
        <v>0</v>
      </c>
      <c r="W230" s="222"/>
      <c r="X230" s="222" t="s">
        <v>248</v>
      </c>
      <c r="Y230" s="211"/>
      <c r="Z230" s="211"/>
      <c r="AA230" s="211"/>
      <c r="AB230" s="211"/>
      <c r="AC230" s="211"/>
      <c r="AD230" s="211"/>
      <c r="AE230" s="211"/>
      <c r="AF230" s="211"/>
      <c r="AG230" s="211" t="s">
        <v>249</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53" t="s">
        <v>1724</v>
      </c>
      <c r="D231" s="240"/>
      <c r="E231" s="240"/>
      <c r="F231" s="240"/>
      <c r="G231" s="240"/>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219</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68" t="s">
        <v>1721</v>
      </c>
      <c r="D232" s="259"/>
      <c r="E232" s="260">
        <v>25.735499999999998</v>
      </c>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33">
        <v>55</v>
      </c>
      <c r="B233" s="234" t="s">
        <v>519</v>
      </c>
      <c r="C233" s="252" t="s">
        <v>520</v>
      </c>
      <c r="D233" s="235" t="s">
        <v>294</v>
      </c>
      <c r="E233" s="236">
        <v>701.76298999999995</v>
      </c>
      <c r="F233" s="237"/>
      <c r="G233" s="238">
        <f>ROUND(E233*F233,2)</f>
        <v>0</v>
      </c>
      <c r="H233" s="237"/>
      <c r="I233" s="238">
        <f>ROUND(E233*H233,2)</f>
        <v>0</v>
      </c>
      <c r="J233" s="237"/>
      <c r="K233" s="238">
        <f>ROUND(E233*J233,2)</f>
        <v>0</v>
      </c>
      <c r="L233" s="238">
        <v>21</v>
      </c>
      <c r="M233" s="238">
        <f>G233*(1+L233/100)</f>
        <v>0</v>
      </c>
      <c r="N233" s="238">
        <v>1.2E-4</v>
      </c>
      <c r="O233" s="238">
        <f>ROUND(E233*N233,2)</f>
        <v>0.08</v>
      </c>
      <c r="P233" s="238">
        <v>0</v>
      </c>
      <c r="Q233" s="238">
        <f>ROUND(E233*P233,2)</f>
        <v>0</v>
      </c>
      <c r="R233" s="238"/>
      <c r="S233" s="238" t="s">
        <v>247</v>
      </c>
      <c r="T233" s="239" t="s">
        <v>215</v>
      </c>
      <c r="U233" s="222">
        <v>0</v>
      </c>
      <c r="V233" s="222">
        <f>ROUND(E233*U233,2)</f>
        <v>0</v>
      </c>
      <c r="W233" s="222"/>
      <c r="X233" s="222" t="s">
        <v>248</v>
      </c>
      <c r="Y233" s="211"/>
      <c r="Z233" s="211"/>
      <c r="AA233" s="211"/>
      <c r="AB233" s="211"/>
      <c r="AC233" s="211"/>
      <c r="AD233" s="211"/>
      <c r="AE233" s="211"/>
      <c r="AF233" s="211"/>
      <c r="AG233" s="211" t="s">
        <v>249</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9" t="s">
        <v>310</v>
      </c>
      <c r="D234" s="261"/>
      <c r="E234" s="262"/>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ht="20.95" outlineLevel="1" x14ac:dyDescent="0.2">
      <c r="A235" s="218"/>
      <c r="B235" s="219"/>
      <c r="C235" s="270" t="s">
        <v>1702</v>
      </c>
      <c r="D235" s="261"/>
      <c r="E235" s="262">
        <v>630.93299999999999</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2</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ht="20.95" outlineLevel="1" x14ac:dyDescent="0.2">
      <c r="A236" s="218"/>
      <c r="B236" s="219"/>
      <c r="C236" s="270" t="s">
        <v>1703</v>
      </c>
      <c r="D236" s="261"/>
      <c r="E236" s="262">
        <v>-123.2475</v>
      </c>
      <c r="F236" s="222"/>
      <c r="G236" s="222"/>
      <c r="H236" s="222"/>
      <c r="I236" s="222"/>
      <c r="J236" s="222"/>
      <c r="K236" s="222"/>
      <c r="L236" s="222"/>
      <c r="M236" s="222"/>
      <c r="N236" s="222"/>
      <c r="O236" s="222"/>
      <c r="P236" s="222"/>
      <c r="Q236" s="222"/>
      <c r="R236" s="222"/>
      <c r="S236" s="222"/>
      <c r="T236" s="222"/>
      <c r="U236" s="222"/>
      <c r="V236" s="222"/>
      <c r="W236" s="222"/>
      <c r="X236" s="222"/>
      <c r="Y236" s="211"/>
      <c r="Z236" s="211"/>
      <c r="AA236" s="211"/>
      <c r="AB236" s="211"/>
      <c r="AC236" s="211"/>
      <c r="AD236" s="211"/>
      <c r="AE236" s="211"/>
      <c r="AF236" s="211"/>
      <c r="AG236" s="211" t="s">
        <v>288</v>
      </c>
      <c r="AH236" s="211">
        <v>2</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18"/>
      <c r="B237" s="219"/>
      <c r="C237" s="270" t="s">
        <v>1704</v>
      </c>
      <c r="D237" s="261"/>
      <c r="E237" s="262">
        <v>-29.5928</v>
      </c>
      <c r="F237" s="222"/>
      <c r="G237" s="222"/>
      <c r="H237" s="222"/>
      <c r="I237" s="222"/>
      <c r="J237" s="222"/>
      <c r="K237" s="222"/>
      <c r="L237" s="222"/>
      <c r="M237" s="222"/>
      <c r="N237" s="222"/>
      <c r="O237" s="222"/>
      <c r="P237" s="222"/>
      <c r="Q237" s="222"/>
      <c r="R237" s="222"/>
      <c r="S237" s="222"/>
      <c r="T237" s="222"/>
      <c r="U237" s="222"/>
      <c r="V237" s="222"/>
      <c r="W237" s="222"/>
      <c r="X237" s="222"/>
      <c r="Y237" s="211"/>
      <c r="Z237" s="211"/>
      <c r="AA237" s="211"/>
      <c r="AB237" s="211"/>
      <c r="AC237" s="211"/>
      <c r="AD237" s="211"/>
      <c r="AE237" s="211"/>
      <c r="AF237" s="211"/>
      <c r="AG237" s="211" t="s">
        <v>288</v>
      </c>
      <c r="AH237" s="211">
        <v>2</v>
      </c>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18"/>
      <c r="B238" s="219"/>
      <c r="C238" s="271" t="s">
        <v>315</v>
      </c>
      <c r="D238" s="263"/>
      <c r="E238" s="264">
        <v>478.09269999999998</v>
      </c>
      <c r="F238" s="222"/>
      <c r="G238" s="222"/>
      <c r="H238" s="222"/>
      <c r="I238" s="222"/>
      <c r="J238" s="222"/>
      <c r="K238" s="222"/>
      <c r="L238" s="222"/>
      <c r="M238" s="222"/>
      <c r="N238" s="222"/>
      <c r="O238" s="222"/>
      <c r="P238" s="222"/>
      <c r="Q238" s="222"/>
      <c r="R238" s="222"/>
      <c r="S238" s="222"/>
      <c r="T238" s="222"/>
      <c r="U238" s="222"/>
      <c r="V238" s="222"/>
      <c r="W238" s="222"/>
      <c r="X238" s="222"/>
      <c r="Y238" s="211"/>
      <c r="Z238" s="211"/>
      <c r="AA238" s="211"/>
      <c r="AB238" s="211"/>
      <c r="AC238" s="211"/>
      <c r="AD238" s="211"/>
      <c r="AE238" s="211"/>
      <c r="AF238" s="211"/>
      <c r="AG238" s="211" t="s">
        <v>288</v>
      </c>
      <c r="AH238" s="211">
        <v>3</v>
      </c>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9" t="s">
        <v>316</v>
      </c>
      <c r="D239" s="261"/>
      <c r="E239" s="262"/>
      <c r="F239" s="222"/>
      <c r="G239" s="222"/>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288</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68" t="s">
        <v>1705</v>
      </c>
      <c r="D240" s="259"/>
      <c r="E240" s="260">
        <v>501.99734000000001</v>
      </c>
      <c r="F240" s="222"/>
      <c r="G240" s="222"/>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288</v>
      </c>
      <c r="AH240" s="211">
        <v>0</v>
      </c>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18"/>
      <c r="B241" s="219"/>
      <c r="C241" s="268" t="s">
        <v>1693</v>
      </c>
      <c r="D241" s="259"/>
      <c r="E241" s="260">
        <v>77.552999999999997</v>
      </c>
      <c r="F241" s="222"/>
      <c r="G241" s="222"/>
      <c r="H241" s="222"/>
      <c r="I241" s="222"/>
      <c r="J241" s="222"/>
      <c r="K241" s="222"/>
      <c r="L241" s="222"/>
      <c r="M241" s="222"/>
      <c r="N241" s="222"/>
      <c r="O241" s="222"/>
      <c r="P241" s="222"/>
      <c r="Q241" s="222"/>
      <c r="R241" s="222"/>
      <c r="S241" s="222"/>
      <c r="T241" s="222"/>
      <c r="U241" s="222"/>
      <c r="V241" s="222"/>
      <c r="W241" s="222"/>
      <c r="X241" s="222"/>
      <c r="Y241" s="211"/>
      <c r="Z241" s="211"/>
      <c r="AA241" s="211"/>
      <c r="AB241" s="211"/>
      <c r="AC241" s="211"/>
      <c r="AD241" s="211"/>
      <c r="AE241" s="211"/>
      <c r="AF241" s="211"/>
      <c r="AG241" s="211" t="s">
        <v>288</v>
      </c>
      <c r="AH241" s="211">
        <v>0</v>
      </c>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18"/>
      <c r="B242" s="219"/>
      <c r="C242" s="268" t="s">
        <v>1694</v>
      </c>
      <c r="D242" s="259"/>
      <c r="E242" s="260">
        <v>65.908500000000004</v>
      </c>
      <c r="F242" s="222"/>
      <c r="G242" s="222"/>
      <c r="H242" s="222"/>
      <c r="I242" s="222"/>
      <c r="J242" s="222"/>
      <c r="K242" s="222"/>
      <c r="L242" s="222"/>
      <c r="M242" s="222"/>
      <c r="N242" s="222"/>
      <c r="O242" s="222"/>
      <c r="P242" s="222"/>
      <c r="Q242" s="222"/>
      <c r="R242" s="222"/>
      <c r="S242" s="222"/>
      <c r="T242" s="222"/>
      <c r="U242" s="222"/>
      <c r="V242" s="222"/>
      <c r="W242" s="222"/>
      <c r="X242" s="222"/>
      <c r="Y242" s="211"/>
      <c r="Z242" s="211"/>
      <c r="AA242" s="211"/>
      <c r="AB242" s="211"/>
      <c r="AC242" s="211"/>
      <c r="AD242" s="211"/>
      <c r="AE242" s="211"/>
      <c r="AF242" s="211"/>
      <c r="AG242" s="211" t="s">
        <v>288</v>
      </c>
      <c r="AH242" s="211">
        <v>0</v>
      </c>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18"/>
      <c r="B243" s="219"/>
      <c r="C243" s="268" t="s">
        <v>1690</v>
      </c>
      <c r="D243" s="259"/>
      <c r="E243" s="260">
        <v>16.405200000000001</v>
      </c>
      <c r="F243" s="222"/>
      <c r="G243" s="222"/>
      <c r="H243" s="222"/>
      <c r="I243" s="222"/>
      <c r="J243" s="222"/>
      <c r="K243" s="222"/>
      <c r="L243" s="222"/>
      <c r="M243" s="222"/>
      <c r="N243" s="222"/>
      <c r="O243" s="222"/>
      <c r="P243" s="222"/>
      <c r="Q243" s="222"/>
      <c r="R243" s="222"/>
      <c r="S243" s="222"/>
      <c r="T243" s="222"/>
      <c r="U243" s="222"/>
      <c r="V243" s="222"/>
      <c r="W243" s="222"/>
      <c r="X243" s="222"/>
      <c r="Y243" s="211"/>
      <c r="Z243" s="211"/>
      <c r="AA243" s="211"/>
      <c r="AB243" s="211"/>
      <c r="AC243" s="211"/>
      <c r="AD243" s="211"/>
      <c r="AE243" s="211"/>
      <c r="AF243" s="211"/>
      <c r="AG243" s="211" t="s">
        <v>288</v>
      </c>
      <c r="AH243" s="211">
        <v>0</v>
      </c>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18"/>
      <c r="B244" s="219"/>
      <c r="C244" s="268" t="s">
        <v>1699</v>
      </c>
      <c r="D244" s="259"/>
      <c r="E244" s="260">
        <v>39.898949999999999</v>
      </c>
      <c r="F244" s="222"/>
      <c r="G244" s="222"/>
      <c r="H244" s="222"/>
      <c r="I244" s="222"/>
      <c r="J244" s="222"/>
      <c r="K244" s="222"/>
      <c r="L244" s="222"/>
      <c r="M244" s="222"/>
      <c r="N244" s="222"/>
      <c r="O244" s="222"/>
      <c r="P244" s="222"/>
      <c r="Q244" s="222"/>
      <c r="R244" s="222"/>
      <c r="S244" s="222"/>
      <c r="T244" s="222"/>
      <c r="U244" s="222"/>
      <c r="V244" s="222"/>
      <c r="W244" s="222"/>
      <c r="X244" s="222"/>
      <c r="Y244" s="211"/>
      <c r="Z244" s="211"/>
      <c r="AA244" s="211"/>
      <c r="AB244" s="211"/>
      <c r="AC244" s="211"/>
      <c r="AD244" s="211"/>
      <c r="AE244" s="211"/>
      <c r="AF244" s="211"/>
      <c r="AG244" s="211" t="s">
        <v>288</v>
      </c>
      <c r="AH244" s="211">
        <v>0</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33">
        <v>56</v>
      </c>
      <c r="B245" s="234" t="s">
        <v>1725</v>
      </c>
      <c r="C245" s="252" t="s">
        <v>1726</v>
      </c>
      <c r="D245" s="235" t="s">
        <v>349</v>
      </c>
      <c r="E245" s="236">
        <v>111.78</v>
      </c>
      <c r="F245" s="237"/>
      <c r="G245" s="238">
        <f>ROUND(E245*F245,2)</f>
        <v>0</v>
      </c>
      <c r="H245" s="237"/>
      <c r="I245" s="238">
        <f>ROUND(E245*H245,2)</f>
        <v>0</v>
      </c>
      <c r="J245" s="237"/>
      <c r="K245" s="238">
        <f>ROUND(E245*J245,2)</f>
        <v>0</v>
      </c>
      <c r="L245" s="238">
        <v>21</v>
      </c>
      <c r="M245" s="238">
        <f>G245*(1+L245/100)</f>
        <v>0</v>
      </c>
      <c r="N245" s="238">
        <v>0</v>
      </c>
      <c r="O245" s="238">
        <f>ROUND(E245*N245,2)</f>
        <v>0</v>
      </c>
      <c r="P245" s="238">
        <v>0</v>
      </c>
      <c r="Q245" s="238">
        <f>ROUND(E245*P245,2)</f>
        <v>0</v>
      </c>
      <c r="R245" s="238" t="s">
        <v>354</v>
      </c>
      <c r="S245" s="238" t="s">
        <v>214</v>
      </c>
      <c r="T245" s="239" t="s">
        <v>284</v>
      </c>
      <c r="U245" s="222">
        <v>0.06</v>
      </c>
      <c r="V245" s="222">
        <f>ROUND(E245*U245,2)</f>
        <v>6.71</v>
      </c>
      <c r="W245" s="222"/>
      <c r="X245" s="222" t="s">
        <v>248</v>
      </c>
      <c r="Y245" s="211"/>
      <c r="Z245" s="211"/>
      <c r="AA245" s="211"/>
      <c r="AB245" s="211"/>
      <c r="AC245" s="211"/>
      <c r="AD245" s="211"/>
      <c r="AE245" s="211"/>
      <c r="AF245" s="211"/>
      <c r="AG245" s="211" t="s">
        <v>249</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8" t="s">
        <v>1727</v>
      </c>
      <c r="D246" s="259"/>
      <c r="E246" s="260">
        <v>19.600000000000001</v>
      </c>
      <c r="F246" s="222"/>
      <c r="G246" s="222"/>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288</v>
      </c>
      <c r="AH246" s="211">
        <v>0</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68" t="s">
        <v>1728</v>
      </c>
      <c r="D247" s="259"/>
      <c r="E247" s="260">
        <v>92.18</v>
      </c>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33">
        <v>57</v>
      </c>
      <c r="B248" s="234" t="s">
        <v>1729</v>
      </c>
      <c r="C248" s="252" t="s">
        <v>1730</v>
      </c>
      <c r="D248" s="235" t="s">
        <v>294</v>
      </c>
      <c r="E248" s="236">
        <v>681.92837999999995</v>
      </c>
      <c r="F248" s="237"/>
      <c r="G248" s="238">
        <f>ROUND(E248*F248,2)</f>
        <v>0</v>
      </c>
      <c r="H248" s="237"/>
      <c r="I248" s="238">
        <f>ROUND(E248*H248,2)</f>
        <v>0</v>
      </c>
      <c r="J248" s="237"/>
      <c r="K248" s="238">
        <f>ROUND(E248*J248,2)</f>
        <v>0</v>
      </c>
      <c r="L248" s="238">
        <v>21</v>
      </c>
      <c r="M248" s="238">
        <f>G248*(1+L248/100)</f>
        <v>0</v>
      </c>
      <c r="N248" s="238">
        <v>5.2580000000000002E-2</v>
      </c>
      <c r="O248" s="238">
        <f>ROUND(E248*N248,2)</f>
        <v>35.86</v>
      </c>
      <c r="P248" s="238">
        <v>0</v>
      </c>
      <c r="Q248" s="238">
        <f>ROUND(E248*P248,2)</f>
        <v>0</v>
      </c>
      <c r="R248" s="238" t="s">
        <v>354</v>
      </c>
      <c r="S248" s="238" t="s">
        <v>214</v>
      </c>
      <c r="T248" s="239" t="s">
        <v>284</v>
      </c>
      <c r="U248" s="222">
        <v>0.91700000000000004</v>
      </c>
      <c r="V248" s="222">
        <f>ROUND(E248*U248,2)</f>
        <v>625.33000000000004</v>
      </c>
      <c r="W248" s="222"/>
      <c r="X248" s="222" t="s">
        <v>248</v>
      </c>
      <c r="Y248" s="211"/>
      <c r="Z248" s="211"/>
      <c r="AA248" s="211"/>
      <c r="AB248" s="211"/>
      <c r="AC248" s="211"/>
      <c r="AD248" s="211"/>
      <c r="AE248" s="211"/>
      <c r="AF248" s="211"/>
      <c r="AG248" s="211" t="s">
        <v>249</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ht="20.95" outlineLevel="1" x14ac:dyDescent="0.2">
      <c r="A249" s="218"/>
      <c r="B249" s="219"/>
      <c r="C249" s="268" t="s">
        <v>1731</v>
      </c>
      <c r="D249" s="259"/>
      <c r="E249" s="260">
        <v>313.05918000000003</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ht="20.95" outlineLevel="1" x14ac:dyDescent="0.2">
      <c r="A250" s="218"/>
      <c r="B250" s="219"/>
      <c r="C250" s="268" t="s">
        <v>1732</v>
      </c>
      <c r="D250" s="259"/>
      <c r="E250" s="260">
        <v>246.01185000000001</v>
      </c>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1693</v>
      </c>
      <c r="D251" s="259"/>
      <c r="E251" s="260">
        <v>77.552999999999997</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1699</v>
      </c>
      <c r="D252" s="259"/>
      <c r="E252" s="260">
        <v>39.898949999999999</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8" t="s">
        <v>1709</v>
      </c>
      <c r="D253" s="259"/>
      <c r="E253" s="260">
        <v>5.4054000000000002</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ht="20.95" outlineLevel="1" x14ac:dyDescent="0.2">
      <c r="A254" s="233">
        <v>58</v>
      </c>
      <c r="B254" s="234" t="s">
        <v>1733</v>
      </c>
      <c r="C254" s="252" t="s">
        <v>1734</v>
      </c>
      <c r="D254" s="235" t="s">
        <v>294</v>
      </c>
      <c r="E254" s="236">
        <v>9.5717999999999996</v>
      </c>
      <c r="F254" s="237"/>
      <c r="G254" s="238">
        <f>ROUND(E254*F254,2)</f>
        <v>0</v>
      </c>
      <c r="H254" s="237"/>
      <c r="I254" s="238">
        <f>ROUND(E254*H254,2)</f>
        <v>0</v>
      </c>
      <c r="J254" s="237"/>
      <c r="K254" s="238">
        <f>ROUND(E254*J254,2)</f>
        <v>0</v>
      </c>
      <c r="L254" s="238">
        <v>21</v>
      </c>
      <c r="M254" s="238">
        <f>G254*(1+L254/100)</f>
        <v>0</v>
      </c>
      <c r="N254" s="238">
        <v>6.1799999999999997E-3</v>
      </c>
      <c r="O254" s="238">
        <f>ROUND(E254*N254,2)</f>
        <v>0.06</v>
      </c>
      <c r="P254" s="238">
        <v>0</v>
      </c>
      <c r="Q254" s="238">
        <f>ROUND(E254*P254,2)</f>
        <v>0</v>
      </c>
      <c r="R254" s="238" t="s">
        <v>354</v>
      </c>
      <c r="S254" s="238" t="s">
        <v>214</v>
      </c>
      <c r="T254" s="239" t="s">
        <v>284</v>
      </c>
      <c r="U254" s="222">
        <v>0.5</v>
      </c>
      <c r="V254" s="222">
        <f>ROUND(E254*U254,2)</f>
        <v>4.79</v>
      </c>
      <c r="W254" s="222"/>
      <c r="X254" s="222" t="s">
        <v>248</v>
      </c>
      <c r="Y254" s="211"/>
      <c r="Z254" s="211"/>
      <c r="AA254" s="211"/>
      <c r="AB254" s="211"/>
      <c r="AC254" s="211"/>
      <c r="AD254" s="211"/>
      <c r="AE254" s="211"/>
      <c r="AF254" s="211"/>
      <c r="AG254" s="211" t="s">
        <v>249</v>
      </c>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1709</v>
      </c>
      <c r="D255" s="259"/>
      <c r="E255" s="260">
        <v>5.4054000000000002</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8" t="s">
        <v>1718</v>
      </c>
      <c r="D256" s="259"/>
      <c r="E256" s="260">
        <v>4.1664000000000003</v>
      </c>
      <c r="F256" s="222"/>
      <c r="G256" s="222"/>
      <c r="H256" s="222"/>
      <c r="I256" s="222"/>
      <c r="J256" s="222"/>
      <c r="K256" s="222"/>
      <c r="L256" s="222"/>
      <c r="M256" s="222"/>
      <c r="N256" s="222"/>
      <c r="O256" s="222"/>
      <c r="P256" s="222"/>
      <c r="Q256" s="222"/>
      <c r="R256" s="222"/>
      <c r="S256" s="222"/>
      <c r="T256" s="222"/>
      <c r="U256" s="222"/>
      <c r="V256" s="222"/>
      <c r="W256" s="222"/>
      <c r="X256" s="222"/>
      <c r="Y256" s="211"/>
      <c r="Z256" s="211"/>
      <c r="AA256" s="211"/>
      <c r="AB256" s="211"/>
      <c r="AC256" s="211"/>
      <c r="AD256" s="211"/>
      <c r="AE256" s="211"/>
      <c r="AF256" s="211"/>
      <c r="AG256" s="211" t="s">
        <v>288</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33">
        <v>59</v>
      </c>
      <c r="B257" s="234" t="s">
        <v>1735</v>
      </c>
      <c r="C257" s="252" t="s">
        <v>1736</v>
      </c>
      <c r="D257" s="235" t="s">
        <v>294</v>
      </c>
      <c r="E257" s="236">
        <v>65.908500000000004</v>
      </c>
      <c r="F257" s="237"/>
      <c r="G257" s="238">
        <f>ROUND(E257*F257,2)</f>
        <v>0</v>
      </c>
      <c r="H257" s="237"/>
      <c r="I257" s="238">
        <f>ROUND(E257*H257,2)</f>
        <v>0</v>
      </c>
      <c r="J257" s="237"/>
      <c r="K257" s="238">
        <f>ROUND(E257*J257,2)</f>
        <v>0</v>
      </c>
      <c r="L257" s="238">
        <v>21</v>
      </c>
      <c r="M257" s="238">
        <f>G257*(1+L257/100)</f>
        <v>0</v>
      </c>
      <c r="N257" s="238">
        <v>5.2650000000000002E-2</v>
      </c>
      <c r="O257" s="238">
        <f>ROUND(E257*N257,2)</f>
        <v>3.47</v>
      </c>
      <c r="P257" s="238">
        <v>0</v>
      </c>
      <c r="Q257" s="238">
        <f>ROUND(E257*P257,2)</f>
        <v>0</v>
      </c>
      <c r="R257" s="238" t="s">
        <v>354</v>
      </c>
      <c r="S257" s="238" t="s">
        <v>214</v>
      </c>
      <c r="T257" s="239" t="s">
        <v>284</v>
      </c>
      <c r="U257" s="222">
        <v>0.87472000000000005</v>
      </c>
      <c r="V257" s="222">
        <f>ROUND(E257*U257,2)</f>
        <v>57.65</v>
      </c>
      <c r="W257" s="222"/>
      <c r="X257" s="222" t="s">
        <v>248</v>
      </c>
      <c r="Y257" s="211"/>
      <c r="Z257" s="211"/>
      <c r="AA257" s="211"/>
      <c r="AB257" s="211"/>
      <c r="AC257" s="211"/>
      <c r="AD257" s="211"/>
      <c r="AE257" s="211"/>
      <c r="AF257" s="211"/>
      <c r="AG257" s="211" t="s">
        <v>249</v>
      </c>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1694</v>
      </c>
      <c r="D258" s="259"/>
      <c r="E258" s="260">
        <v>65.908500000000004</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33">
        <v>60</v>
      </c>
      <c r="B259" s="234" t="s">
        <v>498</v>
      </c>
      <c r="C259" s="252" t="s">
        <v>499</v>
      </c>
      <c r="D259" s="235" t="s">
        <v>349</v>
      </c>
      <c r="E259" s="236">
        <v>216.13</v>
      </c>
      <c r="F259" s="237"/>
      <c r="G259" s="238">
        <f>ROUND(E259*F259,2)</f>
        <v>0</v>
      </c>
      <c r="H259" s="237"/>
      <c r="I259" s="238">
        <f>ROUND(E259*H259,2)</f>
        <v>0</v>
      </c>
      <c r="J259" s="237"/>
      <c r="K259" s="238">
        <f>ROUND(E259*J259,2)</f>
        <v>0</v>
      </c>
      <c r="L259" s="238">
        <v>21</v>
      </c>
      <c r="M259" s="238">
        <f>G259*(1+L259/100)</f>
        <v>0</v>
      </c>
      <c r="N259" s="238">
        <v>1.4999999999999999E-4</v>
      </c>
      <c r="O259" s="238">
        <f>ROUND(E259*N259,2)</f>
        <v>0.03</v>
      </c>
      <c r="P259" s="238">
        <v>0</v>
      </c>
      <c r="Q259" s="238">
        <f>ROUND(E259*P259,2)</f>
        <v>0</v>
      </c>
      <c r="R259" s="238" t="s">
        <v>354</v>
      </c>
      <c r="S259" s="238" t="s">
        <v>214</v>
      </c>
      <c r="T259" s="239" t="s">
        <v>284</v>
      </c>
      <c r="U259" s="222">
        <v>0.06</v>
      </c>
      <c r="V259" s="222">
        <f>ROUND(E259*U259,2)</f>
        <v>12.97</v>
      </c>
      <c r="W259" s="222"/>
      <c r="X259" s="222" t="s">
        <v>248</v>
      </c>
      <c r="Y259" s="211"/>
      <c r="Z259" s="211"/>
      <c r="AA259" s="211"/>
      <c r="AB259" s="211"/>
      <c r="AC259" s="211"/>
      <c r="AD259" s="211"/>
      <c r="AE259" s="211"/>
      <c r="AF259" s="211"/>
      <c r="AG259" s="211" t="s">
        <v>249</v>
      </c>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1671</v>
      </c>
      <c r="D260" s="259"/>
      <c r="E260" s="260">
        <v>6.5</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1672</v>
      </c>
      <c r="D261" s="259"/>
      <c r="E261" s="260">
        <v>6.28</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8" t="s">
        <v>1673</v>
      </c>
      <c r="D262" s="259"/>
      <c r="E262" s="260">
        <v>7</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1674</v>
      </c>
      <c r="D263" s="259"/>
      <c r="E263" s="260">
        <v>6.45</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1675</v>
      </c>
      <c r="D264" s="259"/>
      <c r="E264" s="260">
        <v>21.2</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1676</v>
      </c>
      <c r="D265" s="259"/>
      <c r="E265" s="260">
        <v>19.2</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8" t="s">
        <v>1677</v>
      </c>
      <c r="D266" s="259"/>
      <c r="E266" s="260">
        <v>32.4</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1678</v>
      </c>
      <c r="D267" s="259"/>
      <c r="E267" s="260">
        <v>7.1</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1679</v>
      </c>
      <c r="D268" s="259"/>
      <c r="E268" s="260">
        <v>45</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8" t="s">
        <v>1680</v>
      </c>
      <c r="D269" s="259"/>
      <c r="E269" s="260">
        <v>10.6</v>
      </c>
      <c r="F269" s="222"/>
      <c r="G269" s="222"/>
      <c r="H269" s="222"/>
      <c r="I269" s="222"/>
      <c r="J269" s="222"/>
      <c r="K269" s="222"/>
      <c r="L269" s="222"/>
      <c r="M269" s="222"/>
      <c r="N269" s="222"/>
      <c r="O269" s="222"/>
      <c r="P269" s="222"/>
      <c r="Q269" s="222"/>
      <c r="R269" s="222"/>
      <c r="S269" s="222"/>
      <c r="T269" s="222"/>
      <c r="U269" s="222"/>
      <c r="V269" s="222"/>
      <c r="W269" s="222"/>
      <c r="X269" s="222"/>
      <c r="Y269" s="211"/>
      <c r="Z269" s="211"/>
      <c r="AA269" s="211"/>
      <c r="AB269" s="211"/>
      <c r="AC269" s="211"/>
      <c r="AD269" s="211"/>
      <c r="AE269" s="211"/>
      <c r="AF269" s="211"/>
      <c r="AG269" s="211" t="s">
        <v>288</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8" t="s">
        <v>1681</v>
      </c>
      <c r="D270" s="259"/>
      <c r="E270" s="260">
        <v>22.2</v>
      </c>
      <c r="F270" s="222"/>
      <c r="G270" s="222"/>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288</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1682</v>
      </c>
      <c r="D271" s="259"/>
      <c r="E271" s="260">
        <v>18.899999999999999</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8" t="s">
        <v>1683</v>
      </c>
      <c r="D272" s="259"/>
      <c r="E272" s="260">
        <v>8.8000000000000007</v>
      </c>
      <c r="F272" s="222"/>
      <c r="G272" s="222"/>
      <c r="H272" s="222"/>
      <c r="I272" s="222"/>
      <c r="J272" s="222"/>
      <c r="K272" s="222"/>
      <c r="L272" s="222"/>
      <c r="M272" s="222"/>
      <c r="N272" s="222"/>
      <c r="O272" s="222"/>
      <c r="P272" s="222"/>
      <c r="Q272" s="222"/>
      <c r="R272" s="222"/>
      <c r="S272" s="222"/>
      <c r="T272" s="222"/>
      <c r="U272" s="222"/>
      <c r="V272" s="222"/>
      <c r="W272" s="222"/>
      <c r="X272" s="222"/>
      <c r="Y272" s="211"/>
      <c r="Z272" s="211"/>
      <c r="AA272" s="211"/>
      <c r="AB272" s="211"/>
      <c r="AC272" s="211"/>
      <c r="AD272" s="211"/>
      <c r="AE272" s="211"/>
      <c r="AF272" s="211"/>
      <c r="AG272" s="211" t="s">
        <v>288</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8" t="s">
        <v>1684</v>
      </c>
      <c r="D273" s="259"/>
      <c r="E273" s="260">
        <v>4.5</v>
      </c>
      <c r="F273" s="222"/>
      <c r="G273" s="222"/>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288</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33">
        <v>61</v>
      </c>
      <c r="B274" s="234" t="s">
        <v>526</v>
      </c>
      <c r="C274" s="252" t="s">
        <v>527</v>
      </c>
      <c r="D274" s="235" t="s">
        <v>294</v>
      </c>
      <c r="E274" s="236">
        <v>698.33357999999998</v>
      </c>
      <c r="F274" s="237"/>
      <c r="G274" s="238">
        <f>ROUND(E274*F274,2)</f>
        <v>0</v>
      </c>
      <c r="H274" s="237"/>
      <c r="I274" s="238">
        <f>ROUND(E274*H274,2)</f>
        <v>0</v>
      </c>
      <c r="J274" s="237"/>
      <c r="K274" s="238">
        <f>ROUND(E274*J274,2)</f>
        <v>0</v>
      </c>
      <c r="L274" s="238">
        <v>21</v>
      </c>
      <c r="M274" s="238">
        <f>G274*(1+L274/100)</f>
        <v>0</v>
      </c>
      <c r="N274" s="238">
        <v>2.0000000000000002E-5</v>
      </c>
      <c r="O274" s="238">
        <f>ROUND(E274*N274,2)</f>
        <v>0.01</v>
      </c>
      <c r="P274" s="238">
        <v>0</v>
      </c>
      <c r="Q274" s="238">
        <f>ROUND(E274*P274,2)</f>
        <v>0</v>
      </c>
      <c r="R274" s="238" t="s">
        <v>354</v>
      </c>
      <c r="S274" s="238" t="s">
        <v>214</v>
      </c>
      <c r="T274" s="239" t="s">
        <v>284</v>
      </c>
      <c r="U274" s="222">
        <v>0.11</v>
      </c>
      <c r="V274" s="222">
        <f>ROUND(E274*U274,2)</f>
        <v>76.819999999999993</v>
      </c>
      <c r="W274" s="222"/>
      <c r="X274" s="222" t="s">
        <v>248</v>
      </c>
      <c r="Y274" s="211"/>
      <c r="Z274" s="211"/>
      <c r="AA274" s="211"/>
      <c r="AB274" s="211"/>
      <c r="AC274" s="211"/>
      <c r="AD274" s="211"/>
      <c r="AE274" s="211"/>
      <c r="AF274" s="211"/>
      <c r="AG274" s="211" t="s">
        <v>249</v>
      </c>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ht="20.95" outlineLevel="1" x14ac:dyDescent="0.2">
      <c r="A275" s="218"/>
      <c r="B275" s="219"/>
      <c r="C275" s="268" t="s">
        <v>1731</v>
      </c>
      <c r="D275" s="259"/>
      <c r="E275" s="260">
        <v>313.05918000000003</v>
      </c>
      <c r="F275" s="222"/>
      <c r="G275" s="222"/>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288</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ht="20.95" outlineLevel="1" x14ac:dyDescent="0.2">
      <c r="A276" s="218"/>
      <c r="B276" s="219"/>
      <c r="C276" s="268" t="s">
        <v>1732</v>
      </c>
      <c r="D276" s="259"/>
      <c r="E276" s="260">
        <v>246.01185000000001</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1737</v>
      </c>
      <c r="D277" s="259"/>
      <c r="E277" s="260">
        <v>77.552999999999997</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68" t="s">
        <v>1738</v>
      </c>
      <c r="D278" s="259"/>
      <c r="E278" s="260">
        <v>16.405200000000001</v>
      </c>
      <c r="F278" s="222"/>
      <c r="G278" s="222"/>
      <c r="H278" s="222"/>
      <c r="I278" s="222"/>
      <c r="J278" s="222"/>
      <c r="K278" s="222"/>
      <c r="L278" s="222"/>
      <c r="M278" s="222"/>
      <c r="N278" s="222"/>
      <c r="O278" s="222"/>
      <c r="P278" s="222"/>
      <c r="Q278" s="222"/>
      <c r="R278" s="222"/>
      <c r="S278" s="222"/>
      <c r="T278" s="222"/>
      <c r="U278" s="222"/>
      <c r="V278" s="222"/>
      <c r="W278" s="222"/>
      <c r="X278" s="222"/>
      <c r="Y278" s="211"/>
      <c r="Z278" s="211"/>
      <c r="AA278" s="211"/>
      <c r="AB278" s="211"/>
      <c r="AC278" s="211"/>
      <c r="AD278" s="211"/>
      <c r="AE278" s="211"/>
      <c r="AF278" s="211"/>
      <c r="AG278" s="211" t="s">
        <v>288</v>
      </c>
      <c r="AH278" s="211">
        <v>0</v>
      </c>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8" t="s">
        <v>1699</v>
      </c>
      <c r="D279" s="259"/>
      <c r="E279" s="260">
        <v>39.898949999999999</v>
      </c>
      <c r="F279" s="222"/>
      <c r="G279" s="222"/>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288</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1709</v>
      </c>
      <c r="D280" s="259"/>
      <c r="E280" s="260">
        <v>5.4054000000000002</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33">
        <v>62</v>
      </c>
      <c r="B281" s="234" t="s">
        <v>1739</v>
      </c>
      <c r="C281" s="252" t="s">
        <v>1740</v>
      </c>
      <c r="D281" s="235" t="s">
        <v>349</v>
      </c>
      <c r="E281" s="236">
        <v>122.958</v>
      </c>
      <c r="F281" s="237"/>
      <c r="G281" s="238">
        <f>ROUND(E281*F281,2)</f>
        <v>0</v>
      </c>
      <c r="H281" s="237"/>
      <c r="I281" s="238">
        <f>ROUND(E281*H281,2)</f>
        <v>0</v>
      </c>
      <c r="J281" s="237"/>
      <c r="K281" s="238">
        <f>ROUND(E281*J281,2)</f>
        <v>0</v>
      </c>
      <c r="L281" s="238">
        <v>21</v>
      </c>
      <c r="M281" s="238">
        <f>G281*(1+L281/100)</f>
        <v>0</v>
      </c>
      <c r="N281" s="238">
        <v>2.5999999999999998E-4</v>
      </c>
      <c r="O281" s="238">
        <f>ROUND(E281*N281,2)</f>
        <v>0.03</v>
      </c>
      <c r="P281" s="238">
        <v>0</v>
      </c>
      <c r="Q281" s="238">
        <f>ROUND(E281*P281,2)</f>
        <v>0</v>
      </c>
      <c r="R281" s="238" t="s">
        <v>343</v>
      </c>
      <c r="S281" s="238" t="s">
        <v>284</v>
      </c>
      <c r="T281" s="239" t="s">
        <v>284</v>
      </c>
      <c r="U281" s="222">
        <v>0</v>
      </c>
      <c r="V281" s="222">
        <f>ROUND(E281*U281,2)</f>
        <v>0</v>
      </c>
      <c r="W281" s="222"/>
      <c r="X281" s="222" t="s">
        <v>344</v>
      </c>
      <c r="Y281" s="211"/>
      <c r="Z281" s="211"/>
      <c r="AA281" s="211"/>
      <c r="AB281" s="211"/>
      <c r="AC281" s="211"/>
      <c r="AD281" s="211"/>
      <c r="AE281" s="211"/>
      <c r="AF281" s="211"/>
      <c r="AG281" s="211" t="s">
        <v>345</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9" t="s">
        <v>310</v>
      </c>
      <c r="D282" s="261"/>
      <c r="E282" s="262"/>
      <c r="F282" s="222"/>
      <c r="G282" s="22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288</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18"/>
      <c r="B283" s="219"/>
      <c r="C283" s="270" t="s">
        <v>1741</v>
      </c>
      <c r="D283" s="261"/>
      <c r="E283" s="262">
        <v>19.600000000000001</v>
      </c>
      <c r="F283" s="222"/>
      <c r="G283" s="222"/>
      <c r="H283" s="222"/>
      <c r="I283" s="222"/>
      <c r="J283" s="222"/>
      <c r="K283" s="222"/>
      <c r="L283" s="222"/>
      <c r="M283" s="222"/>
      <c r="N283" s="222"/>
      <c r="O283" s="222"/>
      <c r="P283" s="222"/>
      <c r="Q283" s="222"/>
      <c r="R283" s="222"/>
      <c r="S283" s="222"/>
      <c r="T283" s="222"/>
      <c r="U283" s="222"/>
      <c r="V283" s="222"/>
      <c r="W283" s="222"/>
      <c r="X283" s="222"/>
      <c r="Y283" s="211"/>
      <c r="Z283" s="211"/>
      <c r="AA283" s="211"/>
      <c r="AB283" s="211"/>
      <c r="AC283" s="211"/>
      <c r="AD283" s="211"/>
      <c r="AE283" s="211"/>
      <c r="AF283" s="211"/>
      <c r="AG283" s="211" t="s">
        <v>288</v>
      </c>
      <c r="AH283" s="211">
        <v>2</v>
      </c>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70" t="s">
        <v>1742</v>
      </c>
      <c r="D284" s="261"/>
      <c r="E284" s="262">
        <v>92.18</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2</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71" t="s">
        <v>315</v>
      </c>
      <c r="D285" s="263"/>
      <c r="E285" s="264">
        <v>111.78</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3</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69" t="s">
        <v>316</v>
      </c>
      <c r="D286" s="261"/>
      <c r="E286" s="262"/>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1743</v>
      </c>
      <c r="D287" s="259"/>
      <c r="E287" s="260">
        <v>122.958</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ht="13.1" x14ac:dyDescent="0.2">
      <c r="A288" s="227" t="s">
        <v>209</v>
      </c>
      <c r="B288" s="228" t="s">
        <v>118</v>
      </c>
      <c r="C288" s="251" t="s">
        <v>119</v>
      </c>
      <c r="D288" s="229"/>
      <c r="E288" s="230"/>
      <c r="F288" s="231"/>
      <c r="G288" s="231">
        <f>SUMIF(AG289:AG291,"&lt;&gt;NOR",G289:G291)</f>
        <v>0</v>
      </c>
      <c r="H288" s="231"/>
      <c r="I288" s="231">
        <f>SUM(I289:I291)</f>
        <v>0</v>
      </c>
      <c r="J288" s="231"/>
      <c r="K288" s="231">
        <f>SUM(K289:K291)</f>
        <v>0</v>
      </c>
      <c r="L288" s="231"/>
      <c r="M288" s="231">
        <f>SUM(M289:M291)</f>
        <v>0</v>
      </c>
      <c r="N288" s="231"/>
      <c r="O288" s="231">
        <f>SUM(O289:O291)</f>
        <v>0.7</v>
      </c>
      <c r="P288" s="231"/>
      <c r="Q288" s="231">
        <f>SUM(Q289:Q291)</f>
        <v>0</v>
      </c>
      <c r="R288" s="231"/>
      <c r="S288" s="231"/>
      <c r="T288" s="232"/>
      <c r="U288" s="226"/>
      <c r="V288" s="226">
        <f>SUM(V289:V291)</f>
        <v>1.48</v>
      </c>
      <c r="W288" s="226"/>
      <c r="X288" s="226"/>
      <c r="AG288" t="s">
        <v>210</v>
      </c>
    </row>
    <row r="289" spans="1:60" outlineLevel="1" x14ac:dyDescent="0.2">
      <c r="A289" s="233">
        <v>63</v>
      </c>
      <c r="B289" s="234" t="s">
        <v>1744</v>
      </c>
      <c r="C289" s="252" t="s">
        <v>1745</v>
      </c>
      <c r="D289" s="235" t="s">
        <v>282</v>
      </c>
      <c r="E289" s="236">
        <v>0.27859</v>
      </c>
      <c r="F289" s="237"/>
      <c r="G289" s="238">
        <f>ROUND(E289*F289,2)</f>
        <v>0</v>
      </c>
      <c r="H289" s="237"/>
      <c r="I289" s="238">
        <f>ROUND(E289*H289,2)</f>
        <v>0</v>
      </c>
      <c r="J289" s="237"/>
      <c r="K289" s="238">
        <f>ROUND(E289*J289,2)</f>
        <v>0</v>
      </c>
      <c r="L289" s="238">
        <v>21</v>
      </c>
      <c r="M289" s="238">
        <f>G289*(1+L289/100)</f>
        <v>0</v>
      </c>
      <c r="N289" s="238">
        <v>2.5</v>
      </c>
      <c r="O289" s="238">
        <f>ROUND(E289*N289,2)</f>
        <v>0.7</v>
      </c>
      <c r="P289" s="238">
        <v>0</v>
      </c>
      <c r="Q289" s="238">
        <f>ROUND(E289*P289,2)</f>
        <v>0</v>
      </c>
      <c r="R289" s="238" t="s">
        <v>350</v>
      </c>
      <c r="S289" s="238" t="s">
        <v>214</v>
      </c>
      <c r="T289" s="239" t="s">
        <v>284</v>
      </c>
      <c r="U289" s="222">
        <v>5.33</v>
      </c>
      <c r="V289" s="222">
        <f>ROUND(E289*U289,2)</f>
        <v>1.48</v>
      </c>
      <c r="W289" s="222"/>
      <c r="X289" s="222" t="s">
        <v>248</v>
      </c>
      <c r="Y289" s="211"/>
      <c r="Z289" s="211"/>
      <c r="AA289" s="211"/>
      <c r="AB289" s="211"/>
      <c r="AC289" s="211"/>
      <c r="AD289" s="211"/>
      <c r="AE289" s="211"/>
      <c r="AF289" s="211"/>
      <c r="AG289" s="211" t="s">
        <v>1554</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67" t="s">
        <v>1746</v>
      </c>
      <c r="D290" s="265"/>
      <c r="E290" s="265"/>
      <c r="F290" s="265"/>
      <c r="G290" s="265"/>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286</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68" t="s">
        <v>1747</v>
      </c>
      <c r="D291" s="259"/>
      <c r="E291" s="260">
        <v>0.27859</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ht="13.1" x14ac:dyDescent="0.2">
      <c r="A292" s="227" t="s">
        <v>209</v>
      </c>
      <c r="B292" s="228" t="s">
        <v>120</v>
      </c>
      <c r="C292" s="251" t="s">
        <v>121</v>
      </c>
      <c r="D292" s="229"/>
      <c r="E292" s="230"/>
      <c r="F292" s="231"/>
      <c r="G292" s="231">
        <f>SUMIF(AG293:AG330,"&lt;&gt;NOR",G293:G330)</f>
        <v>0</v>
      </c>
      <c r="H292" s="231"/>
      <c r="I292" s="231">
        <f>SUM(I293:I330)</f>
        <v>0</v>
      </c>
      <c r="J292" s="231"/>
      <c r="K292" s="231">
        <f>SUM(K293:K330)</f>
        <v>0</v>
      </c>
      <c r="L292" s="231"/>
      <c r="M292" s="231">
        <f>SUM(M293:M330)</f>
        <v>0</v>
      </c>
      <c r="N292" s="231"/>
      <c r="O292" s="231">
        <f>SUM(O293:O330)</f>
        <v>0.37</v>
      </c>
      <c r="P292" s="231"/>
      <c r="Q292" s="231">
        <f>SUM(Q293:Q330)</f>
        <v>0</v>
      </c>
      <c r="R292" s="231"/>
      <c r="S292" s="231"/>
      <c r="T292" s="232"/>
      <c r="U292" s="226"/>
      <c r="V292" s="226">
        <f>SUM(V293:V330)</f>
        <v>26.86</v>
      </c>
      <c r="W292" s="226"/>
      <c r="X292" s="226"/>
      <c r="AG292" t="s">
        <v>210</v>
      </c>
    </row>
    <row r="293" spans="1:60" outlineLevel="1" x14ac:dyDescent="0.2">
      <c r="A293" s="233">
        <v>64</v>
      </c>
      <c r="B293" s="234" t="s">
        <v>1748</v>
      </c>
      <c r="C293" s="252" t="s">
        <v>1749</v>
      </c>
      <c r="D293" s="235" t="s">
        <v>349</v>
      </c>
      <c r="E293" s="236">
        <v>63.2</v>
      </c>
      <c r="F293" s="237"/>
      <c r="G293" s="238">
        <f>ROUND(E293*F293,2)</f>
        <v>0</v>
      </c>
      <c r="H293" s="237"/>
      <c r="I293" s="238">
        <f>ROUND(E293*H293,2)</f>
        <v>0</v>
      </c>
      <c r="J293" s="237"/>
      <c r="K293" s="238">
        <f>ROUND(E293*J293,2)</f>
        <v>0</v>
      </c>
      <c r="L293" s="238">
        <v>21</v>
      </c>
      <c r="M293" s="238">
        <f>G293*(1+L293/100)</f>
        <v>0</v>
      </c>
      <c r="N293" s="238">
        <v>2.2200000000000002E-3</v>
      </c>
      <c r="O293" s="238">
        <f>ROUND(E293*N293,2)</f>
        <v>0.14000000000000001</v>
      </c>
      <c r="P293" s="238">
        <v>0</v>
      </c>
      <c r="Q293" s="238">
        <f>ROUND(E293*P293,2)</f>
        <v>0</v>
      </c>
      <c r="R293" s="238" t="s">
        <v>354</v>
      </c>
      <c r="S293" s="238" t="s">
        <v>214</v>
      </c>
      <c r="T293" s="239" t="s">
        <v>284</v>
      </c>
      <c r="U293" s="222">
        <v>0.42499999999999999</v>
      </c>
      <c r="V293" s="222">
        <f>ROUND(E293*U293,2)</f>
        <v>26.86</v>
      </c>
      <c r="W293" s="222"/>
      <c r="X293" s="222" t="s">
        <v>248</v>
      </c>
      <c r="Y293" s="211"/>
      <c r="Z293" s="211"/>
      <c r="AA293" s="211"/>
      <c r="AB293" s="211"/>
      <c r="AC293" s="211"/>
      <c r="AD293" s="211"/>
      <c r="AE293" s="211"/>
      <c r="AF293" s="211"/>
      <c r="AG293" s="211" t="s">
        <v>249</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ht="20.95" outlineLevel="1" x14ac:dyDescent="0.2">
      <c r="A294" s="218"/>
      <c r="B294" s="219"/>
      <c r="C294" s="267" t="s">
        <v>1750</v>
      </c>
      <c r="D294" s="265"/>
      <c r="E294" s="265"/>
      <c r="F294" s="265"/>
      <c r="G294" s="265"/>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286</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41" t="str">
        <f>C294</f>
        <v>a poloplastických hmot na montážní pěnu, zapravení omítky pod parapetem, těsnění spáry mezi parapetem a rámem okna, dodávka silikonu.</v>
      </c>
      <c r="BB294" s="211"/>
      <c r="BC294" s="211"/>
      <c r="BD294" s="211"/>
      <c r="BE294" s="211"/>
      <c r="BF294" s="211"/>
      <c r="BG294" s="211"/>
      <c r="BH294" s="211"/>
    </row>
    <row r="295" spans="1:60" outlineLevel="1" x14ac:dyDescent="0.2">
      <c r="A295" s="218"/>
      <c r="B295" s="219"/>
      <c r="C295" s="268" t="s">
        <v>1646</v>
      </c>
      <c r="D295" s="259"/>
      <c r="E295" s="260">
        <v>8.5</v>
      </c>
      <c r="F295" s="222"/>
      <c r="G295" s="22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288</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68" t="s">
        <v>1647</v>
      </c>
      <c r="D296" s="259"/>
      <c r="E296" s="260">
        <v>4.8</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68" t="s">
        <v>1648</v>
      </c>
      <c r="D297" s="259"/>
      <c r="E297" s="260">
        <v>10.8</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68" t="s">
        <v>1649</v>
      </c>
      <c r="D298" s="259"/>
      <c r="E298" s="260">
        <v>3.5</v>
      </c>
      <c r="F298" s="222"/>
      <c r="G298" s="222"/>
      <c r="H298" s="222"/>
      <c r="I298" s="222"/>
      <c r="J298" s="222"/>
      <c r="K298" s="222"/>
      <c r="L298" s="222"/>
      <c r="M298" s="222"/>
      <c r="N298" s="222"/>
      <c r="O298" s="222"/>
      <c r="P298" s="222"/>
      <c r="Q298" s="222"/>
      <c r="R298" s="222"/>
      <c r="S298" s="222"/>
      <c r="T298" s="222"/>
      <c r="U298" s="222"/>
      <c r="V298" s="222"/>
      <c r="W298" s="222"/>
      <c r="X298" s="222"/>
      <c r="Y298" s="211"/>
      <c r="Z298" s="211"/>
      <c r="AA298" s="211"/>
      <c r="AB298" s="211"/>
      <c r="AC298" s="211"/>
      <c r="AD298" s="211"/>
      <c r="AE298" s="211"/>
      <c r="AF298" s="211"/>
      <c r="AG298" s="211" t="s">
        <v>288</v>
      </c>
      <c r="AH298" s="211">
        <v>0</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68" t="s">
        <v>1650</v>
      </c>
      <c r="D299" s="259"/>
      <c r="E299" s="260">
        <v>21</v>
      </c>
      <c r="F299" s="222"/>
      <c r="G299" s="222"/>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288</v>
      </c>
      <c r="AH299" s="211">
        <v>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68" t="s">
        <v>1651</v>
      </c>
      <c r="D300" s="259"/>
      <c r="E300" s="260">
        <v>1</v>
      </c>
      <c r="F300" s="222"/>
      <c r="G300" s="22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288</v>
      </c>
      <c r="AH300" s="211">
        <v>0</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8" t="s">
        <v>1652</v>
      </c>
      <c r="D301" s="259"/>
      <c r="E301" s="260">
        <v>3</v>
      </c>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v>0</v>
      </c>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8" t="s">
        <v>1653</v>
      </c>
      <c r="D302" s="259"/>
      <c r="E302" s="260">
        <v>8.1</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68" t="s">
        <v>1654</v>
      </c>
      <c r="D303" s="259"/>
      <c r="E303" s="260">
        <v>1.6</v>
      </c>
      <c r="F303" s="222"/>
      <c r="G303" s="22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288</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68" t="s">
        <v>1655</v>
      </c>
      <c r="D304" s="259"/>
      <c r="E304" s="260">
        <v>0.9</v>
      </c>
      <c r="F304" s="222"/>
      <c r="G304" s="22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288</v>
      </c>
      <c r="AH304" s="211">
        <v>0</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ht="20.95" outlineLevel="1" x14ac:dyDescent="0.2">
      <c r="A305" s="233">
        <v>65</v>
      </c>
      <c r="B305" s="234" t="s">
        <v>1751</v>
      </c>
      <c r="C305" s="252" t="s">
        <v>1752</v>
      </c>
      <c r="D305" s="235" t="s">
        <v>349</v>
      </c>
      <c r="E305" s="236">
        <v>69.52</v>
      </c>
      <c r="F305" s="237"/>
      <c r="G305" s="238">
        <f>ROUND(E305*F305,2)</f>
        <v>0</v>
      </c>
      <c r="H305" s="237"/>
      <c r="I305" s="238">
        <f>ROUND(E305*H305,2)</f>
        <v>0</v>
      </c>
      <c r="J305" s="237"/>
      <c r="K305" s="238">
        <f>ROUND(E305*J305,2)</f>
        <v>0</v>
      </c>
      <c r="L305" s="238">
        <v>21</v>
      </c>
      <c r="M305" s="238">
        <f>G305*(1+L305/100)</f>
        <v>0</v>
      </c>
      <c r="N305" s="238">
        <v>3.2499999999999999E-3</v>
      </c>
      <c r="O305" s="238">
        <f>ROUND(E305*N305,2)</f>
        <v>0.23</v>
      </c>
      <c r="P305" s="238">
        <v>0</v>
      </c>
      <c r="Q305" s="238">
        <f>ROUND(E305*P305,2)</f>
        <v>0</v>
      </c>
      <c r="R305" s="238" t="s">
        <v>343</v>
      </c>
      <c r="S305" s="238" t="s">
        <v>214</v>
      </c>
      <c r="T305" s="239" t="s">
        <v>284</v>
      </c>
      <c r="U305" s="222">
        <v>0</v>
      </c>
      <c r="V305" s="222">
        <f>ROUND(E305*U305,2)</f>
        <v>0</v>
      </c>
      <c r="W305" s="222"/>
      <c r="X305" s="222" t="s">
        <v>344</v>
      </c>
      <c r="Y305" s="211"/>
      <c r="Z305" s="211"/>
      <c r="AA305" s="211"/>
      <c r="AB305" s="211"/>
      <c r="AC305" s="211"/>
      <c r="AD305" s="211"/>
      <c r="AE305" s="211"/>
      <c r="AF305" s="211"/>
      <c r="AG305" s="211" t="s">
        <v>345</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69" t="s">
        <v>310</v>
      </c>
      <c r="D306" s="261"/>
      <c r="E306" s="262"/>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70" t="s">
        <v>1753</v>
      </c>
      <c r="D307" s="261"/>
      <c r="E307" s="262">
        <v>8.5</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2</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70" t="s">
        <v>1754</v>
      </c>
      <c r="D308" s="261"/>
      <c r="E308" s="262">
        <v>4.8</v>
      </c>
      <c r="F308" s="222"/>
      <c r="G308" s="222"/>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288</v>
      </c>
      <c r="AH308" s="211">
        <v>2</v>
      </c>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70" t="s">
        <v>1755</v>
      </c>
      <c r="D309" s="261"/>
      <c r="E309" s="262">
        <v>10.8</v>
      </c>
      <c r="F309" s="222"/>
      <c r="G309" s="222"/>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288</v>
      </c>
      <c r="AH309" s="211">
        <v>2</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70" t="s">
        <v>1756</v>
      </c>
      <c r="D310" s="261"/>
      <c r="E310" s="262">
        <v>3.5</v>
      </c>
      <c r="F310" s="222"/>
      <c r="G310" s="22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288</v>
      </c>
      <c r="AH310" s="211">
        <v>2</v>
      </c>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70" t="s">
        <v>1757</v>
      </c>
      <c r="D311" s="261"/>
      <c r="E311" s="262">
        <v>21</v>
      </c>
      <c r="F311" s="222"/>
      <c r="G311" s="22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288</v>
      </c>
      <c r="AH311" s="211">
        <v>2</v>
      </c>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70" t="s">
        <v>1758</v>
      </c>
      <c r="D312" s="261"/>
      <c r="E312" s="262">
        <v>1</v>
      </c>
      <c r="F312" s="222"/>
      <c r="G312" s="22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288</v>
      </c>
      <c r="AH312" s="211">
        <v>2</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70" t="s">
        <v>1759</v>
      </c>
      <c r="D313" s="261"/>
      <c r="E313" s="262">
        <v>3</v>
      </c>
      <c r="F313" s="222"/>
      <c r="G313" s="222"/>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288</v>
      </c>
      <c r="AH313" s="211">
        <v>2</v>
      </c>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70" t="s">
        <v>1760</v>
      </c>
      <c r="D314" s="261"/>
      <c r="E314" s="262">
        <v>8.1</v>
      </c>
      <c r="F314" s="222"/>
      <c r="G314" s="22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288</v>
      </c>
      <c r="AH314" s="211">
        <v>2</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70" t="s">
        <v>1761</v>
      </c>
      <c r="D315" s="261"/>
      <c r="E315" s="262">
        <v>1.6</v>
      </c>
      <c r="F315" s="222"/>
      <c r="G315" s="22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288</v>
      </c>
      <c r="AH315" s="211">
        <v>2</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70" t="s">
        <v>1762</v>
      </c>
      <c r="D316" s="261"/>
      <c r="E316" s="262">
        <v>0.9</v>
      </c>
      <c r="F316" s="222"/>
      <c r="G316" s="222"/>
      <c r="H316" s="222"/>
      <c r="I316" s="222"/>
      <c r="J316" s="222"/>
      <c r="K316" s="222"/>
      <c r="L316" s="222"/>
      <c r="M316" s="222"/>
      <c r="N316" s="222"/>
      <c r="O316" s="222"/>
      <c r="P316" s="222"/>
      <c r="Q316" s="222"/>
      <c r="R316" s="222"/>
      <c r="S316" s="222"/>
      <c r="T316" s="222"/>
      <c r="U316" s="222"/>
      <c r="V316" s="222"/>
      <c r="W316" s="222"/>
      <c r="X316" s="222"/>
      <c r="Y316" s="211"/>
      <c r="Z316" s="211"/>
      <c r="AA316" s="211"/>
      <c r="AB316" s="211"/>
      <c r="AC316" s="211"/>
      <c r="AD316" s="211"/>
      <c r="AE316" s="211"/>
      <c r="AF316" s="211"/>
      <c r="AG316" s="211" t="s">
        <v>288</v>
      </c>
      <c r="AH316" s="211">
        <v>2</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71" t="s">
        <v>315</v>
      </c>
      <c r="D317" s="263"/>
      <c r="E317" s="264">
        <v>63.2</v>
      </c>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v>3</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18"/>
      <c r="B318" s="219"/>
      <c r="C318" s="269" t="s">
        <v>316</v>
      </c>
      <c r="D318" s="261"/>
      <c r="E318" s="262"/>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1763</v>
      </c>
      <c r="D319" s="259"/>
      <c r="E319" s="260">
        <v>69.52</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33">
        <v>66</v>
      </c>
      <c r="B320" s="234" t="s">
        <v>1764</v>
      </c>
      <c r="C320" s="252" t="s">
        <v>1765</v>
      </c>
      <c r="D320" s="235" t="s">
        <v>246</v>
      </c>
      <c r="E320" s="236">
        <v>66</v>
      </c>
      <c r="F320" s="237"/>
      <c r="G320" s="238">
        <f>ROUND(E320*F320,2)</f>
        <v>0</v>
      </c>
      <c r="H320" s="237"/>
      <c r="I320" s="238">
        <f>ROUND(E320*H320,2)</f>
        <v>0</v>
      </c>
      <c r="J320" s="237"/>
      <c r="K320" s="238">
        <f>ROUND(E320*J320,2)</f>
        <v>0</v>
      </c>
      <c r="L320" s="238">
        <v>21</v>
      </c>
      <c r="M320" s="238">
        <f>G320*(1+L320/100)</f>
        <v>0</v>
      </c>
      <c r="N320" s="238">
        <v>2.0000000000000002E-5</v>
      </c>
      <c r="O320" s="238">
        <f>ROUND(E320*N320,2)</f>
        <v>0</v>
      </c>
      <c r="P320" s="238">
        <v>0</v>
      </c>
      <c r="Q320" s="238">
        <f>ROUND(E320*P320,2)</f>
        <v>0</v>
      </c>
      <c r="R320" s="238" t="s">
        <v>343</v>
      </c>
      <c r="S320" s="238" t="s">
        <v>214</v>
      </c>
      <c r="T320" s="239" t="s">
        <v>284</v>
      </c>
      <c r="U320" s="222">
        <v>0</v>
      </c>
      <c r="V320" s="222">
        <f>ROUND(E320*U320,2)</f>
        <v>0</v>
      </c>
      <c r="W320" s="222"/>
      <c r="X320" s="222" t="s">
        <v>344</v>
      </c>
      <c r="Y320" s="211"/>
      <c r="Z320" s="211"/>
      <c r="AA320" s="211"/>
      <c r="AB320" s="211"/>
      <c r="AC320" s="211"/>
      <c r="AD320" s="211"/>
      <c r="AE320" s="211"/>
      <c r="AF320" s="211"/>
      <c r="AG320" s="211" t="s">
        <v>345</v>
      </c>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8" t="s">
        <v>1766</v>
      </c>
      <c r="D321" s="259"/>
      <c r="E321" s="260">
        <v>10</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68" t="s">
        <v>1767</v>
      </c>
      <c r="D322" s="259"/>
      <c r="E322" s="260">
        <v>8</v>
      </c>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0</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8" t="s">
        <v>1768</v>
      </c>
      <c r="D323" s="259"/>
      <c r="E323" s="260">
        <v>12</v>
      </c>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v>0</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68" t="s">
        <v>1769</v>
      </c>
      <c r="D324" s="259"/>
      <c r="E324" s="260">
        <v>2</v>
      </c>
      <c r="F324" s="222"/>
      <c r="G324" s="222"/>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288</v>
      </c>
      <c r="AH324" s="211">
        <v>0</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68" t="s">
        <v>1770</v>
      </c>
      <c r="D325" s="259"/>
      <c r="E325" s="260">
        <v>10</v>
      </c>
      <c r="F325" s="222"/>
      <c r="G325" s="222"/>
      <c r="H325" s="222"/>
      <c r="I325" s="222"/>
      <c r="J325" s="222"/>
      <c r="K325" s="222"/>
      <c r="L325" s="222"/>
      <c r="M325" s="222"/>
      <c r="N325" s="222"/>
      <c r="O325" s="222"/>
      <c r="P325" s="222"/>
      <c r="Q325" s="222"/>
      <c r="R325" s="222"/>
      <c r="S325" s="222"/>
      <c r="T325" s="222"/>
      <c r="U325" s="222"/>
      <c r="V325" s="222"/>
      <c r="W325" s="222"/>
      <c r="X325" s="222"/>
      <c r="Y325" s="211"/>
      <c r="Z325" s="211"/>
      <c r="AA325" s="211"/>
      <c r="AB325" s="211"/>
      <c r="AC325" s="211"/>
      <c r="AD325" s="211"/>
      <c r="AE325" s="211"/>
      <c r="AF325" s="211"/>
      <c r="AG325" s="211" t="s">
        <v>288</v>
      </c>
      <c r="AH325" s="211">
        <v>0</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68" t="s">
        <v>1771</v>
      </c>
      <c r="D326" s="259"/>
      <c r="E326" s="260">
        <v>4</v>
      </c>
      <c r="F326" s="222"/>
      <c r="G326" s="222"/>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288</v>
      </c>
      <c r="AH326" s="211">
        <v>0</v>
      </c>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68" t="s">
        <v>1772</v>
      </c>
      <c r="D327" s="259"/>
      <c r="E327" s="260">
        <v>8</v>
      </c>
      <c r="F327" s="222"/>
      <c r="G327" s="222"/>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288</v>
      </c>
      <c r="AH327" s="211">
        <v>0</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18"/>
      <c r="B328" s="219"/>
      <c r="C328" s="268" t="s">
        <v>1773</v>
      </c>
      <c r="D328" s="259"/>
      <c r="E328" s="260">
        <v>6</v>
      </c>
      <c r="F328" s="222"/>
      <c r="G328" s="222"/>
      <c r="H328" s="222"/>
      <c r="I328" s="222"/>
      <c r="J328" s="222"/>
      <c r="K328" s="222"/>
      <c r="L328" s="222"/>
      <c r="M328" s="222"/>
      <c r="N328" s="222"/>
      <c r="O328" s="222"/>
      <c r="P328" s="222"/>
      <c r="Q328" s="222"/>
      <c r="R328" s="222"/>
      <c r="S328" s="222"/>
      <c r="T328" s="222"/>
      <c r="U328" s="222"/>
      <c r="V328" s="222"/>
      <c r="W328" s="222"/>
      <c r="X328" s="222"/>
      <c r="Y328" s="211"/>
      <c r="Z328" s="211"/>
      <c r="AA328" s="211"/>
      <c r="AB328" s="211"/>
      <c r="AC328" s="211"/>
      <c r="AD328" s="211"/>
      <c r="AE328" s="211"/>
      <c r="AF328" s="211"/>
      <c r="AG328" s="211" t="s">
        <v>288</v>
      </c>
      <c r="AH328" s="211">
        <v>0</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68" t="s">
        <v>1774</v>
      </c>
      <c r="D329" s="259"/>
      <c r="E329" s="260">
        <v>4</v>
      </c>
      <c r="F329" s="222"/>
      <c r="G329" s="222"/>
      <c r="H329" s="222"/>
      <c r="I329" s="222"/>
      <c r="J329" s="222"/>
      <c r="K329" s="222"/>
      <c r="L329" s="222"/>
      <c r="M329" s="222"/>
      <c r="N329" s="222"/>
      <c r="O329" s="222"/>
      <c r="P329" s="222"/>
      <c r="Q329" s="222"/>
      <c r="R329" s="222"/>
      <c r="S329" s="222"/>
      <c r="T329" s="222"/>
      <c r="U329" s="222"/>
      <c r="V329" s="222"/>
      <c r="W329" s="222"/>
      <c r="X329" s="222"/>
      <c r="Y329" s="211"/>
      <c r="Z329" s="211"/>
      <c r="AA329" s="211"/>
      <c r="AB329" s="211"/>
      <c r="AC329" s="211"/>
      <c r="AD329" s="211"/>
      <c r="AE329" s="211"/>
      <c r="AF329" s="211"/>
      <c r="AG329" s="211" t="s">
        <v>288</v>
      </c>
      <c r="AH329" s="211">
        <v>0</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68" t="s">
        <v>1775</v>
      </c>
      <c r="D330" s="259"/>
      <c r="E330" s="260">
        <v>2</v>
      </c>
      <c r="F330" s="222"/>
      <c r="G330" s="222"/>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288</v>
      </c>
      <c r="AH330" s="211">
        <v>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ht="13.1" x14ac:dyDescent="0.2">
      <c r="A331" s="227" t="s">
        <v>209</v>
      </c>
      <c r="B331" s="228" t="s">
        <v>126</v>
      </c>
      <c r="C331" s="251" t="s">
        <v>127</v>
      </c>
      <c r="D331" s="229"/>
      <c r="E331" s="230"/>
      <c r="F331" s="231"/>
      <c r="G331" s="231">
        <f>SUMIF(AG332:AG357,"&lt;&gt;NOR",G332:G357)</f>
        <v>0</v>
      </c>
      <c r="H331" s="231"/>
      <c r="I331" s="231">
        <f>SUM(I332:I357)</f>
        <v>0</v>
      </c>
      <c r="J331" s="231"/>
      <c r="K331" s="231">
        <f>SUM(K332:K357)</f>
        <v>0</v>
      </c>
      <c r="L331" s="231"/>
      <c r="M331" s="231">
        <f>SUM(M332:M357)</f>
        <v>0</v>
      </c>
      <c r="N331" s="231"/>
      <c r="O331" s="231">
        <f>SUM(O332:O357)</f>
        <v>18.260000000000002</v>
      </c>
      <c r="P331" s="231"/>
      <c r="Q331" s="231">
        <f>SUM(Q332:Q357)</f>
        <v>0</v>
      </c>
      <c r="R331" s="231"/>
      <c r="S331" s="231"/>
      <c r="T331" s="232"/>
      <c r="U331" s="226"/>
      <c r="V331" s="226">
        <f>SUM(V332:V357)</f>
        <v>256.93</v>
      </c>
      <c r="W331" s="226"/>
      <c r="X331" s="226"/>
      <c r="AG331" t="s">
        <v>210</v>
      </c>
    </row>
    <row r="332" spans="1:60" ht="20.95" outlineLevel="1" x14ac:dyDescent="0.2">
      <c r="A332" s="233">
        <v>67</v>
      </c>
      <c r="B332" s="234" t="s">
        <v>591</v>
      </c>
      <c r="C332" s="252" t="s">
        <v>592</v>
      </c>
      <c r="D332" s="235" t="s">
        <v>294</v>
      </c>
      <c r="E332" s="236">
        <v>896.58</v>
      </c>
      <c r="F332" s="237"/>
      <c r="G332" s="238">
        <f>ROUND(E332*F332,2)</f>
        <v>0</v>
      </c>
      <c r="H332" s="237"/>
      <c r="I332" s="238">
        <f>ROUND(E332*H332,2)</f>
        <v>0</v>
      </c>
      <c r="J332" s="237"/>
      <c r="K332" s="238">
        <f>ROUND(E332*J332,2)</f>
        <v>0</v>
      </c>
      <c r="L332" s="238">
        <v>21</v>
      </c>
      <c r="M332" s="238">
        <f>G332*(1+L332/100)</f>
        <v>0</v>
      </c>
      <c r="N332" s="238">
        <v>1.8380000000000001E-2</v>
      </c>
      <c r="O332" s="238">
        <f>ROUND(E332*N332,2)</f>
        <v>16.48</v>
      </c>
      <c r="P332" s="238">
        <v>0</v>
      </c>
      <c r="Q332" s="238">
        <f>ROUND(E332*P332,2)</f>
        <v>0</v>
      </c>
      <c r="R332" s="238" t="s">
        <v>593</v>
      </c>
      <c r="S332" s="238" t="s">
        <v>214</v>
      </c>
      <c r="T332" s="239" t="s">
        <v>284</v>
      </c>
      <c r="U332" s="222">
        <v>0.13</v>
      </c>
      <c r="V332" s="222">
        <f>ROUND(E332*U332,2)</f>
        <v>116.56</v>
      </c>
      <c r="W332" s="222"/>
      <c r="X332" s="222" t="s">
        <v>248</v>
      </c>
      <c r="Y332" s="211"/>
      <c r="Z332" s="211"/>
      <c r="AA332" s="211"/>
      <c r="AB332" s="211"/>
      <c r="AC332" s="211"/>
      <c r="AD332" s="211"/>
      <c r="AE332" s="211"/>
      <c r="AF332" s="211"/>
      <c r="AG332" s="211" t="s">
        <v>249</v>
      </c>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67" t="s">
        <v>594</v>
      </c>
      <c r="D333" s="265"/>
      <c r="E333" s="265"/>
      <c r="F333" s="265"/>
      <c r="G333" s="265"/>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286</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68" t="s">
        <v>1776</v>
      </c>
      <c r="D334" s="259"/>
      <c r="E334" s="260">
        <v>896.58</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ht="31.45" outlineLevel="1" x14ac:dyDescent="0.2">
      <c r="A335" s="233">
        <v>68</v>
      </c>
      <c r="B335" s="234" t="s">
        <v>600</v>
      </c>
      <c r="C335" s="252" t="s">
        <v>601</v>
      </c>
      <c r="D335" s="235" t="s">
        <v>294</v>
      </c>
      <c r="E335" s="236">
        <v>1793.16</v>
      </c>
      <c r="F335" s="237"/>
      <c r="G335" s="238">
        <f>ROUND(E335*F335,2)</f>
        <v>0</v>
      </c>
      <c r="H335" s="237"/>
      <c r="I335" s="238">
        <f>ROUND(E335*H335,2)</f>
        <v>0</v>
      </c>
      <c r="J335" s="237"/>
      <c r="K335" s="238">
        <f>ROUND(E335*J335,2)</f>
        <v>0</v>
      </c>
      <c r="L335" s="238">
        <v>21</v>
      </c>
      <c r="M335" s="238">
        <f>G335*(1+L335/100)</f>
        <v>0</v>
      </c>
      <c r="N335" s="238">
        <v>8.4999999999999995E-4</v>
      </c>
      <c r="O335" s="238">
        <f>ROUND(E335*N335,2)</f>
        <v>1.52</v>
      </c>
      <c r="P335" s="238">
        <v>0</v>
      </c>
      <c r="Q335" s="238">
        <f>ROUND(E335*P335,2)</f>
        <v>0</v>
      </c>
      <c r="R335" s="238" t="s">
        <v>593</v>
      </c>
      <c r="S335" s="238" t="s">
        <v>214</v>
      </c>
      <c r="T335" s="239" t="s">
        <v>284</v>
      </c>
      <c r="U335" s="222">
        <v>6.0000000000000001E-3</v>
      </c>
      <c r="V335" s="222">
        <f>ROUND(E335*U335,2)</f>
        <v>10.76</v>
      </c>
      <c r="W335" s="222"/>
      <c r="X335" s="222" t="s">
        <v>248</v>
      </c>
      <c r="Y335" s="211"/>
      <c r="Z335" s="211"/>
      <c r="AA335" s="211"/>
      <c r="AB335" s="211"/>
      <c r="AC335" s="211"/>
      <c r="AD335" s="211"/>
      <c r="AE335" s="211"/>
      <c r="AF335" s="211"/>
      <c r="AG335" s="211" t="s">
        <v>249</v>
      </c>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18"/>
      <c r="B336" s="219"/>
      <c r="C336" s="267" t="s">
        <v>594</v>
      </c>
      <c r="D336" s="265"/>
      <c r="E336" s="265"/>
      <c r="F336" s="265"/>
      <c r="G336" s="265"/>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286</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68" t="s">
        <v>1777</v>
      </c>
      <c r="D337" s="259"/>
      <c r="E337" s="260">
        <v>1793.16</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ht="20.95" outlineLevel="1" x14ac:dyDescent="0.2">
      <c r="A338" s="243">
        <v>69</v>
      </c>
      <c r="B338" s="244" t="s">
        <v>606</v>
      </c>
      <c r="C338" s="255" t="s">
        <v>607</v>
      </c>
      <c r="D338" s="245" t="s">
        <v>294</v>
      </c>
      <c r="E338" s="246">
        <v>896.58</v>
      </c>
      <c r="F338" s="247"/>
      <c r="G338" s="248">
        <f>ROUND(E338*F338,2)</f>
        <v>0</v>
      </c>
      <c r="H338" s="247"/>
      <c r="I338" s="248">
        <f>ROUND(E338*H338,2)</f>
        <v>0</v>
      </c>
      <c r="J338" s="247"/>
      <c r="K338" s="248">
        <f>ROUND(E338*J338,2)</f>
        <v>0</v>
      </c>
      <c r="L338" s="248">
        <v>21</v>
      </c>
      <c r="M338" s="248">
        <f>G338*(1+L338/100)</f>
        <v>0</v>
      </c>
      <c r="N338" s="248">
        <v>0</v>
      </c>
      <c r="O338" s="248">
        <f>ROUND(E338*N338,2)</f>
        <v>0</v>
      </c>
      <c r="P338" s="248">
        <v>0</v>
      </c>
      <c r="Q338" s="248">
        <f>ROUND(E338*P338,2)</f>
        <v>0</v>
      </c>
      <c r="R338" s="248" t="s">
        <v>593</v>
      </c>
      <c r="S338" s="248" t="s">
        <v>214</v>
      </c>
      <c r="T338" s="249" t="s">
        <v>284</v>
      </c>
      <c r="U338" s="222">
        <v>0.105</v>
      </c>
      <c r="V338" s="222">
        <f>ROUND(E338*U338,2)</f>
        <v>94.14</v>
      </c>
      <c r="W338" s="222"/>
      <c r="X338" s="222" t="s">
        <v>248</v>
      </c>
      <c r="Y338" s="211"/>
      <c r="Z338" s="211"/>
      <c r="AA338" s="211"/>
      <c r="AB338" s="211"/>
      <c r="AC338" s="211"/>
      <c r="AD338" s="211"/>
      <c r="AE338" s="211"/>
      <c r="AF338" s="211"/>
      <c r="AG338" s="211" t="s">
        <v>249</v>
      </c>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33">
        <v>70</v>
      </c>
      <c r="B339" s="234" t="s">
        <v>616</v>
      </c>
      <c r="C339" s="252" t="s">
        <v>617</v>
      </c>
      <c r="D339" s="235" t="s">
        <v>294</v>
      </c>
      <c r="E339" s="236">
        <v>165.756</v>
      </c>
      <c r="F339" s="237"/>
      <c r="G339" s="238">
        <f>ROUND(E339*F339,2)</f>
        <v>0</v>
      </c>
      <c r="H339" s="237"/>
      <c r="I339" s="238">
        <f>ROUND(E339*H339,2)</f>
        <v>0</v>
      </c>
      <c r="J339" s="237"/>
      <c r="K339" s="238">
        <f>ROUND(E339*J339,2)</f>
        <v>0</v>
      </c>
      <c r="L339" s="238">
        <v>21</v>
      </c>
      <c r="M339" s="238">
        <f>G339*(1+L339/100)</f>
        <v>0</v>
      </c>
      <c r="N339" s="238">
        <v>1.58E-3</v>
      </c>
      <c r="O339" s="238">
        <f>ROUND(E339*N339,2)</f>
        <v>0.26</v>
      </c>
      <c r="P339" s="238">
        <v>0</v>
      </c>
      <c r="Q339" s="238">
        <f>ROUND(E339*P339,2)</f>
        <v>0</v>
      </c>
      <c r="R339" s="238" t="s">
        <v>593</v>
      </c>
      <c r="S339" s="238" t="s">
        <v>214</v>
      </c>
      <c r="T339" s="239" t="s">
        <v>284</v>
      </c>
      <c r="U339" s="222">
        <v>0.214</v>
      </c>
      <c r="V339" s="222">
        <f>ROUND(E339*U339,2)</f>
        <v>35.47</v>
      </c>
      <c r="W339" s="222"/>
      <c r="X339" s="222" t="s">
        <v>248</v>
      </c>
      <c r="Y339" s="211"/>
      <c r="Z339" s="211"/>
      <c r="AA339" s="211"/>
      <c r="AB339" s="211"/>
      <c r="AC339" s="211"/>
      <c r="AD339" s="211"/>
      <c r="AE339" s="211"/>
      <c r="AF339" s="211"/>
      <c r="AG339" s="211" t="s">
        <v>249</v>
      </c>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9" t="s">
        <v>310</v>
      </c>
      <c r="D340" s="261"/>
      <c r="E340" s="262"/>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70" t="s">
        <v>1778</v>
      </c>
      <c r="D341" s="261"/>
      <c r="E341" s="262">
        <v>3.1</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2</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70" t="s">
        <v>1779</v>
      </c>
      <c r="D342" s="261"/>
      <c r="E342" s="262">
        <v>2.88</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2</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70" t="s">
        <v>1780</v>
      </c>
      <c r="D343" s="261"/>
      <c r="E343" s="262">
        <v>3.6</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2</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70" t="s">
        <v>1781</v>
      </c>
      <c r="D344" s="261"/>
      <c r="E344" s="262">
        <v>3.05</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2</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70" t="s">
        <v>1782</v>
      </c>
      <c r="D345" s="261"/>
      <c r="E345" s="262">
        <v>14.8</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2</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70" t="s">
        <v>1783</v>
      </c>
      <c r="D346" s="261"/>
      <c r="E346" s="262">
        <v>12.8</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2</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70" t="s">
        <v>1784</v>
      </c>
      <c r="D347" s="261"/>
      <c r="E347" s="262">
        <v>22.8</v>
      </c>
      <c r="F347" s="222"/>
      <c r="G347" s="222"/>
      <c r="H347" s="222"/>
      <c r="I347" s="222"/>
      <c r="J347" s="222"/>
      <c r="K347" s="222"/>
      <c r="L347" s="222"/>
      <c r="M347" s="222"/>
      <c r="N347" s="222"/>
      <c r="O347" s="222"/>
      <c r="P347" s="222"/>
      <c r="Q347" s="222"/>
      <c r="R347" s="222"/>
      <c r="S347" s="222"/>
      <c r="T347" s="222"/>
      <c r="U347" s="222"/>
      <c r="V347" s="222"/>
      <c r="W347" s="222"/>
      <c r="X347" s="222"/>
      <c r="Y347" s="211"/>
      <c r="Z347" s="211"/>
      <c r="AA347" s="211"/>
      <c r="AB347" s="211"/>
      <c r="AC347" s="211"/>
      <c r="AD347" s="211"/>
      <c r="AE347" s="211"/>
      <c r="AF347" s="211"/>
      <c r="AG347" s="211" t="s">
        <v>288</v>
      </c>
      <c r="AH347" s="211">
        <v>2</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18"/>
      <c r="B348" s="219"/>
      <c r="C348" s="270" t="s">
        <v>1785</v>
      </c>
      <c r="D348" s="261"/>
      <c r="E348" s="262">
        <v>5.5</v>
      </c>
      <c r="F348" s="222"/>
      <c r="G348" s="222"/>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288</v>
      </c>
      <c r="AH348" s="211">
        <v>2</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18"/>
      <c r="B349" s="219"/>
      <c r="C349" s="270" t="s">
        <v>1786</v>
      </c>
      <c r="D349" s="261"/>
      <c r="E349" s="262">
        <v>31</v>
      </c>
      <c r="F349" s="222"/>
      <c r="G349" s="222"/>
      <c r="H349" s="222"/>
      <c r="I349" s="222"/>
      <c r="J349" s="222"/>
      <c r="K349" s="222"/>
      <c r="L349" s="222"/>
      <c r="M349" s="222"/>
      <c r="N349" s="222"/>
      <c r="O349" s="222"/>
      <c r="P349" s="222"/>
      <c r="Q349" s="222"/>
      <c r="R349" s="222"/>
      <c r="S349" s="222"/>
      <c r="T349" s="222"/>
      <c r="U349" s="222"/>
      <c r="V349" s="222"/>
      <c r="W349" s="222"/>
      <c r="X349" s="222"/>
      <c r="Y349" s="211"/>
      <c r="Z349" s="211"/>
      <c r="AA349" s="211"/>
      <c r="AB349" s="211"/>
      <c r="AC349" s="211"/>
      <c r="AD349" s="211"/>
      <c r="AE349" s="211"/>
      <c r="AF349" s="211"/>
      <c r="AG349" s="211" t="s">
        <v>288</v>
      </c>
      <c r="AH349" s="211">
        <v>2</v>
      </c>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70" t="s">
        <v>1787</v>
      </c>
      <c r="D350" s="261"/>
      <c r="E350" s="262">
        <v>5</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2</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70" t="s">
        <v>1788</v>
      </c>
      <c r="D351" s="261"/>
      <c r="E351" s="262">
        <v>11</v>
      </c>
      <c r="F351" s="222"/>
      <c r="G351" s="222"/>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288</v>
      </c>
      <c r="AH351" s="211">
        <v>2</v>
      </c>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70" t="s">
        <v>1789</v>
      </c>
      <c r="D352" s="261"/>
      <c r="E352" s="262">
        <v>14.1</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2</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70" t="s">
        <v>1790</v>
      </c>
      <c r="D353" s="261"/>
      <c r="E353" s="262">
        <v>5.6</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2</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18"/>
      <c r="B354" s="219"/>
      <c r="C354" s="270" t="s">
        <v>1791</v>
      </c>
      <c r="D354" s="261"/>
      <c r="E354" s="262">
        <v>2.9</v>
      </c>
      <c r="F354" s="222"/>
      <c r="G354" s="222"/>
      <c r="H354" s="222"/>
      <c r="I354" s="222"/>
      <c r="J354" s="222"/>
      <c r="K354" s="222"/>
      <c r="L354" s="222"/>
      <c r="M354" s="222"/>
      <c r="N354" s="222"/>
      <c r="O354" s="222"/>
      <c r="P354" s="222"/>
      <c r="Q354" s="222"/>
      <c r="R354" s="222"/>
      <c r="S354" s="222"/>
      <c r="T354" s="222"/>
      <c r="U354" s="222"/>
      <c r="V354" s="222"/>
      <c r="W354" s="222"/>
      <c r="X354" s="222"/>
      <c r="Y354" s="211"/>
      <c r="Z354" s="211"/>
      <c r="AA354" s="211"/>
      <c r="AB354" s="211"/>
      <c r="AC354" s="211"/>
      <c r="AD354" s="211"/>
      <c r="AE354" s="211"/>
      <c r="AF354" s="211"/>
      <c r="AG354" s="211" t="s">
        <v>288</v>
      </c>
      <c r="AH354" s="211">
        <v>2</v>
      </c>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71" t="s">
        <v>315</v>
      </c>
      <c r="D355" s="263"/>
      <c r="E355" s="264">
        <v>138.13</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3</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69" t="s">
        <v>316</v>
      </c>
      <c r="D356" s="261"/>
      <c r="E356" s="262"/>
      <c r="F356" s="222"/>
      <c r="G356" s="222"/>
      <c r="H356" s="222"/>
      <c r="I356" s="222"/>
      <c r="J356" s="222"/>
      <c r="K356" s="222"/>
      <c r="L356" s="222"/>
      <c r="M356" s="222"/>
      <c r="N356" s="222"/>
      <c r="O356" s="222"/>
      <c r="P356" s="222"/>
      <c r="Q356" s="222"/>
      <c r="R356" s="222"/>
      <c r="S356" s="222"/>
      <c r="T356" s="222"/>
      <c r="U356" s="222"/>
      <c r="V356" s="222"/>
      <c r="W356" s="222"/>
      <c r="X356" s="222"/>
      <c r="Y356" s="211"/>
      <c r="Z356" s="211"/>
      <c r="AA356" s="211"/>
      <c r="AB356" s="211"/>
      <c r="AC356" s="211"/>
      <c r="AD356" s="211"/>
      <c r="AE356" s="211"/>
      <c r="AF356" s="211"/>
      <c r="AG356" s="211" t="s">
        <v>288</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8" t="s">
        <v>1792</v>
      </c>
      <c r="D357" s="259"/>
      <c r="E357" s="260">
        <v>165.756</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0</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ht="13.1" x14ac:dyDescent="0.2">
      <c r="A358" s="227" t="s">
        <v>209</v>
      </c>
      <c r="B358" s="228" t="s">
        <v>128</v>
      </c>
      <c r="C358" s="251" t="s">
        <v>129</v>
      </c>
      <c r="D358" s="229"/>
      <c r="E358" s="230"/>
      <c r="F358" s="231"/>
      <c r="G358" s="231">
        <f>SUMIF(AG359:AG359,"&lt;&gt;NOR",G359:G359)</f>
        <v>0</v>
      </c>
      <c r="H358" s="231"/>
      <c r="I358" s="231">
        <f>SUM(I359:I359)</f>
        <v>0</v>
      </c>
      <c r="J358" s="231"/>
      <c r="K358" s="231">
        <f>SUM(K359:K359)</f>
        <v>0</v>
      </c>
      <c r="L358" s="231"/>
      <c r="M358" s="231">
        <f>SUM(M359:M359)</f>
        <v>0</v>
      </c>
      <c r="N358" s="231"/>
      <c r="O358" s="231">
        <f>SUM(O359:O359)</f>
        <v>0.03</v>
      </c>
      <c r="P358" s="231"/>
      <c r="Q358" s="231">
        <f>SUM(Q359:Q359)</f>
        <v>0</v>
      </c>
      <c r="R358" s="231"/>
      <c r="S358" s="231"/>
      <c r="T358" s="232"/>
      <c r="U358" s="226"/>
      <c r="V358" s="226">
        <f>SUM(V359:V359)</f>
        <v>251.61</v>
      </c>
      <c r="W358" s="226"/>
      <c r="X358" s="226"/>
      <c r="AG358" t="s">
        <v>210</v>
      </c>
    </row>
    <row r="359" spans="1:60" ht="41.9" outlineLevel="1" x14ac:dyDescent="0.2">
      <c r="A359" s="243">
        <v>71</v>
      </c>
      <c r="B359" s="244" t="s">
        <v>665</v>
      </c>
      <c r="C359" s="255" t="s">
        <v>666</v>
      </c>
      <c r="D359" s="245" t="s">
        <v>294</v>
      </c>
      <c r="E359" s="246">
        <v>816.93</v>
      </c>
      <c r="F359" s="247"/>
      <c r="G359" s="248">
        <f>ROUND(E359*F359,2)</f>
        <v>0</v>
      </c>
      <c r="H359" s="247"/>
      <c r="I359" s="248">
        <f>ROUND(E359*H359,2)</f>
        <v>0</v>
      </c>
      <c r="J359" s="247"/>
      <c r="K359" s="248">
        <f>ROUND(E359*J359,2)</f>
        <v>0</v>
      </c>
      <c r="L359" s="248">
        <v>21</v>
      </c>
      <c r="M359" s="248">
        <f>G359*(1+L359/100)</f>
        <v>0</v>
      </c>
      <c r="N359" s="248">
        <v>4.0000000000000003E-5</v>
      </c>
      <c r="O359" s="248">
        <f>ROUND(E359*N359,2)</f>
        <v>0.03</v>
      </c>
      <c r="P359" s="248">
        <v>0</v>
      </c>
      <c r="Q359" s="248">
        <f>ROUND(E359*P359,2)</f>
        <v>0</v>
      </c>
      <c r="R359" s="248" t="s">
        <v>354</v>
      </c>
      <c r="S359" s="248" t="s">
        <v>214</v>
      </c>
      <c r="T359" s="249" t="s">
        <v>284</v>
      </c>
      <c r="U359" s="222">
        <v>0.308</v>
      </c>
      <c r="V359" s="222">
        <f>ROUND(E359*U359,2)</f>
        <v>251.61</v>
      </c>
      <c r="W359" s="222"/>
      <c r="X359" s="222" t="s">
        <v>248</v>
      </c>
      <c r="Y359" s="211"/>
      <c r="Z359" s="211"/>
      <c r="AA359" s="211"/>
      <c r="AB359" s="211"/>
      <c r="AC359" s="211"/>
      <c r="AD359" s="211"/>
      <c r="AE359" s="211"/>
      <c r="AF359" s="211"/>
      <c r="AG359" s="211" t="s">
        <v>249</v>
      </c>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ht="13.1" x14ac:dyDescent="0.2">
      <c r="A360" s="227" t="s">
        <v>209</v>
      </c>
      <c r="B360" s="228" t="s">
        <v>130</v>
      </c>
      <c r="C360" s="251" t="s">
        <v>131</v>
      </c>
      <c r="D360" s="229"/>
      <c r="E360" s="230"/>
      <c r="F360" s="231"/>
      <c r="G360" s="231">
        <f>SUMIF(AG361:AG443,"&lt;&gt;NOR",G361:G443)</f>
        <v>0</v>
      </c>
      <c r="H360" s="231"/>
      <c r="I360" s="231">
        <f>SUM(I361:I443)</f>
        <v>0</v>
      </c>
      <c r="J360" s="231"/>
      <c r="K360" s="231">
        <f>SUM(K361:K443)</f>
        <v>0</v>
      </c>
      <c r="L360" s="231"/>
      <c r="M360" s="231">
        <f>SUM(M361:M443)</f>
        <v>0</v>
      </c>
      <c r="N360" s="231"/>
      <c r="O360" s="231">
        <f>SUM(O361:O443)</f>
        <v>0.19</v>
      </c>
      <c r="P360" s="231"/>
      <c r="Q360" s="231">
        <f>SUM(Q361:Q443)</f>
        <v>121.77000000000001</v>
      </c>
      <c r="R360" s="231"/>
      <c r="S360" s="231"/>
      <c r="T360" s="232"/>
      <c r="U360" s="226"/>
      <c r="V360" s="226">
        <f>SUM(V361:V443)</f>
        <v>1281.07</v>
      </c>
      <c r="W360" s="226"/>
      <c r="X360" s="226"/>
      <c r="AG360" t="s">
        <v>210</v>
      </c>
    </row>
    <row r="361" spans="1:60" ht="20.95" outlineLevel="1" x14ac:dyDescent="0.2">
      <c r="A361" s="233">
        <v>72</v>
      </c>
      <c r="B361" s="234" t="s">
        <v>675</v>
      </c>
      <c r="C361" s="252" t="s">
        <v>676</v>
      </c>
      <c r="D361" s="235" t="s">
        <v>294</v>
      </c>
      <c r="E361" s="236">
        <v>7.31</v>
      </c>
      <c r="F361" s="237"/>
      <c r="G361" s="238">
        <f>ROUND(E361*F361,2)</f>
        <v>0</v>
      </c>
      <c r="H361" s="237"/>
      <c r="I361" s="238">
        <f>ROUND(E361*H361,2)</f>
        <v>0</v>
      </c>
      <c r="J361" s="237"/>
      <c r="K361" s="238">
        <f>ROUND(E361*J361,2)</f>
        <v>0</v>
      </c>
      <c r="L361" s="238">
        <v>21</v>
      </c>
      <c r="M361" s="238">
        <f>G361*(1+L361/100)</f>
        <v>0</v>
      </c>
      <c r="N361" s="238">
        <v>0</v>
      </c>
      <c r="O361" s="238">
        <f>ROUND(E361*N361,2)</f>
        <v>0</v>
      </c>
      <c r="P361" s="238">
        <v>4.5999999999999999E-2</v>
      </c>
      <c r="Q361" s="238">
        <f>ROUND(E361*P361,2)</f>
        <v>0.34</v>
      </c>
      <c r="R361" s="238" t="s">
        <v>677</v>
      </c>
      <c r="S361" s="238" t="s">
        <v>214</v>
      </c>
      <c r="T361" s="239" t="s">
        <v>284</v>
      </c>
      <c r="U361" s="222">
        <v>0.26</v>
      </c>
      <c r="V361" s="222">
        <f>ROUND(E361*U361,2)</f>
        <v>1.9</v>
      </c>
      <c r="W361" s="222"/>
      <c r="X361" s="222" t="s">
        <v>248</v>
      </c>
      <c r="Y361" s="211"/>
      <c r="Z361" s="211"/>
      <c r="AA361" s="211"/>
      <c r="AB361" s="211"/>
      <c r="AC361" s="211"/>
      <c r="AD361" s="211"/>
      <c r="AE361" s="211"/>
      <c r="AF361" s="211"/>
      <c r="AG361" s="211" t="s">
        <v>249</v>
      </c>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ht="31.45" outlineLevel="1" x14ac:dyDescent="0.2">
      <c r="A362" s="218"/>
      <c r="B362" s="219"/>
      <c r="C362" s="268" t="s">
        <v>1629</v>
      </c>
      <c r="D362" s="259"/>
      <c r="E362" s="260">
        <v>7.31</v>
      </c>
      <c r="F362" s="222"/>
      <c r="G362" s="222"/>
      <c r="H362" s="222"/>
      <c r="I362" s="222"/>
      <c r="J362" s="222"/>
      <c r="K362" s="222"/>
      <c r="L362" s="222"/>
      <c r="M362" s="222"/>
      <c r="N362" s="222"/>
      <c r="O362" s="222"/>
      <c r="P362" s="222"/>
      <c r="Q362" s="222"/>
      <c r="R362" s="222"/>
      <c r="S362" s="222"/>
      <c r="T362" s="222"/>
      <c r="U362" s="222"/>
      <c r="V362" s="222"/>
      <c r="W362" s="222"/>
      <c r="X362" s="222"/>
      <c r="Y362" s="211"/>
      <c r="Z362" s="211"/>
      <c r="AA362" s="211"/>
      <c r="AB362" s="211"/>
      <c r="AC362" s="211"/>
      <c r="AD362" s="211"/>
      <c r="AE362" s="211"/>
      <c r="AF362" s="211"/>
      <c r="AG362" s="211" t="s">
        <v>288</v>
      </c>
      <c r="AH362" s="211">
        <v>0</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ht="20.95" outlineLevel="1" x14ac:dyDescent="0.2">
      <c r="A363" s="233">
        <v>73</v>
      </c>
      <c r="B363" s="234" t="s">
        <v>1793</v>
      </c>
      <c r="C363" s="252" t="s">
        <v>1794</v>
      </c>
      <c r="D363" s="235" t="s">
        <v>282</v>
      </c>
      <c r="E363" s="236">
        <v>0.18690000000000001</v>
      </c>
      <c r="F363" s="237"/>
      <c r="G363" s="238">
        <f>ROUND(E363*F363,2)</f>
        <v>0</v>
      </c>
      <c r="H363" s="237"/>
      <c r="I363" s="238">
        <f>ROUND(E363*H363,2)</f>
        <v>0</v>
      </c>
      <c r="J363" s="237"/>
      <c r="K363" s="238">
        <f>ROUND(E363*J363,2)</f>
        <v>0</v>
      </c>
      <c r="L363" s="238">
        <v>21</v>
      </c>
      <c r="M363" s="238">
        <f>G363*(1+L363/100)</f>
        <v>0</v>
      </c>
      <c r="N363" s="238">
        <v>0</v>
      </c>
      <c r="O363" s="238">
        <f>ROUND(E363*N363,2)</f>
        <v>0</v>
      </c>
      <c r="P363" s="238">
        <v>2.2000000000000002</v>
      </c>
      <c r="Q363" s="238">
        <f>ROUND(E363*P363,2)</f>
        <v>0.41</v>
      </c>
      <c r="R363" s="238" t="s">
        <v>677</v>
      </c>
      <c r="S363" s="238" t="s">
        <v>214</v>
      </c>
      <c r="T363" s="239" t="s">
        <v>284</v>
      </c>
      <c r="U363" s="222">
        <v>10.88</v>
      </c>
      <c r="V363" s="222">
        <f>ROUND(E363*U363,2)</f>
        <v>2.0299999999999998</v>
      </c>
      <c r="W363" s="222"/>
      <c r="X363" s="222" t="s">
        <v>248</v>
      </c>
      <c r="Y363" s="211"/>
      <c r="Z363" s="211"/>
      <c r="AA363" s="211"/>
      <c r="AB363" s="211"/>
      <c r="AC363" s="211"/>
      <c r="AD363" s="211"/>
      <c r="AE363" s="211"/>
      <c r="AF363" s="211"/>
      <c r="AG363" s="211" t="s">
        <v>1554</v>
      </c>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68" t="s">
        <v>1795</v>
      </c>
      <c r="D364" s="259"/>
      <c r="E364" s="260">
        <v>0.18690000000000001</v>
      </c>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v>0</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33">
        <v>74</v>
      </c>
      <c r="B365" s="234" t="s">
        <v>1796</v>
      </c>
      <c r="C365" s="252" t="s">
        <v>1797</v>
      </c>
      <c r="D365" s="235" t="s">
        <v>294</v>
      </c>
      <c r="E365" s="236">
        <v>2.8035000000000001</v>
      </c>
      <c r="F365" s="237"/>
      <c r="G365" s="238">
        <f>ROUND(E365*F365,2)</f>
        <v>0</v>
      </c>
      <c r="H365" s="237"/>
      <c r="I365" s="238">
        <f>ROUND(E365*H365,2)</f>
        <v>0</v>
      </c>
      <c r="J365" s="237"/>
      <c r="K365" s="238">
        <f>ROUND(E365*J365,2)</f>
        <v>0</v>
      </c>
      <c r="L365" s="238">
        <v>21</v>
      </c>
      <c r="M365" s="238">
        <f>G365*(1+L365/100)</f>
        <v>0</v>
      </c>
      <c r="N365" s="238">
        <v>0</v>
      </c>
      <c r="O365" s="238">
        <f>ROUND(E365*N365,2)</f>
        <v>0</v>
      </c>
      <c r="P365" s="238">
        <v>7.0000000000000007E-2</v>
      </c>
      <c r="Q365" s="238">
        <f>ROUND(E365*P365,2)</f>
        <v>0.2</v>
      </c>
      <c r="R365" s="238" t="s">
        <v>677</v>
      </c>
      <c r="S365" s="238" t="s">
        <v>214</v>
      </c>
      <c r="T365" s="239" t="s">
        <v>284</v>
      </c>
      <c r="U365" s="222">
        <v>0.42</v>
      </c>
      <c r="V365" s="222">
        <f>ROUND(E365*U365,2)</f>
        <v>1.18</v>
      </c>
      <c r="W365" s="222"/>
      <c r="X365" s="222" t="s">
        <v>248</v>
      </c>
      <c r="Y365" s="211"/>
      <c r="Z365" s="211"/>
      <c r="AA365" s="211"/>
      <c r="AB365" s="211"/>
      <c r="AC365" s="211"/>
      <c r="AD365" s="211"/>
      <c r="AE365" s="211"/>
      <c r="AF365" s="211"/>
      <c r="AG365" s="211" t="s">
        <v>1554</v>
      </c>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67" t="s">
        <v>1798</v>
      </c>
      <c r="D366" s="265"/>
      <c r="E366" s="265"/>
      <c r="F366" s="265"/>
      <c r="G366" s="265"/>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286</v>
      </c>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68" t="s">
        <v>1799</v>
      </c>
      <c r="D367" s="259"/>
      <c r="E367" s="260">
        <v>2.8035000000000001</v>
      </c>
      <c r="F367" s="222"/>
      <c r="G367" s="222"/>
      <c r="H367" s="222"/>
      <c r="I367" s="222"/>
      <c r="J367" s="222"/>
      <c r="K367" s="222"/>
      <c r="L367" s="222"/>
      <c r="M367" s="222"/>
      <c r="N367" s="222"/>
      <c r="O367" s="222"/>
      <c r="P367" s="222"/>
      <c r="Q367" s="222"/>
      <c r="R367" s="222"/>
      <c r="S367" s="222"/>
      <c r="T367" s="222"/>
      <c r="U367" s="222"/>
      <c r="V367" s="222"/>
      <c r="W367" s="222"/>
      <c r="X367" s="222"/>
      <c r="Y367" s="211"/>
      <c r="Z367" s="211"/>
      <c r="AA367" s="211"/>
      <c r="AB367" s="211"/>
      <c r="AC367" s="211"/>
      <c r="AD367" s="211"/>
      <c r="AE367" s="211"/>
      <c r="AF367" s="211"/>
      <c r="AG367" s="211" t="s">
        <v>288</v>
      </c>
      <c r="AH367" s="211">
        <v>0</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33">
        <v>75</v>
      </c>
      <c r="B368" s="234" t="s">
        <v>1800</v>
      </c>
      <c r="C368" s="252" t="s">
        <v>1801</v>
      </c>
      <c r="D368" s="235" t="s">
        <v>246</v>
      </c>
      <c r="E368" s="236">
        <v>7</v>
      </c>
      <c r="F368" s="237"/>
      <c r="G368" s="238">
        <f>ROUND(E368*F368,2)</f>
        <v>0</v>
      </c>
      <c r="H368" s="237"/>
      <c r="I368" s="238">
        <f>ROUND(E368*H368,2)</f>
        <v>0</v>
      </c>
      <c r="J368" s="237"/>
      <c r="K368" s="238">
        <f>ROUND(E368*J368,2)</f>
        <v>0</v>
      </c>
      <c r="L368" s="238">
        <v>21</v>
      </c>
      <c r="M368" s="238">
        <f>G368*(1+L368/100)</f>
        <v>0</v>
      </c>
      <c r="N368" s="238">
        <v>0</v>
      </c>
      <c r="O368" s="238">
        <f>ROUND(E368*N368,2)</f>
        <v>0</v>
      </c>
      <c r="P368" s="238">
        <v>0</v>
      </c>
      <c r="Q368" s="238">
        <f>ROUND(E368*P368,2)</f>
        <v>0</v>
      </c>
      <c r="R368" s="238" t="s">
        <v>677</v>
      </c>
      <c r="S368" s="238" t="s">
        <v>214</v>
      </c>
      <c r="T368" s="239" t="s">
        <v>284</v>
      </c>
      <c r="U368" s="222">
        <v>0.05</v>
      </c>
      <c r="V368" s="222">
        <f>ROUND(E368*U368,2)</f>
        <v>0.35</v>
      </c>
      <c r="W368" s="222"/>
      <c r="X368" s="222" t="s">
        <v>248</v>
      </c>
      <c r="Y368" s="211"/>
      <c r="Z368" s="211"/>
      <c r="AA368" s="211"/>
      <c r="AB368" s="211"/>
      <c r="AC368" s="211"/>
      <c r="AD368" s="211"/>
      <c r="AE368" s="211"/>
      <c r="AF368" s="211"/>
      <c r="AG368" s="211" t="s">
        <v>249</v>
      </c>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67" t="s">
        <v>1802</v>
      </c>
      <c r="D369" s="265"/>
      <c r="E369" s="265"/>
      <c r="F369" s="265"/>
      <c r="G369" s="265"/>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286</v>
      </c>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68" t="s">
        <v>1803</v>
      </c>
      <c r="D370" s="259"/>
      <c r="E370" s="260">
        <v>4</v>
      </c>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0</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68" t="s">
        <v>1804</v>
      </c>
      <c r="D371" s="259"/>
      <c r="E371" s="260">
        <v>2</v>
      </c>
      <c r="F371" s="222"/>
      <c r="G371" s="222"/>
      <c r="H371" s="222"/>
      <c r="I371" s="222"/>
      <c r="J371" s="222"/>
      <c r="K371" s="222"/>
      <c r="L371" s="222"/>
      <c r="M371" s="222"/>
      <c r="N371" s="222"/>
      <c r="O371" s="222"/>
      <c r="P371" s="222"/>
      <c r="Q371" s="222"/>
      <c r="R371" s="222"/>
      <c r="S371" s="222"/>
      <c r="T371" s="222"/>
      <c r="U371" s="222"/>
      <c r="V371" s="222"/>
      <c r="W371" s="222"/>
      <c r="X371" s="222"/>
      <c r="Y371" s="211"/>
      <c r="Z371" s="211"/>
      <c r="AA371" s="211"/>
      <c r="AB371" s="211"/>
      <c r="AC371" s="211"/>
      <c r="AD371" s="211"/>
      <c r="AE371" s="211"/>
      <c r="AF371" s="211"/>
      <c r="AG371" s="211" t="s">
        <v>288</v>
      </c>
      <c r="AH371" s="211">
        <v>0</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68" t="s">
        <v>60</v>
      </c>
      <c r="D372" s="259"/>
      <c r="E372" s="260">
        <v>1</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0</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33">
        <v>76</v>
      </c>
      <c r="B373" s="234" t="s">
        <v>687</v>
      </c>
      <c r="C373" s="252" t="s">
        <v>688</v>
      </c>
      <c r="D373" s="235" t="s">
        <v>294</v>
      </c>
      <c r="E373" s="236">
        <v>14.58</v>
      </c>
      <c r="F373" s="237"/>
      <c r="G373" s="238">
        <f>ROUND(E373*F373,2)</f>
        <v>0</v>
      </c>
      <c r="H373" s="237"/>
      <c r="I373" s="238">
        <f>ROUND(E373*H373,2)</f>
        <v>0</v>
      </c>
      <c r="J373" s="237"/>
      <c r="K373" s="238">
        <f>ROUND(E373*J373,2)</f>
        <v>0</v>
      </c>
      <c r="L373" s="238">
        <v>21</v>
      </c>
      <c r="M373" s="238">
        <f>G373*(1+L373/100)</f>
        <v>0</v>
      </c>
      <c r="N373" s="238">
        <v>1E-3</v>
      </c>
      <c r="O373" s="238">
        <f>ROUND(E373*N373,2)</f>
        <v>0.01</v>
      </c>
      <c r="P373" s="238">
        <v>6.2E-2</v>
      </c>
      <c r="Q373" s="238">
        <f>ROUND(E373*P373,2)</f>
        <v>0.9</v>
      </c>
      <c r="R373" s="238" t="s">
        <v>677</v>
      </c>
      <c r="S373" s="238" t="s">
        <v>214</v>
      </c>
      <c r="T373" s="239" t="s">
        <v>284</v>
      </c>
      <c r="U373" s="222">
        <v>0.61199999999999999</v>
      </c>
      <c r="V373" s="222">
        <f>ROUND(E373*U373,2)</f>
        <v>8.92</v>
      </c>
      <c r="W373" s="222"/>
      <c r="X373" s="222" t="s">
        <v>248</v>
      </c>
      <c r="Y373" s="211"/>
      <c r="Z373" s="211"/>
      <c r="AA373" s="211"/>
      <c r="AB373" s="211"/>
      <c r="AC373" s="211"/>
      <c r="AD373" s="211"/>
      <c r="AE373" s="211"/>
      <c r="AF373" s="211"/>
      <c r="AG373" s="211" t="s">
        <v>249</v>
      </c>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67" t="s">
        <v>685</v>
      </c>
      <c r="D374" s="265"/>
      <c r="E374" s="265"/>
      <c r="F374" s="265"/>
      <c r="G374" s="265"/>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286</v>
      </c>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68" t="s">
        <v>1805</v>
      </c>
      <c r="D375" s="259"/>
      <c r="E375" s="260">
        <v>1.62</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0</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68" t="s">
        <v>1806</v>
      </c>
      <c r="D376" s="259"/>
      <c r="E376" s="260">
        <v>10.08</v>
      </c>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v>0</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68" t="s">
        <v>1807</v>
      </c>
      <c r="D377" s="259"/>
      <c r="E377" s="260">
        <v>2.88</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0</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33">
        <v>77</v>
      </c>
      <c r="B378" s="234" t="s">
        <v>689</v>
      </c>
      <c r="C378" s="252" t="s">
        <v>690</v>
      </c>
      <c r="D378" s="235" t="s">
        <v>294</v>
      </c>
      <c r="E378" s="236">
        <v>37.799999999999997</v>
      </c>
      <c r="F378" s="237"/>
      <c r="G378" s="238">
        <f>ROUND(E378*F378,2)</f>
        <v>0</v>
      </c>
      <c r="H378" s="237"/>
      <c r="I378" s="238">
        <f>ROUND(E378*H378,2)</f>
        <v>0</v>
      </c>
      <c r="J378" s="237"/>
      <c r="K378" s="238">
        <f>ROUND(E378*J378,2)</f>
        <v>0</v>
      </c>
      <c r="L378" s="238">
        <v>21</v>
      </c>
      <c r="M378" s="238">
        <f>G378*(1+L378/100)</f>
        <v>0</v>
      </c>
      <c r="N378" s="238">
        <v>9.2000000000000003E-4</v>
      </c>
      <c r="O378" s="238">
        <f>ROUND(E378*N378,2)</f>
        <v>0.03</v>
      </c>
      <c r="P378" s="238">
        <v>5.3999999999999999E-2</v>
      </c>
      <c r="Q378" s="238">
        <f>ROUND(E378*P378,2)</f>
        <v>2.04</v>
      </c>
      <c r="R378" s="238" t="s">
        <v>677</v>
      </c>
      <c r="S378" s="238" t="s">
        <v>214</v>
      </c>
      <c r="T378" s="239" t="s">
        <v>284</v>
      </c>
      <c r="U378" s="222">
        <v>0.46500000000000002</v>
      </c>
      <c r="V378" s="222">
        <f>ROUND(E378*U378,2)</f>
        <v>17.579999999999998</v>
      </c>
      <c r="W378" s="222"/>
      <c r="X378" s="222" t="s">
        <v>248</v>
      </c>
      <c r="Y378" s="211"/>
      <c r="Z378" s="211"/>
      <c r="AA378" s="211"/>
      <c r="AB378" s="211"/>
      <c r="AC378" s="211"/>
      <c r="AD378" s="211"/>
      <c r="AE378" s="211"/>
      <c r="AF378" s="211"/>
      <c r="AG378" s="211" t="s">
        <v>249</v>
      </c>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67" t="s">
        <v>685</v>
      </c>
      <c r="D379" s="265"/>
      <c r="E379" s="265"/>
      <c r="F379" s="265"/>
      <c r="G379" s="265"/>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286</v>
      </c>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18"/>
      <c r="B380" s="219"/>
      <c r="C380" s="268" t="s">
        <v>1808</v>
      </c>
      <c r="D380" s="259"/>
      <c r="E380" s="260">
        <v>8.64</v>
      </c>
      <c r="F380" s="222"/>
      <c r="G380" s="222"/>
      <c r="H380" s="222"/>
      <c r="I380" s="222"/>
      <c r="J380" s="222"/>
      <c r="K380" s="222"/>
      <c r="L380" s="222"/>
      <c r="M380" s="222"/>
      <c r="N380" s="222"/>
      <c r="O380" s="222"/>
      <c r="P380" s="222"/>
      <c r="Q380" s="222"/>
      <c r="R380" s="222"/>
      <c r="S380" s="222"/>
      <c r="T380" s="222"/>
      <c r="U380" s="222"/>
      <c r="V380" s="222"/>
      <c r="W380" s="222"/>
      <c r="X380" s="222"/>
      <c r="Y380" s="211"/>
      <c r="Z380" s="211"/>
      <c r="AA380" s="211"/>
      <c r="AB380" s="211"/>
      <c r="AC380" s="211"/>
      <c r="AD380" s="211"/>
      <c r="AE380" s="211"/>
      <c r="AF380" s="211"/>
      <c r="AG380" s="211" t="s">
        <v>288</v>
      </c>
      <c r="AH380" s="211">
        <v>0</v>
      </c>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18"/>
      <c r="B381" s="219"/>
      <c r="C381" s="268" t="s">
        <v>1809</v>
      </c>
      <c r="D381" s="259"/>
      <c r="E381" s="260">
        <v>29.16</v>
      </c>
      <c r="F381" s="222"/>
      <c r="G381" s="222"/>
      <c r="H381" s="222"/>
      <c r="I381" s="222"/>
      <c r="J381" s="222"/>
      <c r="K381" s="222"/>
      <c r="L381" s="222"/>
      <c r="M381" s="222"/>
      <c r="N381" s="222"/>
      <c r="O381" s="222"/>
      <c r="P381" s="222"/>
      <c r="Q381" s="222"/>
      <c r="R381" s="222"/>
      <c r="S381" s="222"/>
      <c r="T381" s="222"/>
      <c r="U381" s="222"/>
      <c r="V381" s="222"/>
      <c r="W381" s="222"/>
      <c r="X381" s="222"/>
      <c r="Y381" s="211"/>
      <c r="Z381" s="211"/>
      <c r="AA381" s="211"/>
      <c r="AB381" s="211"/>
      <c r="AC381" s="211"/>
      <c r="AD381" s="211"/>
      <c r="AE381" s="211"/>
      <c r="AF381" s="211"/>
      <c r="AG381" s="211" t="s">
        <v>288</v>
      </c>
      <c r="AH381" s="211">
        <v>0</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33">
        <v>78</v>
      </c>
      <c r="B382" s="234" t="s">
        <v>1810</v>
      </c>
      <c r="C382" s="252" t="s">
        <v>1811</v>
      </c>
      <c r="D382" s="235" t="s">
        <v>294</v>
      </c>
      <c r="E382" s="236">
        <v>122.4</v>
      </c>
      <c r="F382" s="237"/>
      <c r="G382" s="238">
        <f>ROUND(E382*F382,2)</f>
        <v>0</v>
      </c>
      <c r="H382" s="237"/>
      <c r="I382" s="238">
        <f>ROUND(E382*H382,2)</f>
        <v>0</v>
      </c>
      <c r="J382" s="237"/>
      <c r="K382" s="238">
        <f>ROUND(E382*J382,2)</f>
        <v>0</v>
      </c>
      <c r="L382" s="238">
        <v>21</v>
      </c>
      <c r="M382" s="238">
        <f>G382*(1+L382/100)</f>
        <v>0</v>
      </c>
      <c r="N382" s="238">
        <v>8.1999999999999998E-4</v>
      </c>
      <c r="O382" s="238">
        <f>ROUND(E382*N382,2)</f>
        <v>0.1</v>
      </c>
      <c r="P382" s="238">
        <v>4.7E-2</v>
      </c>
      <c r="Q382" s="238">
        <f>ROUND(E382*P382,2)</f>
        <v>5.75</v>
      </c>
      <c r="R382" s="238" t="s">
        <v>677</v>
      </c>
      <c r="S382" s="238" t="s">
        <v>214</v>
      </c>
      <c r="T382" s="239" t="s">
        <v>284</v>
      </c>
      <c r="U382" s="222">
        <v>0.39600000000000002</v>
      </c>
      <c r="V382" s="222">
        <f>ROUND(E382*U382,2)</f>
        <v>48.47</v>
      </c>
      <c r="W382" s="222"/>
      <c r="X382" s="222" t="s">
        <v>248</v>
      </c>
      <c r="Y382" s="211"/>
      <c r="Z382" s="211"/>
      <c r="AA382" s="211"/>
      <c r="AB382" s="211"/>
      <c r="AC382" s="211"/>
      <c r="AD382" s="211"/>
      <c r="AE382" s="211"/>
      <c r="AF382" s="211"/>
      <c r="AG382" s="211" t="s">
        <v>249</v>
      </c>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18"/>
      <c r="B383" s="219"/>
      <c r="C383" s="267" t="s">
        <v>685</v>
      </c>
      <c r="D383" s="265"/>
      <c r="E383" s="265"/>
      <c r="F383" s="265"/>
      <c r="G383" s="265"/>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286</v>
      </c>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68" t="s">
        <v>1812</v>
      </c>
      <c r="D384" s="259"/>
      <c r="E384" s="260">
        <v>6.3</v>
      </c>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v>0</v>
      </c>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68" t="s">
        <v>1813</v>
      </c>
      <c r="D385" s="259"/>
      <c r="E385" s="260">
        <v>14.58</v>
      </c>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0</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18"/>
      <c r="B386" s="219"/>
      <c r="C386" s="268" t="s">
        <v>1814</v>
      </c>
      <c r="D386" s="259"/>
      <c r="E386" s="260">
        <v>40.32</v>
      </c>
      <c r="F386" s="222"/>
      <c r="G386" s="222"/>
      <c r="H386" s="222"/>
      <c r="I386" s="222"/>
      <c r="J386" s="222"/>
      <c r="K386" s="222"/>
      <c r="L386" s="222"/>
      <c r="M386" s="222"/>
      <c r="N386" s="222"/>
      <c r="O386" s="222"/>
      <c r="P386" s="222"/>
      <c r="Q386" s="222"/>
      <c r="R386" s="222"/>
      <c r="S386" s="222"/>
      <c r="T386" s="222"/>
      <c r="U386" s="222"/>
      <c r="V386" s="222"/>
      <c r="W386" s="222"/>
      <c r="X386" s="222"/>
      <c r="Y386" s="211"/>
      <c r="Z386" s="211"/>
      <c r="AA386" s="211"/>
      <c r="AB386" s="211"/>
      <c r="AC386" s="211"/>
      <c r="AD386" s="211"/>
      <c r="AE386" s="211"/>
      <c r="AF386" s="211"/>
      <c r="AG386" s="211" t="s">
        <v>288</v>
      </c>
      <c r="AH386" s="211">
        <v>0</v>
      </c>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18"/>
      <c r="B387" s="219"/>
      <c r="C387" s="268" t="s">
        <v>1815</v>
      </c>
      <c r="D387" s="259"/>
      <c r="E387" s="260">
        <v>6.3</v>
      </c>
      <c r="F387" s="222"/>
      <c r="G387" s="222"/>
      <c r="H387" s="222"/>
      <c r="I387" s="222"/>
      <c r="J387" s="222"/>
      <c r="K387" s="222"/>
      <c r="L387" s="222"/>
      <c r="M387" s="222"/>
      <c r="N387" s="222"/>
      <c r="O387" s="222"/>
      <c r="P387" s="222"/>
      <c r="Q387" s="222"/>
      <c r="R387" s="222"/>
      <c r="S387" s="222"/>
      <c r="T387" s="222"/>
      <c r="U387" s="222"/>
      <c r="V387" s="222"/>
      <c r="W387" s="222"/>
      <c r="X387" s="222"/>
      <c r="Y387" s="211"/>
      <c r="Z387" s="211"/>
      <c r="AA387" s="211"/>
      <c r="AB387" s="211"/>
      <c r="AC387" s="211"/>
      <c r="AD387" s="211"/>
      <c r="AE387" s="211"/>
      <c r="AF387" s="211"/>
      <c r="AG387" s="211" t="s">
        <v>288</v>
      </c>
      <c r="AH387" s="211">
        <v>0</v>
      </c>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18"/>
      <c r="B388" s="219"/>
      <c r="C388" s="268" t="s">
        <v>1813</v>
      </c>
      <c r="D388" s="259"/>
      <c r="E388" s="260">
        <v>14.58</v>
      </c>
      <c r="F388" s="222"/>
      <c r="G388" s="222"/>
      <c r="H388" s="222"/>
      <c r="I388" s="222"/>
      <c r="J388" s="222"/>
      <c r="K388" s="222"/>
      <c r="L388" s="222"/>
      <c r="M388" s="222"/>
      <c r="N388" s="222"/>
      <c r="O388" s="222"/>
      <c r="P388" s="222"/>
      <c r="Q388" s="222"/>
      <c r="R388" s="222"/>
      <c r="S388" s="222"/>
      <c r="T388" s="222"/>
      <c r="U388" s="222"/>
      <c r="V388" s="222"/>
      <c r="W388" s="222"/>
      <c r="X388" s="222"/>
      <c r="Y388" s="211"/>
      <c r="Z388" s="211"/>
      <c r="AA388" s="211"/>
      <c r="AB388" s="211"/>
      <c r="AC388" s="211"/>
      <c r="AD388" s="211"/>
      <c r="AE388" s="211"/>
      <c r="AF388" s="211"/>
      <c r="AG388" s="211" t="s">
        <v>288</v>
      </c>
      <c r="AH388" s="211">
        <v>0</v>
      </c>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18"/>
      <c r="B389" s="219"/>
      <c r="C389" s="268" t="s">
        <v>1814</v>
      </c>
      <c r="D389" s="259"/>
      <c r="E389" s="260">
        <v>40.32</v>
      </c>
      <c r="F389" s="222"/>
      <c r="G389" s="222"/>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288</v>
      </c>
      <c r="AH389" s="211">
        <v>0</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33">
        <v>79</v>
      </c>
      <c r="B390" s="234" t="s">
        <v>708</v>
      </c>
      <c r="C390" s="252" t="s">
        <v>709</v>
      </c>
      <c r="D390" s="235" t="s">
        <v>294</v>
      </c>
      <c r="E390" s="236">
        <v>17.954999999999998</v>
      </c>
      <c r="F390" s="237"/>
      <c r="G390" s="238">
        <f>ROUND(E390*F390,2)</f>
        <v>0</v>
      </c>
      <c r="H390" s="237"/>
      <c r="I390" s="238">
        <f>ROUND(E390*H390,2)</f>
        <v>0</v>
      </c>
      <c r="J390" s="237"/>
      <c r="K390" s="238">
        <f>ROUND(E390*J390,2)</f>
        <v>0</v>
      </c>
      <c r="L390" s="238">
        <v>21</v>
      </c>
      <c r="M390" s="238">
        <f>G390*(1+L390/100)</f>
        <v>0</v>
      </c>
      <c r="N390" s="238">
        <v>1E-3</v>
      </c>
      <c r="O390" s="238">
        <f>ROUND(E390*N390,2)</f>
        <v>0.02</v>
      </c>
      <c r="P390" s="238">
        <v>6.7000000000000004E-2</v>
      </c>
      <c r="Q390" s="238">
        <f>ROUND(E390*P390,2)</f>
        <v>1.2</v>
      </c>
      <c r="R390" s="238" t="s">
        <v>677</v>
      </c>
      <c r="S390" s="238" t="s">
        <v>214</v>
      </c>
      <c r="T390" s="239" t="s">
        <v>284</v>
      </c>
      <c r="U390" s="222">
        <v>0.53300000000000003</v>
      </c>
      <c r="V390" s="222">
        <f>ROUND(E390*U390,2)</f>
        <v>9.57</v>
      </c>
      <c r="W390" s="222"/>
      <c r="X390" s="222" t="s">
        <v>248</v>
      </c>
      <c r="Y390" s="211"/>
      <c r="Z390" s="211"/>
      <c r="AA390" s="211"/>
      <c r="AB390" s="211"/>
      <c r="AC390" s="211"/>
      <c r="AD390" s="211"/>
      <c r="AE390" s="211"/>
      <c r="AF390" s="211"/>
      <c r="AG390" s="211" t="s">
        <v>249</v>
      </c>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18"/>
      <c r="B391" s="219"/>
      <c r="C391" s="267" t="s">
        <v>685</v>
      </c>
      <c r="D391" s="265"/>
      <c r="E391" s="265"/>
      <c r="F391" s="265"/>
      <c r="G391" s="265"/>
      <c r="H391" s="222"/>
      <c r="I391" s="222"/>
      <c r="J391" s="222"/>
      <c r="K391" s="222"/>
      <c r="L391" s="222"/>
      <c r="M391" s="222"/>
      <c r="N391" s="222"/>
      <c r="O391" s="222"/>
      <c r="P391" s="222"/>
      <c r="Q391" s="222"/>
      <c r="R391" s="222"/>
      <c r="S391" s="222"/>
      <c r="T391" s="222"/>
      <c r="U391" s="222"/>
      <c r="V391" s="222"/>
      <c r="W391" s="222"/>
      <c r="X391" s="222"/>
      <c r="Y391" s="211"/>
      <c r="Z391" s="211"/>
      <c r="AA391" s="211"/>
      <c r="AB391" s="211"/>
      <c r="AC391" s="211"/>
      <c r="AD391" s="211"/>
      <c r="AE391" s="211"/>
      <c r="AF391" s="211"/>
      <c r="AG391" s="211" t="s">
        <v>286</v>
      </c>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18"/>
      <c r="B392" s="219"/>
      <c r="C392" s="268" t="s">
        <v>1816</v>
      </c>
      <c r="D392" s="259"/>
      <c r="E392" s="260">
        <v>9.7200000000000006</v>
      </c>
      <c r="F392" s="222"/>
      <c r="G392" s="222"/>
      <c r="H392" s="222"/>
      <c r="I392" s="222"/>
      <c r="J392" s="222"/>
      <c r="K392" s="222"/>
      <c r="L392" s="222"/>
      <c r="M392" s="222"/>
      <c r="N392" s="222"/>
      <c r="O392" s="222"/>
      <c r="P392" s="222"/>
      <c r="Q392" s="222"/>
      <c r="R392" s="222"/>
      <c r="S392" s="222"/>
      <c r="T392" s="222"/>
      <c r="U392" s="222"/>
      <c r="V392" s="222"/>
      <c r="W392" s="222"/>
      <c r="X392" s="222"/>
      <c r="Y392" s="211"/>
      <c r="Z392" s="211"/>
      <c r="AA392" s="211"/>
      <c r="AB392" s="211"/>
      <c r="AC392" s="211"/>
      <c r="AD392" s="211"/>
      <c r="AE392" s="211"/>
      <c r="AF392" s="211"/>
      <c r="AG392" s="211" t="s">
        <v>288</v>
      </c>
      <c r="AH392" s="211">
        <v>0</v>
      </c>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18"/>
      <c r="B393" s="219"/>
      <c r="C393" s="268" t="s">
        <v>1817</v>
      </c>
      <c r="D393" s="259"/>
      <c r="E393" s="260">
        <v>5.4</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68" t="s">
        <v>1818</v>
      </c>
      <c r="D394" s="259"/>
      <c r="E394" s="260">
        <v>2.835</v>
      </c>
      <c r="F394" s="222"/>
      <c r="G394" s="222"/>
      <c r="H394" s="222"/>
      <c r="I394" s="222"/>
      <c r="J394" s="222"/>
      <c r="K394" s="222"/>
      <c r="L394" s="222"/>
      <c r="M394" s="222"/>
      <c r="N394" s="222"/>
      <c r="O394" s="222"/>
      <c r="P394" s="222"/>
      <c r="Q394" s="222"/>
      <c r="R394" s="222"/>
      <c r="S394" s="222"/>
      <c r="T394" s="222"/>
      <c r="U394" s="222"/>
      <c r="V394" s="222"/>
      <c r="W394" s="222"/>
      <c r="X394" s="222"/>
      <c r="Y394" s="211"/>
      <c r="Z394" s="211"/>
      <c r="AA394" s="211"/>
      <c r="AB394" s="211"/>
      <c r="AC394" s="211"/>
      <c r="AD394" s="211"/>
      <c r="AE394" s="211"/>
      <c r="AF394" s="211"/>
      <c r="AG394" s="211" t="s">
        <v>288</v>
      </c>
      <c r="AH394" s="211">
        <v>0</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33">
        <v>80</v>
      </c>
      <c r="B395" s="234" t="s">
        <v>1819</v>
      </c>
      <c r="C395" s="252" t="s">
        <v>1820</v>
      </c>
      <c r="D395" s="235" t="s">
        <v>246</v>
      </c>
      <c r="E395" s="236">
        <v>2</v>
      </c>
      <c r="F395" s="237"/>
      <c r="G395" s="238">
        <f>ROUND(E395*F395,2)</f>
        <v>0</v>
      </c>
      <c r="H395" s="237"/>
      <c r="I395" s="238">
        <f>ROUND(E395*H395,2)</f>
        <v>0</v>
      </c>
      <c r="J395" s="237"/>
      <c r="K395" s="238">
        <f>ROUND(E395*J395,2)</f>
        <v>0</v>
      </c>
      <c r="L395" s="238">
        <v>21</v>
      </c>
      <c r="M395" s="238">
        <f>G395*(1+L395/100)</f>
        <v>0</v>
      </c>
      <c r="N395" s="238">
        <v>0</v>
      </c>
      <c r="O395" s="238">
        <f>ROUND(E395*N395,2)</f>
        <v>0</v>
      </c>
      <c r="P395" s="238">
        <v>0</v>
      </c>
      <c r="Q395" s="238">
        <f>ROUND(E395*P395,2)</f>
        <v>0</v>
      </c>
      <c r="R395" s="238" t="s">
        <v>677</v>
      </c>
      <c r="S395" s="238" t="s">
        <v>214</v>
      </c>
      <c r="T395" s="239" t="s">
        <v>284</v>
      </c>
      <c r="U395" s="222">
        <v>0.28000000000000003</v>
      </c>
      <c r="V395" s="222">
        <f>ROUND(E395*U395,2)</f>
        <v>0.56000000000000005</v>
      </c>
      <c r="W395" s="222"/>
      <c r="X395" s="222" t="s">
        <v>248</v>
      </c>
      <c r="Y395" s="211"/>
      <c r="Z395" s="211"/>
      <c r="AA395" s="211"/>
      <c r="AB395" s="211"/>
      <c r="AC395" s="211"/>
      <c r="AD395" s="211"/>
      <c r="AE395" s="211"/>
      <c r="AF395" s="211"/>
      <c r="AG395" s="211" t="s">
        <v>249</v>
      </c>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1" x14ac:dyDescent="0.2">
      <c r="A396" s="218"/>
      <c r="B396" s="219"/>
      <c r="C396" s="267" t="s">
        <v>1821</v>
      </c>
      <c r="D396" s="265"/>
      <c r="E396" s="265"/>
      <c r="F396" s="265"/>
      <c r="G396" s="265"/>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286</v>
      </c>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18"/>
      <c r="B397" s="219"/>
      <c r="C397" s="268" t="s">
        <v>1822</v>
      </c>
      <c r="D397" s="259"/>
      <c r="E397" s="260">
        <v>2</v>
      </c>
      <c r="F397" s="222"/>
      <c r="G397" s="222"/>
      <c r="H397" s="222"/>
      <c r="I397" s="222"/>
      <c r="J397" s="222"/>
      <c r="K397" s="222"/>
      <c r="L397" s="222"/>
      <c r="M397" s="222"/>
      <c r="N397" s="222"/>
      <c r="O397" s="222"/>
      <c r="P397" s="222"/>
      <c r="Q397" s="222"/>
      <c r="R397" s="222"/>
      <c r="S397" s="222"/>
      <c r="T397" s="222"/>
      <c r="U397" s="222"/>
      <c r="V397" s="222"/>
      <c r="W397" s="222"/>
      <c r="X397" s="222"/>
      <c r="Y397" s="211"/>
      <c r="Z397" s="211"/>
      <c r="AA397" s="211"/>
      <c r="AB397" s="211"/>
      <c r="AC397" s="211"/>
      <c r="AD397" s="211"/>
      <c r="AE397" s="211"/>
      <c r="AF397" s="211"/>
      <c r="AG397" s="211" t="s">
        <v>288</v>
      </c>
      <c r="AH397" s="211">
        <v>0</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ht="20.95" outlineLevel="1" x14ac:dyDescent="0.2">
      <c r="A398" s="233">
        <v>81</v>
      </c>
      <c r="B398" s="234" t="s">
        <v>1823</v>
      </c>
      <c r="C398" s="252" t="s">
        <v>1824</v>
      </c>
      <c r="D398" s="235" t="s">
        <v>294</v>
      </c>
      <c r="E398" s="236">
        <v>7.29</v>
      </c>
      <c r="F398" s="237"/>
      <c r="G398" s="238">
        <f>ROUND(E398*F398,2)</f>
        <v>0</v>
      </c>
      <c r="H398" s="237"/>
      <c r="I398" s="238">
        <f>ROUND(E398*H398,2)</f>
        <v>0</v>
      </c>
      <c r="J398" s="237"/>
      <c r="K398" s="238">
        <f>ROUND(E398*J398,2)</f>
        <v>0</v>
      </c>
      <c r="L398" s="238">
        <v>21</v>
      </c>
      <c r="M398" s="238">
        <f>G398*(1+L398/100)</f>
        <v>0</v>
      </c>
      <c r="N398" s="238">
        <v>5.5999999999999995E-4</v>
      </c>
      <c r="O398" s="238">
        <f>ROUND(E398*N398,2)</f>
        <v>0</v>
      </c>
      <c r="P398" s="238">
        <v>6.6000000000000003E-2</v>
      </c>
      <c r="Q398" s="238">
        <f>ROUND(E398*P398,2)</f>
        <v>0.48</v>
      </c>
      <c r="R398" s="238" t="s">
        <v>677</v>
      </c>
      <c r="S398" s="238" t="s">
        <v>214</v>
      </c>
      <c r="T398" s="239" t="s">
        <v>284</v>
      </c>
      <c r="U398" s="222">
        <v>0.34699999999999998</v>
      </c>
      <c r="V398" s="222">
        <f>ROUND(E398*U398,2)</f>
        <v>2.5299999999999998</v>
      </c>
      <c r="W398" s="222"/>
      <c r="X398" s="222" t="s">
        <v>248</v>
      </c>
      <c r="Y398" s="211"/>
      <c r="Z398" s="211"/>
      <c r="AA398" s="211"/>
      <c r="AB398" s="211"/>
      <c r="AC398" s="211"/>
      <c r="AD398" s="211"/>
      <c r="AE398" s="211"/>
      <c r="AF398" s="211"/>
      <c r="AG398" s="211" t="s">
        <v>249</v>
      </c>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18"/>
      <c r="B399" s="219"/>
      <c r="C399" s="268" t="s">
        <v>1825</v>
      </c>
      <c r="D399" s="259"/>
      <c r="E399" s="260">
        <v>7.29</v>
      </c>
      <c r="F399" s="222"/>
      <c r="G399" s="222"/>
      <c r="H399" s="222"/>
      <c r="I399" s="222"/>
      <c r="J399" s="222"/>
      <c r="K399" s="222"/>
      <c r="L399" s="222"/>
      <c r="M399" s="222"/>
      <c r="N399" s="222"/>
      <c r="O399" s="222"/>
      <c r="P399" s="222"/>
      <c r="Q399" s="222"/>
      <c r="R399" s="222"/>
      <c r="S399" s="222"/>
      <c r="T399" s="222"/>
      <c r="U399" s="222"/>
      <c r="V399" s="222"/>
      <c r="W399" s="222"/>
      <c r="X399" s="222"/>
      <c r="Y399" s="211"/>
      <c r="Z399" s="211"/>
      <c r="AA399" s="211"/>
      <c r="AB399" s="211"/>
      <c r="AC399" s="211"/>
      <c r="AD399" s="211"/>
      <c r="AE399" s="211"/>
      <c r="AF399" s="211"/>
      <c r="AG399" s="211" t="s">
        <v>288</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33">
        <v>82</v>
      </c>
      <c r="B400" s="234" t="s">
        <v>711</v>
      </c>
      <c r="C400" s="252" t="s">
        <v>712</v>
      </c>
      <c r="D400" s="235" t="s">
        <v>349</v>
      </c>
      <c r="E400" s="236">
        <v>63.2</v>
      </c>
      <c r="F400" s="237"/>
      <c r="G400" s="238">
        <f>ROUND(E400*F400,2)</f>
        <v>0</v>
      </c>
      <c r="H400" s="237"/>
      <c r="I400" s="238">
        <f>ROUND(E400*H400,2)</f>
        <v>0</v>
      </c>
      <c r="J400" s="237"/>
      <c r="K400" s="238">
        <f>ROUND(E400*J400,2)</f>
        <v>0</v>
      </c>
      <c r="L400" s="238">
        <v>21</v>
      </c>
      <c r="M400" s="238">
        <f>G400*(1+L400/100)</f>
        <v>0</v>
      </c>
      <c r="N400" s="238">
        <v>0</v>
      </c>
      <c r="O400" s="238">
        <f>ROUND(E400*N400,2)</f>
        <v>0</v>
      </c>
      <c r="P400" s="238">
        <v>1.507E-2</v>
      </c>
      <c r="Q400" s="238">
        <f>ROUND(E400*P400,2)</f>
        <v>0.95</v>
      </c>
      <c r="R400" s="238" t="s">
        <v>677</v>
      </c>
      <c r="S400" s="238" t="s">
        <v>214</v>
      </c>
      <c r="T400" s="239" t="s">
        <v>284</v>
      </c>
      <c r="U400" s="222">
        <v>0.11</v>
      </c>
      <c r="V400" s="222">
        <f>ROUND(E400*U400,2)</f>
        <v>6.95</v>
      </c>
      <c r="W400" s="222"/>
      <c r="X400" s="222" t="s">
        <v>248</v>
      </c>
      <c r="Y400" s="211"/>
      <c r="Z400" s="211"/>
      <c r="AA400" s="211"/>
      <c r="AB400" s="211"/>
      <c r="AC400" s="211"/>
      <c r="AD400" s="211"/>
      <c r="AE400" s="211"/>
      <c r="AF400" s="211"/>
      <c r="AG400" s="211" t="s">
        <v>249</v>
      </c>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68" t="s">
        <v>1826</v>
      </c>
      <c r="D401" s="259"/>
      <c r="E401" s="260">
        <v>8.5</v>
      </c>
      <c r="F401" s="222"/>
      <c r="G401" s="222"/>
      <c r="H401" s="222"/>
      <c r="I401" s="222"/>
      <c r="J401" s="222"/>
      <c r="K401" s="222"/>
      <c r="L401" s="222"/>
      <c r="M401" s="222"/>
      <c r="N401" s="222"/>
      <c r="O401" s="222"/>
      <c r="P401" s="222"/>
      <c r="Q401" s="222"/>
      <c r="R401" s="222"/>
      <c r="S401" s="222"/>
      <c r="T401" s="222"/>
      <c r="U401" s="222"/>
      <c r="V401" s="222"/>
      <c r="W401" s="222"/>
      <c r="X401" s="222"/>
      <c r="Y401" s="211"/>
      <c r="Z401" s="211"/>
      <c r="AA401" s="211"/>
      <c r="AB401" s="211"/>
      <c r="AC401" s="211"/>
      <c r="AD401" s="211"/>
      <c r="AE401" s="211"/>
      <c r="AF401" s="211"/>
      <c r="AG401" s="211" t="s">
        <v>288</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68" t="s">
        <v>1827</v>
      </c>
      <c r="D402" s="259"/>
      <c r="E402" s="260">
        <v>4.8</v>
      </c>
      <c r="F402" s="222"/>
      <c r="G402" s="222"/>
      <c r="H402" s="222"/>
      <c r="I402" s="222"/>
      <c r="J402" s="222"/>
      <c r="K402" s="222"/>
      <c r="L402" s="222"/>
      <c r="M402" s="222"/>
      <c r="N402" s="222"/>
      <c r="O402" s="222"/>
      <c r="P402" s="222"/>
      <c r="Q402" s="222"/>
      <c r="R402" s="222"/>
      <c r="S402" s="222"/>
      <c r="T402" s="222"/>
      <c r="U402" s="222"/>
      <c r="V402" s="222"/>
      <c r="W402" s="222"/>
      <c r="X402" s="222"/>
      <c r="Y402" s="211"/>
      <c r="Z402" s="211"/>
      <c r="AA402" s="211"/>
      <c r="AB402" s="211"/>
      <c r="AC402" s="211"/>
      <c r="AD402" s="211"/>
      <c r="AE402" s="211"/>
      <c r="AF402" s="211"/>
      <c r="AG402" s="211" t="s">
        <v>288</v>
      </c>
      <c r="AH402" s="211">
        <v>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18"/>
      <c r="B403" s="219"/>
      <c r="C403" s="268" t="s">
        <v>1828</v>
      </c>
      <c r="D403" s="259"/>
      <c r="E403" s="260">
        <v>10.8</v>
      </c>
      <c r="F403" s="222"/>
      <c r="G403" s="222"/>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288</v>
      </c>
      <c r="AH403" s="211">
        <v>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8" t="s">
        <v>1829</v>
      </c>
      <c r="D404" s="259"/>
      <c r="E404" s="260">
        <v>3.5</v>
      </c>
      <c r="F404" s="222"/>
      <c r="G404" s="222"/>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288</v>
      </c>
      <c r="AH404" s="211">
        <v>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8" t="s">
        <v>1830</v>
      </c>
      <c r="D405" s="259"/>
      <c r="E405" s="260">
        <v>21</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8" t="s">
        <v>1831</v>
      </c>
      <c r="D406" s="259"/>
      <c r="E406" s="260">
        <v>1</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8" t="s">
        <v>1832</v>
      </c>
      <c r="D407" s="259"/>
      <c r="E407" s="260">
        <v>3</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8" t="s">
        <v>1833</v>
      </c>
      <c r="D408" s="259"/>
      <c r="E408" s="260">
        <v>8.1</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8" t="s">
        <v>1834</v>
      </c>
      <c r="D409" s="259"/>
      <c r="E409" s="260">
        <v>1.6</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1835</v>
      </c>
      <c r="D410" s="259"/>
      <c r="E410" s="260">
        <v>0.9</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ht="31.45" outlineLevel="1" x14ac:dyDescent="0.2">
      <c r="A411" s="233">
        <v>83</v>
      </c>
      <c r="B411" s="234" t="s">
        <v>1836</v>
      </c>
      <c r="C411" s="252" t="s">
        <v>1837</v>
      </c>
      <c r="D411" s="235" t="s">
        <v>282</v>
      </c>
      <c r="E411" s="236">
        <v>14.3703</v>
      </c>
      <c r="F411" s="237"/>
      <c r="G411" s="238">
        <f>ROUND(E411*F411,2)</f>
        <v>0</v>
      </c>
      <c r="H411" s="237"/>
      <c r="I411" s="238">
        <f>ROUND(E411*H411,2)</f>
        <v>0</v>
      </c>
      <c r="J411" s="237"/>
      <c r="K411" s="238">
        <f>ROUND(E411*J411,2)</f>
        <v>0</v>
      </c>
      <c r="L411" s="238">
        <v>21</v>
      </c>
      <c r="M411" s="238">
        <f>G411*(1+L411/100)</f>
        <v>0</v>
      </c>
      <c r="N411" s="238">
        <v>1.82E-3</v>
      </c>
      <c r="O411" s="238">
        <f>ROUND(E411*N411,2)</f>
        <v>0.03</v>
      </c>
      <c r="P411" s="238">
        <v>1.8</v>
      </c>
      <c r="Q411" s="238">
        <f>ROUND(E411*P411,2)</f>
        <v>25.87</v>
      </c>
      <c r="R411" s="238" t="s">
        <v>677</v>
      </c>
      <c r="S411" s="238" t="s">
        <v>214</v>
      </c>
      <c r="T411" s="239" t="s">
        <v>284</v>
      </c>
      <c r="U411" s="222">
        <v>3.1960000000000002</v>
      </c>
      <c r="V411" s="222">
        <f>ROUND(E411*U411,2)</f>
        <v>45.93</v>
      </c>
      <c r="W411" s="222"/>
      <c r="X411" s="222" t="s">
        <v>248</v>
      </c>
      <c r="Y411" s="211"/>
      <c r="Z411" s="211"/>
      <c r="AA411" s="211"/>
      <c r="AB411" s="211"/>
      <c r="AC411" s="211"/>
      <c r="AD411" s="211"/>
      <c r="AE411" s="211"/>
      <c r="AF411" s="211"/>
      <c r="AG411" s="211" t="s">
        <v>249</v>
      </c>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7" t="s">
        <v>1838</v>
      </c>
      <c r="D412" s="265"/>
      <c r="E412" s="265"/>
      <c r="F412" s="265"/>
      <c r="G412" s="265"/>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286</v>
      </c>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8" t="s">
        <v>1839</v>
      </c>
      <c r="D413" s="259"/>
      <c r="E413" s="260">
        <v>14.3703</v>
      </c>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ht="31.45" outlineLevel="1" x14ac:dyDescent="0.2">
      <c r="A414" s="233">
        <v>84</v>
      </c>
      <c r="B414" s="234" t="s">
        <v>713</v>
      </c>
      <c r="C414" s="252" t="s">
        <v>714</v>
      </c>
      <c r="D414" s="235" t="s">
        <v>294</v>
      </c>
      <c r="E414" s="236">
        <v>702.49998000000005</v>
      </c>
      <c r="F414" s="237"/>
      <c r="G414" s="238">
        <f>ROUND(E414*F414,2)</f>
        <v>0</v>
      </c>
      <c r="H414" s="237"/>
      <c r="I414" s="238">
        <f>ROUND(E414*H414,2)</f>
        <v>0</v>
      </c>
      <c r="J414" s="237"/>
      <c r="K414" s="238">
        <f>ROUND(E414*J414,2)</f>
        <v>0</v>
      </c>
      <c r="L414" s="238">
        <v>21</v>
      </c>
      <c r="M414" s="238">
        <f>G414*(1+L414/100)</f>
        <v>0</v>
      </c>
      <c r="N414" s="238">
        <v>0</v>
      </c>
      <c r="O414" s="238">
        <f>ROUND(E414*N414,2)</f>
        <v>0</v>
      </c>
      <c r="P414" s="238">
        <v>5.8999999999999997E-2</v>
      </c>
      <c r="Q414" s="238">
        <f>ROUND(E414*P414,2)</f>
        <v>41.45</v>
      </c>
      <c r="R414" s="238" t="s">
        <v>677</v>
      </c>
      <c r="S414" s="238" t="s">
        <v>214</v>
      </c>
      <c r="T414" s="239" t="s">
        <v>284</v>
      </c>
      <c r="U414" s="222">
        <v>0.2</v>
      </c>
      <c r="V414" s="222">
        <f>ROUND(E414*U414,2)</f>
        <v>140.5</v>
      </c>
      <c r="W414" s="222"/>
      <c r="X414" s="222" t="s">
        <v>248</v>
      </c>
      <c r="Y414" s="211"/>
      <c r="Z414" s="211"/>
      <c r="AA414" s="211"/>
      <c r="AB414" s="211"/>
      <c r="AC414" s="211"/>
      <c r="AD414" s="211"/>
      <c r="AE414" s="211"/>
      <c r="AF414" s="211"/>
      <c r="AG414" s="211" t="s">
        <v>249</v>
      </c>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ht="20.95" outlineLevel="1" x14ac:dyDescent="0.2">
      <c r="A415" s="218"/>
      <c r="B415" s="219"/>
      <c r="C415" s="268" t="s">
        <v>1731</v>
      </c>
      <c r="D415" s="259"/>
      <c r="E415" s="260">
        <v>313.05918000000003</v>
      </c>
      <c r="F415" s="222"/>
      <c r="G415" s="222"/>
      <c r="H415" s="222"/>
      <c r="I415" s="222"/>
      <c r="J415" s="222"/>
      <c r="K415" s="222"/>
      <c r="L415" s="222"/>
      <c r="M415" s="222"/>
      <c r="N415" s="222"/>
      <c r="O415" s="222"/>
      <c r="P415" s="222"/>
      <c r="Q415" s="222"/>
      <c r="R415" s="222"/>
      <c r="S415" s="222"/>
      <c r="T415" s="222"/>
      <c r="U415" s="222"/>
      <c r="V415" s="222"/>
      <c r="W415" s="222"/>
      <c r="X415" s="222"/>
      <c r="Y415" s="211"/>
      <c r="Z415" s="211"/>
      <c r="AA415" s="211"/>
      <c r="AB415" s="211"/>
      <c r="AC415" s="211"/>
      <c r="AD415" s="211"/>
      <c r="AE415" s="211"/>
      <c r="AF415" s="211"/>
      <c r="AG415" s="211" t="s">
        <v>288</v>
      </c>
      <c r="AH415" s="211">
        <v>0</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ht="20.95" outlineLevel="1" x14ac:dyDescent="0.2">
      <c r="A416" s="218"/>
      <c r="B416" s="219"/>
      <c r="C416" s="268" t="s">
        <v>1732</v>
      </c>
      <c r="D416" s="259"/>
      <c r="E416" s="260">
        <v>246.01185000000001</v>
      </c>
      <c r="F416" s="222"/>
      <c r="G416" s="222"/>
      <c r="H416" s="222"/>
      <c r="I416" s="222"/>
      <c r="J416" s="222"/>
      <c r="K416" s="222"/>
      <c r="L416" s="222"/>
      <c r="M416" s="222"/>
      <c r="N416" s="222"/>
      <c r="O416" s="222"/>
      <c r="P416" s="222"/>
      <c r="Q416" s="222"/>
      <c r="R416" s="222"/>
      <c r="S416" s="222"/>
      <c r="T416" s="222"/>
      <c r="U416" s="222"/>
      <c r="V416" s="222"/>
      <c r="W416" s="222"/>
      <c r="X416" s="222"/>
      <c r="Y416" s="211"/>
      <c r="Z416" s="211"/>
      <c r="AA416" s="211"/>
      <c r="AB416" s="211"/>
      <c r="AC416" s="211"/>
      <c r="AD416" s="211"/>
      <c r="AE416" s="211"/>
      <c r="AF416" s="211"/>
      <c r="AG416" s="211" t="s">
        <v>288</v>
      </c>
      <c r="AH416" s="211">
        <v>0</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8" t="s">
        <v>1840</v>
      </c>
      <c r="D417" s="259"/>
      <c r="E417" s="260">
        <v>77.552999999999997</v>
      </c>
      <c r="F417" s="222"/>
      <c r="G417" s="222"/>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288</v>
      </c>
      <c r="AH417" s="211">
        <v>0</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1841</v>
      </c>
      <c r="D418" s="259"/>
      <c r="E418" s="260">
        <v>4.1664000000000003</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8" t="s">
        <v>1738</v>
      </c>
      <c r="D419" s="259"/>
      <c r="E419" s="260">
        <v>16.405200000000001</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8" t="s">
        <v>1699</v>
      </c>
      <c r="D420" s="259"/>
      <c r="E420" s="260">
        <v>39.898949999999999</v>
      </c>
      <c r="F420" s="222"/>
      <c r="G420" s="222"/>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288</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8" t="s">
        <v>1709</v>
      </c>
      <c r="D421" s="259"/>
      <c r="E421" s="260">
        <v>5.4054000000000002</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ht="20.95" outlineLevel="1" x14ac:dyDescent="0.2">
      <c r="A422" s="243">
        <v>85</v>
      </c>
      <c r="B422" s="244" t="s">
        <v>715</v>
      </c>
      <c r="C422" s="255" t="s">
        <v>716</v>
      </c>
      <c r="D422" s="245" t="s">
        <v>294</v>
      </c>
      <c r="E422" s="246">
        <v>702.49998000000005</v>
      </c>
      <c r="F422" s="247"/>
      <c r="G422" s="248">
        <f>ROUND(E422*F422,2)</f>
        <v>0</v>
      </c>
      <c r="H422" s="247"/>
      <c r="I422" s="248">
        <f>ROUND(E422*H422,2)</f>
        <v>0</v>
      </c>
      <c r="J422" s="247"/>
      <c r="K422" s="248">
        <f>ROUND(E422*J422,2)</f>
        <v>0</v>
      </c>
      <c r="L422" s="248">
        <v>21</v>
      </c>
      <c r="M422" s="248">
        <f>G422*(1+L422/100)</f>
        <v>0</v>
      </c>
      <c r="N422" s="248">
        <v>0</v>
      </c>
      <c r="O422" s="248">
        <f>ROUND(E422*N422,2)</f>
        <v>0</v>
      </c>
      <c r="P422" s="248">
        <v>1.4E-2</v>
      </c>
      <c r="Q422" s="248">
        <f>ROUND(E422*P422,2)</f>
        <v>9.83</v>
      </c>
      <c r="R422" s="248" t="s">
        <v>677</v>
      </c>
      <c r="S422" s="248" t="s">
        <v>214</v>
      </c>
      <c r="T422" s="249" t="s">
        <v>284</v>
      </c>
      <c r="U422" s="222">
        <v>0.22</v>
      </c>
      <c r="V422" s="222">
        <f>ROUND(E422*U422,2)</f>
        <v>154.55000000000001</v>
      </c>
      <c r="W422" s="222"/>
      <c r="X422" s="222" t="s">
        <v>248</v>
      </c>
      <c r="Y422" s="211"/>
      <c r="Z422" s="211"/>
      <c r="AA422" s="211"/>
      <c r="AB422" s="211"/>
      <c r="AC422" s="211"/>
      <c r="AD422" s="211"/>
      <c r="AE422" s="211"/>
      <c r="AF422" s="211"/>
      <c r="AG422" s="211" t="s">
        <v>249</v>
      </c>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ht="20.95" outlineLevel="1" x14ac:dyDescent="0.2">
      <c r="A423" s="233">
        <v>86</v>
      </c>
      <c r="B423" s="234" t="s">
        <v>1842</v>
      </c>
      <c r="C423" s="252" t="s">
        <v>1843</v>
      </c>
      <c r="D423" s="235" t="s">
        <v>294</v>
      </c>
      <c r="E423" s="236">
        <v>363.46379999999999</v>
      </c>
      <c r="F423" s="237"/>
      <c r="G423" s="238">
        <f>ROUND(E423*F423,2)</f>
        <v>0</v>
      </c>
      <c r="H423" s="237"/>
      <c r="I423" s="238">
        <f>ROUND(E423*H423,2)</f>
        <v>0</v>
      </c>
      <c r="J423" s="237"/>
      <c r="K423" s="238">
        <f>ROUND(E423*J423,2)</f>
        <v>0</v>
      </c>
      <c r="L423" s="238">
        <v>21</v>
      </c>
      <c r="M423" s="238">
        <f>G423*(1+L423/100)</f>
        <v>0</v>
      </c>
      <c r="N423" s="238">
        <v>0</v>
      </c>
      <c r="O423" s="238">
        <f>ROUND(E423*N423,2)</f>
        <v>0</v>
      </c>
      <c r="P423" s="238">
        <v>8.8999999999999996E-2</v>
      </c>
      <c r="Q423" s="238">
        <f>ROUND(E423*P423,2)</f>
        <v>32.35</v>
      </c>
      <c r="R423" s="238" t="s">
        <v>677</v>
      </c>
      <c r="S423" s="238" t="s">
        <v>214</v>
      </c>
      <c r="T423" s="239" t="s">
        <v>284</v>
      </c>
      <c r="U423" s="222">
        <v>0.39</v>
      </c>
      <c r="V423" s="222">
        <f>ROUND(E423*U423,2)</f>
        <v>141.75</v>
      </c>
      <c r="W423" s="222"/>
      <c r="X423" s="222" t="s">
        <v>248</v>
      </c>
      <c r="Y423" s="211"/>
      <c r="Z423" s="211"/>
      <c r="AA423" s="211"/>
      <c r="AB423" s="211"/>
      <c r="AC423" s="211"/>
      <c r="AD423" s="211"/>
      <c r="AE423" s="211"/>
      <c r="AF423" s="211"/>
      <c r="AG423" s="211" t="s">
        <v>249</v>
      </c>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18"/>
      <c r="B424" s="219"/>
      <c r="C424" s="267" t="s">
        <v>681</v>
      </c>
      <c r="D424" s="265"/>
      <c r="E424" s="265"/>
      <c r="F424" s="265"/>
      <c r="G424" s="265"/>
      <c r="H424" s="222"/>
      <c r="I424" s="222"/>
      <c r="J424" s="222"/>
      <c r="K424" s="222"/>
      <c r="L424" s="222"/>
      <c r="M424" s="222"/>
      <c r="N424" s="222"/>
      <c r="O424" s="222"/>
      <c r="P424" s="222"/>
      <c r="Q424" s="222"/>
      <c r="R424" s="222"/>
      <c r="S424" s="222"/>
      <c r="T424" s="222"/>
      <c r="U424" s="222"/>
      <c r="V424" s="222"/>
      <c r="W424" s="222"/>
      <c r="X424" s="222"/>
      <c r="Y424" s="211"/>
      <c r="Z424" s="211"/>
      <c r="AA424" s="211"/>
      <c r="AB424" s="211"/>
      <c r="AC424" s="211"/>
      <c r="AD424" s="211"/>
      <c r="AE424" s="211"/>
      <c r="AF424" s="211"/>
      <c r="AG424" s="211" t="s">
        <v>286</v>
      </c>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ht="20.95" outlineLevel="1" x14ac:dyDescent="0.2">
      <c r="A425" s="218"/>
      <c r="B425" s="219"/>
      <c r="C425" s="268" t="s">
        <v>1732</v>
      </c>
      <c r="D425" s="259"/>
      <c r="E425" s="260">
        <v>246.01185000000001</v>
      </c>
      <c r="F425" s="222"/>
      <c r="G425" s="222"/>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288</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8" t="s">
        <v>1840</v>
      </c>
      <c r="D426" s="259"/>
      <c r="E426" s="260">
        <v>77.552999999999997</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8" t="s">
        <v>1699</v>
      </c>
      <c r="D427" s="259"/>
      <c r="E427" s="260">
        <v>39.898949999999999</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33">
        <v>87</v>
      </c>
      <c r="B428" s="234" t="s">
        <v>1844</v>
      </c>
      <c r="C428" s="252" t="s">
        <v>1845</v>
      </c>
      <c r="D428" s="235" t="s">
        <v>980</v>
      </c>
      <c r="E428" s="236">
        <v>3</v>
      </c>
      <c r="F428" s="237"/>
      <c r="G428" s="238">
        <f>ROUND(E428*F428,2)</f>
        <v>0</v>
      </c>
      <c r="H428" s="237"/>
      <c r="I428" s="238">
        <f>ROUND(E428*H428,2)</f>
        <v>0</v>
      </c>
      <c r="J428" s="237"/>
      <c r="K428" s="238">
        <f>ROUND(E428*J428,2)</f>
        <v>0</v>
      </c>
      <c r="L428" s="238">
        <v>21</v>
      </c>
      <c r="M428" s="238">
        <f>G428*(1+L428/100)</f>
        <v>0</v>
      </c>
      <c r="N428" s="238">
        <v>0</v>
      </c>
      <c r="O428" s="238">
        <f>ROUND(E428*N428,2)</f>
        <v>0</v>
      </c>
      <c r="P428" s="238">
        <v>0</v>
      </c>
      <c r="Q428" s="238">
        <f>ROUND(E428*P428,2)</f>
        <v>0</v>
      </c>
      <c r="R428" s="238"/>
      <c r="S428" s="238" t="s">
        <v>247</v>
      </c>
      <c r="T428" s="239" t="s">
        <v>215</v>
      </c>
      <c r="U428" s="222">
        <v>0</v>
      </c>
      <c r="V428" s="222">
        <f>ROUND(E428*U428,2)</f>
        <v>0</v>
      </c>
      <c r="W428" s="222"/>
      <c r="X428" s="222" t="s">
        <v>248</v>
      </c>
      <c r="Y428" s="211"/>
      <c r="Z428" s="211"/>
      <c r="AA428" s="211"/>
      <c r="AB428" s="211"/>
      <c r="AC428" s="211"/>
      <c r="AD428" s="211"/>
      <c r="AE428" s="211"/>
      <c r="AF428" s="211"/>
      <c r="AG428" s="211" t="s">
        <v>249</v>
      </c>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18"/>
      <c r="B429" s="219"/>
      <c r="C429" s="253" t="s">
        <v>1846</v>
      </c>
      <c r="D429" s="240"/>
      <c r="E429" s="240"/>
      <c r="F429" s="240"/>
      <c r="G429" s="240"/>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219</v>
      </c>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8" t="s">
        <v>1847</v>
      </c>
      <c r="D430" s="259"/>
      <c r="E430" s="260">
        <v>3</v>
      </c>
      <c r="F430" s="222"/>
      <c r="G430" s="22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288</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33">
        <v>88</v>
      </c>
      <c r="B431" s="234" t="s">
        <v>1848</v>
      </c>
      <c r="C431" s="252" t="s">
        <v>1849</v>
      </c>
      <c r="D431" s="235" t="s">
        <v>980</v>
      </c>
      <c r="E431" s="236">
        <v>3</v>
      </c>
      <c r="F431" s="237"/>
      <c r="G431" s="238">
        <f>ROUND(E431*F431,2)</f>
        <v>0</v>
      </c>
      <c r="H431" s="237"/>
      <c r="I431" s="238">
        <f>ROUND(E431*H431,2)</f>
        <v>0</v>
      </c>
      <c r="J431" s="237"/>
      <c r="K431" s="238">
        <f>ROUND(E431*J431,2)</f>
        <v>0</v>
      </c>
      <c r="L431" s="238">
        <v>21</v>
      </c>
      <c r="M431" s="238">
        <f>G431*(1+L431/100)</f>
        <v>0</v>
      </c>
      <c r="N431" s="238">
        <v>0</v>
      </c>
      <c r="O431" s="238">
        <f>ROUND(E431*N431,2)</f>
        <v>0</v>
      </c>
      <c r="P431" s="238">
        <v>0</v>
      </c>
      <c r="Q431" s="238">
        <f>ROUND(E431*P431,2)</f>
        <v>0</v>
      </c>
      <c r="R431" s="238"/>
      <c r="S431" s="238" t="s">
        <v>247</v>
      </c>
      <c r="T431" s="239" t="s">
        <v>215</v>
      </c>
      <c r="U431" s="222">
        <v>0</v>
      </c>
      <c r="V431" s="222">
        <f>ROUND(E431*U431,2)</f>
        <v>0</v>
      </c>
      <c r="W431" s="222"/>
      <c r="X431" s="222" t="s">
        <v>248</v>
      </c>
      <c r="Y431" s="211"/>
      <c r="Z431" s="211"/>
      <c r="AA431" s="211"/>
      <c r="AB431" s="211"/>
      <c r="AC431" s="211"/>
      <c r="AD431" s="211"/>
      <c r="AE431" s="211"/>
      <c r="AF431" s="211"/>
      <c r="AG431" s="211" t="s">
        <v>249</v>
      </c>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53" t="s">
        <v>1846</v>
      </c>
      <c r="D432" s="240"/>
      <c r="E432" s="240"/>
      <c r="F432" s="240"/>
      <c r="G432" s="240"/>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219</v>
      </c>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8" t="s">
        <v>1847</v>
      </c>
      <c r="D433" s="259"/>
      <c r="E433" s="260">
        <v>3</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ht="20.95" outlineLevel="1" x14ac:dyDescent="0.2">
      <c r="A434" s="243">
        <v>89</v>
      </c>
      <c r="B434" s="244" t="s">
        <v>719</v>
      </c>
      <c r="C434" s="255" t="s">
        <v>720</v>
      </c>
      <c r="D434" s="245" t="s">
        <v>338</v>
      </c>
      <c r="E434" s="246">
        <v>120.83183</v>
      </c>
      <c r="F434" s="247"/>
      <c r="G434" s="248">
        <f>ROUND(E434*F434,2)</f>
        <v>0</v>
      </c>
      <c r="H434" s="247"/>
      <c r="I434" s="248">
        <f>ROUND(E434*H434,2)</f>
        <v>0</v>
      </c>
      <c r="J434" s="247"/>
      <c r="K434" s="248">
        <f>ROUND(E434*J434,2)</f>
        <v>0</v>
      </c>
      <c r="L434" s="248">
        <v>21</v>
      </c>
      <c r="M434" s="248">
        <f>G434*(1+L434/100)</f>
        <v>0</v>
      </c>
      <c r="N434" s="248">
        <v>0</v>
      </c>
      <c r="O434" s="248">
        <f>ROUND(E434*N434,2)</f>
        <v>0</v>
      </c>
      <c r="P434" s="248">
        <v>0</v>
      </c>
      <c r="Q434" s="248">
        <f>ROUND(E434*P434,2)</f>
        <v>0</v>
      </c>
      <c r="R434" s="248" t="s">
        <v>677</v>
      </c>
      <c r="S434" s="248" t="s">
        <v>214</v>
      </c>
      <c r="T434" s="249" t="s">
        <v>284</v>
      </c>
      <c r="U434" s="222">
        <v>0.93300000000000005</v>
      </c>
      <c r="V434" s="222">
        <f>ROUND(E434*U434,2)</f>
        <v>112.74</v>
      </c>
      <c r="W434" s="222"/>
      <c r="X434" s="222" t="s">
        <v>248</v>
      </c>
      <c r="Y434" s="211"/>
      <c r="Z434" s="211"/>
      <c r="AA434" s="211"/>
      <c r="AB434" s="211"/>
      <c r="AC434" s="211"/>
      <c r="AD434" s="211"/>
      <c r="AE434" s="211"/>
      <c r="AF434" s="211"/>
      <c r="AG434" s="211" t="s">
        <v>721</v>
      </c>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43">
        <v>90</v>
      </c>
      <c r="B435" s="244" t="s">
        <v>722</v>
      </c>
      <c r="C435" s="255" t="s">
        <v>723</v>
      </c>
      <c r="D435" s="245" t="s">
        <v>338</v>
      </c>
      <c r="E435" s="246">
        <v>241.66364999999999</v>
      </c>
      <c r="F435" s="247"/>
      <c r="G435" s="248">
        <f>ROUND(E435*F435,2)</f>
        <v>0</v>
      </c>
      <c r="H435" s="247"/>
      <c r="I435" s="248">
        <f>ROUND(E435*H435,2)</f>
        <v>0</v>
      </c>
      <c r="J435" s="247"/>
      <c r="K435" s="248">
        <f>ROUND(E435*J435,2)</f>
        <v>0</v>
      </c>
      <c r="L435" s="248">
        <v>21</v>
      </c>
      <c r="M435" s="248">
        <f>G435*(1+L435/100)</f>
        <v>0</v>
      </c>
      <c r="N435" s="248">
        <v>0</v>
      </c>
      <c r="O435" s="248">
        <f>ROUND(E435*N435,2)</f>
        <v>0</v>
      </c>
      <c r="P435" s="248">
        <v>0</v>
      </c>
      <c r="Q435" s="248">
        <f>ROUND(E435*P435,2)</f>
        <v>0</v>
      </c>
      <c r="R435" s="248" t="s">
        <v>677</v>
      </c>
      <c r="S435" s="248" t="s">
        <v>214</v>
      </c>
      <c r="T435" s="249" t="s">
        <v>284</v>
      </c>
      <c r="U435" s="222">
        <v>0.65300000000000002</v>
      </c>
      <c r="V435" s="222">
        <f>ROUND(E435*U435,2)</f>
        <v>157.81</v>
      </c>
      <c r="W435" s="222"/>
      <c r="X435" s="222" t="s">
        <v>248</v>
      </c>
      <c r="Y435" s="211"/>
      <c r="Z435" s="211"/>
      <c r="AA435" s="211"/>
      <c r="AB435" s="211"/>
      <c r="AC435" s="211"/>
      <c r="AD435" s="211"/>
      <c r="AE435" s="211"/>
      <c r="AF435" s="211"/>
      <c r="AG435" s="211" t="s">
        <v>721</v>
      </c>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33">
        <v>91</v>
      </c>
      <c r="B436" s="234" t="s">
        <v>724</v>
      </c>
      <c r="C436" s="252" t="s">
        <v>725</v>
      </c>
      <c r="D436" s="235" t="s">
        <v>338</v>
      </c>
      <c r="E436" s="236">
        <v>120.83183</v>
      </c>
      <c r="F436" s="237"/>
      <c r="G436" s="238">
        <f>ROUND(E436*F436,2)</f>
        <v>0</v>
      </c>
      <c r="H436" s="237"/>
      <c r="I436" s="238">
        <f>ROUND(E436*H436,2)</f>
        <v>0</v>
      </c>
      <c r="J436" s="237"/>
      <c r="K436" s="238">
        <f>ROUND(E436*J436,2)</f>
        <v>0</v>
      </c>
      <c r="L436" s="238">
        <v>21</v>
      </c>
      <c r="M436" s="238">
        <f>G436*(1+L436/100)</f>
        <v>0</v>
      </c>
      <c r="N436" s="238">
        <v>0</v>
      </c>
      <c r="O436" s="238">
        <f>ROUND(E436*N436,2)</f>
        <v>0</v>
      </c>
      <c r="P436" s="238">
        <v>0</v>
      </c>
      <c r="Q436" s="238">
        <f>ROUND(E436*P436,2)</f>
        <v>0</v>
      </c>
      <c r="R436" s="238" t="s">
        <v>677</v>
      </c>
      <c r="S436" s="238" t="s">
        <v>214</v>
      </c>
      <c r="T436" s="239" t="s">
        <v>284</v>
      </c>
      <c r="U436" s="222">
        <v>0.49</v>
      </c>
      <c r="V436" s="222">
        <f>ROUND(E436*U436,2)</f>
        <v>59.21</v>
      </c>
      <c r="W436" s="222"/>
      <c r="X436" s="222" t="s">
        <v>248</v>
      </c>
      <c r="Y436" s="211"/>
      <c r="Z436" s="211"/>
      <c r="AA436" s="211"/>
      <c r="AB436" s="211"/>
      <c r="AC436" s="211"/>
      <c r="AD436" s="211"/>
      <c r="AE436" s="211"/>
      <c r="AF436" s="211"/>
      <c r="AG436" s="211" t="s">
        <v>721</v>
      </c>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53" t="s">
        <v>726</v>
      </c>
      <c r="D437" s="240"/>
      <c r="E437" s="240"/>
      <c r="F437" s="240"/>
      <c r="G437" s="240"/>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219</v>
      </c>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43">
        <v>92</v>
      </c>
      <c r="B438" s="244" t="s">
        <v>727</v>
      </c>
      <c r="C438" s="255" t="s">
        <v>728</v>
      </c>
      <c r="D438" s="245" t="s">
        <v>338</v>
      </c>
      <c r="E438" s="246">
        <v>3020.7956399999998</v>
      </c>
      <c r="F438" s="247"/>
      <c r="G438" s="248">
        <f>ROUND(E438*F438,2)</f>
        <v>0</v>
      </c>
      <c r="H438" s="247"/>
      <c r="I438" s="248">
        <f>ROUND(E438*H438,2)</f>
        <v>0</v>
      </c>
      <c r="J438" s="247"/>
      <c r="K438" s="248">
        <f>ROUND(E438*J438,2)</f>
        <v>0</v>
      </c>
      <c r="L438" s="248">
        <v>21</v>
      </c>
      <c r="M438" s="248">
        <f>G438*(1+L438/100)</f>
        <v>0</v>
      </c>
      <c r="N438" s="248">
        <v>0</v>
      </c>
      <c r="O438" s="248">
        <f>ROUND(E438*N438,2)</f>
        <v>0</v>
      </c>
      <c r="P438" s="248">
        <v>0</v>
      </c>
      <c r="Q438" s="248">
        <f>ROUND(E438*P438,2)</f>
        <v>0</v>
      </c>
      <c r="R438" s="248" t="s">
        <v>677</v>
      </c>
      <c r="S438" s="248" t="s">
        <v>214</v>
      </c>
      <c r="T438" s="249" t="s">
        <v>284</v>
      </c>
      <c r="U438" s="222">
        <v>0</v>
      </c>
      <c r="V438" s="222">
        <f>ROUND(E438*U438,2)</f>
        <v>0</v>
      </c>
      <c r="W438" s="222"/>
      <c r="X438" s="222" t="s">
        <v>248</v>
      </c>
      <c r="Y438" s="211"/>
      <c r="Z438" s="211"/>
      <c r="AA438" s="211"/>
      <c r="AB438" s="211"/>
      <c r="AC438" s="211"/>
      <c r="AD438" s="211"/>
      <c r="AE438" s="211"/>
      <c r="AF438" s="211"/>
      <c r="AG438" s="211" t="s">
        <v>721</v>
      </c>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43">
        <v>93</v>
      </c>
      <c r="B439" s="244" t="s">
        <v>729</v>
      </c>
      <c r="C439" s="255" t="s">
        <v>730</v>
      </c>
      <c r="D439" s="245" t="s">
        <v>338</v>
      </c>
      <c r="E439" s="246">
        <v>120.83183</v>
      </c>
      <c r="F439" s="247"/>
      <c r="G439" s="248">
        <f>ROUND(E439*F439,2)</f>
        <v>0</v>
      </c>
      <c r="H439" s="247"/>
      <c r="I439" s="248">
        <f>ROUND(E439*H439,2)</f>
        <v>0</v>
      </c>
      <c r="J439" s="247"/>
      <c r="K439" s="248">
        <f>ROUND(E439*J439,2)</f>
        <v>0</v>
      </c>
      <c r="L439" s="248">
        <v>21</v>
      </c>
      <c r="M439" s="248">
        <f>G439*(1+L439/100)</f>
        <v>0</v>
      </c>
      <c r="N439" s="248">
        <v>0</v>
      </c>
      <c r="O439" s="248">
        <f>ROUND(E439*N439,2)</f>
        <v>0</v>
      </c>
      <c r="P439" s="248">
        <v>0</v>
      </c>
      <c r="Q439" s="248">
        <f>ROUND(E439*P439,2)</f>
        <v>0</v>
      </c>
      <c r="R439" s="248" t="s">
        <v>677</v>
      </c>
      <c r="S439" s="248" t="s">
        <v>214</v>
      </c>
      <c r="T439" s="249" t="s">
        <v>284</v>
      </c>
      <c r="U439" s="222">
        <v>0.94</v>
      </c>
      <c r="V439" s="222">
        <f>ROUND(E439*U439,2)</f>
        <v>113.58</v>
      </c>
      <c r="W439" s="222"/>
      <c r="X439" s="222" t="s">
        <v>248</v>
      </c>
      <c r="Y439" s="211"/>
      <c r="Z439" s="211"/>
      <c r="AA439" s="211"/>
      <c r="AB439" s="211"/>
      <c r="AC439" s="211"/>
      <c r="AD439" s="211"/>
      <c r="AE439" s="211"/>
      <c r="AF439" s="211"/>
      <c r="AG439" s="211" t="s">
        <v>721</v>
      </c>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ht="20.95" outlineLevel="1" x14ac:dyDescent="0.2">
      <c r="A440" s="243">
        <v>94</v>
      </c>
      <c r="B440" s="244" t="s">
        <v>731</v>
      </c>
      <c r="C440" s="255" t="s">
        <v>732</v>
      </c>
      <c r="D440" s="245" t="s">
        <v>338</v>
      </c>
      <c r="E440" s="246">
        <v>2416.6365099999998</v>
      </c>
      <c r="F440" s="247"/>
      <c r="G440" s="248">
        <f>ROUND(E440*F440,2)</f>
        <v>0</v>
      </c>
      <c r="H440" s="247"/>
      <c r="I440" s="248">
        <f>ROUND(E440*H440,2)</f>
        <v>0</v>
      </c>
      <c r="J440" s="247"/>
      <c r="K440" s="248">
        <f>ROUND(E440*J440,2)</f>
        <v>0</v>
      </c>
      <c r="L440" s="248">
        <v>21</v>
      </c>
      <c r="M440" s="248">
        <f>G440*(1+L440/100)</f>
        <v>0</v>
      </c>
      <c r="N440" s="248">
        <v>0</v>
      </c>
      <c r="O440" s="248">
        <f>ROUND(E440*N440,2)</f>
        <v>0</v>
      </c>
      <c r="P440" s="248">
        <v>0</v>
      </c>
      <c r="Q440" s="248">
        <f>ROUND(E440*P440,2)</f>
        <v>0</v>
      </c>
      <c r="R440" s="248" t="s">
        <v>677</v>
      </c>
      <c r="S440" s="248" t="s">
        <v>214</v>
      </c>
      <c r="T440" s="249" t="s">
        <v>284</v>
      </c>
      <c r="U440" s="222">
        <v>0.105</v>
      </c>
      <c r="V440" s="222">
        <f>ROUND(E440*U440,2)</f>
        <v>253.75</v>
      </c>
      <c r="W440" s="222"/>
      <c r="X440" s="222" t="s">
        <v>248</v>
      </c>
      <c r="Y440" s="211"/>
      <c r="Z440" s="211"/>
      <c r="AA440" s="211"/>
      <c r="AB440" s="211"/>
      <c r="AC440" s="211"/>
      <c r="AD440" s="211"/>
      <c r="AE440" s="211"/>
      <c r="AF440" s="211"/>
      <c r="AG440" s="211" t="s">
        <v>721</v>
      </c>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43">
        <v>95</v>
      </c>
      <c r="B441" s="244" t="s">
        <v>733</v>
      </c>
      <c r="C441" s="255" t="s">
        <v>734</v>
      </c>
      <c r="D441" s="245" t="s">
        <v>338</v>
      </c>
      <c r="E441" s="246">
        <v>120.83183</v>
      </c>
      <c r="F441" s="247"/>
      <c r="G441" s="248">
        <f>ROUND(E441*F441,2)</f>
        <v>0</v>
      </c>
      <c r="H441" s="247"/>
      <c r="I441" s="248">
        <f>ROUND(E441*H441,2)</f>
        <v>0</v>
      </c>
      <c r="J441" s="247"/>
      <c r="K441" s="248">
        <f>ROUND(E441*J441,2)</f>
        <v>0</v>
      </c>
      <c r="L441" s="248">
        <v>21</v>
      </c>
      <c r="M441" s="248">
        <f>G441*(1+L441/100)</f>
        <v>0</v>
      </c>
      <c r="N441" s="248">
        <v>0</v>
      </c>
      <c r="O441" s="248">
        <f>ROUND(E441*N441,2)</f>
        <v>0</v>
      </c>
      <c r="P441" s="248">
        <v>0</v>
      </c>
      <c r="Q441" s="248">
        <f>ROUND(E441*P441,2)</f>
        <v>0</v>
      </c>
      <c r="R441" s="248" t="s">
        <v>677</v>
      </c>
      <c r="S441" s="248" t="s">
        <v>214</v>
      </c>
      <c r="T441" s="249" t="s">
        <v>284</v>
      </c>
      <c r="U441" s="222">
        <v>0</v>
      </c>
      <c r="V441" s="222">
        <f>ROUND(E441*U441,2)</f>
        <v>0</v>
      </c>
      <c r="W441" s="222"/>
      <c r="X441" s="222" t="s">
        <v>248</v>
      </c>
      <c r="Y441" s="211"/>
      <c r="Z441" s="211"/>
      <c r="AA441" s="211"/>
      <c r="AB441" s="211"/>
      <c r="AC441" s="211"/>
      <c r="AD441" s="211"/>
      <c r="AE441" s="211"/>
      <c r="AF441" s="211"/>
      <c r="AG441" s="211" t="s">
        <v>721</v>
      </c>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33">
        <v>96</v>
      </c>
      <c r="B442" s="234" t="s">
        <v>735</v>
      </c>
      <c r="C442" s="252" t="s">
        <v>736</v>
      </c>
      <c r="D442" s="235" t="s">
        <v>338</v>
      </c>
      <c r="E442" s="236">
        <v>120.83183</v>
      </c>
      <c r="F442" s="237"/>
      <c r="G442" s="238">
        <f>ROUND(E442*F442,2)</f>
        <v>0</v>
      </c>
      <c r="H442" s="237"/>
      <c r="I442" s="238">
        <f>ROUND(E442*H442,2)</f>
        <v>0</v>
      </c>
      <c r="J442" s="237"/>
      <c r="K442" s="238">
        <f>ROUND(E442*J442,2)</f>
        <v>0</v>
      </c>
      <c r="L442" s="238">
        <v>21</v>
      </c>
      <c r="M442" s="238">
        <f>G442*(1+L442/100)</f>
        <v>0</v>
      </c>
      <c r="N442" s="238">
        <v>0</v>
      </c>
      <c r="O442" s="238">
        <f>ROUND(E442*N442,2)</f>
        <v>0</v>
      </c>
      <c r="P442" s="238">
        <v>0</v>
      </c>
      <c r="Q442" s="238">
        <f>ROUND(E442*P442,2)</f>
        <v>0</v>
      </c>
      <c r="R442" s="238" t="s">
        <v>737</v>
      </c>
      <c r="S442" s="238" t="s">
        <v>214</v>
      </c>
      <c r="T442" s="239" t="s">
        <v>284</v>
      </c>
      <c r="U442" s="222">
        <v>0.01</v>
      </c>
      <c r="V442" s="222">
        <f>ROUND(E442*U442,2)</f>
        <v>1.21</v>
      </c>
      <c r="W442" s="222"/>
      <c r="X442" s="222" t="s">
        <v>248</v>
      </c>
      <c r="Y442" s="211"/>
      <c r="Z442" s="211"/>
      <c r="AA442" s="211"/>
      <c r="AB442" s="211"/>
      <c r="AC442" s="211"/>
      <c r="AD442" s="211"/>
      <c r="AE442" s="211"/>
      <c r="AF442" s="211"/>
      <c r="AG442" s="211" t="s">
        <v>721</v>
      </c>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7" t="s">
        <v>738</v>
      </c>
      <c r="D443" s="265"/>
      <c r="E443" s="265"/>
      <c r="F443" s="265"/>
      <c r="G443" s="265"/>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286</v>
      </c>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ht="13.1" x14ac:dyDescent="0.2">
      <c r="A444" s="227" t="s">
        <v>209</v>
      </c>
      <c r="B444" s="228" t="s">
        <v>132</v>
      </c>
      <c r="C444" s="251" t="s">
        <v>133</v>
      </c>
      <c r="D444" s="229"/>
      <c r="E444" s="230"/>
      <c r="F444" s="231"/>
      <c r="G444" s="231">
        <f>SUMIF(AG445:AG446,"&lt;&gt;NOR",G445:G446)</f>
        <v>0</v>
      </c>
      <c r="H444" s="231"/>
      <c r="I444" s="231">
        <f>SUM(I445:I446)</f>
        <v>0</v>
      </c>
      <c r="J444" s="231"/>
      <c r="K444" s="231">
        <f>SUM(K445:K446)</f>
        <v>0</v>
      </c>
      <c r="L444" s="231"/>
      <c r="M444" s="231">
        <f>SUM(M445:M446)</f>
        <v>0</v>
      </c>
      <c r="N444" s="231"/>
      <c r="O444" s="231">
        <f>SUM(O445:O446)</f>
        <v>0</v>
      </c>
      <c r="P444" s="231"/>
      <c r="Q444" s="231">
        <f>SUM(Q445:Q446)</f>
        <v>0</v>
      </c>
      <c r="R444" s="231"/>
      <c r="S444" s="231"/>
      <c r="T444" s="232"/>
      <c r="U444" s="226"/>
      <c r="V444" s="226">
        <f>SUM(V445:V446)</f>
        <v>280.89</v>
      </c>
      <c r="W444" s="226"/>
      <c r="X444" s="226"/>
      <c r="AG444" t="s">
        <v>210</v>
      </c>
    </row>
    <row r="445" spans="1:60" ht="31.45" outlineLevel="1" x14ac:dyDescent="0.2">
      <c r="A445" s="233">
        <v>97</v>
      </c>
      <c r="B445" s="234" t="s">
        <v>1850</v>
      </c>
      <c r="C445" s="252" t="s">
        <v>1851</v>
      </c>
      <c r="D445" s="235" t="s">
        <v>338</v>
      </c>
      <c r="E445" s="236">
        <v>148.46095</v>
      </c>
      <c r="F445" s="237"/>
      <c r="G445" s="238">
        <f>ROUND(E445*F445,2)</f>
        <v>0</v>
      </c>
      <c r="H445" s="237"/>
      <c r="I445" s="238">
        <f>ROUND(E445*H445,2)</f>
        <v>0</v>
      </c>
      <c r="J445" s="237"/>
      <c r="K445" s="238">
        <f>ROUND(E445*J445,2)</f>
        <v>0</v>
      </c>
      <c r="L445" s="238">
        <v>21</v>
      </c>
      <c r="M445" s="238">
        <f>G445*(1+L445/100)</f>
        <v>0</v>
      </c>
      <c r="N445" s="238">
        <v>0</v>
      </c>
      <c r="O445" s="238">
        <f>ROUND(E445*N445,2)</f>
        <v>0</v>
      </c>
      <c r="P445" s="238">
        <v>0</v>
      </c>
      <c r="Q445" s="238">
        <f>ROUND(E445*P445,2)</f>
        <v>0</v>
      </c>
      <c r="R445" s="238" t="s">
        <v>350</v>
      </c>
      <c r="S445" s="238" t="s">
        <v>214</v>
      </c>
      <c r="T445" s="239" t="s">
        <v>284</v>
      </c>
      <c r="U445" s="222">
        <v>1.8919999999999999</v>
      </c>
      <c r="V445" s="222">
        <f>ROUND(E445*U445,2)</f>
        <v>280.89</v>
      </c>
      <c r="W445" s="222"/>
      <c r="X445" s="222" t="s">
        <v>248</v>
      </c>
      <c r="Y445" s="211"/>
      <c r="Z445" s="211"/>
      <c r="AA445" s="211"/>
      <c r="AB445" s="211"/>
      <c r="AC445" s="211"/>
      <c r="AD445" s="211"/>
      <c r="AE445" s="211"/>
      <c r="AF445" s="211"/>
      <c r="AG445" s="211" t="s">
        <v>249</v>
      </c>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7" t="s">
        <v>741</v>
      </c>
      <c r="D446" s="265"/>
      <c r="E446" s="265"/>
      <c r="F446" s="265"/>
      <c r="G446" s="265"/>
      <c r="H446" s="222"/>
      <c r="I446" s="222"/>
      <c r="J446" s="222"/>
      <c r="K446" s="222"/>
      <c r="L446" s="222"/>
      <c r="M446" s="222"/>
      <c r="N446" s="222"/>
      <c r="O446" s="222"/>
      <c r="P446" s="222"/>
      <c r="Q446" s="222"/>
      <c r="R446" s="222"/>
      <c r="S446" s="222"/>
      <c r="T446" s="222"/>
      <c r="U446" s="222"/>
      <c r="V446" s="222"/>
      <c r="W446" s="222"/>
      <c r="X446" s="222"/>
      <c r="Y446" s="211"/>
      <c r="Z446" s="211"/>
      <c r="AA446" s="211"/>
      <c r="AB446" s="211"/>
      <c r="AC446" s="211"/>
      <c r="AD446" s="211"/>
      <c r="AE446" s="211"/>
      <c r="AF446" s="211"/>
      <c r="AG446" s="211" t="s">
        <v>286</v>
      </c>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ht="13.1" x14ac:dyDescent="0.2">
      <c r="A447" s="227" t="s">
        <v>209</v>
      </c>
      <c r="B447" s="228" t="s">
        <v>134</v>
      </c>
      <c r="C447" s="251" t="s">
        <v>135</v>
      </c>
      <c r="D447" s="229"/>
      <c r="E447" s="230"/>
      <c r="F447" s="231"/>
      <c r="G447" s="231">
        <f>SUMIF(AG448:AG459,"&lt;&gt;NOR",G448:G459)</f>
        <v>0</v>
      </c>
      <c r="H447" s="231"/>
      <c r="I447" s="231">
        <f>SUM(I448:I459)</f>
        <v>0</v>
      </c>
      <c r="J447" s="231"/>
      <c r="K447" s="231">
        <f>SUM(K448:K459)</f>
        <v>0</v>
      </c>
      <c r="L447" s="231"/>
      <c r="M447" s="231">
        <f>SUM(M448:M459)</f>
        <v>0</v>
      </c>
      <c r="N447" s="231"/>
      <c r="O447" s="231">
        <f>SUM(O448:O459)</f>
        <v>0.13</v>
      </c>
      <c r="P447" s="231"/>
      <c r="Q447" s="231">
        <f>SUM(Q448:Q459)</f>
        <v>0</v>
      </c>
      <c r="R447" s="231"/>
      <c r="S447" s="231"/>
      <c r="T447" s="232"/>
      <c r="U447" s="226"/>
      <c r="V447" s="226">
        <f>SUM(V448:V459)</f>
        <v>22.150000000000002</v>
      </c>
      <c r="W447" s="226"/>
      <c r="X447" s="226"/>
      <c r="AG447" t="s">
        <v>210</v>
      </c>
    </row>
    <row r="448" spans="1:60" outlineLevel="1" x14ac:dyDescent="0.2">
      <c r="A448" s="233">
        <v>98</v>
      </c>
      <c r="B448" s="234" t="s">
        <v>753</v>
      </c>
      <c r="C448" s="252" t="s">
        <v>754</v>
      </c>
      <c r="D448" s="235" t="s">
        <v>294</v>
      </c>
      <c r="E448" s="236">
        <v>65.908500000000004</v>
      </c>
      <c r="F448" s="237"/>
      <c r="G448" s="238">
        <f>ROUND(E448*F448,2)</f>
        <v>0</v>
      </c>
      <c r="H448" s="237"/>
      <c r="I448" s="238">
        <f>ROUND(E448*H448,2)</f>
        <v>0</v>
      </c>
      <c r="J448" s="237"/>
      <c r="K448" s="238">
        <f>ROUND(E448*J448,2)</f>
        <v>0</v>
      </c>
      <c r="L448" s="238">
        <v>21</v>
      </c>
      <c r="M448" s="238">
        <f>G448*(1+L448/100)</f>
        <v>0</v>
      </c>
      <c r="N448" s="238">
        <v>1.15E-3</v>
      </c>
      <c r="O448" s="238">
        <f>ROUND(E448*N448,2)</f>
        <v>0.08</v>
      </c>
      <c r="P448" s="238">
        <v>0</v>
      </c>
      <c r="Q448" s="238">
        <f>ROUND(E448*P448,2)</f>
        <v>0</v>
      </c>
      <c r="R448" s="238" t="s">
        <v>744</v>
      </c>
      <c r="S448" s="238" t="s">
        <v>214</v>
      </c>
      <c r="T448" s="239" t="s">
        <v>284</v>
      </c>
      <c r="U448" s="222">
        <v>0.16</v>
      </c>
      <c r="V448" s="222">
        <f>ROUND(E448*U448,2)</f>
        <v>10.55</v>
      </c>
      <c r="W448" s="222"/>
      <c r="X448" s="222" t="s">
        <v>248</v>
      </c>
      <c r="Y448" s="211"/>
      <c r="Z448" s="211"/>
      <c r="AA448" s="211"/>
      <c r="AB448" s="211"/>
      <c r="AC448" s="211"/>
      <c r="AD448" s="211"/>
      <c r="AE448" s="211"/>
      <c r="AF448" s="211"/>
      <c r="AG448" s="211" t="s">
        <v>745</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18"/>
      <c r="B449" s="219"/>
      <c r="C449" s="268" t="s">
        <v>1694</v>
      </c>
      <c r="D449" s="259"/>
      <c r="E449" s="260">
        <v>65.908500000000004</v>
      </c>
      <c r="F449" s="222"/>
      <c r="G449" s="222"/>
      <c r="H449" s="222"/>
      <c r="I449" s="222"/>
      <c r="J449" s="222"/>
      <c r="K449" s="222"/>
      <c r="L449" s="222"/>
      <c r="M449" s="222"/>
      <c r="N449" s="222"/>
      <c r="O449" s="222"/>
      <c r="P449" s="222"/>
      <c r="Q449" s="222"/>
      <c r="R449" s="222"/>
      <c r="S449" s="222"/>
      <c r="T449" s="222"/>
      <c r="U449" s="222"/>
      <c r="V449" s="222"/>
      <c r="W449" s="222"/>
      <c r="X449" s="222"/>
      <c r="Y449" s="211"/>
      <c r="Z449" s="211"/>
      <c r="AA449" s="211"/>
      <c r="AB449" s="211"/>
      <c r="AC449" s="211"/>
      <c r="AD449" s="211"/>
      <c r="AE449" s="211"/>
      <c r="AF449" s="211"/>
      <c r="AG449" s="211" t="s">
        <v>288</v>
      </c>
      <c r="AH449" s="211">
        <v>0</v>
      </c>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ht="20.95" outlineLevel="1" x14ac:dyDescent="0.2">
      <c r="A450" s="233">
        <v>99</v>
      </c>
      <c r="B450" s="234" t="s">
        <v>1852</v>
      </c>
      <c r="C450" s="252" t="s">
        <v>1853</v>
      </c>
      <c r="D450" s="235" t="s">
        <v>294</v>
      </c>
      <c r="E450" s="236">
        <v>3.9773999999999998</v>
      </c>
      <c r="F450" s="237"/>
      <c r="G450" s="238">
        <f>ROUND(E450*F450,2)</f>
        <v>0</v>
      </c>
      <c r="H450" s="237"/>
      <c r="I450" s="238">
        <f>ROUND(E450*H450,2)</f>
        <v>0</v>
      </c>
      <c r="J450" s="237"/>
      <c r="K450" s="238">
        <f>ROUND(E450*J450,2)</f>
        <v>0</v>
      </c>
      <c r="L450" s="238">
        <v>21</v>
      </c>
      <c r="M450" s="238">
        <f>G450*(1+L450/100)</f>
        <v>0</v>
      </c>
      <c r="N450" s="238">
        <v>8.1999999999999998E-4</v>
      </c>
      <c r="O450" s="238">
        <f>ROUND(E450*N450,2)</f>
        <v>0</v>
      </c>
      <c r="P450" s="238">
        <v>0</v>
      </c>
      <c r="Q450" s="238">
        <f>ROUND(E450*P450,2)</f>
        <v>0</v>
      </c>
      <c r="R450" s="238" t="s">
        <v>744</v>
      </c>
      <c r="S450" s="238" t="s">
        <v>214</v>
      </c>
      <c r="T450" s="239" t="s">
        <v>284</v>
      </c>
      <c r="U450" s="222">
        <v>0.45982000000000001</v>
      </c>
      <c r="V450" s="222">
        <f>ROUND(E450*U450,2)</f>
        <v>1.83</v>
      </c>
      <c r="W450" s="222"/>
      <c r="X450" s="222" t="s">
        <v>248</v>
      </c>
      <c r="Y450" s="211"/>
      <c r="Z450" s="211"/>
      <c r="AA450" s="211"/>
      <c r="AB450" s="211"/>
      <c r="AC450" s="211"/>
      <c r="AD450" s="211"/>
      <c r="AE450" s="211"/>
      <c r="AF450" s="211"/>
      <c r="AG450" s="211" t="s">
        <v>1554</v>
      </c>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18"/>
      <c r="B451" s="219"/>
      <c r="C451" s="268" t="s">
        <v>1854</v>
      </c>
      <c r="D451" s="259"/>
      <c r="E451" s="260">
        <v>3.9773999999999998</v>
      </c>
      <c r="F451" s="222"/>
      <c r="G451" s="222"/>
      <c r="H451" s="222"/>
      <c r="I451" s="222"/>
      <c r="J451" s="222"/>
      <c r="K451" s="222"/>
      <c r="L451" s="222"/>
      <c r="M451" s="222"/>
      <c r="N451" s="222"/>
      <c r="O451" s="222"/>
      <c r="P451" s="222"/>
      <c r="Q451" s="222"/>
      <c r="R451" s="222"/>
      <c r="S451" s="222"/>
      <c r="T451" s="222"/>
      <c r="U451" s="222"/>
      <c r="V451" s="222"/>
      <c r="W451" s="222"/>
      <c r="X451" s="222"/>
      <c r="Y451" s="211"/>
      <c r="Z451" s="211"/>
      <c r="AA451" s="211"/>
      <c r="AB451" s="211"/>
      <c r="AC451" s="211"/>
      <c r="AD451" s="211"/>
      <c r="AE451" s="211"/>
      <c r="AF451" s="211"/>
      <c r="AG451" s="211" t="s">
        <v>288</v>
      </c>
      <c r="AH451" s="211">
        <v>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ht="20.95" outlineLevel="1" x14ac:dyDescent="0.2">
      <c r="A452" s="233">
        <v>100</v>
      </c>
      <c r="B452" s="234" t="s">
        <v>1855</v>
      </c>
      <c r="C452" s="252" t="s">
        <v>1856</v>
      </c>
      <c r="D452" s="235" t="s">
        <v>294</v>
      </c>
      <c r="E452" s="236">
        <v>3.9773999999999998</v>
      </c>
      <c r="F452" s="237"/>
      <c r="G452" s="238">
        <f>ROUND(E452*F452,2)</f>
        <v>0</v>
      </c>
      <c r="H452" s="237"/>
      <c r="I452" s="238">
        <f>ROUND(E452*H452,2)</f>
        <v>0</v>
      </c>
      <c r="J452" s="237"/>
      <c r="K452" s="238">
        <f>ROUND(E452*J452,2)</f>
        <v>0</v>
      </c>
      <c r="L452" s="238">
        <v>21</v>
      </c>
      <c r="M452" s="238">
        <f>G452*(1+L452/100)</f>
        <v>0</v>
      </c>
      <c r="N452" s="238">
        <v>3.3E-4</v>
      </c>
      <c r="O452" s="238">
        <f>ROUND(E452*N452,2)</f>
        <v>0</v>
      </c>
      <c r="P452" s="238">
        <v>0</v>
      </c>
      <c r="Q452" s="238">
        <f>ROUND(E452*P452,2)</f>
        <v>0</v>
      </c>
      <c r="R452" s="238" t="s">
        <v>744</v>
      </c>
      <c r="S452" s="238" t="s">
        <v>214</v>
      </c>
      <c r="T452" s="239" t="s">
        <v>284</v>
      </c>
      <c r="U452" s="222">
        <v>2.75E-2</v>
      </c>
      <c r="V452" s="222">
        <f>ROUND(E452*U452,2)</f>
        <v>0.11</v>
      </c>
      <c r="W452" s="222"/>
      <c r="X452" s="222" t="s">
        <v>248</v>
      </c>
      <c r="Y452" s="211"/>
      <c r="Z452" s="211"/>
      <c r="AA452" s="211"/>
      <c r="AB452" s="211"/>
      <c r="AC452" s="211"/>
      <c r="AD452" s="211"/>
      <c r="AE452" s="211"/>
      <c r="AF452" s="211"/>
      <c r="AG452" s="211" t="s">
        <v>1554</v>
      </c>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18"/>
      <c r="B453" s="219"/>
      <c r="C453" s="268" t="s">
        <v>1854</v>
      </c>
      <c r="D453" s="259"/>
      <c r="E453" s="260">
        <v>3.9773999999999998</v>
      </c>
      <c r="F453" s="222"/>
      <c r="G453" s="222"/>
      <c r="H453" s="222"/>
      <c r="I453" s="222"/>
      <c r="J453" s="222"/>
      <c r="K453" s="222"/>
      <c r="L453" s="222"/>
      <c r="M453" s="222"/>
      <c r="N453" s="222"/>
      <c r="O453" s="222"/>
      <c r="P453" s="222"/>
      <c r="Q453" s="222"/>
      <c r="R453" s="222"/>
      <c r="S453" s="222"/>
      <c r="T453" s="222"/>
      <c r="U453" s="222"/>
      <c r="V453" s="222"/>
      <c r="W453" s="222"/>
      <c r="X453" s="222"/>
      <c r="Y453" s="211"/>
      <c r="Z453" s="211"/>
      <c r="AA453" s="211"/>
      <c r="AB453" s="211"/>
      <c r="AC453" s="211"/>
      <c r="AD453" s="211"/>
      <c r="AE453" s="211"/>
      <c r="AF453" s="211"/>
      <c r="AG453" s="211" t="s">
        <v>288</v>
      </c>
      <c r="AH453" s="211">
        <v>0</v>
      </c>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33">
        <v>101</v>
      </c>
      <c r="B454" s="234" t="s">
        <v>757</v>
      </c>
      <c r="C454" s="252" t="s">
        <v>758</v>
      </c>
      <c r="D454" s="235" t="s">
        <v>349</v>
      </c>
      <c r="E454" s="236">
        <v>94.888499999999993</v>
      </c>
      <c r="F454" s="237"/>
      <c r="G454" s="238">
        <f>ROUND(E454*F454,2)</f>
        <v>0</v>
      </c>
      <c r="H454" s="237"/>
      <c r="I454" s="238">
        <f>ROUND(E454*H454,2)</f>
        <v>0</v>
      </c>
      <c r="J454" s="237"/>
      <c r="K454" s="238">
        <f>ROUND(E454*J454,2)</f>
        <v>0</v>
      </c>
      <c r="L454" s="238">
        <v>21</v>
      </c>
      <c r="M454" s="238">
        <f>G454*(1+L454/100)</f>
        <v>0</v>
      </c>
      <c r="N454" s="238">
        <v>3.3E-4</v>
      </c>
      <c r="O454" s="238">
        <f>ROUND(E454*N454,2)</f>
        <v>0.03</v>
      </c>
      <c r="P454" s="238">
        <v>0</v>
      </c>
      <c r="Q454" s="238">
        <f>ROUND(E454*P454,2)</f>
        <v>0</v>
      </c>
      <c r="R454" s="238" t="s">
        <v>744</v>
      </c>
      <c r="S454" s="238" t="s">
        <v>214</v>
      </c>
      <c r="T454" s="239" t="s">
        <v>284</v>
      </c>
      <c r="U454" s="222">
        <v>0.1</v>
      </c>
      <c r="V454" s="222">
        <f>ROUND(E454*U454,2)</f>
        <v>9.49</v>
      </c>
      <c r="W454" s="222"/>
      <c r="X454" s="222" t="s">
        <v>248</v>
      </c>
      <c r="Y454" s="211"/>
      <c r="Z454" s="211"/>
      <c r="AA454" s="211"/>
      <c r="AB454" s="211"/>
      <c r="AC454" s="211"/>
      <c r="AD454" s="211"/>
      <c r="AE454" s="211"/>
      <c r="AF454" s="211"/>
      <c r="AG454" s="211" t="s">
        <v>745</v>
      </c>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ht="20.95" outlineLevel="1" x14ac:dyDescent="0.2">
      <c r="A455" s="218"/>
      <c r="B455" s="219"/>
      <c r="C455" s="268" t="s">
        <v>1857</v>
      </c>
      <c r="D455" s="259"/>
      <c r="E455" s="260">
        <v>94.888499999999993</v>
      </c>
      <c r="F455" s="222"/>
      <c r="G455" s="222"/>
      <c r="H455" s="222"/>
      <c r="I455" s="222"/>
      <c r="J455" s="222"/>
      <c r="K455" s="222"/>
      <c r="L455" s="222"/>
      <c r="M455" s="222"/>
      <c r="N455" s="222"/>
      <c r="O455" s="222"/>
      <c r="P455" s="222"/>
      <c r="Q455" s="222"/>
      <c r="R455" s="222"/>
      <c r="S455" s="222"/>
      <c r="T455" s="222"/>
      <c r="U455" s="222"/>
      <c r="V455" s="222"/>
      <c r="W455" s="222"/>
      <c r="X455" s="222"/>
      <c r="Y455" s="211"/>
      <c r="Z455" s="211"/>
      <c r="AA455" s="211"/>
      <c r="AB455" s="211"/>
      <c r="AC455" s="211"/>
      <c r="AD455" s="211"/>
      <c r="AE455" s="211"/>
      <c r="AF455" s="211"/>
      <c r="AG455" s="211" t="s">
        <v>288</v>
      </c>
      <c r="AH455" s="211">
        <v>0</v>
      </c>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ht="20.95" outlineLevel="1" x14ac:dyDescent="0.2">
      <c r="A456" s="233">
        <v>102</v>
      </c>
      <c r="B456" s="234" t="s">
        <v>1858</v>
      </c>
      <c r="C456" s="252" t="s">
        <v>1859</v>
      </c>
      <c r="D456" s="235" t="s">
        <v>294</v>
      </c>
      <c r="E456" s="236">
        <v>4.5740100000000004</v>
      </c>
      <c r="F456" s="237"/>
      <c r="G456" s="238">
        <f>ROUND(E456*F456,2)</f>
        <v>0</v>
      </c>
      <c r="H456" s="237"/>
      <c r="I456" s="238">
        <f>ROUND(E456*H456,2)</f>
        <v>0</v>
      </c>
      <c r="J456" s="237"/>
      <c r="K456" s="238">
        <f>ROUND(E456*J456,2)</f>
        <v>0</v>
      </c>
      <c r="L456" s="238">
        <v>21</v>
      </c>
      <c r="M456" s="238">
        <f>G456*(1+L456/100)</f>
        <v>0</v>
      </c>
      <c r="N456" s="238">
        <v>4.4999999999999997E-3</v>
      </c>
      <c r="O456" s="238">
        <f>ROUND(E456*N456,2)</f>
        <v>0.02</v>
      </c>
      <c r="P456" s="238">
        <v>0</v>
      </c>
      <c r="Q456" s="238">
        <f>ROUND(E456*P456,2)</f>
        <v>0</v>
      </c>
      <c r="R456" s="238" t="s">
        <v>343</v>
      </c>
      <c r="S456" s="238" t="s">
        <v>214</v>
      </c>
      <c r="T456" s="239" t="s">
        <v>284</v>
      </c>
      <c r="U456" s="222">
        <v>0</v>
      </c>
      <c r="V456" s="222">
        <f>ROUND(E456*U456,2)</f>
        <v>0</v>
      </c>
      <c r="W456" s="222"/>
      <c r="X456" s="222" t="s">
        <v>344</v>
      </c>
      <c r="Y456" s="211"/>
      <c r="Z456" s="211"/>
      <c r="AA456" s="211"/>
      <c r="AB456" s="211"/>
      <c r="AC456" s="211"/>
      <c r="AD456" s="211"/>
      <c r="AE456" s="211"/>
      <c r="AF456" s="211"/>
      <c r="AG456" s="211" t="s">
        <v>1686</v>
      </c>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1860</v>
      </c>
      <c r="D457" s="259"/>
      <c r="E457" s="260">
        <v>4.5740100000000004</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1" x14ac:dyDescent="0.2">
      <c r="A458" s="233">
        <v>103</v>
      </c>
      <c r="B458" s="234" t="s">
        <v>787</v>
      </c>
      <c r="C458" s="252" t="s">
        <v>788</v>
      </c>
      <c r="D458" s="235" t="s">
        <v>338</v>
      </c>
      <c r="E458" s="236">
        <v>0.10711</v>
      </c>
      <c r="F458" s="237"/>
      <c r="G458" s="238">
        <f>ROUND(E458*F458,2)</f>
        <v>0</v>
      </c>
      <c r="H458" s="237"/>
      <c r="I458" s="238">
        <f>ROUND(E458*H458,2)</f>
        <v>0</v>
      </c>
      <c r="J458" s="237"/>
      <c r="K458" s="238">
        <f>ROUND(E458*J458,2)</f>
        <v>0</v>
      </c>
      <c r="L458" s="238">
        <v>21</v>
      </c>
      <c r="M458" s="238">
        <f>G458*(1+L458/100)</f>
        <v>0</v>
      </c>
      <c r="N458" s="238">
        <v>0</v>
      </c>
      <c r="O458" s="238">
        <f>ROUND(E458*N458,2)</f>
        <v>0</v>
      </c>
      <c r="P458" s="238">
        <v>0</v>
      </c>
      <c r="Q458" s="238">
        <f>ROUND(E458*P458,2)</f>
        <v>0</v>
      </c>
      <c r="R458" s="238" t="s">
        <v>744</v>
      </c>
      <c r="S458" s="238" t="s">
        <v>214</v>
      </c>
      <c r="T458" s="239" t="s">
        <v>284</v>
      </c>
      <c r="U458" s="222">
        <v>1.5980000000000001</v>
      </c>
      <c r="V458" s="222">
        <f>ROUND(E458*U458,2)</f>
        <v>0.17</v>
      </c>
      <c r="W458" s="222"/>
      <c r="X458" s="222" t="s">
        <v>248</v>
      </c>
      <c r="Y458" s="211"/>
      <c r="Z458" s="211"/>
      <c r="AA458" s="211"/>
      <c r="AB458" s="211"/>
      <c r="AC458" s="211"/>
      <c r="AD458" s="211"/>
      <c r="AE458" s="211"/>
      <c r="AF458" s="211"/>
      <c r="AG458" s="211" t="s">
        <v>745</v>
      </c>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18"/>
      <c r="B459" s="219"/>
      <c r="C459" s="267" t="s">
        <v>789</v>
      </c>
      <c r="D459" s="265"/>
      <c r="E459" s="265"/>
      <c r="F459" s="265"/>
      <c r="G459" s="265"/>
      <c r="H459" s="222"/>
      <c r="I459" s="222"/>
      <c r="J459" s="222"/>
      <c r="K459" s="222"/>
      <c r="L459" s="222"/>
      <c r="M459" s="222"/>
      <c r="N459" s="222"/>
      <c r="O459" s="222"/>
      <c r="P459" s="222"/>
      <c r="Q459" s="222"/>
      <c r="R459" s="222"/>
      <c r="S459" s="222"/>
      <c r="T459" s="222"/>
      <c r="U459" s="222"/>
      <c r="V459" s="222"/>
      <c r="W459" s="222"/>
      <c r="X459" s="222"/>
      <c r="Y459" s="211"/>
      <c r="Z459" s="211"/>
      <c r="AA459" s="211"/>
      <c r="AB459" s="211"/>
      <c r="AC459" s="211"/>
      <c r="AD459" s="211"/>
      <c r="AE459" s="211"/>
      <c r="AF459" s="211"/>
      <c r="AG459" s="211" t="s">
        <v>286</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ht="13.1" x14ac:dyDescent="0.2">
      <c r="A460" s="227" t="s">
        <v>209</v>
      </c>
      <c r="B460" s="228" t="s">
        <v>136</v>
      </c>
      <c r="C460" s="251" t="s">
        <v>137</v>
      </c>
      <c r="D460" s="229"/>
      <c r="E460" s="230"/>
      <c r="F460" s="231"/>
      <c r="G460" s="231">
        <f>SUMIF(AG461:AG551,"&lt;&gt;NOR",G461:G551)</f>
        <v>0</v>
      </c>
      <c r="H460" s="231"/>
      <c r="I460" s="231">
        <f>SUM(I461:I551)</f>
        <v>0</v>
      </c>
      <c r="J460" s="231"/>
      <c r="K460" s="231">
        <f>SUM(K461:K551)</f>
        <v>0</v>
      </c>
      <c r="L460" s="231"/>
      <c r="M460" s="231">
        <f>SUM(M461:M551)</f>
        <v>0</v>
      </c>
      <c r="N460" s="231"/>
      <c r="O460" s="231">
        <f>SUM(O461:O551)</f>
        <v>4.3499999999999996</v>
      </c>
      <c r="P460" s="231"/>
      <c r="Q460" s="231">
        <f>SUM(Q461:Q551)</f>
        <v>10.62</v>
      </c>
      <c r="R460" s="231"/>
      <c r="S460" s="231"/>
      <c r="T460" s="232"/>
      <c r="U460" s="226"/>
      <c r="V460" s="226">
        <f>SUM(V461:V551)</f>
        <v>819.75000000000023</v>
      </c>
      <c r="W460" s="226"/>
      <c r="X460" s="226"/>
      <c r="AG460" t="s">
        <v>210</v>
      </c>
    </row>
    <row r="461" spans="1:60" ht="20.95" outlineLevel="1" x14ac:dyDescent="0.2">
      <c r="A461" s="233">
        <v>104</v>
      </c>
      <c r="B461" s="234" t="s">
        <v>1861</v>
      </c>
      <c r="C461" s="252" t="s">
        <v>1862</v>
      </c>
      <c r="D461" s="235" t="s">
        <v>294</v>
      </c>
      <c r="E461" s="236">
        <v>214.36484999999999</v>
      </c>
      <c r="F461" s="237"/>
      <c r="G461" s="238">
        <f>ROUND(E461*F461,2)</f>
        <v>0</v>
      </c>
      <c r="H461" s="237"/>
      <c r="I461" s="238">
        <f>ROUND(E461*H461,2)</f>
        <v>0</v>
      </c>
      <c r="J461" s="237"/>
      <c r="K461" s="238">
        <f>ROUND(E461*J461,2)</f>
        <v>0</v>
      </c>
      <c r="L461" s="238">
        <v>21</v>
      </c>
      <c r="M461" s="238">
        <f>G461*(1+L461/100)</f>
        <v>0</v>
      </c>
      <c r="N461" s="238">
        <v>0</v>
      </c>
      <c r="O461" s="238">
        <f>ROUND(E461*N461,2)</f>
        <v>0</v>
      </c>
      <c r="P461" s="238">
        <v>6.0000000000000001E-3</v>
      </c>
      <c r="Q461" s="238">
        <f>ROUND(E461*P461,2)</f>
        <v>1.29</v>
      </c>
      <c r="R461" s="238" t="s">
        <v>744</v>
      </c>
      <c r="S461" s="238" t="s">
        <v>214</v>
      </c>
      <c r="T461" s="239" t="s">
        <v>284</v>
      </c>
      <c r="U461" s="222">
        <v>5.1999999999999998E-2</v>
      </c>
      <c r="V461" s="222">
        <f>ROUND(E461*U461,2)</f>
        <v>11.15</v>
      </c>
      <c r="W461" s="222"/>
      <c r="X461" s="222" t="s">
        <v>248</v>
      </c>
      <c r="Y461" s="211"/>
      <c r="Z461" s="211"/>
      <c r="AA461" s="211"/>
      <c r="AB461" s="211"/>
      <c r="AC461" s="211"/>
      <c r="AD461" s="211"/>
      <c r="AE461" s="211"/>
      <c r="AF461" s="211"/>
      <c r="AG461" s="211" t="s">
        <v>745</v>
      </c>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8" t="s">
        <v>1863</v>
      </c>
      <c r="D462" s="259"/>
      <c r="E462" s="260">
        <v>214.36484999999999</v>
      </c>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ht="20.95" outlineLevel="1" x14ac:dyDescent="0.2">
      <c r="A463" s="243">
        <v>105</v>
      </c>
      <c r="B463" s="244" t="s">
        <v>1864</v>
      </c>
      <c r="C463" s="255" t="s">
        <v>1865</v>
      </c>
      <c r="D463" s="245" t="s">
        <v>294</v>
      </c>
      <c r="E463" s="246">
        <v>214.36484999999999</v>
      </c>
      <c r="F463" s="247"/>
      <c r="G463" s="248">
        <f>ROUND(E463*F463,2)</f>
        <v>0</v>
      </c>
      <c r="H463" s="247"/>
      <c r="I463" s="248">
        <f>ROUND(E463*H463,2)</f>
        <v>0</v>
      </c>
      <c r="J463" s="247"/>
      <c r="K463" s="248">
        <f>ROUND(E463*J463,2)</f>
        <v>0</v>
      </c>
      <c r="L463" s="248">
        <v>21</v>
      </c>
      <c r="M463" s="248">
        <f>G463*(1+L463/100)</f>
        <v>0</v>
      </c>
      <c r="N463" s="248">
        <v>0</v>
      </c>
      <c r="O463" s="248">
        <f>ROUND(E463*N463,2)</f>
        <v>0</v>
      </c>
      <c r="P463" s="248">
        <v>0.01</v>
      </c>
      <c r="Q463" s="248">
        <f>ROUND(E463*P463,2)</f>
        <v>2.14</v>
      </c>
      <c r="R463" s="248" t="s">
        <v>744</v>
      </c>
      <c r="S463" s="248" t="s">
        <v>214</v>
      </c>
      <c r="T463" s="249" t="s">
        <v>284</v>
      </c>
      <c r="U463" s="222">
        <v>0.06</v>
      </c>
      <c r="V463" s="222">
        <f>ROUND(E463*U463,2)</f>
        <v>12.86</v>
      </c>
      <c r="W463" s="222"/>
      <c r="X463" s="222" t="s">
        <v>248</v>
      </c>
      <c r="Y463" s="211"/>
      <c r="Z463" s="211"/>
      <c r="AA463" s="211"/>
      <c r="AB463" s="211"/>
      <c r="AC463" s="211"/>
      <c r="AD463" s="211"/>
      <c r="AE463" s="211"/>
      <c r="AF463" s="211"/>
      <c r="AG463" s="211" t="s">
        <v>745</v>
      </c>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ht="20.95" outlineLevel="1" x14ac:dyDescent="0.2">
      <c r="A464" s="233">
        <v>106</v>
      </c>
      <c r="B464" s="234" t="s">
        <v>790</v>
      </c>
      <c r="C464" s="252" t="s">
        <v>791</v>
      </c>
      <c r="D464" s="235" t="s">
        <v>294</v>
      </c>
      <c r="E464" s="236">
        <v>544.73159999999996</v>
      </c>
      <c r="F464" s="237"/>
      <c r="G464" s="238">
        <f>ROUND(E464*F464,2)</f>
        <v>0</v>
      </c>
      <c r="H464" s="237"/>
      <c r="I464" s="238">
        <f>ROUND(E464*H464,2)</f>
        <v>0</v>
      </c>
      <c r="J464" s="237"/>
      <c r="K464" s="238">
        <f>ROUND(E464*J464,2)</f>
        <v>0</v>
      </c>
      <c r="L464" s="238">
        <v>21</v>
      </c>
      <c r="M464" s="238">
        <f>G464*(1+L464/100)</f>
        <v>0</v>
      </c>
      <c r="N464" s="238">
        <v>4.4000000000000002E-4</v>
      </c>
      <c r="O464" s="238">
        <f>ROUND(E464*N464,2)</f>
        <v>0.24</v>
      </c>
      <c r="P464" s="238">
        <v>0</v>
      </c>
      <c r="Q464" s="238">
        <f>ROUND(E464*P464,2)</f>
        <v>0</v>
      </c>
      <c r="R464" s="238" t="s">
        <v>744</v>
      </c>
      <c r="S464" s="238" t="s">
        <v>214</v>
      </c>
      <c r="T464" s="239" t="s">
        <v>284</v>
      </c>
      <c r="U464" s="222">
        <v>2.75E-2</v>
      </c>
      <c r="V464" s="222">
        <f>ROUND(E464*U464,2)</f>
        <v>14.98</v>
      </c>
      <c r="W464" s="222"/>
      <c r="X464" s="222" t="s">
        <v>248</v>
      </c>
      <c r="Y464" s="211"/>
      <c r="Z464" s="211"/>
      <c r="AA464" s="211"/>
      <c r="AB464" s="211"/>
      <c r="AC464" s="211"/>
      <c r="AD464" s="211"/>
      <c r="AE464" s="211"/>
      <c r="AF464" s="211"/>
      <c r="AG464" s="211" t="s">
        <v>745</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68" t="s">
        <v>1866</v>
      </c>
      <c r="D465" s="259"/>
      <c r="E465" s="260">
        <v>287.30624999999998</v>
      </c>
      <c r="F465" s="222"/>
      <c r="G465" s="222"/>
      <c r="H465" s="222"/>
      <c r="I465" s="222"/>
      <c r="J465" s="222"/>
      <c r="K465" s="222"/>
      <c r="L465" s="222"/>
      <c r="M465" s="222"/>
      <c r="N465" s="222"/>
      <c r="O465" s="222"/>
      <c r="P465" s="222"/>
      <c r="Q465" s="222"/>
      <c r="R465" s="222"/>
      <c r="S465" s="222"/>
      <c r="T465" s="222"/>
      <c r="U465" s="222"/>
      <c r="V465" s="222"/>
      <c r="W465" s="222"/>
      <c r="X465" s="222"/>
      <c r="Y465" s="211"/>
      <c r="Z465" s="211"/>
      <c r="AA465" s="211"/>
      <c r="AB465" s="211"/>
      <c r="AC465" s="211"/>
      <c r="AD465" s="211"/>
      <c r="AE465" s="211"/>
      <c r="AF465" s="211"/>
      <c r="AG465" s="211" t="s">
        <v>288</v>
      </c>
      <c r="AH465" s="211">
        <v>0</v>
      </c>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18"/>
      <c r="B466" s="219"/>
      <c r="C466" s="268" t="s">
        <v>1867</v>
      </c>
      <c r="D466" s="259"/>
      <c r="E466" s="260">
        <v>19.346250000000001</v>
      </c>
      <c r="F466" s="222"/>
      <c r="G466" s="222"/>
      <c r="H466" s="222"/>
      <c r="I466" s="222"/>
      <c r="J466" s="222"/>
      <c r="K466" s="222"/>
      <c r="L466" s="222"/>
      <c r="M466" s="222"/>
      <c r="N466" s="222"/>
      <c r="O466" s="222"/>
      <c r="P466" s="222"/>
      <c r="Q466" s="222"/>
      <c r="R466" s="222"/>
      <c r="S466" s="222"/>
      <c r="T466" s="222"/>
      <c r="U466" s="222"/>
      <c r="V466" s="222"/>
      <c r="W466" s="222"/>
      <c r="X466" s="222"/>
      <c r="Y466" s="211"/>
      <c r="Z466" s="211"/>
      <c r="AA466" s="211"/>
      <c r="AB466" s="211"/>
      <c r="AC466" s="211"/>
      <c r="AD466" s="211"/>
      <c r="AE466" s="211"/>
      <c r="AF466" s="211"/>
      <c r="AG466" s="211" t="s">
        <v>288</v>
      </c>
      <c r="AH466" s="211">
        <v>0</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68" t="s">
        <v>1868</v>
      </c>
      <c r="D467" s="259"/>
      <c r="E467" s="260">
        <v>212.34360000000001</v>
      </c>
      <c r="F467" s="222"/>
      <c r="G467" s="222"/>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288</v>
      </c>
      <c r="AH467" s="211">
        <v>0</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18"/>
      <c r="B468" s="219"/>
      <c r="C468" s="268" t="s">
        <v>1869</v>
      </c>
      <c r="D468" s="259"/>
      <c r="E468" s="260">
        <v>25.735499999999998</v>
      </c>
      <c r="F468" s="222"/>
      <c r="G468" s="222"/>
      <c r="H468" s="222"/>
      <c r="I468" s="222"/>
      <c r="J468" s="222"/>
      <c r="K468" s="222"/>
      <c r="L468" s="222"/>
      <c r="M468" s="222"/>
      <c r="N468" s="222"/>
      <c r="O468" s="222"/>
      <c r="P468" s="222"/>
      <c r="Q468" s="222"/>
      <c r="R468" s="222"/>
      <c r="S468" s="222"/>
      <c r="T468" s="222"/>
      <c r="U468" s="222"/>
      <c r="V468" s="222"/>
      <c r="W468" s="222"/>
      <c r="X468" s="222"/>
      <c r="Y468" s="211"/>
      <c r="Z468" s="211"/>
      <c r="AA468" s="211"/>
      <c r="AB468" s="211"/>
      <c r="AC468" s="211"/>
      <c r="AD468" s="211"/>
      <c r="AE468" s="211"/>
      <c r="AF468" s="211"/>
      <c r="AG468" s="211" t="s">
        <v>288</v>
      </c>
      <c r="AH468" s="211">
        <v>0</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33">
        <v>107</v>
      </c>
      <c r="B469" s="234" t="s">
        <v>761</v>
      </c>
      <c r="C469" s="252" t="s">
        <v>762</v>
      </c>
      <c r="D469" s="235" t="s">
        <v>294</v>
      </c>
      <c r="E469" s="236">
        <v>544.73159999999996</v>
      </c>
      <c r="F469" s="237"/>
      <c r="G469" s="238">
        <f>ROUND(E469*F469,2)</f>
        <v>0</v>
      </c>
      <c r="H469" s="237"/>
      <c r="I469" s="238">
        <f>ROUND(E469*H469,2)</f>
        <v>0</v>
      </c>
      <c r="J469" s="237"/>
      <c r="K469" s="238">
        <f>ROUND(E469*J469,2)</f>
        <v>0</v>
      </c>
      <c r="L469" s="238">
        <v>21</v>
      </c>
      <c r="M469" s="238">
        <f>G469*(1+L469/100)</f>
        <v>0</v>
      </c>
      <c r="N469" s="238">
        <v>0</v>
      </c>
      <c r="O469" s="238">
        <f>ROUND(E469*N469,2)</f>
        <v>0</v>
      </c>
      <c r="P469" s="238">
        <v>0</v>
      </c>
      <c r="Q469" s="238">
        <f>ROUND(E469*P469,2)</f>
        <v>0</v>
      </c>
      <c r="R469" s="238" t="s">
        <v>744</v>
      </c>
      <c r="S469" s="238" t="s">
        <v>214</v>
      </c>
      <c r="T469" s="239" t="s">
        <v>284</v>
      </c>
      <c r="U469" s="222">
        <v>0.20699999999999999</v>
      </c>
      <c r="V469" s="222">
        <f>ROUND(E469*U469,2)</f>
        <v>112.76</v>
      </c>
      <c r="W469" s="222"/>
      <c r="X469" s="222" t="s">
        <v>248</v>
      </c>
      <c r="Y469" s="211"/>
      <c r="Z469" s="211"/>
      <c r="AA469" s="211"/>
      <c r="AB469" s="211"/>
      <c r="AC469" s="211"/>
      <c r="AD469" s="211"/>
      <c r="AE469" s="211"/>
      <c r="AF469" s="211"/>
      <c r="AG469" s="211" t="s">
        <v>745</v>
      </c>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68" t="s">
        <v>1866</v>
      </c>
      <c r="D470" s="259"/>
      <c r="E470" s="260">
        <v>287.30624999999998</v>
      </c>
      <c r="F470" s="222"/>
      <c r="G470" s="222"/>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288</v>
      </c>
      <c r="AH470" s="211">
        <v>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18"/>
      <c r="B471" s="219"/>
      <c r="C471" s="268" t="s">
        <v>1867</v>
      </c>
      <c r="D471" s="259"/>
      <c r="E471" s="260">
        <v>19.346250000000001</v>
      </c>
      <c r="F471" s="222"/>
      <c r="G471" s="222"/>
      <c r="H471" s="222"/>
      <c r="I471" s="222"/>
      <c r="J471" s="222"/>
      <c r="K471" s="222"/>
      <c r="L471" s="222"/>
      <c r="M471" s="222"/>
      <c r="N471" s="222"/>
      <c r="O471" s="222"/>
      <c r="P471" s="222"/>
      <c r="Q471" s="222"/>
      <c r="R471" s="222"/>
      <c r="S471" s="222"/>
      <c r="T471" s="222"/>
      <c r="U471" s="222"/>
      <c r="V471" s="222"/>
      <c r="W471" s="222"/>
      <c r="X471" s="222"/>
      <c r="Y471" s="211"/>
      <c r="Z471" s="211"/>
      <c r="AA471" s="211"/>
      <c r="AB471" s="211"/>
      <c r="AC471" s="211"/>
      <c r="AD471" s="211"/>
      <c r="AE471" s="211"/>
      <c r="AF471" s="211"/>
      <c r="AG471" s="211" t="s">
        <v>288</v>
      </c>
      <c r="AH471" s="211">
        <v>0</v>
      </c>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18"/>
      <c r="B472" s="219"/>
      <c r="C472" s="268" t="s">
        <v>1868</v>
      </c>
      <c r="D472" s="259"/>
      <c r="E472" s="260">
        <v>212.34360000000001</v>
      </c>
      <c r="F472" s="222"/>
      <c r="G472" s="222"/>
      <c r="H472" s="222"/>
      <c r="I472" s="222"/>
      <c r="J472" s="222"/>
      <c r="K472" s="222"/>
      <c r="L472" s="222"/>
      <c r="M472" s="222"/>
      <c r="N472" s="222"/>
      <c r="O472" s="222"/>
      <c r="P472" s="222"/>
      <c r="Q472" s="222"/>
      <c r="R472" s="222"/>
      <c r="S472" s="222"/>
      <c r="T472" s="222"/>
      <c r="U472" s="222"/>
      <c r="V472" s="222"/>
      <c r="W472" s="222"/>
      <c r="X472" s="222"/>
      <c r="Y472" s="211"/>
      <c r="Z472" s="211"/>
      <c r="AA472" s="211"/>
      <c r="AB472" s="211"/>
      <c r="AC472" s="211"/>
      <c r="AD472" s="211"/>
      <c r="AE472" s="211"/>
      <c r="AF472" s="211"/>
      <c r="AG472" s="211" t="s">
        <v>288</v>
      </c>
      <c r="AH472" s="211">
        <v>0</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68" t="s">
        <v>1869</v>
      </c>
      <c r="D473" s="259"/>
      <c r="E473" s="260">
        <v>25.735499999999998</v>
      </c>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v>0</v>
      </c>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ht="20.95" outlineLevel="1" x14ac:dyDescent="0.2">
      <c r="A474" s="233">
        <v>108</v>
      </c>
      <c r="B474" s="234" t="s">
        <v>1870</v>
      </c>
      <c r="C474" s="252" t="s">
        <v>1871</v>
      </c>
      <c r="D474" s="235" t="s">
        <v>294</v>
      </c>
      <c r="E474" s="236">
        <v>238.07910000000001</v>
      </c>
      <c r="F474" s="237"/>
      <c r="G474" s="238">
        <f>ROUND(E474*F474,2)</f>
        <v>0</v>
      </c>
      <c r="H474" s="237"/>
      <c r="I474" s="238">
        <f>ROUND(E474*H474,2)</f>
        <v>0</v>
      </c>
      <c r="J474" s="237"/>
      <c r="K474" s="238">
        <f>ROUND(E474*J474,2)</f>
        <v>0</v>
      </c>
      <c r="L474" s="238">
        <v>21</v>
      </c>
      <c r="M474" s="238">
        <f>G474*(1+L474/100)</f>
        <v>0</v>
      </c>
      <c r="N474" s="238">
        <v>0</v>
      </c>
      <c r="O474" s="238">
        <f>ROUND(E474*N474,2)</f>
        <v>0</v>
      </c>
      <c r="P474" s="238">
        <v>0</v>
      </c>
      <c r="Q474" s="238">
        <f>ROUND(E474*P474,2)</f>
        <v>0</v>
      </c>
      <c r="R474" s="238" t="s">
        <v>744</v>
      </c>
      <c r="S474" s="238" t="s">
        <v>214</v>
      </c>
      <c r="T474" s="239" t="s">
        <v>284</v>
      </c>
      <c r="U474" s="222">
        <v>0.91459999999999997</v>
      </c>
      <c r="V474" s="222">
        <f>ROUND(E474*U474,2)</f>
        <v>217.75</v>
      </c>
      <c r="W474" s="222"/>
      <c r="X474" s="222" t="s">
        <v>248</v>
      </c>
      <c r="Y474" s="211"/>
      <c r="Z474" s="211"/>
      <c r="AA474" s="211"/>
      <c r="AB474" s="211"/>
      <c r="AC474" s="211"/>
      <c r="AD474" s="211"/>
      <c r="AE474" s="211"/>
      <c r="AF474" s="211"/>
      <c r="AG474" s="211" t="s">
        <v>745</v>
      </c>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8" t="s">
        <v>1868</v>
      </c>
      <c r="D475" s="259"/>
      <c r="E475" s="260">
        <v>212.34360000000001</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0</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18"/>
      <c r="B476" s="219"/>
      <c r="C476" s="268" t="s">
        <v>1869</v>
      </c>
      <c r="D476" s="259"/>
      <c r="E476" s="260">
        <v>25.735499999999998</v>
      </c>
      <c r="F476" s="222"/>
      <c r="G476" s="222"/>
      <c r="H476" s="222"/>
      <c r="I476" s="222"/>
      <c r="J476" s="222"/>
      <c r="K476" s="222"/>
      <c r="L476" s="222"/>
      <c r="M476" s="222"/>
      <c r="N476" s="222"/>
      <c r="O476" s="222"/>
      <c r="P476" s="222"/>
      <c r="Q476" s="222"/>
      <c r="R476" s="222"/>
      <c r="S476" s="222"/>
      <c r="T476" s="222"/>
      <c r="U476" s="222"/>
      <c r="V476" s="222"/>
      <c r="W476" s="222"/>
      <c r="X476" s="222"/>
      <c r="Y476" s="211"/>
      <c r="Z476" s="211"/>
      <c r="AA476" s="211"/>
      <c r="AB476" s="211"/>
      <c r="AC476" s="211"/>
      <c r="AD476" s="211"/>
      <c r="AE476" s="211"/>
      <c r="AF476" s="211"/>
      <c r="AG476" s="211" t="s">
        <v>288</v>
      </c>
      <c r="AH476" s="211">
        <v>0</v>
      </c>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ht="20.95" outlineLevel="1" x14ac:dyDescent="0.2">
      <c r="A477" s="233">
        <v>109</v>
      </c>
      <c r="B477" s="234" t="s">
        <v>797</v>
      </c>
      <c r="C477" s="252" t="s">
        <v>798</v>
      </c>
      <c r="D477" s="235" t="s">
        <v>294</v>
      </c>
      <c r="E477" s="236">
        <v>19.346250000000001</v>
      </c>
      <c r="F477" s="237"/>
      <c r="G477" s="238">
        <f>ROUND(E477*F477,2)</f>
        <v>0</v>
      </c>
      <c r="H477" s="237"/>
      <c r="I477" s="238">
        <f>ROUND(E477*H477,2)</f>
        <v>0</v>
      </c>
      <c r="J477" s="237"/>
      <c r="K477" s="238">
        <f>ROUND(E477*J477,2)</f>
        <v>0</v>
      </c>
      <c r="L477" s="238">
        <v>21</v>
      </c>
      <c r="M477" s="238">
        <f>G477*(1+L477/100)</f>
        <v>0</v>
      </c>
      <c r="N477" s="238">
        <v>0</v>
      </c>
      <c r="O477" s="238">
        <f>ROUND(E477*N477,2)</f>
        <v>0</v>
      </c>
      <c r="P477" s="238">
        <v>0</v>
      </c>
      <c r="Q477" s="238">
        <f>ROUND(E477*P477,2)</f>
        <v>0</v>
      </c>
      <c r="R477" s="238" t="s">
        <v>744</v>
      </c>
      <c r="S477" s="238" t="s">
        <v>214</v>
      </c>
      <c r="T477" s="239" t="s">
        <v>284</v>
      </c>
      <c r="U477" s="222">
        <v>0.91459999999999997</v>
      </c>
      <c r="V477" s="222">
        <f>ROUND(E477*U477,2)</f>
        <v>17.690000000000001</v>
      </c>
      <c r="W477" s="222"/>
      <c r="X477" s="222" t="s">
        <v>248</v>
      </c>
      <c r="Y477" s="211"/>
      <c r="Z477" s="211"/>
      <c r="AA477" s="211"/>
      <c r="AB477" s="211"/>
      <c r="AC477" s="211"/>
      <c r="AD477" s="211"/>
      <c r="AE477" s="211"/>
      <c r="AF477" s="211"/>
      <c r="AG477" s="211" t="s">
        <v>745</v>
      </c>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18"/>
      <c r="B478" s="219"/>
      <c r="C478" s="268" t="s">
        <v>1867</v>
      </c>
      <c r="D478" s="259"/>
      <c r="E478" s="260">
        <v>19.346250000000001</v>
      </c>
      <c r="F478" s="222"/>
      <c r="G478" s="222"/>
      <c r="H478" s="222"/>
      <c r="I478" s="222"/>
      <c r="J478" s="222"/>
      <c r="K478" s="222"/>
      <c r="L478" s="222"/>
      <c r="M478" s="222"/>
      <c r="N478" s="222"/>
      <c r="O478" s="222"/>
      <c r="P478" s="222"/>
      <c r="Q478" s="222"/>
      <c r="R478" s="222"/>
      <c r="S478" s="222"/>
      <c r="T478" s="222"/>
      <c r="U478" s="222"/>
      <c r="V478" s="222"/>
      <c r="W478" s="222"/>
      <c r="X478" s="222"/>
      <c r="Y478" s="211"/>
      <c r="Z478" s="211"/>
      <c r="AA478" s="211"/>
      <c r="AB478" s="211"/>
      <c r="AC478" s="211"/>
      <c r="AD478" s="211"/>
      <c r="AE478" s="211"/>
      <c r="AF478" s="211"/>
      <c r="AG478" s="211" t="s">
        <v>288</v>
      </c>
      <c r="AH478" s="211">
        <v>0</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ht="20.95" outlineLevel="1" x14ac:dyDescent="0.2">
      <c r="A479" s="233">
        <v>110</v>
      </c>
      <c r="B479" s="234" t="s">
        <v>799</v>
      </c>
      <c r="C479" s="252" t="s">
        <v>800</v>
      </c>
      <c r="D479" s="235" t="s">
        <v>349</v>
      </c>
      <c r="E479" s="236">
        <v>98.269499999999994</v>
      </c>
      <c r="F479" s="237"/>
      <c r="G479" s="238">
        <f>ROUND(E479*F479,2)</f>
        <v>0</v>
      </c>
      <c r="H479" s="237"/>
      <c r="I479" s="238">
        <f>ROUND(E479*H479,2)</f>
        <v>0</v>
      </c>
      <c r="J479" s="237"/>
      <c r="K479" s="238">
        <f>ROUND(E479*J479,2)</f>
        <v>0</v>
      </c>
      <c r="L479" s="238">
        <v>21</v>
      </c>
      <c r="M479" s="238">
        <f>G479*(1+L479/100)</f>
        <v>0</v>
      </c>
      <c r="N479" s="238">
        <v>6.3000000000000003E-4</v>
      </c>
      <c r="O479" s="238">
        <f>ROUND(E479*N479,2)</f>
        <v>0.06</v>
      </c>
      <c r="P479" s="238">
        <v>0</v>
      </c>
      <c r="Q479" s="238">
        <f>ROUND(E479*P479,2)</f>
        <v>0</v>
      </c>
      <c r="R479" s="238" t="s">
        <v>744</v>
      </c>
      <c r="S479" s="238" t="s">
        <v>214</v>
      </c>
      <c r="T479" s="239" t="s">
        <v>284</v>
      </c>
      <c r="U479" s="222">
        <v>0.189</v>
      </c>
      <c r="V479" s="222">
        <f>ROUND(E479*U479,2)</f>
        <v>18.57</v>
      </c>
      <c r="W479" s="222"/>
      <c r="X479" s="222" t="s">
        <v>248</v>
      </c>
      <c r="Y479" s="211"/>
      <c r="Z479" s="211"/>
      <c r="AA479" s="211"/>
      <c r="AB479" s="211"/>
      <c r="AC479" s="211"/>
      <c r="AD479" s="211"/>
      <c r="AE479" s="211"/>
      <c r="AF479" s="211"/>
      <c r="AG479" s="211" t="s">
        <v>745</v>
      </c>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72" t="s">
        <v>801</v>
      </c>
      <c r="D480" s="220"/>
      <c r="E480" s="221"/>
      <c r="F480" s="222"/>
      <c r="G480" s="222"/>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286</v>
      </c>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73" t="s">
        <v>802</v>
      </c>
      <c r="D481" s="266"/>
      <c r="E481" s="266"/>
      <c r="F481" s="266"/>
      <c r="G481" s="266"/>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286</v>
      </c>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18"/>
      <c r="B482" s="219"/>
      <c r="C482" s="268" t="s">
        <v>1872</v>
      </c>
      <c r="D482" s="259"/>
      <c r="E482" s="260">
        <v>98.269499999999994</v>
      </c>
      <c r="F482" s="222"/>
      <c r="G482" s="222"/>
      <c r="H482" s="222"/>
      <c r="I482" s="222"/>
      <c r="J482" s="222"/>
      <c r="K482" s="222"/>
      <c r="L482" s="222"/>
      <c r="M482" s="222"/>
      <c r="N482" s="222"/>
      <c r="O482" s="222"/>
      <c r="P482" s="222"/>
      <c r="Q482" s="222"/>
      <c r="R482" s="222"/>
      <c r="S482" s="222"/>
      <c r="T482" s="222"/>
      <c r="U482" s="222"/>
      <c r="V482" s="222"/>
      <c r="W482" s="222"/>
      <c r="X482" s="222"/>
      <c r="Y482" s="211"/>
      <c r="Z482" s="211"/>
      <c r="AA482" s="211"/>
      <c r="AB482" s="211"/>
      <c r="AC482" s="211"/>
      <c r="AD482" s="211"/>
      <c r="AE482" s="211"/>
      <c r="AF482" s="211"/>
      <c r="AG482" s="211" t="s">
        <v>288</v>
      </c>
      <c r="AH482" s="211">
        <v>0</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ht="20.95" outlineLevel="1" x14ac:dyDescent="0.2">
      <c r="A483" s="233">
        <v>111</v>
      </c>
      <c r="B483" s="234" t="s">
        <v>804</v>
      </c>
      <c r="C483" s="252" t="s">
        <v>805</v>
      </c>
      <c r="D483" s="235" t="s">
        <v>349</v>
      </c>
      <c r="E483" s="236">
        <v>106.6695</v>
      </c>
      <c r="F483" s="237"/>
      <c r="G483" s="238">
        <f>ROUND(E483*F483,2)</f>
        <v>0</v>
      </c>
      <c r="H483" s="237"/>
      <c r="I483" s="238">
        <f>ROUND(E483*H483,2)</f>
        <v>0</v>
      </c>
      <c r="J483" s="237"/>
      <c r="K483" s="238">
        <f>ROUND(E483*J483,2)</f>
        <v>0</v>
      </c>
      <c r="L483" s="238">
        <v>21</v>
      </c>
      <c r="M483" s="238">
        <f>G483*(1+L483/100)</f>
        <v>0</v>
      </c>
      <c r="N483" s="238">
        <v>6.3000000000000003E-4</v>
      </c>
      <c r="O483" s="238">
        <f>ROUND(E483*N483,2)</f>
        <v>7.0000000000000007E-2</v>
      </c>
      <c r="P483" s="238">
        <v>0</v>
      </c>
      <c r="Q483" s="238">
        <f>ROUND(E483*P483,2)</f>
        <v>0</v>
      </c>
      <c r="R483" s="238" t="s">
        <v>744</v>
      </c>
      <c r="S483" s="238" t="s">
        <v>214</v>
      </c>
      <c r="T483" s="239" t="s">
        <v>284</v>
      </c>
      <c r="U483" s="222">
        <v>0.189</v>
      </c>
      <c r="V483" s="222">
        <f>ROUND(E483*U483,2)</f>
        <v>20.16</v>
      </c>
      <c r="W483" s="222"/>
      <c r="X483" s="222" t="s">
        <v>248</v>
      </c>
      <c r="Y483" s="211"/>
      <c r="Z483" s="211"/>
      <c r="AA483" s="211"/>
      <c r="AB483" s="211"/>
      <c r="AC483" s="211"/>
      <c r="AD483" s="211"/>
      <c r="AE483" s="211"/>
      <c r="AF483" s="211"/>
      <c r="AG483" s="211" t="s">
        <v>745</v>
      </c>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72" t="s">
        <v>801</v>
      </c>
      <c r="D484" s="220"/>
      <c r="E484" s="221"/>
      <c r="F484" s="222"/>
      <c r="G484" s="222"/>
      <c r="H484" s="222"/>
      <c r="I484" s="222"/>
      <c r="J484" s="222"/>
      <c r="K484" s="222"/>
      <c r="L484" s="222"/>
      <c r="M484" s="222"/>
      <c r="N484" s="222"/>
      <c r="O484" s="222"/>
      <c r="P484" s="222"/>
      <c r="Q484" s="222"/>
      <c r="R484" s="222"/>
      <c r="S484" s="222"/>
      <c r="T484" s="222"/>
      <c r="U484" s="222"/>
      <c r="V484" s="222"/>
      <c r="W484" s="222"/>
      <c r="X484" s="222"/>
      <c r="Y484" s="211"/>
      <c r="Z484" s="211"/>
      <c r="AA484" s="211"/>
      <c r="AB484" s="211"/>
      <c r="AC484" s="211"/>
      <c r="AD484" s="211"/>
      <c r="AE484" s="211"/>
      <c r="AF484" s="211"/>
      <c r="AG484" s="211" t="s">
        <v>286</v>
      </c>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73" t="s">
        <v>802</v>
      </c>
      <c r="D485" s="266"/>
      <c r="E485" s="266"/>
      <c r="F485" s="266"/>
      <c r="G485" s="266"/>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286</v>
      </c>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68" t="s">
        <v>1873</v>
      </c>
      <c r="D486" s="259"/>
      <c r="E486" s="260">
        <v>106.6695</v>
      </c>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ht="20.95" outlineLevel="1" x14ac:dyDescent="0.2">
      <c r="A487" s="233">
        <v>112</v>
      </c>
      <c r="B487" s="234" t="s">
        <v>807</v>
      </c>
      <c r="C487" s="252" t="s">
        <v>808</v>
      </c>
      <c r="D487" s="235" t="s">
        <v>246</v>
      </c>
      <c r="E487" s="236">
        <v>20</v>
      </c>
      <c r="F487" s="237"/>
      <c r="G487" s="238">
        <f>ROUND(E487*F487,2)</f>
        <v>0</v>
      </c>
      <c r="H487" s="237"/>
      <c r="I487" s="238">
        <f>ROUND(E487*H487,2)</f>
        <v>0</v>
      </c>
      <c r="J487" s="237"/>
      <c r="K487" s="238">
        <f>ROUND(E487*J487,2)</f>
        <v>0</v>
      </c>
      <c r="L487" s="238">
        <v>21</v>
      </c>
      <c r="M487" s="238">
        <f>G487*(1+L487/100)</f>
        <v>0</v>
      </c>
      <c r="N487" s="238">
        <v>1E-4</v>
      </c>
      <c r="O487" s="238">
        <f>ROUND(E487*N487,2)</f>
        <v>0</v>
      </c>
      <c r="P487" s="238">
        <v>0</v>
      </c>
      <c r="Q487" s="238">
        <f>ROUND(E487*P487,2)</f>
        <v>0</v>
      </c>
      <c r="R487" s="238" t="s">
        <v>744</v>
      </c>
      <c r="S487" s="238" t="s">
        <v>214</v>
      </c>
      <c r="T487" s="239" t="s">
        <v>284</v>
      </c>
      <c r="U487" s="222">
        <v>0.13</v>
      </c>
      <c r="V487" s="222">
        <f>ROUND(E487*U487,2)</f>
        <v>2.6</v>
      </c>
      <c r="W487" s="222"/>
      <c r="X487" s="222" t="s">
        <v>248</v>
      </c>
      <c r="Y487" s="211"/>
      <c r="Z487" s="211"/>
      <c r="AA487" s="211"/>
      <c r="AB487" s="211"/>
      <c r="AC487" s="211"/>
      <c r="AD487" s="211"/>
      <c r="AE487" s="211"/>
      <c r="AF487" s="211"/>
      <c r="AG487" s="211" t="s">
        <v>745</v>
      </c>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18"/>
      <c r="B488" s="219"/>
      <c r="C488" s="272" t="s">
        <v>801</v>
      </c>
      <c r="D488" s="220"/>
      <c r="E488" s="221"/>
      <c r="F488" s="222"/>
      <c r="G488" s="222"/>
      <c r="H488" s="222"/>
      <c r="I488" s="222"/>
      <c r="J488" s="222"/>
      <c r="K488" s="222"/>
      <c r="L488" s="222"/>
      <c r="M488" s="222"/>
      <c r="N488" s="222"/>
      <c r="O488" s="222"/>
      <c r="P488" s="222"/>
      <c r="Q488" s="222"/>
      <c r="R488" s="222"/>
      <c r="S488" s="222"/>
      <c r="T488" s="222"/>
      <c r="U488" s="222"/>
      <c r="V488" s="222"/>
      <c r="W488" s="222"/>
      <c r="X488" s="222"/>
      <c r="Y488" s="211"/>
      <c r="Z488" s="211"/>
      <c r="AA488" s="211"/>
      <c r="AB488" s="211"/>
      <c r="AC488" s="211"/>
      <c r="AD488" s="211"/>
      <c r="AE488" s="211"/>
      <c r="AF488" s="211"/>
      <c r="AG488" s="211" t="s">
        <v>286</v>
      </c>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73" t="s">
        <v>802</v>
      </c>
      <c r="D489" s="266"/>
      <c r="E489" s="266"/>
      <c r="F489" s="266"/>
      <c r="G489" s="266"/>
      <c r="H489" s="222"/>
      <c r="I489" s="222"/>
      <c r="J489" s="222"/>
      <c r="K489" s="222"/>
      <c r="L489" s="222"/>
      <c r="M489" s="222"/>
      <c r="N489" s="222"/>
      <c r="O489" s="222"/>
      <c r="P489" s="222"/>
      <c r="Q489" s="222"/>
      <c r="R489" s="222"/>
      <c r="S489" s="222"/>
      <c r="T489" s="222"/>
      <c r="U489" s="222"/>
      <c r="V489" s="222"/>
      <c r="W489" s="222"/>
      <c r="X489" s="222"/>
      <c r="Y489" s="211"/>
      <c r="Z489" s="211"/>
      <c r="AA489" s="211"/>
      <c r="AB489" s="211"/>
      <c r="AC489" s="211"/>
      <c r="AD489" s="211"/>
      <c r="AE489" s="211"/>
      <c r="AF489" s="211"/>
      <c r="AG489" s="211" t="s">
        <v>286</v>
      </c>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ht="20.95" outlineLevel="1" x14ac:dyDescent="0.2">
      <c r="A490" s="233">
        <v>113</v>
      </c>
      <c r="B490" s="234" t="s">
        <v>809</v>
      </c>
      <c r="C490" s="252" t="s">
        <v>810</v>
      </c>
      <c r="D490" s="235" t="s">
        <v>246</v>
      </c>
      <c r="E490" s="236">
        <v>20</v>
      </c>
      <c r="F490" s="237"/>
      <c r="G490" s="238">
        <f>ROUND(E490*F490,2)</f>
        <v>0</v>
      </c>
      <c r="H490" s="237"/>
      <c r="I490" s="238">
        <f>ROUND(E490*H490,2)</f>
        <v>0</v>
      </c>
      <c r="J490" s="237"/>
      <c r="K490" s="238">
        <f>ROUND(E490*J490,2)</f>
        <v>0</v>
      </c>
      <c r="L490" s="238">
        <v>21</v>
      </c>
      <c r="M490" s="238">
        <f>G490*(1+L490/100)</f>
        <v>0</v>
      </c>
      <c r="N490" s="238">
        <v>1E-4</v>
      </c>
      <c r="O490" s="238">
        <f>ROUND(E490*N490,2)</f>
        <v>0</v>
      </c>
      <c r="P490" s="238">
        <v>0</v>
      </c>
      <c r="Q490" s="238">
        <f>ROUND(E490*P490,2)</f>
        <v>0</v>
      </c>
      <c r="R490" s="238" t="s">
        <v>744</v>
      </c>
      <c r="S490" s="238" t="s">
        <v>214</v>
      </c>
      <c r="T490" s="239" t="s">
        <v>284</v>
      </c>
      <c r="U490" s="222">
        <v>0.13</v>
      </c>
      <c r="V490" s="222">
        <f>ROUND(E490*U490,2)</f>
        <v>2.6</v>
      </c>
      <c r="W490" s="222"/>
      <c r="X490" s="222" t="s">
        <v>248</v>
      </c>
      <c r="Y490" s="211"/>
      <c r="Z490" s="211"/>
      <c r="AA490" s="211"/>
      <c r="AB490" s="211"/>
      <c r="AC490" s="211"/>
      <c r="AD490" s="211"/>
      <c r="AE490" s="211"/>
      <c r="AF490" s="211"/>
      <c r="AG490" s="211" t="s">
        <v>745</v>
      </c>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18"/>
      <c r="B491" s="219"/>
      <c r="C491" s="272" t="s">
        <v>801</v>
      </c>
      <c r="D491" s="220"/>
      <c r="E491" s="221"/>
      <c r="F491" s="222"/>
      <c r="G491" s="222"/>
      <c r="H491" s="222"/>
      <c r="I491" s="222"/>
      <c r="J491" s="222"/>
      <c r="K491" s="222"/>
      <c r="L491" s="222"/>
      <c r="M491" s="222"/>
      <c r="N491" s="222"/>
      <c r="O491" s="222"/>
      <c r="P491" s="222"/>
      <c r="Q491" s="222"/>
      <c r="R491" s="222"/>
      <c r="S491" s="222"/>
      <c r="T491" s="222"/>
      <c r="U491" s="222"/>
      <c r="V491" s="222"/>
      <c r="W491" s="222"/>
      <c r="X491" s="222"/>
      <c r="Y491" s="211"/>
      <c r="Z491" s="211"/>
      <c r="AA491" s="211"/>
      <c r="AB491" s="211"/>
      <c r="AC491" s="211"/>
      <c r="AD491" s="211"/>
      <c r="AE491" s="211"/>
      <c r="AF491" s="211"/>
      <c r="AG491" s="211" t="s">
        <v>286</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73" t="s">
        <v>802</v>
      </c>
      <c r="D492" s="266"/>
      <c r="E492" s="266"/>
      <c r="F492" s="266"/>
      <c r="G492" s="266"/>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286</v>
      </c>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33">
        <v>114</v>
      </c>
      <c r="B493" s="234" t="s">
        <v>1874</v>
      </c>
      <c r="C493" s="252" t="s">
        <v>1875</v>
      </c>
      <c r="D493" s="235" t="s">
        <v>349</v>
      </c>
      <c r="E493" s="236">
        <v>8.4</v>
      </c>
      <c r="F493" s="237"/>
      <c r="G493" s="238">
        <f>ROUND(E493*F493,2)</f>
        <v>0</v>
      </c>
      <c r="H493" s="237"/>
      <c r="I493" s="238">
        <f>ROUND(E493*H493,2)</f>
        <v>0</v>
      </c>
      <c r="J493" s="237"/>
      <c r="K493" s="238">
        <f>ROUND(E493*J493,2)</f>
        <v>0</v>
      </c>
      <c r="L493" s="238">
        <v>21</v>
      </c>
      <c r="M493" s="238">
        <f>G493*(1+L493/100)</f>
        <v>0</v>
      </c>
      <c r="N493" s="238">
        <v>4.2999999999999999E-4</v>
      </c>
      <c r="O493" s="238">
        <f>ROUND(E493*N493,2)</f>
        <v>0</v>
      </c>
      <c r="P493" s="238">
        <v>0</v>
      </c>
      <c r="Q493" s="238">
        <f>ROUND(E493*P493,2)</f>
        <v>0</v>
      </c>
      <c r="R493" s="238"/>
      <c r="S493" s="238" t="s">
        <v>247</v>
      </c>
      <c r="T493" s="239" t="s">
        <v>215</v>
      </c>
      <c r="U493" s="222">
        <v>0</v>
      </c>
      <c r="V493" s="222">
        <f>ROUND(E493*U493,2)</f>
        <v>0</v>
      </c>
      <c r="W493" s="222"/>
      <c r="X493" s="222" t="s">
        <v>248</v>
      </c>
      <c r="Y493" s="211"/>
      <c r="Z493" s="211"/>
      <c r="AA493" s="211"/>
      <c r="AB493" s="211"/>
      <c r="AC493" s="211"/>
      <c r="AD493" s="211"/>
      <c r="AE493" s="211"/>
      <c r="AF493" s="211"/>
      <c r="AG493" s="211" t="s">
        <v>745</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18"/>
      <c r="B494" s="219"/>
      <c r="C494" s="253" t="s">
        <v>1876</v>
      </c>
      <c r="D494" s="240"/>
      <c r="E494" s="240"/>
      <c r="F494" s="240"/>
      <c r="G494" s="240"/>
      <c r="H494" s="222"/>
      <c r="I494" s="222"/>
      <c r="J494" s="222"/>
      <c r="K494" s="222"/>
      <c r="L494" s="222"/>
      <c r="M494" s="222"/>
      <c r="N494" s="222"/>
      <c r="O494" s="222"/>
      <c r="P494" s="222"/>
      <c r="Q494" s="222"/>
      <c r="R494" s="222"/>
      <c r="S494" s="222"/>
      <c r="T494" s="222"/>
      <c r="U494" s="222"/>
      <c r="V494" s="222"/>
      <c r="W494" s="222"/>
      <c r="X494" s="222"/>
      <c r="Y494" s="211"/>
      <c r="Z494" s="211"/>
      <c r="AA494" s="211"/>
      <c r="AB494" s="211"/>
      <c r="AC494" s="211"/>
      <c r="AD494" s="211"/>
      <c r="AE494" s="211"/>
      <c r="AF494" s="211"/>
      <c r="AG494" s="211" t="s">
        <v>219</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18"/>
      <c r="B495" s="219"/>
      <c r="C495" s="268" t="s">
        <v>1877</v>
      </c>
      <c r="D495" s="259"/>
      <c r="E495" s="260">
        <v>8.4</v>
      </c>
      <c r="F495" s="222"/>
      <c r="G495" s="222"/>
      <c r="H495" s="222"/>
      <c r="I495" s="222"/>
      <c r="J495" s="222"/>
      <c r="K495" s="222"/>
      <c r="L495" s="222"/>
      <c r="M495" s="222"/>
      <c r="N495" s="222"/>
      <c r="O495" s="222"/>
      <c r="P495" s="222"/>
      <c r="Q495" s="222"/>
      <c r="R495" s="222"/>
      <c r="S495" s="222"/>
      <c r="T495" s="222"/>
      <c r="U495" s="222"/>
      <c r="V495" s="222"/>
      <c r="W495" s="222"/>
      <c r="X495" s="222"/>
      <c r="Y495" s="211"/>
      <c r="Z495" s="211"/>
      <c r="AA495" s="211"/>
      <c r="AB495" s="211"/>
      <c r="AC495" s="211"/>
      <c r="AD495" s="211"/>
      <c r="AE495" s="211"/>
      <c r="AF495" s="211"/>
      <c r="AG495" s="211" t="s">
        <v>288</v>
      </c>
      <c r="AH495" s="211">
        <v>0</v>
      </c>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33">
        <v>115</v>
      </c>
      <c r="B496" s="234" t="s">
        <v>1878</v>
      </c>
      <c r="C496" s="252" t="s">
        <v>1879</v>
      </c>
      <c r="D496" s="235" t="s">
        <v>349</v>
      </c>
      <c r="E496" s="236">
        <v>96.789000000000001</v>
      </c>
      <c r="F496" s="237"/>
      <c r="G496" s="238">
        <f>ROUND(E496*F496,2)</f>
        <v>0</v>
      </c>
      <c r="H496" s="237"/>
      <c r="I496" s="238">
        <f>ROUND(E496*H496,2)</f>
        <v>0</v>
      </c>
      <c r="J496" s="237"/>
      <c r="K496" s="238">
        <f>ROUND(E496*J496,2)</f>
        <v>0</v>
      </c>
      <c r="L496" s="238">
        <v>21</v>
      </c>
      <c r="M496" s="238">
        <f>G496*(1+L496/100)</f>
        <v>0</v>
      </c>
      <c r="N496" s="238">
        <v>1.8400000000000001E-3</v>
      </c>
      <c r="O496" s="238">
        <f>ROUND(E496*N496,2)</f>
        <v>0.18</v>
      </c>
      <c r="P496" s="238">
        <v>0</v>
      </c>
      <c r="Q496" s="238">
        <f>ROUND(E496*P496,2)</f>
        <v>0</v>
      </c>
      <c r="R496" s="238"/>
      <c r="S496" s="238" t="s">
        <v>247</v>
      </c>
      <c r="T496" s="239" t="s">
        <v>215</v>
      </c>
      <c r="U496" s="222">
        <v>0</v>
      </c>
      <c r="V496" s="222">
        <f>ROUND(E496*U496,2)</f>
        <v>0</v>
      </c>
      <c r="W496" s="222"/>
      <c r="X496" s="222" t="s">
        <v>248</v>
      </c>
      <c r="Y496" s="211"/>
      <c r="Z496" s="211"/>
      <c r="AA496" s="211"/>
      <c r="AB496" s="211"/>
      <c r="AC496" s="211"/>
      <c r="AD496" s="211"/>
      <c r="AE496" s="211"/>
      <c r="AF496" s="211"/>
      <c r="AG496" s="211" t="s">
        <v>745</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53" t="s">
        <v>813</v>
      </c>
      <c r="D497" s="240"/>
      <c r="E497" s="240"/>
      <c r="F497" s="240"/>
      <c r="G497" s="240"/>
      <c r="H497" s="222"/>
      <c r="I497" s="222"/>
      <c r="J497" s="222"/>
      <c r="K497" s="222"/>
      <c r="L497" s="222"/>
      <c r="M497" s="222"/>
      <c r="N497" s="222"/>
      <c r="O497" s="222"/>
      <c r="P497" s="222"/>
      <c r="Q497" s="222"/>
      <c r="R497" s="222"/>
      <c r="S497" s="222"/>
      <c r="T497" s="222"/>
      <c r="U497" s="222"/>
      <c r="V497" s="222"/>
      <c r="W497" s="222"/>
      <c r="X497" s="222"/>
      <c r="Y497" s="211"/>
      <c r="Z497" s="211"/>
      <c r="AA497" s="211"/>
      <c r="AB497" s="211"/>
      <c r="AC497" s="211"/>
      <c r="AD497" s="211"/>
      <c r="AE497" s="211"/>
      <c r="AF497" s="211"/>
      <c r="AG497" s="211" t="s">
        <v>219</v>
      </c>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18"/>
      <c r="B498" s="219"/>
      <c r="C498" s="268" t="s">
        <v>1880</v>
      </c>
      <c r="D498" s="259"/>
      <c r="E498" s="260">
        <v>96.789000000000001</v>
      </c>
      <c r="F498" s="222"/>
      <c r="G498" s="222"/>
      <c r="H498" s="222"/>
      <c r="I498" s="222"/>
      <c r="J498" s="222"/>
      <c r="K498" s="222"/>
      <c r="L498" s="222"/>
      <c r="M498" s="222"/>
      <c r="N498" s="222"/>
      <c r="O498" s="222"/>
      <c r="P498" s="222"/>
      <c r="Q498" s="222"/>
      <c r="R498" s="222"/>
      <c r="S498" s="222"/>
      <c r="T498" s="222"/>
      <c r="U498" s="222"/>
      <c r="V498" s="222"/>
      <c r="W498" s="222"/>
      <c r="X498" s="222"/>
      <c r="Y498" s="211"/>
      <c r="Z498" s="211"/>
      <c r="AA498" s="211"/>
      <c r="AB498" s="211"/>
      <c r="AC498" s="211"/>
      <c r="AD498" s="211"/>
      <c r="AE498" s="211"/>
      <c r="AF498" s="211"/>
      <c r="AG498" s="211" t="s">
        <v>288</v>
      </c>
      <c r="AH498" s="211">
        <v>0</v>
      </c>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33">
        <v>116</v>
      </c>
      <c r="B499" s="234" t="s">
        <v>1881</v>
      </c>
      <c r="C499" s="252" t="s">
        <v>1882</v>
      </c>
      <c r="D499" s="235" t="s">
        <v>349</v>
      </c>
      <c r="E499" s="236">
        <v>19.600000000000001</v>
      </c>
      <c r="F499" s="237"/>
      <c r="G499" s="238">
        <f>ROUND(E499*F499,2)</f>
        <v>0</v>
      </c>
      <c r="H499" s="237"/>
      <c r="I499" s="238">
        <f>ROUND(E499*H499,2)</f>
        <v>0</v>
      </c>
      <c r="J499" s="237"/>
      <c r="K499" s="238">
        <f>ROUND(E499*J499,2)</f>
        <v>0</v>
      </c>
      <c r="L499" s="238">
        <v>21</v>
      </c>
      <c r="M499" s="238">
        <f>G499*(1+L499/100)</f>
        <v>0</v>
      </c>
      <c r="N499" s="238">
        <v>1.8400000000000001E-3</v>
      </c>
      <c r="O499" s="238">
        <f>ROUND(E499*N499,2)</f>
        <v>0.04</v>
      </c>
      <c r="P499" s="238">
        <v>0</v>
      </c>
      <c r="Q499" s="238">
        <f>ROUND(E499*P499,2)</f>
        <v>0</v>
      </c>
      <c r="R499" s="238"/>
      <c r="S499" s="238" t="s">
        <v>247</v>
      </c>
      <c r="T499" s="239" t="s">
        <v>215</v>
      </c>
      <c r="U499" s="222">
        <v>0</v>
      </c>
      <c r="V499" s="222">
        <f>ROUND(E499*U499,2)</f>
        <v>0</v>
      </c>
      <c r="W499" s="222"/>
      <c r="X499" s="222" t="s">
        <v>248</v>
      </c>
      <c r="Y499" s="211"/>
      <c r="Z499" s="211"/>
      <c r="AA499" s="211"/>
      <c r="AB499" s="211"/>
      <c r="AC499" s="211"/>
      <c r="AD499" s="211"/>
      <c r="AE499" s="211"/>
      <c r="AF499" s="211"/>
      <c r="AG499" s="211" t="s">
        <v>745</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18"/>
      <c r="B500" s="219"/>
      <c r="C500" s="253" t="s">
        <v>813</v>
      </c>
      <c r="D500" s="240"/>
      <c r="E500" s="240"/>
      <c r="F500" s="240"/>
      <c r="G500" s="240"/>
      <c r="H500" s="222"/>
      <c r="I500" s="222"/>
      <c r="J500" s="222"/>
      <c r="K500" s="222"/>
      <c r="L500" s="222"/>
      <c r="M500" s="222"/>
      <c r="N500" s="222"/>
      <c r="O500" s="222"/>
      <c r="P500" s="222"/>
      <c r="Q500" s="222"/>
      <c r="R500" s="222"/>
      <c r="S500" s="222"/>
      <c r="T500" s="222"/>
      <c r="U500" s="222"/>
      <c r="V500" s="222"/>
      <c r="W500" s="222"/>
      <c r="X500" s="222"/>
      <c r="Y500" s="211"/>
      <c r="Z500" s="211"/>
      <c r="AA500" s="211"/>
      <c r="AB500" s="211"/>
      <c r="AC500" s="211"/>
      <c r="AD500" s="211"/>
      <c r="AE500" s="211"/>
      <c r="AF500" s="211"/>
      <c r="AG500" s="211" t="s">
        <v>219</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18"/>
      <c r="B501" s="219"/>
      <c r="C501" s="268" t="s">
        <v>1727</v>
      </c>
      <c r="D501" s="259"/>
      <c r="E501" s="260">
        <v>19.600000000000001</v>
      </c>
      <c r="F501" s="222"/>
      <c r="G501" s="222"/>
      <c r="H501" s="222"/>
      <c r="I501" s="222"/>
      <c r="J501" s="222"/>
      <c r="K501" s="222"/>
      <c r="L501" s="222"/>
      <c r="M501" s="222"/>
      <c r="N501" s="222"/>
      <c r="O501" s="222"/>
      <c r="P501" s="222"/>
      <c r="Q501" s="222"/>
      <c r="R501" s="222"/>
      <c r="S501" s="222"/>
      <c r="T501" s="222"/>
      <c r="U501" s="222"/>
      <c r="V501" s="222"/>
      <c r="W501" s="222"/>
      <c r="X501" s="222"/>
      <c r="Y501" s="211"/>
      <c r="Z501" s="211"/>
      <c r="AA501" s="211"/>
      <c r="AB501" s="211"/>
      <c r="AC501" s="211"/>
      <c r="AD501" s="211"/>
      <c r="AE501" s="211"/>
      <c r="AF501" s="211"/>
      <c r="AG501" s="211" t="s">
        <v>288</v>
      </c>
      <c r="AH501" s="211">
        <v>0</v>
      </c>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33">
        <v>117</v>
      </c>
      <c r="B502" s="234" t="s">
        <v>815</v>
      </c>
      <c r="C502" s="252" t="s">
        <v>816</v>
      </c>
      <c r="D502" s="235" t="s">
        <v>294</v>
      </c>
      <c r="E502" s="236">
        <v>257.42534999999998</v>
      </c>
      <c r="F502" s="237"/>
      <c r="G502" s="238">
        <f>ROUND(E502*F502,2)</f>
        <v>0</v>
      </c>
      <c r="H502" s="237"/>
      <c r="I502" s="238">
        <f>ROUND(E502*H502,2)</f>
        <v>0</v>
      </c>
      <c r="J502" s="237"/>
      <c r="K502" s="238">
        <f>ROUND(E502*J502,2)</f>
        <v>0</v>
      </c>
      <c r="L502" s="238">
        <v>21</v>
      </c>
      <c r="M502" s="238">
        <f>G502*(1+L502/100)</f>
        <v>0</v>
      </c>
      <c r="N502" s="238">
        <v>0</v>
      </c>
      <c r="O502" s="238">
        <f>ROUND(E502*N502,2)</f>
        <v>0</v>
      </c>
      <c r="P502" s="238">
        <v>0</v>
      </c>
      <c r="Q502" s="238">
        <f>ROUND(E502*P502,2)</f>
        <v>0</v>
      </c>
      <c r="R502" s="238" t="s">
        <v>744</v>
      </c>
      <c r="S502" s="238" t="s">
        <v>214</v>
      </c>
      <c r="T502" s="239" t="s">
        <v>284</v>
      </c>
      <c r="U502" s="222">
        <v>0.1</v>
      </c>
      <c r="V502" s="222">
        <f>ROUND(E502*U502,2)</f>
        <v>25.74</v>
      </c>
      <c r="W502" s="222"/>
      <c r="X502" s="222" t="s">
        <v>248</v>
      </c>
      <c r="Y502" s="211"/>
      <c r="Z502" s="211"/>
      <c r="AA502" s="211"/>
      <c r="AB502" s="211"/>
      <c r="AC502" s="211"/>
      <c r="AD502" s="211"/>
      <c r="AE502" s="211"/>
      <c r="AF502" s="211"/>
      <c r="AG502" s="211" t="s">
        <v>745</v>
      </c>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outlineLevel="1" x14ac:dyDescent="0.2">
      <c r="A503" s="218"/>
      <c r="B503" s="219"/>
      <c r="C503" s="268" t="s">
        <v>1867</v>
      </c>
      <c r="D503" s="259"/>
      <c r="E503" s="260">
        <v>19.346250000000001</v>
      </c>
      <c r="F503" s="222"/>
      <c r="G503" s="222"/>
      <c r="H503" s="222"/>
      <c r="I503" s="222"/>
      <c r="J503" s="222"/>
      <c r="K503" s="222"/>
      <c r="L503" s="222"/>
      <c r="M503" s="222"/>
      <c r="N503" s="222"/>
      <c r="O503" s="222"/>
      <c r="P503" s="222"/>
      <c r="Q503" s="222"/>
      <c r="R503" s="222"/>
      <c r="S503" s="222"/>
      <c r="T503" s="222"/>
      <c r="U503" s="222"/>
      <c r="V503" s="222"/>
      <c r="W503" s="222"/>
      <c r="X503" s="222"/>
      <c r="Y503" s="211"/>
      <c r="Z503" s="211"/>
      <c r="AA503" s="211"/>
      <c r="AB503" s="211"/>
      <c r="AC503" s="211"/>
      <c r="AD503" s="211"/>
      <c r="AE503" s="211"/>
      <c r="AF503" s="211"/>
      <c r="AG503" s="211" t="s">
        <v>288</v>
      </c>
      <c r="AH503" s="211">
        <v>0</v>
      </c>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68" t="s">
        <v>1868</v>
      </c>
      <c r="D504" s="259"/>
      <c r="E504" s="260">
        <v>212.34360000000001</v>
      </c>
      <c r="F504" s="222"/>
      <c r="G504" s="222"/>
      <c r="H504" s="222"/>
      <c r="I504" s="222"/>
      <c r="J504" s="222"/>
      <c r="K504" s="222"/>
      <c r="L504" s="222"/>
      <c r="M504" s="222"/>
      <c r="N504" s="222"/>
      <c r="O504" s="222"/>
      <c r="P504" s="222"/>
      <c r="Q504" s="222"/>
      <c r="R504" s="222"/>
      <c r="S504" s="222"/>
      <c r="T504" s="222"/>
      <c r="U504" s="222"/>
      <c r="V504" s="222"/>
      <c r="W504" s="222"/>
      <c r="X504" s="222"/>
      <c r="Y504" s="211"/>
      <c r="Z504" s="211"/>
      <c r="AA504" s="211"/>
      <c r="AB504" s="211"/>
      <c r="AC504" s="211"/>
      <c r="AD504" s="211"/>
      <c r="AE504" s="211"/>
      <c r="AF504" s="211"/>
      <c r="AG504" s="211" t="s">
        <v>288</v>
      </c>
      <c r="AH504" s="211">
        <v>0</v>
      </c>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68" t="s">
        <v>1869</v>
      </c>
      <c r="D505" s="259"/>
      <c r="E505" s="260">
        <v>25.735499999999998</v>
      </c>
      <c r="F505" s="222"/>
      <c r="G505" s="222"/>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288</v>
      </c>
      <c r="AH505" s="211">
        <v>0</v>
      </c>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outlineLevel="1" x14ac:dyDescent="0.2">
      <c r="A506" s="233">
        <v>118</v>
      </c>
      <c r="B506" s="234" t="s">
        <v>770</v>
      </c>
      <c r="C506" s="252" t="s">
        <v>771</v>
      </c>
      <c r="D506" s="235" t="s">
        <v>294</v>
      </c>
      <c r="E506" s="236">
        <v>287.30624999999998</v>
      </c>
      <c r="F506" s="237"/>
      <c r="G506" s="238">
        <f>ROUND(E506*F506,2)</f>
        <v>0</v>
      </c>
      <c r="H506" s="237"/>
      <c r="I506" s="238">
        <f>ROUND(E506*H506,2)</f>
        <v>0</v>
      </c>
      <c r="J506" s="237"/>
      <c r="K506" s="238">
        <f>ROUND(E506*J506,2)</f>
        <v>0</v>
      </c>
      <c r="L506" s="238">
        <v>21</v>
      </c>
      <c r="M506" s="238">
        <f>G506*(1+L506/100)</f>
        <v>0</v>
      </c>
      <c r="N506" s="238">
        <v>0</v>
      </c>
      <c r="O506" s="238">
        <f>ROUND(E506*N506,2)</f>
        <v>0</v>
      </c>
      <c r="P506" s="238">
        <v>0</v>
      </c>
      <c r="Q506" s="238">
        <f>ROUND(E506*P506,2)</f>
        <v>0</v>
      </c>
      <c r="R506" s="238" t="s">
        <v>744</v>
      </c>
      <c r="S506" s="238" t="s">
        <v>214</v>
      </c>
      <c r="T506" s="239" t="s">
        <v>284</v>
      </c>
      <c r="U506" s="222">
        <v>3.7999999999999999E-2</v>
      </c>
      <c r="V506" s="222">
        <f>ROUND(E506*U506,2)</f>
        <v>10.92</v>
      </c>
      <c r="W506" s="222"/>
      <c r="X506" s="222" t="s">
        <v>248</v>
      </c>
      <c r="Y506" s="211"/>
      <c r="Z506" s="211"/>
      <c r="AA506" s="211"/>
      <c r="AB506" s="211"/>
      <c r="AC506" s="211"/>
      <c r="AD506" s="211"/>
      <c r="AE506" s="211"/>
      <c r="AF506" s="211"/>
      <c r="AG506" s="211" t="s">
        <v>745</v>
      </c>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1" x14ac:dyDescent="0.2">
      <c r="A507" s="218"/>
      <c r="B507" s="219"/>
      <c r="C507" s="268" t="s">
        <v>1866</v>
      </c>
      <c r="D507" s="259"/>
      <c r="E507" s="260">
        <v>287.30624999999998</v>
      </c>
      <c r="F507" s="222"/>
      <c r="G507" s="222"/>
      <c r="H507" s="222"/>
      <c r="I507" s="222"/>
      <c r="J507" s="222"/>
      <c r="K507" s="222"/>
      <c r="L507" s="222"/>
      <c r="M507" s="222"/>
      <c r="N507" s="222"/>
      <c r="O507" s="222"/>
      <c r="P507" s="222"/>
      <c r="Q507" s="222"/>
      <c r="R507" s="222"/>
      <c r="S507" s="222"/>
      <c r="T507" s="222"/>
      <c r="U507" s="222"/>
      <c r="V507" s="222"/>
      <c r="W507" s="222"/>
      <c r="X507" s="222"/>
      <c r="Y507" s="211"/>
      <c r="Z507" s="211"/>
      <c r="AA507" s="211"/>
      <c r="AB507" s="211"/>
      <c r="AC507" s="211"/>
      <c r="AD507" s="211"/>
      <c r="AE507" s="211"/>
      <c r="AF507" s="211"/>
      <c r="AG507" s="211" t="s">
        <v>288</v>
      </c>
      <c r="AH507" s="211">
        <v>0</v>
      </c>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33">
        <v>119</v>
      </c>
      <c r="B508" s="234" t="s">
        <v>1883</v>
      </c>
      <c r="C508" s="252" t="s">
        <v>1884</v>
      </c>
      <c r="D508" s="235" t="s">
        <v>294</v>
      </c>
      <c r="E508" s="236">
        <v>287.30624999999998</v>
      </c>
      <c r="F508" s="237"/>
      <c r="G508" s="238">
        <f>ROUND(E508*F508,2)</f>
        <v>0</v>
      </c>
      <c r="H508" s="237"/>
      <c r="I508" s="238">
        <f>ROUND(E508*H508,2)</f>
        <v>0</v>
      </c>
      <c r="J508" s="237"/>
      <c r="K508" s="238">
        <f>ROUND(E508*J508,2)</f>
        <v>0</v>
      </c>
      <c r="L508" s="238">
        <v>21</v>
      </c>
      <c r="M508" s="238">
        <f>G508*(1+L508/100)</f>
        <v>0</v>
      </c>
      <c r="N508" s="238">
        <v>0</v>
      </c>
      <c r="O508" s="238">
        <f>ROUND(E508*N508,2)</f>
        <v>0</v>
      </c>
      <c r="P508" s="238">
        <v>8.9999999999999993E-3</v>
      </c>
      <c r="Q508" s="238">
        <f>ROUND(E508*P508,2)</f>
        <v>2.59</v>
      </c>
      <c r="R508" s="238" t="s">
        <v>744</v>
      </c>
      <c r="S508" s="238" t="s">
        <v>214</v>
      </c>
      <c r="T508" s="239" t="s">
        <v>284</v>
      </c>
      <c r="U508" s="222">
        <v>6.5000000000000002E-2</v>
      </c>
      <c r="V508" s="222">
        <f>ROUND(E508*U508,2)</f>
        <v>18.670000000000002</v>
      </c>
      <c r="W508" s="222"/>
      <c r="X508" s="222" t="s">
        <v>248</v>
      </c>
      <c r="Y508" s="211"/>
      <c r="Z508" s="211"/>
      <c r="AA508" s="211"/>
      <c r="AB508" s="211"/>
      <c r="AC508" s="211"/>
      <c r="AD508" s="211"/>
      <c r="AE508" s="211"/>
      <c r="AF508" s="211"/>
      <c r="AG508" s="211" t="s">
        <v>745</v>
      </c>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18"/>
      <c r="B509" s="219"/>
      <c r="C509" s="268" t="s">
        <v>1885</v>
      </c>
      <c r="D509" s="259"/>
      <c r="E509" s="260">
        <v>287.30624999999998</v>
      </c>
      <c r="F509" s="222"/>
      <c r="G509" s="222"/>
      <c r="H509" s="222"/>
      <c r="I509" s="222"/>
      <c r="J509" s="222"/>
      <c r="K509" s="222"/>
      <c r="L509" s="222"/>
      <c r="M509" s="222"/>
      <c r="N509" s="222"/>
      <c r="O509" s="222"/>
      <c r="P509" s="222"/>
      <c r="Q509" s="222"/>
      <c r="R509" s="222"/>
      <c r="S509" s="222"/>
      <c r="T509" s="222"/>
      <c r="U509" s="222"/>
      <c r="V509" s="222"/>
      <c r="W509" s="222"/>
      <c r="X509" s="222"/>
      <c r="Y509" s="211"/>
      <c r="Z509" s="211"/>
      <c r="AA509" s="211"/>
      <c r="AB509" s="211"/>
      <c r="AC509" s="211"/>
      <c r="AD509" s="211"/>
      <c r="AE509" s="211"/>
      <c r="AF509" s="211"/>
      <c r="AG509" s="211" t="s">
        <v>288</v>
      </c>
      <c r="AH509" s="211">
        <v>0</v>
      </c>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33">
        <v>120</v>
      </c>
      <c r="B510" s="234" t="s">
        <v>1886</v>
      </c>
      <c r="C510" s="252" t="s">
        <v>1887</v>
      </c>
      <c r="D510" s="235" t="s">
        <v>294</v>
      </c>
      <c r="E510" s="236">
        <v>287.30624999999998</v>
      </c>
      <c r="F510" s="237"/>
      <c r="G510" s="238">
        <f>ROUND(E510*F510,2)</f>
        <v>0</v>
      </c>
      <c r="H510" s="237"/>
      <c r="I510" s="238">
        <f>ROUND(E510*H510,2)</f>
        <v>0</v>
      </c>
      <c r="J510" s="237"/>
      <c r="K510" s="238">
        <f>ROUND(E510*J510,2)</f>
        <v>0</v>
      </c>
      <c r="L510" s="238">
        <v>21</v>
      </c>
      <c r="M510" s="238">
        <f>G510*(1+L510/100)</f>
        <v>0</v>
      </c>
      <c r="N510" s="238">
        <v>0</v>
      </c>
      <c r="O510" s="238">
        <f>ROUND(E510*N510,2)</f>
        <v>0</v>
      </c>
      <c r="P510" s="238">
        <v>1.6E-2</v>
      </c>
      <c r="Q510" s="238">
        <f>ROUND(E510*P510,2)</f>
        <v>4.5999999999999996</v>
      </c>
      <c r="R510" s="238" t="s">
        <v>744</v>
      </c>
      <c r="S510" s="238" t="s">
        <v>214</v>
      </c>
      <c r="T510" s="239" t="s">
        <v>284</v>
      </c>
      <c r="U510" s="222">
        <v>7.8E-2</v>
      </c>
      <c r="V510" s="222">
        <f>ROUND(E510*U510,2)</f>
        <v>22.41</v>
      </c>
      <c r="W510" s="222"/>
      <c r="X510" s="222" t="s">
        <v>248</v>
      </c>
      <c r="Y510" s="211"/>
      <c r="Z510" s="211"/>
      <c r="AA510" s="211"/>
      <c r="AB510" s="211"/>
      <c r="AC510" s="211"/>
      <c r="AD510" s="211"/>
      <c r="AE510" s="211"/>
      <c r="AF510" s="211"/>
      <c r="AG510" s="211" t="s">
        <v>745</v>
      </c>
      <c r="AH510" s="211"/>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18"/>
      <c r="B511" s="219"/>
      <c r="C511" s="268" t="s">
        <v>1885</v>
      </c>
      <c r="D511" s="259"/>
      <c r="E511" s="260">
        <v>287.30624999999998</v>
      </c>
      <c r="F511" s="222"/>
      <c r="G511" s="222"/>
      <c r="H511" s="222"/>
      <c r="I511" s="222"/>
      <c r="J511" s="222"/>
      <c r="K511" s="222"/>
      <c r="L511" s="222"/>
      <c r="M511" s="222"/>
      <c r="N511" s="222"/>
      <c r="O511" s="222"/>
      <c r="P511" s="222"/>
      <c r="Q511" s="222"/>
      <c r="R511" s="222"/>
      <c r="S511" s="222"/>
      <c r="T511" s="222"/>
      <c r="U511" s="222"/>
      <c r="V511" s="222"/>
      <c r="W511" s="222"/>
      <c r="X511" s="222"/>
      <c r="Y511" s="211"/>
      <c r="Z511" s="211"/>
      <c r="AA511" s="211"/>
      <c r="AB511" s="211"/>
      <c r="AC511" s="211"/>
      <c r="AD511" s="211"/>
      <c r="AE511" s="211"/>
      <c r="AF511" s="211"/>
      <c r="AG511" s="211" t="s">
        <v>288</v>
      </c>
      <c r="AH511" s="211">
        <v>0</v>
      </c>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ht="20.95" outlineLevel="1" x14ac:dyDescent="0.2">
      <c r="A512" s="233">
        <v>121</v>
      </c>
      <c r="B512" s="234" t="s">
        <v>1888</v>
      </c>
      <c r="C512" s="252" t="s">
        <v>1889</v>
      </c>
      <c r="D512" s="235" t="s">
        <v>294</v>
      </c>
      <c r="E512" s="236">
        <v>287.30624999999998</v>
      </c>
      <c r="F512" s="237"/>
      <c r="G512" s="238">
        <f>ROUND(E512*F512,2)</f>
        <v>0</v>
      </c>
      <c r="H512" s="237"/>
      <c r="I512" s="238">
        <f>ROUND(E512*H512,2)</f>
        <v>0</v>
      </c>
      <c r="J512" s="237"/>
      <c r="K512" s="238">
        <f>ROUND(E512*J512,2)</f>
        <v>0</v>
      </c>
      <c r="L512" s="238">
        <v>21</v>
      </c>
      <c r="M512" s="238">
        <f>G512*(1+L512/100)</f>
        <v>0</v>
      </c>
      <c r="N512" s="238">
        <v>3.0000000000000001E-5</v>
      </c>
      <c r="O512" s="238">
        <f>ROUND(E512*N512,2)</f>
        <v>0.01</v>
      </c>
      <c r="P512" s="238">
        <v>0</v>
      </c>
      <c r="Q512" s="238">
        <f>ROUND(E512*P512,2)</f>
        <v>0</v>
      </c>
      <c r="R512" s="238" t="s">
        <v>744</v>
      </c>
      <c r="S512" s="238" t="s">
        <v>214</v>
      </c>
      <c r="T512" s="239" t="s">
        <v>284</v>
      </c>
      <c r="U512" s="222">
        <v>0.34</v>
      </c>
      <c r="V512" s="222">
        <f>ROUND(E512*U512,2)</f>
        <v>97.68</v>
      </c>
      <c r="W512" s="222"/>
      <c r="X512" s="222" t="s">
        <v>248</v>
      </c>
      <c r="Y512" s="211"/>
      <c r="Z512" s="211"/>
      <c r="AA512" s="211"/>
      <c r="AB512" s="211"/>
      <c r="AC512" s="211"/>
      <c r="AD512" s="211"/>
      <c r="AE512" s="211"/>
      <c r="AF512" s="211"/>
      <c r="AG512" s="211" t="s">
        <v>745</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68" t="s">
        <v>1866</v>
      </c>
      <c r="D513" s="259"/>
      <c r="E513" s="260">
        <v>287.30624999999998</v>
      </c>
      <c r="F513" s="222"/>
      <c r="G513" s="222"/>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288</v>
      </c>
      <c r="AH513" s="211">
        <v>0</v>
      </c>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43">
        <v>122</v>
      </c>
      <c r="B514" s="244" t="s">
        <v>1890</v>
      </c>
      <c r="C514" s="255" t="s">
        <v>1891</v>
      </c>
      <c r="D514" s="245" t="s">
        <v>294</v>
      </c>
      <c r="E514" s="246">
        <v>287.30624999999998</v>
      </c>
      <c r="F514" s="247"/>
      <c r="G514" s="248">
        <f>ROUND(E514*F514,2)</f>
        <v>0</v>
      </c>
      <c r="H514" s="247"/>
      <c r="I514" s="248">
        <f>ROUND(E514*H514,2)</f>
        <v>0</v>
      </c>
      <c r="J514" s="247"/>
      <c r="K514" s="248">
        <f>ROUND(E514*J514,2)</f>
        <v>0</v>
      </c>
      <c r="L514" s="248">
        <v>21</v>
      </c>
      <c r="M514" s="248">
        <f>G514*(1+L514/100)</f>
        <v>0</v>
      </c>
      <c r="N514" s="248">
        <v>0</v>
      </c>
      <c r="O514" s="248">
        <f>ROUND(E514*N514,2)</f>
        <v>0</v>
      </c>
      <c r="P514" s="248">
        <v>0</v>
      </c>
      <c r="Q514" s="248">
        <f>ROUND(E514*P514,2)</f>
        <v>0</v>
      </c>
      <c r="R514" s="248" t="s">
        <v>744</v>
      </c>
      <c r="S514" s="248" t="s">
        <v>214</v>
      </c>
      <c r="T514" s="249" t="s">
        <v>284</v>
      </c>
      <c r="U514" s="222">
        <v>0.14000000000000001</v>
      </c>
      <c r="V514" s="222">
        <f>ROUND(E514*U514,2)</f>
        <v>40.22</v>
      </c>
      <c r="W514" s="222"/>
      <c r="X514" s="222" t="s">
        <v>248</v>
      </c>
      <c r="Y514" s="211"/>
      <c r="Z514" s="211"/>
      <c r="AA514" s="211"/>
      <c r="AB514" s="211"/>
      <c r="AC514" s="211"/>
      <c r="AD514" s="211"/>
      <c r="AE514" s="211"/>
      <c r="AF514" s="211"/>
      <c r="AG514" s="211" t="s">
        <v>745</v>
      </c>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ht="20.95" outlineLevel="1" x14ac:dyDescent="0.2">
      <c r="A515" s="233">
        <v>123</v>
      </c>
      <c r="B515" s="234" t="s">
        <v>1892</v>
      </c>
      <c r="C515" s="252" t="s">
        <v>1893</v>
      </c>
      <c r="D515" s="235" t="s">
        <v>246</v>
      </c>
      <c r="E515" s="236">
        <v>574.61249999999995</v>
      </c>
      <c r="F515" s="237"/>
      <c r="G515" s="238">
        <f>ROUND(E515*F515,2)</f>
        <v>0</v>
      </c>
      <c r="H515" s="237"/>
      <c r="I515" s="238">
        <f>ROUND(E515*H515,2)</f>
        <v>0</v>
      </c>
      <c r="J515" s="237"/>
      <c r="K515" s="238">
        <f>ROUND(E515*J515,2)</f>
        <v>0</v>
      </c>
      <c r="L515" s="238">
        <v>21</v>
      </c>
      <c r="M515" s="238">
        <f>G515*(1+L515/100)</f>
        <v>0</v>
      </c>
      <c r="N515" s="238">
        <v>5.0000000000000002E-5</v>
      </c>
      <c r="O515" s="238">
        <f>ROUND(E515*N515,2)</f>
        <v>0.03</v>
      </c>
      <c r="P515" s="238">
        <v>0</v>
      </c>
      <c r="Q515" s="238">
        <f>ROUND(E515*P515,2)</f>
        <v>0</v>
      </c>
      <c r="R515" s="238" t="s">
        <v>744</v>
      </c>
      <c r="S515" s="238" t="s">
        <v>214</v>
      </c>
      <c r="T515" s="239" t="s">
        <v>284</v>
      </c>
      <c r="U515" s="222">
        <v>0.1</v>
      </c>
      <c r="V515" s="222">
        <f>ROUND(E515*U515,2)</f>
        <v>57.46</v>
      </c>
      <c r="W515" s="222"/>
      <c r="X515" s="222" t="s">
        <v>248</v>
      </c>
      <c r="Y515" s="211"/>
      <c r="Z515" s="211"/>
      <c r="AA515" s="211"/>
      <c r="AB515" s="211"/>
      <c r="AC515" s="211"/>
      <c r="AD515" s="211"/>
      <c r="AE515" s="211"/>
      <c r="AF515" s="211"/>
      <c r="AG515" s="211" t="s">
        <v>745</v>
      </c>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68" t="s">
        <v>1894</v>
      </c>
      <c r="D516" s="259"/>
      <c r="E516" s="260">
        <v>574.61249999999995</v>
      </c>
      <c r="F516" s="222"/>
      <c r="G516" s="222"/>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288</v>
      </c>
      <c r="AH516" s="211">
        <v>0</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33">
        <v>124</v>
      </c>
      <c r="B517" s="234" t="s">
        <v>1895</v>
      </c>
      <c r="C517" s="252" t="s">
        <v>1896</v>
      </c>
      <c r="D517" s="235" t="s">
        <v>294</v>
      </c>
      <c r="E517" s="236">
        <v>125.8257</v>
      </c>
      <c r="F517" s="237"/>
      <c r="G517" s="238">
        <f>ROUND(E517*F517,2)</f>
        <v>0</v>
      </c>
      <c r="H517" s="237"/>
      <c r="I517" s="238">
        <f>ROUND(E517*H517,2)</f>
        <v>0</v>
      </c>
      <c r="J517" s="237"/>
      <c r="K517" s="238">
        <f>ROUND(E517*J517,2)</f>
        <v>0</v>
      </c>
      <c r="L517" s="238">
        <v>21</v>
      </c>
      <c r="M517" s="238">
        <f>G517*(1+L517/100)</f>
        <v>0</v>
      </c>
      <c r="N517" s="238">
        <v>0</v>
      </c>
      <c r="O517" s="238">
        <f>ROUND(E517*N517,2)</f>
        <v>0</v>
      </c>
      <c r="P517" s="238">
        <v>0</v>
      </c>
      <c r="Q517" s="238">
        <f>ROUND(E517*P517,2)</f>
        <v>0</v>
      </c>
      <c r="R517" s="238" t="s">
        <v>744</v>
      </c>
      <c r="S517" s="238" t="s">
        <v>214</v>
      </c>
      <c r="T517" s="239" t="s">
        <v>284</v>
      </c>
      <c r="U517" s="222">
        <v>3.5999999999999997E-2</v>
      </c>
      <c r="V517" s="222">
        <f>ROUND(E517*U517,2)</f>
        <v>4.53</v>
      </c>
      <c r="W517" s="222"/>
      <c r="X517" s="222" t="s">
        <v>248</v>
      </c>
      <c r="Y517" s="211"/>
      <c r="Z517" s="211"/>
      <c r="AA517" s="211"/>
      <c r="AB517" s="211"/>
      <c r="AC517" s="211"/>
      <c r="AD517" s="211"/>
      <c r="AE517" s="211"/>
      <c r="AF517" s="211"/>
      <c r="AG517" s="211" t="s">
        <v>745</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67" t="s">
        <v>1897</v>
      </c>
      <c r="D518" s="265"/>
      <c r="E518" s="265"/>
      <c r="F518" s="265"/>
      <c r="G518" s="265"/>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286</v>
      </c>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18"/>
      <c r="B519" s="219"/>
      <c r="C519" s="268" t="s">
        <v>1898</v>
      </c>
      <c r="D519" s="259"/>
      <c r="E519" s="260">
        <v>125.8257</v>
      </c>
      <c r="F519" s="222"/>
      <c r="G519" s="222"/>
      <c r="H519" s="222"/>
      <c r="I519" s="222"/>
      <c r="J519" s="222"/>
      <c r="K519" s="222"/>
      <c r="L519" s="222"/>
      <c r="M519" s="222"/>
      <c r="N519" s="222"/>
      <c r="O519" s="222"/>
      <c r="P519" s="222"/>
      <c r="Q519" s="222"/>
      <c r="R519" s="222"/>
      <c r="S519" s="222"/>
      <c r="T519" s="222"/>
      <c r="U519" s="222"/>
      <c r="V519" s="222"/>
      <c r="W519" s="222"/>
      <c r="X519" s="222"/>
      <c r="Y519" s="211"/>
      <c r="Z519" s="211"/>
      <c r="AA519" s="211"/>
      <c r="AB519" s="211"/>
      <c r="AC519" s="211"/>
      <c r="AD519" s="211"/>
      <c r="AE519" s="211"/>
      <c r="AF519" s="211"/>
      <c r="AG519" s="211" t="s">
        <v>288</v>
      </c>
      <c r="AH519" s="211">
        <v>0</v>
      </c>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ht="20.95" outlineLevel="1" x14ac:dyDescent="0.2">
      <c r="A520" s="233">
        <v>125</v>
      </c>
      <c r="B520" s="234" t="s">
        <v>1899</v>
      </c>
      <c r="C520" s="252" t="s">
        <v>1900</v>
      </c>
      <c r="D520" s="235" t="s">
        <v>294</v>
      </c>
      <c r="E520" s="236">
        <v>125.8257</v>
      </c>
      <c r="F520" s="237"/>
      <c r="G520" s="238">
        <f>ROUND(E520*F520,2)</f>
        <v>0</v>
      </c>
      <c r="H520" s="237"/>
      <c r="I520" s="238">
        <f>ROUND(E520*H520,2)</f>
        <v>0</v>
      </c>
      <c r="J520" s="237"/>
      <c r="K520" s="238">
        <f>ROUND(E520*J520,2)</f>
        <v>0</v>
      </c>
      <c r="L520" s="238">
        <v>21</v>
      </c>
      <c r="M520" s="238">
        <f>G520*(1+L520/100)</f>
        <v>0</v>
      </c>
      <c r="N520" s="238">
        <v>3.0000000000000001E-5</v>
      </c>
      <c r="O520" s="238">
        <f>ROUND(E520*N520,2)</f>
        <v>0</v>
      </c>
      <c r="P520" s="238">
        <v>0</v>
      </c>
      <c r="Q520" s="238">
        <f>ROUND(E520*P520,2)</f>
        <v>0</v>
      </c>
      <c r="R520" s="238" t="s">
        <v>744</v>
      </c>
      <c r="S520" s="238" t="s">
        <v>214</v>
      </c>
      <c r="T520" s="239" t="s">
        <v>284</v>
      </c>
      <c r="U520" s="222">
        <v>0.34</v>
      </c>
      <c r="V520" s="222">
        <f>ROUND(E520*U520,2)</f>
        <v>42.78</v>
      </c>
      <c r="W520" s="222"/>
      <c r="X520" s="222" t="s">
        <v>248</v>
      </c>
      <c r="Y520" s="211"/>
      <c r="Z520" s="211"/>
      <c r="AA520" s="211"/>
      <c r="AB520" s="211"/>
      <c r="AC520" s="211"/>
      <c r="AD520" s="211"/>
      <c r="AE520" s="211"/>
      <c r="AF520" s="211"/>
      <c r="AG520" s="211" t="s">
        <v>745</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18"/>
      <c r="B521" s="219"/>
      <c r="C521" s="267" t="s">
        <v>1897</v>
      </c>
      <c r="D521" s="265"/>
      <c r="E521" s="265"/>
      <c r="F521" s="265"/>
      <c r="G521" s="265"/>
      <c r="H521" s="222"/>
      <c r="I521" s="222"/>
      <c r="J521" s="222"/>
      <c r="K521" s="222"/>
      <c r="L521" s="222"/>
      <c r="M521" s="222"/>
      <c r="N521" s="222"/>
      <c r="O521" s="222"/>
      <c r="P521" s="222"/>
      <c r="Q521" s="222"/>
      <c r="R521" s="222"/>
      <c r="S521" s="222"/>
      <c r="T521" s="222"/>
      <c r="U521" s="222"/>
      <c r="V521" s="222"/>
      <c r="W521" s="222"/>
      <c r="X521" s="222"/>
      <c r="Y521" s="211"/>
      <c r="Z521" s="211"/>
      <c r="AA521" s="211"/>
      <c r="AB521" s="211"/>
      <c r="AC521" s="211"/>
      <c r="AD521" s="211"/>
      <c r="AE521" s="211"/>
      <c r="AF521" s="211"/>
      <c r="AG521" s="211" t="s">
        <v>286</v>
      </c>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1" x14ac:dyDescent="0.2">
      <c r="A522" s="218"/>
      <c r="B522" s="219"/>
      <c r="C522" s="268" t="s">
        <v>1898</v>
      </c>
      <c r="D522" s="259"/>
      <c r="E522" s="260">
        <v>125.8257</v>
      </c>
      <c r="F522" s="222"/>
      <c r="G522" s="222"/>
      <c r="H522" s="222"/>
      <c r="I522" s="222"/>
      <c r="J522" s="222"/>
      <c r="K522" s="222"/>
      <c r="L522" s="222"/>
      <c r="M522" s="222"/>
      <c r="N522" s="222"/>
      <c r="O522" s="222"/>
      <c r="P522" s="222"/>
      <c r="Q522" s="222"/>
      <c r="R522" s="222"/>
      <c r="S522" s="222"/>
      <c r="T522" s="222"/>
      <c r="U522" s="222"/>
      <c r="V522" s="222"/>
      <c r="W522" s="222"/>
      <c r="X522" s="222"/>
      <c r="Y522" s="211"/>
      <c r="Z522" s="211"/>
      <c r="AA522" s="211"/>
      <c r="AB522" s="211"/>
      <c r="AC522" s="211"/>
      <c r="AD522" s="211"/>
      <c r="AE522" s="211"/>
      <c r="AF522" s="211"/>
      <c r="AG522" s="211" t="s">
        <v>288</v>
      </c>
      <c r="AH522" s="211">
        <v>0</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33">
        <v>126</v>
      </c>
      <c r="B523" s="234" t="s">
        <v>1901</v>
      </c>
      <c r="C523" s="252" t="s">
        <v>1902</v>
      </c>
      <c r="D523" s="235" t="s">
        <v>980</v>
      </c>
      <c r="E523" s="236">
        <v>2</v>
      </c>
      <c r="F523" s="237"/>
      <c r="G523" s="238">
        <f>ROUND(E523*F523,2)</f>
        <v>0</v>
      </c>
      <c r="H523" s="237"/>
      <c r="I523" s="238">
        <f>ROUND(E523*H523,2)</f>
        <v>0</v>
      </c>
      <c r="J523" s="237"/>
      <c r="K523" s="238">
        <f>ROUND(E523*J523,2)</f>
        <v>0</v>
      </c>
      <c r="L523" s="238">
        <v>21</v>
      </c>
      <c r="M523" s="238">
        <f>G523*(1+L523/100)</f>
        <v>0</v>
      </c>
      <c r="N523" s="238">
        <v>0</v>
      </c>
      <c r="O523" s="238">
        <f>ROUND(E523*N523,2)</f>
        <v>0</v>
      </c>
      <c r="P523" s="238">
        <v>0</v>
      </c>
      <c r="Q523" s="238">
        <f>ROUND(E523*P523,2)</f>
        <v>0</v>
      </c>
      <c r="R523" s="238"/>
      <c r="S523" s="238" t="s">
        <v>247</v>
      </c>
      <c r="T523" s="239" t="s">
        <v>215</v>
      </c>
      <c r="U523" s="222">
        <v>0</v>
      </c>
      <c r="V523" s="222">
        <f>ROUND(E523*U523,2)</f>
        <v>0</v>
      </c>
      <c r="W523" s="222"/>
      <c r="X523" s="222" t="s">
        <v>248</v>
      </c>
      <c r="Y523" s="211"/>
      <c r="Z523" s="211"/>
      <c r="AA523" s="211"/>
      <c r="AB523" s="211"/>
      <c r="AC523" s="211"/>
      <c r="AD523" s="211"/>
      <c r="AE523" s="211"/>
      <c r="AF523" s="211"/>
      <c r="AG523" s="211" t="s">
        <v>249</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53" t="s">
        <v>2206</v>
      </c>
      <c r="D524" s="240"/>
      <c r="E524" s="240"/>
      <c r="F524" s="240"/>
      <c r="G524" s="240"/>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219</v>
      </c>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18"/>
      <c r="B525" s="219"/>
      <c r="C525" s="254" t="s">
        <v>1903</v>
      </c>
      <c r="D525" s="242"/>
      <c r="E525" s="242"/>
      <c r="F525" s="242"/>
      <c r="G525" s="242"/>
      <c r="H525" s="222"/>
      <c r="I525" s="222"/>
      <c r="J525" s="222"/>
      <c r="K525" s="222"/>
      <c r="L525" s="222"/>
      <c r="M525" s="222"/>
      <c r="N525" s="222"/>
      <c r="O525" s="222"/>
      <c r="P525" s="222"/>
      <c r="Q525" s="222"/>
      <c r="R525" s="222"/>
      <c r="S525" s="222"/>
      <c r="T525" s="222"/>
      <c r="U525" s="222"/>
      <c r="V525" s="222"/>
      <c r="W525" s="222"/>
      <c r="X525" s="222"/>
      <c r="Y525" s="211"/>
      <c r="Z525" s="211"/>
      <c r="AA525" s="211"/>
      <c r="AB525" s="211"/>
      <c r="AC525" s="211"/>
      <c r="AD525" s="211"/>
      <c r="AE525" s="211"/>
      <c r="AF525" s="211"/>
      <c r="AG525" s="211" t="s">
        <v>219</v>
      </c>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1" x14ac:dyDescent="0.2">
      <c r="A526" s="218"/>
      <c r="B526" s="219"/>
      <c r="C526" s="268" t="s">
        <v>1904</v>
      </c>
      <c r="D526" s="259"/>
      <c r="E526" s="260">
        <v>2</v>
      </c>
      <c r="F526" s="222"/>
      <c r="G526" s="222"/>
      <c r="H526" s="222"/>
      <c r="I526" s="222"/>
      <c r="J526" s="222"/>
      <c r="K526" s="222"/>
      <c r="L526" s="222"/>
      <c r="M526" s="222"/>
      <c r="N526" s="222"/>
      <c r="O526" s="222"/>
      <c r="P526" s="222"/>
      <c r="Q526" s="222"/>
      <c r="R526" s="222"/>
      <c r="S526" s="222"/>
      <c r="T526" s="222"/>
      <c r="U526" s="222"/>
      <c r="V526" s="222"/>
      <c r="W526" s="222"/>
      <c r="X526" s="222"/>
      <c r="Y526" s="211"/>
      <c r="Z526" s="211"/>
      <c r="AA526" s="211"/>
      <c r="AB526" s="211"/>
      <c r="AC526" s="211"/>
      <c r="AD526" s="211"/>
      <c r="AE526" s="211"/>
      <c r="AF526" s="211"/>
      <c r="AG526" s="211" t="s">
        <v>288</v>
      </c>
      <c r="AH526" s="211">
        <v>0</v>
      </c>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ht="20.95" outlineLevel="1" x14ac:dyDescent="0.2">
      <c r="A527" s="233">
        <v>127</v>
      </c>
      <c r="B527" s="234" t="s">
        <v>817</v>
      </c>
      <c r="C527" s="252" t="s">
        <v>818</v>
      </c>
      <c r="D527" s="235" t="s">
        <v>294</v>
      </c>
      <c r="E527" s="236">
        <v>766.35119999999995</v>
      </c>
      <c r="F527" s="237"/>
      <c r="G527" s="238">
        <f>ROUND(E527*F527,2)</f>
        <v>0</v>
      </c>
      <c r="H527" s="237"/>
      <c r="I527" s="238">
        <f>ROUND(E527*H527,2)</f>
        <v>0</v>
      </c>
      <c r="J527" s="237"/>
      <c r="K527" s="238">
        <f>ROUND(E527*J527,2)</f>
        <v>0</v>
      </c>
      <c r="L527" s="238">
        <v>21</v>
      </c>
      <c r="M527" s="238">
        <f>G527*(1+L527/100)</f>
        <v>0</v>
      </c>
      <c r="N527" s="238">
        <v>1.8500000000000001E-3</v>
      </c>
      <c r="O527" s="238">
        <f>ROUND(E527*N527,2)</f>
        <v>1.42</v>
      </c>
      <c r="P527" s="238">
        <v>0</v>
      </c>
      <c r="Q527" s="238">
        <f>ROUND(E527*P527,2)</f>
        <v>0</v>
      </c>
      <c r="R527" s="238" t="s">
        <v>343</v>
      </c>
      <c r="S527" s="238" t="s">
        <v>214</v>
      </c>
      <c r="T527" s="239" t="s">
        <v>284</v>
      </c>
      <c r="U527" s="222">
        <v>0</v>
      </c>
      <c r="V527" s="222">
        <f>ROUND(E527*U527,2)</f>
        <v>0</v>
      </c>
      <c r="W527" s="222"/>
      <c r="X527" s="222" t="s">
        <v>344</v>
      </c>
      <c r="Y527" s="211"/>
      <c r="Z527" s="211"/>
      <c r="AA527" s="211"/>
      <c r="AB527" s="211"/>
      <c r="AC527" s="211"/>
      <c r="AD527" s="211"/>
      <c r="AE527" s="211"/>
      <c r="AF527" s="211"/>
      <c r="AG527" s="211" t="s">
        <v>345</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18"/>
      <c r="B528" s="219"/>
      <c r="C528" s="268" t="s">
        <v>1905</v>
      </c>
      <c r="D528" s="259"/>
      <c r="E528" s="260">
        <v>328.35</v>
      </c>
      <c r="F528" s="222"/>
      <c r="G528" s="222"/>
      <c r="H528" s="222"/>
      <c r="I528" s="222"/>
      <c r="J528" s="222"/>
      <c r="K528" s="222"/>
      <c r="L528" s="222"/>
      <c r="M528" s="222"/>
      <c r="N528" s="222"/>
      <c r="O528" s="222"/>
      <c r="P528" s="222"/>
      <c r="Q528" s="222"/>
      <c r="R528" s="222"/>
      <c r="S528" s="222"/>
      <c r="T528" s="222"/>
      <c r="U528" s="222"/>
      <c r="V528" s="222"/>
      <c r="W528" s="222"/>
      <c r="X528" s="222"/>
      <c r="Y528" s="211"/>
      <c r="Z528" s="211"/>
      <c r="AA528" s="211"/>
      <c r="AB528" s="211"/>
      <c r="AC528" s="211"/>
      <c r="AD528" s="211"/>
      <c r="AE528" s="211"/>
      <c r="AF528" s="211"/>
      <c r="AG528" s="211" t="s">
        <v>288</v>
      </c>
      <c r="AH528" s="211">
        <v>0</v>
      </c>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18"/>
      <c r="B529" s="219"/>
      <c r="C529" s="268" t="s">
        <v>1906</v>
      </c>
      <c r="D529" s="259"/>
      <c r="E529" s="260">
        <v>22.11</v>
      </c>
      <c r="F529" s="222"/>
      <c r="G529" s="222"/>
      <c r="H529" s="222"/>
      <c r="I529" s="222"/>
      <c r="J529" s="222"/>
      <c r="K529" s="222"/>
      <c r="L529" s="222"/>
      <c r="M529" s="222"/>
      <c r="N529" s="222"/>
      <c r="O529" s="222"/>
      <c r="P529" s="222"/>
      <c r="Q529" s="222"/>
      <c r="R529" s="222"/>
      <c r="S529" s="222"/>
      <c r="T529" s="222"/>
      <c r="U529" s="222"/>
      <c r="V529" s="222"/>
      <c r="W529" s="222"/>
      <c r="X529" s="222"/>
      <c r="Y529" s="211"/>
      <c r="Z529" s="211"/>
      <c r="AA529" s="211"/>
      <c r="AB529" s="211"/>
      <c r="AC529" s="211"/>
      <c r="AD529" s="211"/>
      <c r="AE529" s="211"/>
      <c r="AF529" s="211"/>
      <c r="AG529" s="211" t="s">
        <v>288</v>
      </c>
      <c r="AH529" s="211">
        <v>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18"/>
      <c r="B530" s="219"/>
      <c r="C530" s="268" t="s">
        <v>1907</v>
      </c>
      <c r="D530" s="259"/>
      <c r="E530" s="260">
        <v>242.67840000000001</v>
      </c>
      <c r="F530" s="222"/>
      <c r="G530" s="222"/>
      <c r="H530" s="222"/>
      <c r="I530" s="222"/>
      <c r="J530" s="222"/>
      <c r="K530" s="222"/>
      <c r="L530" s="222"/>
      <c r="M530" s="222"/>
      <c r="N530" s="222"/>
      <c r="O530" s="222"/>
      <c r="P530" s="222"/>
      <c r="Q530" s="222"/>
      <c r="R530" s="222"/>
      <c r="S530" s="222"/>
      <c r="T530" s="222"/>
      <c r="U530" s="222"/>
      <c r="V530" s="222"/>
      <c r="W530" s="222"/>
      <c r="X530" s="222"/>
      <c r="Y530" s="211"/>
      <c r="Z530" s="211"/>
      <c r="AA530" s="211"/>
      <c r="AB530" s="211"/>
      <c r="AC530" s="211"/>
      <c r="AD530" s="211"/>
      <c r="AE530" s="211"/>
      <c r="AF530" s="211"/>
      <c r="AG530" s="211" t="s">
        <v>288</v>
      </c>
      <c r="AH530" s="211">
        <v>0</v>
      </c>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8" t="s">
        <v>1908</v>
      </c>
      <c r="D531" s="259"/>
      <c r="E531" s="260">
        <v>143.80080000000001</v>
      </c>
      <c r="F531" s="222"/>
      <c r="G531" s="222"/>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288</v>
      </c>
      <c r="AH531" s="211">
        <v>0</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1" x14ac:dyDescent="0.2">
      <c r="A532" s="218"/>
      <c r="B532" s="219"/>
      <c r="C532" s="268" t="s">
        <v>1909</v>
      </c>
      <c r="D532" s="259"/>
      <c r="E532" s="260">
        <v>29.411999999999999</v>
      </c>
      <c r="F532" s="222"/>
      <c r="G532" s="222"/>
      <c r="H532" s="222"/>
      <c r="I532" s="222"/>
      <c r="J532" s="222"/>
      <c r="K532" s="222"/>
      <c r="L532" s="222"/>
      <c r="M532" s="222"/>
      <c r="N532" s="222"/>
      <c r="O532" s="222"/>
      <c r="P532" s="222"/>
      <c r="Q532" s="222"/>
      <c r="R532" s="222"/>
      <c r="S532" s="222"/>
      <c r="T532" s="222"/>
      <c r="U532" s="222"/>
      <c r="V532" s="222"/>
      <c r="W532" s="222"/>
      <c r="X532" s="222"/>
      <c r="Y532" s="211"/>
      <c r="Z532" s="211"/>
      <c r="AA532" s="211"/>
      <c r="AB532" s="211"/>
      <c r="AC532" s="211"/>
      <c r="AD532" s="211"/>
      <c r="AE532" s="211"/>
      <c r="AF532" s="211"/>
      <c r="AG532" s="211" t="s">
        <v>288</v>
      </c>
      <c r="AH532" s="211">
        <v>0</v>
      </c>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ht="20.95" outlineLevel="1" x14ac:dyDescent="0.2">
      <c r="A533" s="233">
        <v>128</v>
      </c>
      <c r="B533" s="234" t="s">
        <v>782</v>
      </c>
      <c r="C533" s="252" t="s">
        <v>783</v>
      </c>
      <c r="D533" s="235" t="s">
        <v>294</v>
      </c>
      <c r="E533" s="236">
        <v>593.13840000000005</v>
      </c>
      <c r="F533" s="237"/>
      <c r="G533" s="238">
        <f>ROUND(E533*F533,2)</f>
        <v>0</v>
      </c>
      <c r="H533" s="237"/>
      <c r="I533" s="238">
        <f>ROUND(E533*H533,2)</f>
        <v>0</v>
      </c>
      <c r="J533" s="237"/>
      <c r="K533" s="238">
        <f>ROUND(E533*J533,2)</f>
        <v>0</v>
      </c>
      <c r="L533" s="238">
        <v>21</v>
      </c>
      <c r="M533" s="238">
        <f>G533*(1+L533/100)</f>
        <v>0</v>
      </c>
      <c r="N533" s="238">
        <v>3.5000000000000001E-3</v>
      </c>
      <c r="O533" s="238">
        <f>ROUND(E533*N533,2)</f>
        <v>2.08</v>
      </c>
      <c r="P533" s="238">
        <v>0</v>
      </c>
      <c r="Q533" s="238">
        <f>ROUND(E533*P533,2)</f>
        <v>0</v>
      </c>
      <c r="R533" s="238" t="s">
        <v>343</v>
      </c>
      <c r="S533" s="238" t="s">
        <v>214</v>
      </c>
      <c r="T533" s="239" t="s">
        <v>284</v>
      </c>
      <c r="U533" s="222">
        <v>0</v>
      </c>
      <c r="V533" s="222">
        <f>ROUND(E533*U533,2)</f>
        <v>0</v>
      </c>
      <c r="W533" s="222"/>
      <c r="X533" s="222" t="s">
        <v>344</v>
      </c>
      <c r="Y533" s="211"/>
      <c r="Z533" s="211"/>
      <c r="AA533" s="211"/>
      <c r="AB533" s="211"/>
      <c r="AC533" s="211"/>
      <c r="AD533" s="211"/>
      <c r="AE533" s="211"/>
      <c r="AF533" s="211"/>
      <c r="AG533" s="211" t="s">
        <v>345</v>
      </c>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18"/>
      <c r="B534" s="219"/>
      <c r="C534" s="268" t="s">
        <v>1905</v>
      </c>
      <c r="D534" s="259"/>
      <c r="E534" s="260">
        <v>328.35</v>
      </c>
      <c r="F534" s="222"/>
      <c r="G534" s="222"/>
      <c r="H534" s="222"/>
      <c r="I534" s="222"/>
      <c r="J534" s="222"/>
      <c r="K534" s="222"/>
      <c r="L534" s="222"/>
      <c r="M534" s="222"/>
      <c r="N534" s="222"/>
      <c r="O534" s="222"/>
      <c r="P534" s="222"/>
      <c r="Q534" s="222"/>
      <c r="R534" s="222"/>
      <c r="S534" s="222"/>
      <c r="T534" s="222"/>
      <c r="U534" s="222"/>
      <c r="V534" s="222"/>
      <c r="W534" s="222"/>
      <c r="X534" s="222"/>
      <c r="Y534" s="211"/>
      <c r="Z534" s="211"/>
      <c r="AA534" s="211"/>
      <c r="AB534" s="211"/>
      <c r="AC534" s="211"/>
      <c r="AD534" s="211"/>
      <c r="AE534" s="211"/>
      <c r="AF534" s="211"/>
      <c r="AG534" s="211" t="s">
        <v>288</v>
      </c>
      <c r="AH534" s="211">
        <v>0</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8" t="s">
        <v>1906</v>
      </c>
      <c r="D535" s="259"/>
      <c r="E535" s="260">
        <v>22.11</v>
      </c>
      <c r="F535" s="222"/>
      <c r="G535" s="222"/>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288</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18"/>
      <c r="B536" s="219"/>
      <c r="C536" s="268" t="s">
        <v>1907</v>
      </c>
      <c r="D536" s="259"/>
      <c r="E536" s="260">
        <v>242.67840000000001</v>
      </c>
      <c r="F536" s="222"/>
      <c r="G536" s="222"/>
      <c r="H536" s="222"/>
      <c r="I536" s="222"/>
      <c r="J536" s="222"/>
      <c r="K536" s="222"/>
      <c r="L536" s="222"/>
      <c r="M536" s="222"/>
      <c r="N536" s="222"/>
      <c r="O536" s="222"/>
      <c r="P536" s="222"/>
      <c r="Q536" s="222"/>
      <c r="R536" s="222"/>
      <c r="S536" s="222"/>
      <c r="T536" s="222"/>
      <c r="U536" s="222"/>
      <c r="V536" s="222"/>
      <c r="W536" s="222"/>
      <c r="X536" s="222"/>
      <c r="Y536" s="211"/>
      <c r="Z536" s="211"/>
      <c r="AA536" s="211"/>
      <c r="AB536" s="211"/>
      <c r="AC536" s="211"/>
      <c r="AD536" s="211"/>
      <c r="AE536" s="211"/>
      <c r="AF536" s="211"/>
      <c r="AG536" s="211" t="s">
        <v>288</v>
      </c>
      <c r="AH536" s="211">
        <v>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ht="20.95" outlineLevel="1" x14ac:dyDescent="0.2">
      <c r="A537" s="233">
        <v>129</v>
      </c>
      <c r="B537" s="234" t="s">
        <v>380</v>
      </c>
      <c r="C537" s="252" t="s">
        <v>381</v>
      </c>
      <c r="D537" s="235" t="s">
        <v>294</v>
      </c>
      <c r="E537" s="236">
        <v>736.93920000000003</v>
      </c>
      <c r="F537" s="237"/>
      <c r="G537" s="238">
        <f>ROUND(E537*F537,2)</f>
        <v>0</v>
      </c>
      <c r="H537" s="237"/>
      <c r="I537" s="238">
        <f>ROUND(E537*H537,2)</f>
        <v>0</v>
      </c>
      <c r="J537" s="237"/>
      <c r="K537" s="238">
        <f>ROUND(E537*J537,2)</f>
        <v>0</v>
      </c>
      <c r="L537" s="238">
        <v>21</v>
      </c>
      <c r="M537" s="238">
        <f>G537*(1+L537/100)</f>
        <v>0</v>
      </c>
      <c r="N537" s="238">
        <v>2.9999999999999997E-4</v>
      </c>
      <c r="O537" s="238">
        <f>ROUND(E537*N537,2)</f>
        <v>0.22</v>
      </c>
      <c r="P537" s="238">
        <v>0</v>
      </c>
      <c r="Q537" s="238">
        <f>ROUND(E537*P537,2)</f>
        <v>0</v>
      </c>
      <c r="R537" s="238" t="s">
        <v>343</v>
      </c>
      <c r="S537" s="238" t="s">
        <v>214</v>
      </c>
      <c r="T537" s="239" t="s">
        <v>284</v>
      </c>
      <c r="U537" s="222">
        <v>0</v>
      </c>
      <c r="V537" s="222">
        <f>ROUND(E537*U537,2)</f>
        <v>0</v>
      </c>
      <c r="W537" s="222"/>
      <c r="X537" s="222" t="s">
        <v>344</v>
      </c>
      <c r="Y537" s="211"/>
      <c r="Z537" s="211"/>
      <c r="AA537" s="211"/>
      <c r="AB537" s="211"/>
      <c r="AC537" s="211"/>
      <c r="AD537" s="211"/>
      <c r="AE537" s="211"/>
      <c r="AF537" s="211"/>
      <c r="AG537" s="211" t="s">
        <v>345</v>
      </c>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18"/>
      <c r="B538" s="219"/>
      <c r="C538" s="268" t="s">
        <v>1905</v>
      </c>
      <c r="D538" s="259"/>
      <c r="E538" s="260">
        <v>328.35</v>
      </c>
      <c r="F538" s="222"/>
      <c r="G538" s="222"/>
      <c r="H538" s="222"/>
      <c r="I538" s="222"/>
      <c r="J538" s="222"/>
      <c r="K538" s="222"/>
      <c r="L538" s="222"/>
      <c r="M538" s="222"/>
      <c r="N538" s="222"/>
      <c r="O538" s="222"/>
      <c r="P538" s="222"/>
      <c r="Q538" s="222"/>
      <c r="R538" s="222"/>
      <c r="S538" s="222"/>
      <c r="T538" s="222"/>
      <c r="U538" s="222"/>
      <c r="V538" s="222"/>
      <c r="W538" s="222"/>
      <c r="X538" s="222"/>
      <c r="Y538" s="211"/>
      <c r="Z538" s="211"/>
      <c r="AA538" s="211"/>
      <c r="AB538" s="211"/>
      <c r="AC538" s="211"/>
      <c r="AD538" s="211"/>
      <c r="AE538" s="211"/>
      <c r="AF538" s="211"/>
      <c r="AG538" s="211" t="s">
        <v>288</v>
      </c>
      <c r="AH538" s="211">
        <v>0</v>
      </c>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68" t="s">
        <v>1906</v>
      </c>
      <c r="D539" s="259"/>
      <c r="E539" s="260">
        <v>22.11</v>
      </c>
      <c r="F539" s="222"/>
      <c r="G539" s="22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288</v>
      </c>
      <c r="AH539" s="211">
        <v>0</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68" t="s">
        <v>1907</v>
      </c>
      <c r="D540" s="259"/>
      <c r="E540" s="260">
        <v>242.67840000000001</v>
      </c>
      <c r="F540" s="222"/>
      <c r="G540" s="222"/>
      <c r="H540" s="222"/>
      <c r="I540" s="222"/>
      <c r="J540" s="222"/>
      <c r="K540" s="222"/>
      <c r="L540" s="222"/>
      <c r="M540" s="222"/>
      <c r="N540" s="222"/>
      <c r="O540" s="222"/>
      <c r="P540" s="222"/>
      <c r="Q540" s="222"/>
      <c r="R540" s="222"/>
      <c r="S540" s="222"/>
      <c r="T540" s="222"/>
      <c r="U540" s="222"/>
      <c r="V540" s="222"/>
      <c r="W540" s="222"/>
      <c r="X540" s="222"/>
      <c r="Y540" s="211"/>
      <c r="Z540" s="211"/>
      <c r="AA540" s="211"/>
      <c r="AB540" s="211"/>
      <c r="AC540" s="211"/>
      <c r="AD540" s="211"/>
      <c r="AE540" s="211"/>
      <c r="AF540" s="211"/>
      <c r="AG540" s="211" t="s">
        <v>288</v>
      </c>
      <c r="AH540" s="211">
        <v>0</v>
      </c>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68" t="s">
        <v>1908</v>
      </c>
      <c r="D541" s="259"/>
      <c r="E541" s="260">
        <v>143.80080000000001</v>
      </c>
      <c r="F541" s="222"/>
      <c r="G541" s="222"/>
      <c r="H541" s="222"/>
      <c r="I541" s="222"/>
      <c r="J541" s="222"/>
      <c r="K541" s="222"/>
      <c r="L541" s="222"/>
      <c r="M541" s="222"/>
      <c r="N541" s="222"/>
      <c r="O541" s="222"/>
      <c r="P541" s="222"/>
      <c r="Q541" s="222"/>
      <c r="R541" s="222"/>
      <c r="S541" s="222"/>
      <c r="T541" s="222"/>
      <c r="U541" s="222"/>
      <c r="V541" s="222"/>
      <c r="W541" s="222"/>
      <c r="X541" s="222"/>
      <c r="Y541" s="211"/>
      <c r="Z541" s="211"/>
      <c r="AA541" s="211"/>
      <c r="AB541" s="211"/>
      <c r="AC541" s="211"/>
      <c r="AD541" s="211"/>
      <c r="AE541" s="211"/>
      <c r="AF541" s="211"/>
      <c r="AG541" s="211" t="s">
        <v>288</v>
      </c>
      <c r="AH541" s="211">
        <v>0</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33">
        <v>130</v>
      </c>
      <c r="B542" s="234" t="s">
        <v>822</v>
      </c>
      <c r="C542" s="252" t="s">
        <v>823</v>
      </c>
      <c r="D542" s="235" t="s">
        <v>338</v>
      </c>
      <c r="E542" s="236">
        <v>4.3464999999999998</v>
      </c>
      <c r="F542" s="237"/>
      <c r="G542" s="238">
        <f>ROUND(E542*F542,2)</f>
        <v>0</v>
      </c>
      <c r="H542" s="237"/>
      <c r="I542" s="238">
        <f>ROUND(E542*H542,2)</f>
        <v>0</v>
      </c>
      <c r="J542" s="237"/>
      <c r="K542" s="238">
        <f>ROUND(E542*J542,2)</f>
        <v>0</v>
      </c>
      <c r="L542" s="238">
        <v>21</v>
      </c>
      <c r="M542" s="238">
        <f>G542*(1+L542/100)</f>
        <v>0</v>
      </c>
      <c r="N542" s="238">
        <v>0</v>
      </c>
      <c r="O542" s="238">
        <f>ROUND(E542*N542,2)</f>
        <v>0</v>
      </c>
      <c r="P542" s="238">
        <v>0</v>
      </c>
      <c r="Q542" s="238">
        <f>ROUND(E542*P542,2)</f>
        <v>0</v>
      </c>
      <c r="R542" s="238" t="s">
        <v>744</v>
      </c>
      <c r="S542" s="238" t="s">
        <v>214</v>
      </c>
      <c r="T542" s="239" t="s">
        <v>284</v>
      </c>
      <c r="U542" s="222">
        <v>1.609</v>
      </c>
      <c r="V542" s="222">
        <f>ROUND(E542*U542,2)</f>
        <v>6.99</v>
      </c>
      <c r="W542" s="222"/>
      <c r="X542" s="222" t="s">
        <v>248</v>
      </c>
      <c r="Y542" s="211"/>
      <c r="Z542" s="211"/>
      <c r="AA542" s="211"/>
      <c r="AB542" s="211"/>
      <c r="AC542" s="211"/>
      <c r="AD542" s="211"/>
      <c r="AE542" s="211"/>
      <c r="AF542" s="211"/>
      <c r="AG542" s="211" t="s">
        <v>745</v>
      </c>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7" t="s">
        <v>824</v>
      </c>
      <c r="D543" s="265"/>
      <c r="E543" s="265"/>
      <c r="F543" s="265"/>
      <c r="G543" s="265"/>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286</v>
      </c>
      <c r="AH543" s="211"/>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ht="20.95" outlineLevel="1" x14ac:dyDescent="0.2">
      <c r="A544" s="243">
        <v>131</v>
      </c>
      <c r="B544" s="244" t="s">
        <v>719</v>
      </c>
      <c r="C544" s="255" t="s">
        <v>720</v>
      </c>
      <c r="D544" s="245" t="s">
        <v>338</v>
      </c>
      <c r="E544" s="246">
        <v>10.612489999999999</v>
      </c>
      <c r="F544" s="247"/>
      <c r="G544" s="248">
        <f>ROUND(E544*F544,2)</f>
        <v>0</v>
      </c>
      <c r="H544" s="247"/>
      <c r="I544" s="248">
        <f>ROUND(E544*H544,2)</f>
        <v>0</v>
      </c>
      <c r="J544" s="247"/>
      <c r="K544" s="248">
        <f>ROUND(E544*J544,2)</f>
        <v>0</v>
      </c>
      <c r="L544" s="248">
        <v>21</v>
      </c>
      <c r="M544" s="248">
        <f>G544*(1+L544/100)</f>
        <v>0</v>
      </c>
      <c r="N544" s="248">
        <v>0</v>
      </c>
      <c r="O544" s="248">
        <f>ROUND(E544*N544,2)</f>
        <v>0</v>
      </c>
      <c r="P544" s="248">
        <v>0</v>
      </c>
      <c r="Q544" s="248">
        <f>ROUND(E544*P544,2)</f>
        <v>0</v>
      </c>
      <c r="R544" s="248" t="s">
        <v>677</v>
      </c>
      <c r="S544" s="248" t="s">
        <v>214</v>
      </c>
      <c r="T544" s="249" t="s">
        <v>284</v>
      </c>
      <c r="U544" s="222">
        <v>0.93300000000000005</v>
      </c>
      <c r="V544" s="222">
        <f>ROUND(E544*U544,2)</f>
        <v>9.9</v>
      </c>
      <c r="W544" s="222"/>
      <c r="X544" s="222" t="s">
        <v>248</v>
      </c>
      <c r="Y544" s="211"/>
      <c r="Z544" s="211"/>
      <c r="AA544" s="211"/>
      <c r="AB544" s="211"/>
      <c r="AC544" s="211"/>
      <c r="AD544" s="211"/>
      <c r="AE544" s="211"/>
      <c r="AF544" s="211"/>
      <c r="AG544" s="211" t="s">
        <v>721</v>
      </c>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43">
        <v>132</v>
      </c>
      <c r="B545" s="244" t="s">
        <v>722</v>
      </c>
      <c r="C545" s="255" t="s">
        <v>723</v>
      </c>
      <c r="D545" s="245" t="s">
        <v>338</v>
      </c>
      <c r="E545" s="246">
        <v>21.224989999999998</v>
      </c>
      <c r="F545" s="247"/>
      <c r="G545" s="248">
        <f>ROUND(E545*F545,2)</f>
        <v>0</v>
      </c>
      <c r="H545" s="247"/>
      <c r="I545" s="248">
        <f>ROUND(E545*H545,2)</f>
        <v>0</v>
      </c>
      <c r="J545" s="247"/>
      <c r="K545" s="248">
        <f>ROUND(E545*J545,2)</f>
        <v>0</v>
      </c>
      <c r="L545" s="248">
        <v>21</v>
      </c>
      <c r="M545" s="248">
        <f>G545*(1+L545/100)</f>
        <v>0</v>
      </c>
      <c r="N545" s="248">
        <v>0</v>
      </c>
      <c r="O545" s="248">
        <f>ROUND(E545*N545,2)</f>
        <v>0</v>
      </c>
      <c r="P545" s="248">
        <v>0</v>
      </c>
      <c r="Q545" s="248">
        <f>ROUND(E545*P545,2)</f>
        <v>0</v>
      </c>
      <c r="R545" s="248" t="s">
        <v>677</v>
      </c>
      <c r="S545" s="248" t="s">
        <v>214</v>
      </c>
      <c r="T545" s="249" t="s">
        <v>284</v>
      </c>
      <c r="U545" s="222">
        <v>0.65300000000000002</v>
      </c>
      <c r="V545" s="222">
        <f>ROUND(E545*U545,2)</f>
        <v>13.86</v>
      </c>
      <c r="W545" s="222"/>
      <c r="X545" s="222" t="s">
        <v>248</v>
      </c>
      <c r="Y545" s="211"/>
      <c r="Z545" s="211"/>
      <c r="AA545" s="211"/>
      <c r="AB545" s="211"/>
      <c r="AC545" s="211"/>
      <c r="AD545" s="211"/>
      <c r="AE545" s="211"/>
      <c r="AF545" s="211"/>
      <c r="AG545" s="211" t="s">
        <v>721</v>
      </c>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33">
        <v>133</v>
      </c>
      <c r="B546" s="234" t="s">
        <v>724</v>
      </c>
      <c r="C546" s="252" t="s">
        <v>725</v>
      </c>
      <c r="D546" s="235" t="s">
        <v>338</v>
      </c>
      <c r="E546" s="236">
        <v>10.612489999999999</v>
      </c>
      <c r="F546" s="237"/>
      <c r="G546" s="238">
        <f>ROUND(E546*F546,2)</f>
        <v>0</v>
      </c>
      <c r="H546" s="237"/>
      <c r="I546" s="238">
        <f>ROUND(E546*H546,2)</f>
        <v>0</v>
      </c>
      <c r="J546" s="237"/>
      <c r="K546" s="238">
        <f>ROUND(E546*J546,2)</f>
        <v>0</v>
      </c>
      <c r="L546" s="238">
        <v>21</v>
      </c>
      <c r="M546" s="238">
        <f>G546*(1+L546/100)</f>
        <v>0</v>
      </c>
      <c r="N546" s="238">
        <v>0</v>
      </c>
      <c r="O546" s="238">
        <f>ROUND(E546*N546,2)</f>
        <v>0</v>
      </c>
      <c r="P546" s="238">
        <v>0</v>
      </c>
      <c r="Q546" s="238">
        <f>ROUND(E546*P546,2)</f>
        <v>0</v>
      </c>
      <c r="R546" s="238" t="s">
        <v>677</v>
      </c>
      <c r="S546" s="238" t="s">
        <v>214</v>
      </c>
      <c r="T546" s="239" t="s">
        <v>284</v>
      </c>
      <c r="U546" s="222">
        <v>0.49</v>
      </c>
      <c r="V546" s="222">
        <f>ROUND(E546*U546,2)</f>
        <v>5.2</v>
      </c>
      <c r="W546" s="222"/>
      <c r="X546" s="222" t="s">
        <v>248</v>
      </c>
      <c r="Y546" s="211"/>
      <c r="Z546" s="211"/>
      <c r="AA546" s="211"/>
      <c r="AB546" s="211"/>
      <c r="AC546" s="211"/>
      <c r="AD546" s="211"/>
      <c r="AE546" s="211"/>
      <c r="AF546" s="211"/>
      <c r="AG546" s="211" t="s">
        <v>721</v>
      </c>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1" x14ac:dyDescent="0.2">
      <c r="A547" s="218"/>
      <c r="B547" s="219"/>
      <c r="C547" s="253" t="s">
        <v>726</v>
      </c>
      <c r="D547" s="240"/>
      <c r="E547" s="240"/>
      <c r="F547" s="240"/>
      <c r="G547" s="240"/>
      <c r="H547" s="222"/>
      <c r="I547" s="222"/>
      <c r="J547" s="222"/>
      <c r="K547" s="222"/>
      <c r="L547" s="222"/>
      <c r="M547" s="222"/>
      <c r="N547" s="222"/>
      <c r="O547" s="222"/>
      <c r="P547" s="222"/>
      <c r="Q547" s="222"/>
      <c r="R547" s="222"/>
      <c r="S547" s="222"/>
      <c r="T547" s="222"/>
      <c r="U547" s="222"/>
      <c r="V547" s="222"/>
      <c r="W547" s="222"/>
      <c r="X547" s="222"/>
      <c r="Y547" s="211"/>
      <c r="Z547" s="211"/>
      <c r="AA547" s="211"/>
      <c r="AB547" s="211"/>
      <c r="AC547" s="211"/>
      <c r="AD547" s="211"/>
      <c r="AE547" s="211"/>
      <c r="AF547" s="211"/>
      <c r="AG547" s="211" t="s">
        <v>219</v>
      </c>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43">
        <v>134</v>
      </c>
      <c r="B548" s="244" t="s">
        <v>727</v>
      </c>
      <c r="C548" s="255" t="s">
        <v>728</v>
      </c>
      <c r="D548" s="245" t="s">
        <v>338</v>
      </c>
      <c r="E548" s="246">
        <v>265.31234999999998</v>
      </c>
      <c r="F548" s="247"/>
      <c r="G548" s="248">
        <f>ROUND(E548*F548,2)</f>
        <v>0</v>
      </c>
      <c r="H548" s="247"/>
      <c r="I548" s="248">
        <f>ROUND(E548*H548,2)</f>
        <v>0</v>
      </c>
      <c r="J548" s="247"/>
      <c r="K548" s="248">
        <f>ROUND(E548*J548,2)</f>
        <v>0</v>
      </c>
      <c r="L548" s="248">
        <v>21</v>
      </c>
      <c r="M548" s="248">
        <f>G548*(1+L548/100)</f>
        <v>0</v>
      </c>
      <c r="N548" s="248">
        <v>0</v>
      </c>
      <c r="O548" s="248">
        <f>ROUND(E548*N548,2)</f>
        <v>0</v>
      </c>
      <c r="P548" s="248">
        <v>0</v>
      </c>
      <c r="Q548" s="248">
        <f>ROUND(E548*P548,2)</f>
        <v>0</v>
      </c>
      <c r="R548" s="248" t="s">
        <v>677</v>
      </c>
      <c r="S548" s="248" t="s">
        <v>214</v>
      </c>
      <c r="T548" s="249" t="s">
        <v>284</v>
      </c>
      <c r="U548" s="222">
        <v>0</v>
      </c>
      <c r="V548" s="222">
        <f>ROUND(E548*U548,2)</f>
        <v>0</v>
      </c>
      <c r="W548" s="222"/>
      <c r="X548" s="222" t="s">
        <v>248</v>
      </c>
      <c r="Y548" s="211"/>
      <c r="Z548" s="211"/>
      <c r="AA548" s="211"/>
      <c r="AB548" s="211"/>
      <c r="AC548" s="211"/>
      <c r="AD548" s="211"/>
      <c r="AE548" s="211"/>
      <c r="AF548" s="211"/>
      <c r="AG548" s="211" t="s">
        <v>721</v>
      </c>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43">
        <v>135</v>
      </c>
      <c r="B549" s="244" t="s">
        <v>729</v>
      </c>
      <c r="C549" s="255" t="s">
        <v>730</v>
      </c>
      <c r="D549" s="245" t="s">
        <v>338</v>
      </c>
      <c r="E549" s="246">
        <v>10.612489999999999</v>
      </c>
      <c r="F549" s="247"/>
      <c r="G549" s="248">
        <f>ROUND(E549*F549,2)</f>
        <v>0</v>
      </c>
      <c r="H549" s="247"/>
      <c r="I549" s="248">
        <f>ROUND(E549*H549,2)</f>
        <v>0</v>
      </c>
      <c r="J549" s="247"/>
      <c r="K549" s="248">
        <f>ROUND(E549*J549,2)</f>
        <v>0</v>
      </c>
      <c r="L549" s="248">
        <v>21</v>
      </c>
      <c r="M549" s="248">
        <f>G549*(1+L549/100)</f>
        <v>0</v>
      </c>
      <c r="N549" s="248">
        <v>0</v>
      </c>
      <c r="O549" s="248">
        <f>ROUND(E549*N549,2)</f>
        <v>0</v>
      </c>
      <c r="P549" s="248">
        <v>0</v>
      </c>
      <c r="Q549" s="248">
        <f>ROUND(E549*P549,2)</f>
        <v>0</v>
      </c>
      <c r="R549" s="248" t="s">
        <v>677</v>
      </c>
      <c r="S549" s="248" t="s">
        <v>214</v>
      </c>
      <c r="T549" s="249" t="s">
        <v>284</v>
      </c>
      <c r="U549" s="222">
        <v>0.94</v>
      </c>
      <c r="V549" s="222">
        <f>ROUND(E549*U549,2)</f>
        <v>9.98</v>
      </c>
      <c r="W549" s="222"/>
      <c r="X549" s="222" t="s">
        <v>248</v>
      </c>
      <c r="Y549" s="211"/>
      <c r="Z549" s="211"/>
      <c r="AA549" s="211"/>
      <c r="AB549" s="211"/>
      <c r="AC549" s="211"/>
      <c r="AD549" s="211"/>
      <c r="AE549" s="211"/>
      <c r="AF549" s="211"/>
      <c r="AG549" s="211" t="s">
        <v>721</v>
      </c>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ht="20.95" outlineLevel="1" x14ac:dyDescent="0.2">
      <c r="A550" s="243">
        <v>136</v>
      </c>
      <c r="B550" s="244" t="s">
        <v>731</v>
      </c>
      <c r="C550" s="255" t="s">
        <v>732</v>
      </c>
      <c r="D550" s="245" t="s">
        <v>338</v>
      </c>
      <c r="E550" s="246">
        <v>212.24987999999999</v>
      </c>
      <c r="F550" s="247"/>
      <c r="G550" s="248">
        <f>ROUND(E550*F550,2)</f>
        <v>0</v>
      </c>
      <c r="H550" s="247"/>
      <c r="I550" s="248">
        <f>ROUND(E550*H550,2)</f>
        <v>0</v>
      </c>
      <c r="J550" s="247"/>
      <c r="K550" s="248">
        <f>ROUND(E550*J550,2)</f>
        <v>0</v>
      </c>
      <c r="L550" s="248">
        <v>21</v>
      </c>
      <c r="M550" s="248">
        <f>G550*(1+L550/100)</f>
        <v>0</v>
      </c>
      <c r="N550" s="248">
        <v>0</v>
      </c>
      <c r="O550" s="248">
        <f>ROUND(E550*N550,2)</f>
        <v>0</v>
      </c>
      <c r="P550" s="248">
        <v>0</v>
      </c>
      <c r="Q550" s="248">
        <f>ROUND(E550*P550,2)</f>
        <v>0</v>
      </c>
      <c r="R550" s="248" t="s">
        <v>677</v>
      </c>
      <c r="S550" s="248" t="s">
        <v>214</v>
      </c>
      <c r="T550" s="249" t="s">
        <v>284</v>
      </c>
      <c r="U550" s="222">
        <v>0.105</v>
      </c>
      <c r="V550" s="222">
        <f>ROUND(E550*U550,2)</f>
        <v>22.29</v>
      </c>
      <c r="W550" s="222"/>
      <c r="X550" s="222" t="s">
        <v>248</v>
      </c>
      <c r="Y550" s="211"/>
      <c r="Z550" s="211"/>
      <c r="AA550" s="211"/>
      <c r="AB550" s="211"/>
      <c r="AC550" s="211"/>
      <c r="AD550" s="211"/>
      <c r="AE550" s="211"/>
      <c r="AF550" s="211"/>
      <c r="AG550" s="211" t="s">
        <v>721</v>
      </c>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43">
        <v>137</v>
      </c>
      <c r="B551" s="244" t="s">
        <v>1910</v>
      </c>
      <c r="C551" s="255" t="s">
        <v>1911</v>
      </c>
      <c r="D551" s="245" t="s">
        <v>338</v>
      </c>
      <c r="E551" s="246">
        <v>10.612489999999999</v>
      </c>
      <c r="F551" s="247"/>
      <c r="G551" s="248">
        <f>ROUND(E551*F551,2)</f>
        <v>0</v>
      </c>
      <c r="H551" s="247"/>
      <c r="I551" s="248">
        <f>ROUND(E551*H551,2)</f>
        <v>0</v>
      </c>
      <c r="J551" s="247"/>
      <c r="K551" s="248">
        <f>ROUND(E551*J551,2)</f>
        <v>0</v>
      </c>
      <c r="L551" s="248">
        <v>21</v>
      </c>
      <c r="M551" s="248">
        <f>G551*(1+L551/100)</f>
        <v>0</v>
      </c>
      <c r="N551" s="248">
        <v>0</v>
      </c>
      <c r="O551" s="248">
        <f>ROUND(E551*N551,2)</f>
        <v>0</v>
      </c>
      <c r="P551" s="248">
        <v>0</v>
      </c>
      <c r="Q551" s="248">
        <f>ROUND(E551*P551,2)</f>
        <v>0</v>
      </c>
      <c r="R551" s="248" t="s">
        <v>677</v>
      </c>
      <c r="S551" s="248" t="s">
        <v>214</v>
      </c>
      <c r="T551" s="249" t="s">
        <v>284</v>
      </c>
      <c r="U551" s="222">
        <v>0</v>
      </c>
      <c r="V551" s="222">
        <f>ROUND(E551*U551,2)</f>
        <v>0</v>
      </c>
      <c r="W551" s="222"/>
      <c r="X551" s="222" t="s">
        <v>248</v>
      </c>
      <c r="Y551" s="211"/>
      <c r="Z551" s="211"/>
      <c r="AA551" s="211"/>
      <c r="AB551" s="211"/>
      <c r="AC551" s="211"/>
      <c r="AD551" s="211"/>
      <c r="AE551" s="211"/>
      <c r="AF551" s="211"/>
      <c r="AG551" s="211" t="s">
        <v>721</v>
      </c>
      <c r="AH551" s="211"/>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ht="13.1" x14ac:dyDescent="0.2">
      <c r="A552" s="227" t="s">
        <v>209</v>
      </c>
      <c r="B552" s="228" t="s">
        <v>138</v>
      </c>
      <c r="C552" s="251" t="s">
        <v>139</v>
      </c>
      <c r="D552" s="229"/>
      <c r="E552" s="230"/>
      <c r="F552" s="231"/>
      <c r="G552" s="231">
        <f>SUMIF(AG553:AG577,"&lt;&gt;NOR",G553:G577)</f>
        <v>0</v>
      </c>
      <c r="H552" s="231"/>
      <c r="I552" s="231">
        <f>SUM(I553:I577)</f>
        <v>0</v>
      </c>
      <c r="J552" s="231"/>
      <c r="K552" s="231">
        <f>SUM(K553:K577)</f>
        <v>0</v>
      </c>
      <c r="L552" s="231"/>
      <c r="M552" s="231">
        <f>SUM(M553:M577)</f>
        <v>0</v>
      </c>
      <c r="N552" s="231"/>
      <c r="O552" s="231">
        <f>SUM(O553:O577)</f>
        <v>14.31</v>
      </c>
      <c r="P552" s="231"/>
      <c r="Q552" s="231">
        <f>SUM(Q553:Q577)</f>
        <v>0</v>
      </c>
      <c r="R552" s="231"/>
      <c r="S552" s="231"/>
      <c r="T552" s="232"/>
      <c r="U552" s="226"/>
      <c r="V552" s="226">
        <f>SUM(V553:V577)</f>
        <v>322.24</v>
      </c>
      <c r="W552" s="226"/>
      <c r="X552" s="226"/>
      <c r="AG552" t="s">
        <v>210</v>
      </c>
    </row>
    <row r="553" spans="1:60" outlineLevel="1" x14ac:dyDescent="0.2">
      <c r="A553" s="233">
        <v>138</v>
      </c>
      <c r="B553" s="234" t="s">
        <v>1912</v>
      </c>
      <c r="C553" s="252" t="s">
        <v>1913</v>
      </c>
      <c r="D553" s="235" t="s">
        <v>294</v>
      </c>
      <c r="E553" s="236">
        <v>87.110100000000003</v>
      </c>
      <c r="F553" s="237"/>
      <c r="G553" s="238">
        <f>ROUND(E553*F553,2)</f>
        <v>0</v>
      </c>
      <c r="H553" s="237"/>
      <c r="I553" s="238">
        <f>ROUND(E553*H553,2)</f>
        <v>0</v>
      </c>
      <c r="J553" s="237"/>
      <c r="K553" s="238">
        <f>ROUND(E553*J553,2)</f>
        <v>0</v>
      </c>
      <c r="L553" s="238">
        <v>21</v>
      </c>
      <c r="M553" s="238">
        <f>G553*(1+L553/100)</f>
        <v>0</v>
      </c>
      <c r="N553" s="238">
        <v>3.0000000000000001E-3</v>
      </c>
      <c r="O553" s="238">
        <f>ROUND(E553*N553,2)</f>
        <v>0.26</v>
      </c>
      <c r="P553" s="238">
        <v>0</v>
      </c>
      <c r="Q553" s="238">
        <f>ROUND(E553*P553,2)</f>
        <v>0</v>
      </c>
      <c r="R553" s="238" t="s">
        <v>827</v>
      </c>
      <c r="S553" s="238" t="s">
        <v>214</v>
      </c>
      <c r="T553" s="239" t="s">
        <v>284</v>
      </c>
      <c r="U553" s="222">
        <v>0.28000000000000003</v>
      </c>
      <c r="V553" s="222">
        <f>ROUND(E553*U553,2)</f>
        <v>24.39</v>
      </c>
      <c r="W553" s="222"/>
      <c r="X553" s="222" t="s">
        <v>248</v>
      </c>
      <c r="Y553" s="211"/>
      <c r="Z553" s="211"/>
      <c r="AA553" s="211"/>
      <c r="AB553" s="211"/>
      <c r="AC553" s="211"/>
      <c r="AD553" s="211"/>
      <c r="AE553" s="211"/>
      <c r="AF553" s="211"/>
      <c r="AG553" s="211" t="s">
        <v>745</v>
      </c>
      <c r="AH553" s="211"/>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18"/>
      <c r="B554" s="219"/>
      <c r="C554" s="268" t="s">
        <v>1914</v>
      </c>
      <c r="D554" s="259"/>
      <c r="E554" s="260">
        <v>87.110100000000003</v>
      </c>
      <c r="F554" s="222"/>
      <c r="G554" s="222"/>
      <c r="H554" s="222"/>
      <c r="I554" s="222"/>
      <c r="J554" s="222"/>
      <c r="K554" s="222"/>
      <c r="L554" s="222"/>
      <c r="M554" s="222"/>
      <c r="N554" s="222"/>
      <c r="O554" s="222"/>
      <c r="P554" s="222"/>
      <c r="Q554" s="222"/>
      <c r="R554" s="222"/>
      <c r="S554" s="222"/>
      <c r="T554" s="222"/>
      <c r="U554" s="222"/>
      <c r="V554" s="222"/>
      <c r="W554" s="222"/>
      <c r="X554" s="222"/>
      <c r="Y554" s="211"/>
      <c r="Z554" s="211"/>
      <c r="AA554" s="211"/>
      <c r="AB554" s="211"/>
      <c r="AC554" s="211"/>
      <c r="AD554" s="211"/>
      <c r="AE554" s="211"/>
      <c r="AF554" s="211"/>
      <c r="AG554" s="211" t="s">
        <v>288</v>
      </c>
      <c r="AH554" s="211">
        <v>0</v>
      </c>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33">
        <v>139</v>
      </c>
      <c r="B555" s="234" t="s">
        <v>1915</v>
      </c>
      <c r="C555" s="252" t="s">
        <v>1916</v>
      </c>
      <c r="D555" s="235" t="s">
        <v>294</v>
      </c>
      <c r="E555" s="236">
        <v>238.07910000000001</v>
      </c>
      <c r="F555" s="237"/>
      <c r="G555" s="238">
        <f>ROUND(E555*F555,2)</f>
        <v>0</v>
      </c>
      <c r="H555" s="237"/>
      <c r="I555" s="238">
        <f>ROUND(E555*H555,2)</f>
        <v>0</v>
      </c>
      <c r="J555" s="237"/>
      <c r="K555" s="238">
        <f>ROUND(E555*J555,2)</f>
        <v>0</v>
      </c>
      <c r="L555" s="238">
        <v>21</v>
      </c>
      <c r="M555" s="238">
        <f>G555*(1+L555/100)</f>
        <v>0</v>
      </c>
      <c r="N555" s="238">
        <v>3.3E-4</v>
      </c>
      <c r="O555" s="238">
        <f>ROUND(E555*N555,2)</f>
        <v>0.08</v>
      </c>
      <c r="P555" s="238">
        <v>0</v>
      </c>
      <c r="Q555" s="238">
        <f>ROUND(E555*P555,2)</f>
        <v>0</v>
      </c>
      <c r="R555" s="238" t="s">
        <v>827</v>
      </c>
      <c r="S555" s="238" t="s">
        <v>214</v>
      </c>
      <c r="T555" s="239" t="s">
        <v>284</v>
      </c>
      <c r="U555" s="222">
        <v>0.16</v>
      </c>
      <c r="V555" s="222">
        <f>ROUND(E555*U555,2)</f>
        <v>38.090000000000003</v>
      </c>
      <c r="W555" s="222"/>
      <c r="X555" s="222" t="s">
        <v>248</v>
      </c>
      <c r="Y555" s="211"/>
      <c r="Z555" s="211"/>
      <c r="AA555" s="211"/>
      <c r="AB555" s="211"/>
      <c r="AC555" s="211"/>
      <c r="AD555" s="211"/>
      <c r="AE555" s="211"/>
      <c r="AF555" s="211"/>
      <c r="AG555" s="211" t="s">
        <v>745</v>
      </c>
      <c r="AH555" s="211"/>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68" t="s">
        <v>1868</v>
      </c>
      <c r="D556" s="259"/>
      <c r="E556" s="260">
        <v>212.34360000000001</v>
      </c>
      <c r="F556" s="222"/>
      <c r="G556" s="222"/>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288</v>
      </c>
      <c r="AH556" s="211">
        <v>0</v>
      </c>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18"/>
      <c r="B557" s="219"/>
      <c r="C557" s="268" t="s">
        <v>1869</v>
      </c>
      <c r="D557" s="259"/>
      <c r="E557" s="260">
        <v>25.735499999999998</v>
      </c>
      <c r="F557" s="222"/>
      <c r="G557" s="222"/>
      <c r="H557" s="222"/>
      <c r="I557" s="222"/>
      <c r="J557" s="222"/>
      <c r="K557" s="222"/>
      <c r="L557" s="222"/>
      <c r="M557" s="222"/>
      <c r="N557" s="222"/>
      <c r="O557" s="222"/>
      <c r="P557" s="222"/>
      <c r="Q557" s="222"/>
      <c r="R557" s="222"/>
      <c r="S557" s="222"/>
      <c r="T557" s="222"/>
      <c r="U557" s="222"/>
      <c r="V557" s="222"/>
      <c r="W557" s="222"/>
      <c r="X557" s="222"/>
      <c r="Y557" s="211"/>
      <c r="Z557" s="211"/>
      <c r="AA557" s="211"/>
      <c r="AB557" s="211"/>
      <c r="AC557" s="211"/>
      <c r="AD557" s="211"/>
      <c r="AE557" s="211"/>
      <c r="AF557" s="211"/>
      <c r="AG557" s="211" t="s">
        <v>288</v>
      </c>
      <c r="AH557" s="211">
        <v>0</v>
      </c>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outlineLevel="1" x14ac:dyDescent="0.2">
      <c r="A558" s="233">
        <v>140</v>
      </c>
      <c r="B558" s="234" t="s">
        <v>832</v>
      </c>
      <c r="C558" s="252" t="s">
        <v>833</v>
      </c>
      <c r="D558" s="235" t="s">
        <v>294</v>
      </c>
      <c r="E558" s="236">
        <v>518.99609999999996</v>
      </c>
      <c r="F558" s="237"/>
      <c r="G558" s="238">
        <f>ROUND(E558*F558,2)</f>
        <v>0</v>
      </c>
      <c r="H558" s="237"/>
      <c r="I558" s="238">
        <f>ROUND(E558*H558,2)</f>
        <v>0</v>
      </c>
      <c r="J558" s="237"/>
      <c r="K558" s="238">
        <f>ROUND(E558*J558,2)</f>
        <v>0</v>
      </c>
      <c r="L558" s="238">
        <v>21</v>
      </c>
      <c r="M558" s="238">
        <f>G558*(1+L558/100)</f>
        <v>0</v>
      </c>
      <c r="N558" s="238">
        <v>0</v>
      </c>
      <c r="O558" s="238">
        <f>ROUND(E558*N558,2)</f>
        <v>0</v>
      </c>
      <c r="P558" s="238">
        <v>0</v>
      </c>
      <c r="Q558" s="238">
        <f>ROUND(E558*P558,2)</f>
        <v>0</v>
      </c>
      <c r="R558" s="238" t="s">
        <v>827</v>
      </c>
      <c r="S558" s="238" t="s">
        <v>214</v>
      </c>
      <c r="T558" s="239" t="s">
        <v>284</v>
      </c>
      <c r="U558" s="222">
        <v>0.45</v>
      </c>
      <c r="V558" s="222">
        <f>ROUND(E558*U558,2)</f>
        <v>233.55</v>
      </c>
      <c r="W558" s="222"/>
      <c r="X558" s="222" t="s">
        <v>248</v>
      </c>
      <c r="Y558" s="211"/>
      <c r="Z558" s="211"/>
      <c r="AA558" s="211"/>
      <c r="AB558" s="211"/>
      <c r="AC558" s="211"/>
      <c r="AD558" s="211"/>
      <c r="AE558" s="211"/>
      <c r="AF558" s="211"/>
      <c r="AG558" s="211" t="s">
        <v>745</v>
      </c>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18"/>
      <c r="B559" s="219"/>
      <c r="C559" s="268" t="s">
        <v>1866</v>
      </c>
      <c r="D559" s="259"/>
      <c r="E559" s="260">
        <v>287.30624999999998</v>
      </c>
      <c r="F559" s="222"/>
      <c r="G559" s="222"/>
      <c r="H559" s="222"/>
      <c r="I559" s="222"/>
      <c r="J559" s="222"/>
      <c r="K559" s="222"/>
      <c r="L559" s="222"/>
      <c r="M559" s="222"/>
      <c r="N559" s="222"/>
      <c r="O559" s="222"/>
      <c r="P559" s="222"/>
      <c r="Q559" s="222"/>
      <c r="R559" s="222"/>
      <c r="S559" s="222"/>
      <c r="T559" s="222"/>
      <c r="U559" s="222"/>
      <c r="V559" s="222"/>
      <c r="W559" s="222"/>
      <c r="X559" s="222"/>
      <c r="Y559" s="211"/>
      <c r="Z559" s="211"/>
      <c r="AA559" s="211"/>
      <c r="AB559" s="211"/>
      <c r="AC559" s="211"/>
      <c r="AD559" s="211"/>
      <c r="AE559" s="211"/>
      <c r="AF559" s="211"/>
      <c r="AG559" s="211" t="s">
        <v>288</v>
      </c>
      <c r="AH559" s="211">
        <v>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68" t="s">
        <v>1867</v>
      </c>
      <c r="D560" s="259"/>
      <c r="E560" s="260">
        <v>19.346250000000001</v>
      </c>
      <c r="F560" s="222"/>
      <c r="G560" s="222"/>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288</v>
      </c>
      <c r="AH560" s="211">
        <v>0</v>
      </c>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18"/>
      <c r="B561" s="219"/>
      <c r="C561" s="268" t="s">
        <v>1868</v>
      </c>
      <c r="D561" s="259"/>
      <c r="E561" s="260">
        <v>212.34360000000001</v>
      </c>
      <c r="F561" s="222"/>
      <c r="G561" s="222"/>
      <c r="H561" s="222"/>
      <c r="I561" s="222"/>
      <c r="J561" s="222"/>
      <c r="K561" s="222"/>
      <c r="L561" s="222"/>
      <c r="M561" s="222"/>
      <c r="N561" s="222"/>
      <c r="O561" s="222"/>
      <c r="P561" s="222"/>
      <c r="Q561" s="222"/>
      <c r="R561" s="222"/>
      <c r="S561" s="222"/>
      <c r="T561" s="222"/>
      <c r="U561" s="222"/>
      <c r="V561" s="222"/>
      <c r="W561" s="222"/>
      <c r="X561" s="222"/>
      <c r="Y561" s="211"/>
      <c r="Z561" s="211"/>
      <c r="AA561" s="211"/>
      <c r="AB561" s="211"/>
      <c r="AC561" s="211"/>
      <c r="AD561" s="211"/>
      <c r="AE561" s="211"/>
      <c r="AF561" s="211"/>
      <c r="AG561" s="211" t="s">
        <v>288</v>
      </c>
      <c r="AH561" s="211">
        <v>0</v>
      </c>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ht="31.45" outlineLevel="1" x14ac:dyDescent="0.2">
      <c r="A562" s="233">
        <v>141</v>
      </c>
      <c r="B562" s="234" t="s">
        <v>1917</v>
      </c>
      <c r="C562" s="252" t="s">
        <v>1918</v>
      </c>
      <c r="D562" s="235" t="s">
        <v>294</v>
      </c>
      <c r="E562" s="236">
        <v>529.57680000000005</v>
      </c>
      <c r="F562" s="237"/>
      <c r="G562" s="238">
        <f>ROUND(E562*F562,2)</f>
        <v>0</v>
      </c>
      <c r="H562" s="237"/>
      <c r="I562" s="238">
        <f>ROUND(E562*H562,2)</f>
        <v>0</v>
      </c>
      <c r="J562" s="237"/>
      <c r="K562" s="238">
        <f>ROUND(E562*J562,2)</f>
        <v>0</v>
      </c>
      <c r="L562" s="238">
        <v>21</v>
      </c>
      <c r="M562" s="238">
        <f>G562*(1+L562/100)</f>
        <v>0</v>
      </c>
      <c r="N562" s="238">
        <v>4.1999999999999997E-3</v>
      </c>
      <c r="O562" s="238">
        <f>ROUND(E562*N562,2)</f>
        <v>2.2200000000000002</v>
      </c>
      <c r="P562" s="238">
        <v>0</v>
      </c>
      <c r="Q562" s="238">
        <f>ROUND(E562*P562,2)</f>
        <v>0</v>
      </c>
      <c r="R562" s="238" t="s">
        <v>343</v>
      </c>
      <c r="S562" s="238" t="s">
        <v>214</v>
      </c>
      <c r="T562" s="239" t="s">
        <v>284</v>
      </c>
      <c r="U562" s="222">
        <v>0</v>
      </c>
      <c r="V562" s="222">
        <f>ROUND(E562*U562,2)</f>
        <v>0</v>
      </c>
      <c r="W562" s="222"/>
      <c r="X562" s="222" t="s">
        <v>344</v>
      </c>
      <c r="Y562" s="211"/>
      <c r="Z562" s="211"/>
      <c r="AA562" s="211"/>
      <c r="AB562" s="211"/>
      <c r="AC562" s="211"/>
      <c r="AD562" s="211"/>
      <c r="AE562" s="211"/>
      <c r="AF562" s="211"/>
      <c r="AG562" s="211" t="s">
        <v>345</v>
      </c>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68" t="s">
        <v>1919</v>
      </c>
      <c r="D563" s="259"/>
      <c r="E563" s="260">
        <v>44.22</v>
      </c>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288</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18"/>
      <c r="B564" s="219"/>
      <c r="C564" s="268" t="s">
        <v>1920</v>
      </c>
      <c r="D564" s="259"/>
      <c r="E564" s="260">
        <v>485.35680000000002</v>
      </c>
      <c r="F564" s="222"/>
      <c r="G564" s="222"/>
      <c r="H564" s="222"/>
      <c r="I564" s="222"/>
      <c r="J564" s="222"/>
      <c r="K564" s="222"/>
      <c r="L564" s="222"/>
      <c r="M564" s="222"/>
      <c r="N564" s="222"/>
      <c r="O564" s="222"/>
      <c r="P564" s="222"/>
      <c r="Q564" s="222"/>
      <c r="R564" s="222"/>
      <c r="S564" s="222"/>
      <c r="T564" s="222"/>
      <c r="U564" s="222"/>
      <c r="V564" s="222"/>
      <c r="W564" s="222"/>
      <c r="X564" s="222"/>
      <c r="Y564" s="211"/>
      <c r="Z564" s="211"/>
      <c r="AA564" s="211"/>
      <c r="AB564" s="211"/>
      <c r="AC564" s="211"/>
      <c r="AD564" s="211"/>
      <c r="AE564" s="211"/>
      <c r="AF564" s="211"/>
      <c r="AG564" s="211" t="s">
        <v>288</v>
      </c>
      <c r="AH564" s="211">
        <v>0</v>
      </c>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ht="20.95" outlineLevel="1" x14ac:dyDescent="0.2">
      <c r="A565" s="233">
        <v>142</v>
      </c>
      <c r="B565" s="234" t="s">
        <v>1921</v>
      </c>
      <c r="C565" s="252" t="s">
        <v>1922</v>
      </c>
      <c r="D565" s="235" t="s">
        <v>294</v>
      </c>
      <c r="E565" s="236">
        <v>99.554400000000001</v>
      </c>
      <c r="F565" s="237"/>
      <c r="G565" s="238">
        <f>ROUND(E565*F565,2)</f>
        <v>0</v>
      </c>
      <c r="H565" s="237"/>
      <c r="I565" s="238">
        <f>ROUND(E565*H565,2)</f>
        <v>0</v>
      </c>
      <c r="J565" s="237"/>
      <c r="K565" s="238">
        <f>ROUND(E565*J565,2)</f>
        <v>0</v>
      </c>
      <c r="L565" s="238">
        <v>21</v>
      </c>
      <c r="M565" s="238">
        <f>G565*(1+L565/100)</f>
        <v>0</v>
      </c>
      <c r="N565" s="238">
        <v>8.8000000000000003E-4</v>
      </c>
      <c r="O565" s="238">
        <f>ROUND(E565*N565,2)</f>
        <v>0.09</v>
      </c>
      <c r="P565" s="238">
        <v>0</v>
      </c>
      <c r="Q565" s="238">
        <f>ROUND(E565*P565,2)</f>
        <v>0</v>
      </c>
      <c r="R565" s="238" t="s">
        <v>343</v>
      </c>
      <c r="S565" s="238" t="s">
        <v>214</v>
      </c>
      <c r="T565" s="239" t="s">
        <v>284</v>
      </c>
      <c r="U565" s="222">
        <v>0</v>
      </c>
      <c r="V565" s="222">
        <f>ROUND(E565*U565,2)</f>
        <v>0</v>
      </c>
      <c r="W565" s="222"/>
      <c r="X565" s="222" t="s">
        <v>344</v>
      </c>
      <c r="Y565" s="211"/>
      <c r="Z565" s="211"/>
      <c r="AA565" s="211"/>
      <c r="AB565" s="211"/>
      <c r="AC565" s="211"/>
      <c r="AD565" s="211"/>
      <c r="AE565" s="211"/>
      <c r="AF565" s="211"/>
      <c r="AG565" s="211" t="s">
        <v>345</v>
      </c>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18"/>
      <c r="B566" s="219"/>
      <c r="C566" s="268" t="s">
        <v>1923</v>
      </c>
      <c r="D566" s="259"/>
      <c r="E566" s="260">
        <v>99.554400000000001</v>
      </c>
      <c r="F566" s="222"/>
      <c r="G566" s="222"/>
      <c r="H566" s="222"/>
      <c r="I566" s="222"/>
      <c r="J566" s="222"/>
      <c r="K566" s="222"/>
      <c r="L566" s="222"/>
      <c r="M566" s="222"/>
      <c r="N566" s="222"/>
      <c r="O566" s="222"/>
      <c r="P566" s="222"/>
      <c r="Q566" s="222"/>
      <c r="R566" s="222"/>
      <c r="S566" s="222"/>
      <c r="T566" s="222"/>
      <c r="U566" s="222"/>
      <c r="V566" s="222"/>
      <c r="W566" s="222"/>
      <c r="X566" s="222"/>
      <c r="Y566" s="211"/>
      <c r="Z566" s="211"/>
      <c r="AA566" s="211"/>
      <c r="AB566" s="211"/>
      <c r="AC566" s="211"/>
      <c r="AD566" s="211"/>
      <c r="AE566" s="211"/>
      <c r="AF566" s="211"/>
      <c r="AG566" s="211" t="s">
        <v>288</v>
      </c>
      <c r="AH566" s="211">
        <v>0</v>
      </c>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33">
        <v>143</v>
      </c>
      <c r="B567" s="234" t="s">
        <v>1924</v>
      </c>
      <c r="C567" s="252" t="s">
        <v>1925</v>
      </c>
      <c r="D567" s="235" t="s">
        <v>282</v>
      </c>
      <c r="E567" s="236">
        <v>41.475619999999999</v>
      </c>
      <c r="F567" s="237"/>
      <c r="G567" s="238">
        <f>ROUND(E567*F567,2)</f>
        <v>0</v>
      </c>
      <c r="H567" s="237"/>
      <c r="I567" s="238">
        <f>ROUND(E567*H567,2)</f>
        <v>0</v>
      </c>
      <c r="J567" s="237"/>
      <c r="K567" s="238">
        <f>ROUND(E567*J567,2)</f>
        <v>0</v>
      </c>
      <c r="L567" s="238">
        <v>21</v>
      </c>
      <c r="M567" s="238">
        <f>G567*(1+L567/100)</f>
        <v>0</v>
      </c>
      <c r="N567" s="238">
        <v>0.02</v>
      </c>
      <c r="O567" s="238">
        <f>ROUND(E567*N567,2)</f>
        <v>0.83</v>
      </c>
      <c r="P567" s="238">
        <v>0</v>
      </c>
      <c r="Q567" s="238">
        <f>ROUND(E567*P567,2)</f>
        <v>0</v>
      </c>
      <c r="R567" s="238" t="s">
        <v>343</v>
      </c>
      <c r="S567" s="238" t="s">
        <v>214</v>
      </c>
      <c r="T567" s="239" t="s">
        <v>284</v>
      </c>
      <c r="U567" s="222">
        <v>0</v>
      </c>
      <c r="V567" s="222">
        <f>ROUND(E567*U567,2)</f>
        <v>0</v>
      </c>
      <c r="W567" s="222"/>
      <c r="X567" s="222" t="s">
        <v>344</v>
      </c>
      <c r="Y567" s="211"/>
      <c r="Z567" s="211"/>
      <c r="AA567" s="211"/>
      <c r="AB567" s="211"/>
      <c r="AC567" s="211"/>
      <c r="AD567" s="211"/>
      <c r="AE567" s="211"/>
      <c r="AF567" s="211"/>
      <c r="AG567" s="211" t="s">
        <v>345</v>
      </c>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18"/>
      <c r="B568" s="219"/>
      <c r="C568" s="268" t="s">
        <v>1926</v>
      </c>
      <c r="D568" s="259"/>
      <c r="E568" s="260">
        <v>38.828539999999997</v>
      </c>
      <c r="F568" s="222"/>
      <c r="G568" s="222"/>
      <c r="H568" s="222"/>
      <c r="I568" s="222"/>
      <c r="J568" s="222"/>
      <c r="K568" s="222"/>
      <c r="L568" s="222"/>
      <c r="M568" s="222"/>
      <c r="N568" s="222"/>
      <c r="O568" s="222"/>
      <c r="P568" s="222"/>
      <c r="Q568" s="222"/>
      <c r="R568" s="222"/>
      <c r="S568" s="222"/>
      <c r="T568" s="222"/>
      <c r="U568" s="222"/>
      <c r="V568" s="222"/>
      <c r="W568" s="222"/>
      <c r="X568" s="222"/>
      <c r="Y568" s="211"/>
      <c r="Z568" s="211"/>
      <c r="AA568" s="211"/>
      <c r="AB568" s="211"/>
      <c r="AC568" s="211"/>
      <c r="AD568" s="211"/>
      <c r="AE568" s="211"/>
      <c r="AF568" s="211"/>
      <c r="AG568" s="211" t="s">
        <v>288</v>
      </c>
      <c r="AH568" s="211">
        <v>0</v>
      </c>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68" t="s">
        <v>1927</v>
      </c>
      <c r="D569" s="259"/>
      <c r="E569" s="260">
        <v>2.6470799999999999</v>
      </c>
      <c r="F569" s="222"/>
      <c r="G569" s="222"/>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288</v>
      </c>
      <c r="AH569" s="211">
        <v>0</v>
      </c>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ht="20.95" outlineLevel="1" x14ac:dyDescent="0.2">
      <c r="A570" s="233">
        <v>144</v>
      </c>
      <c r="B570" s="234" t="s">
        <v>1928</v>
      </c>
      <c r="C570" s="252" t="s">
        <v>1929</v>
      </c>
      <c r="D570" s="235" t="s">
        <v>294</v>
      </c>
      <c r="E570" s="236">
        <v>287.30624999999998</v>
      </c>
      <c r="F570" s="237"/>
      <c r="G570" s="238">
        <f>ROUND(E570*F570,2)</f>
        <v>0</v>
      </c>
      <c r="H570" s="237"/>
      <c r="I570" s="238">
        <f>ROUND(E570*H570,2)</f>
        <v>0</v>
      </c>
      <c r="J570" s="237"/>
      <c r="K570" s="238">
        <f>ROUND(E570*J570,2)</f>
        <v>0</v>
      </c>
      <c r="L570" s="238">
        <v>21</v>
      </c>
      <c r="M570" s="238">
        <f>G570*(1+L570/100)</f>
        <v>0</v>
      </c>
      <c r="N570" s="238">
        <v>1.0500000000000001E-2</v>
      </c>
      <c r="O570" s="238">
        <f>ROUND(E570*N570,2)</f>
        <v>3.02</v>
      </c>
      <c r="P570" s="238">
        <v>0</v>
      </c>
      <c r="Q570" s="238">
        <f>ROUND(E570*P570,2)</f>
        <v>0</v>
      </c>
      <c r="R570" s="238" t="s">
        <v>343</v>
      </c>
      <c r="S570" s="238" t="s">
        <v>214</v>
      </c>
      <c r="T570" s="239" t="s">
        <v>284</v>
      </c>
      <c r="U570" s="222">
        <v>0</v>
      </c>
      <c r="V570" s="222">
        <f>ROUND(E570*U570,2)</f>
        <v>0</v>
      </c>
      <c r="W570" s="222"/>
      <c r="X570" s="222" t="s">
        <v>344</v>
      </c>
      <c r="Y570" s="211"/>
      <c r="Z570" s="211"/>
      <c r="AA570" s="211"/>
      <c r="AB570" s="211"/>
      <c r="AC570" s="211"/>
      <c r="AD570" s="211"/>
      <c r="AE570" s="211"/>
      <c r="AF570" s="211"/>
      <c r="AG570" s="211" t="s">
        <v>345</v>
      </c>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18"/>
      <c r="B571" s="219"/>
      <c r="C571" s="268" t="s">
        <v>1866</v>
      </c>
      <c r="D571" s="259"/>
      <c r="E571" s="260">
        <v>287.30624999999998</v>
      </c>
      <c r="F571" s="222"/>
      <c r="G571" s="222"/>
      <c r="H571" s="222"/>
      <c r="I571" s="222"/>
      <c r="J571" s="222"/>
      <c r="K571" s="222"/>
      <c r="L571" s="222"/>
      <c r="M571" s="222"/>
      <c r="N571" s="222"/>
      <c r="O571" s="222"/>
      <c r="P571" s="222"/>
      <c r="Q571" s="222"/>
      <c r="R571" s="222"/>
      <c r="S571" s="222"/>
      <c r="T571" s="222"/>
      <c r="U571" s="222"/>
      <c r="V571" s="222"/>
      <c r="W571" s="222"/>
      <c r="X571" s="222"/>
      <c r="Y571" s="211"/>
      <c r="Z571" s="211"/>
      <c r="AA571" s="211"/>
      <c r="AB571" s="211"/>
      <c r="AC571" s="211"/>
      <c r="AD571" s="211"/>
      <c r="AE571" s="211"/>
      <c r="AF571" s="211"/>
      <c r="AG571" s="211" t="s">
        <v>288</v>
      </c>
      <c r="AH571" s="211">
        <v>0</v>
      </c>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ht="20.95" outlineLevel="1" x14ac:dyDescent="0.2">
      <c r="A572" s="233">
        <v>145</v>
      </c>
      <c r="B572" s="234" t="s">
        <v>851</v>
      </c>
      <c r="C572" s="252" t="s">
        <v>852</v>
      </c>
      <c r="D572" s="235" t="s">
        <v>294</v>
      </c>
      <c r="E572" s="236">
        <v>287.30624999999998</v>
      </c>
      <c r="F572" s="237"/>
      <c r="G572" s="238">
        <f>ROUND(E572*F572,2)</f>
        <v>0</v>
      </c>
      <c r="H572" s="237"/>
      <c r="I572" s="238">
        <f>ROUND(E572*H572,2)</f>
        <v>0</v>
      </c>
      <c r="J572" s="237"/>
      <c r="K572" s="238">
        <f>ROUND(E572*J572,2)</f>
        <v>0</v>
      </c>
      <c r="L572" s="238">
        <v>21</v>
      </c>
      <c r="M572" s="238">
        <f>G572*(1+L572/100)</f>
        <v>0</v>
      </c>
      <c r="N572" s="238">
        <v>1.511E-2</v>
      </c>
      <c r="O572" s="238">
        <f>ROUND(E572*N572,2)</f>
        <v>4.34</v>
      </c>
      <c r="P572" s="238">
        <v>0</v>
      </c>
      <c r="Q572" s="238">
        <f>ROUND(E572*P572,2)</f>
        <v>0</v>
      </c>
      <c r="R572" s="238" t="s">
        <v>343</v>
      </c>
      <c r="S572" s="238" t="s">
        <v>214</v>
      </c>
      <c r="T572" s="239" t="s">
        <v>284</v>
      </c>
      <c r="U572" s="222">
        <v>0</v>
      </c>
      <c r="V572" s="222">
        <f>ROUND(E572*U572,2)</f>
        <v>0</v>
      </c>
      <c r="W572" s="222"/>
      <c r="X572" s="222" t="s">
        <v>344</v>
      </c>
      <c r="Y572" s="211"/>
      <c r="Z572" s="211"/>
      <c r="AA572" s="211"/>
      <c r="AB572" s="211"/>
      <c r="AC572" s="211"/>
      <c r="AD572" s="211"/>
      <c r="AE572" s="211"/>
      <c r="AF572" s="211"/>
      <c r="AG572" s="211" t="s">
        <v>345</v>
      </c>
      <c r="AH572" s="211"/>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18"/>
      <c r="B573" s="219"/>
      <c r="C573" s="268" t="s">
        <v>1866</v>
      </c>
      <c r="D573" s="259"/>
      <c r="E573" s="260">
        <v>287.30624999999998</v>
      </c>
      <c r="F573" s="222"/>
      <c r="G573" s="222"/>
      <c r="H573" s="222"/>
      <c r="I573" s="222"/>
      <c r="J573" s="222"/>
      <c r="K573" s="222"/>
      <c r="L573" s="222"/>
      <c r="M573" s="222"/>
      <c r="N573" s="222"/>
      <c r="O573" s="222"/>
      <c r="P573" s="222"/>
      <c r="Q573" s="222"/>
      <c r="R573" s="222"/>
      <c r="S573" s="222"/>
      <c r="T573" s="222"/>
      <c r="U573" s="222"/>
      <c r="V573" s="222"/>
      <c r="W573" s="222"/>
      <c r="X573" s="222"/>
      <c r="Y573" s="211"/>
      <c r="Z573" s="211"/>
      <c r="AA573" s="211"/>
      <c r="AB573" s="211"/>
      <c r="AC573" s="211"/>
      <c r="AD573" s="211"/>
      <c r="AE573" s="211"/>
      <c r="AF573" s="211"/>
      <c r="AG573" s="211" t="s">
        <v>288</v>
      </c>
      <c r="AH573" s="211">
        <v>0</v>
      </c>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ht="20.95" outlineLevel="1" x14ac:dyDescent="0.2">
      <c r="A574" s="233">
        <v>146</v>
      </c>
      <c r="B574" s="234" t="s">
        <v>1930</v>
      </c>
      <c r="C574" s="252" t="s">
        <v>1931</v>
      </c>
      <c r="D574" s="235" t="s">
        <v>294</v>
      </c>
      <c r="E574" s="236">
        <v>287.30624999999998</v>
      </c>
      <c r="F574" s="237"/>
      <c r="G574" s="238">
        <f>ROUND(E574*F574,2)</f>
        <v>0</v>
      </c>
      <c r="H574" s="237"/>
      <c r="I574" s="238">
        <f>ROUND(E574*H574,2)</f>
        <v>0</v>
      </c>
      <c r="J574" s="237"/>
      <c r="K574" s="238">
        <f>ROUND(E574*J574,2)</f>
        <v>0</v>
      </c>
      <c r="L574" s="238">
        <v>21</v>
      </c>
      <c r="M574" s="238">
        <f>G574*(1+L574/100)</f>
        <v>0</v>
      </c>
      <c r="N574" s="238">
        <v>1.209E-2</v>
      </c>
      <c r="O574" s="238">
        <f>ROUND(E574*N574,2)</f>
        <v>3.47</v>
      </c>
      <c r="P574" s="238">
        <v>0</v>
      </c>
      <c r="Q574" s="238">
        <f>ROUND(E574*P574,2)</f>
        <v>0</v>
      </c>
      <c r="R574" s="238" t="s">
        <v>343</v>
      </c>
      <c r="S574" s="238" t="s">
        <v>214</v>
      </c>
      <c r="T574" s="239" t="s">
        <v>284</v>
      </c>
      <c r="U574" s="222">
        <v>0</v>
      </c>
      <c r="V574" s="222">
        <f>ROUND(E574*U574,2)</f>
        <v>0</v>
      </c>
      <c r="W574" s="222"/>
      <c r="X574" s="222" t="s">
        <v>344</v>
      </c>
      <c r="Y574" s="211"/>
      <c r="Z574" s="211"/>
      <c r="AA574" s="211"/>
      <c r="AB574" s="211"/>
      <c r="AC574" s="211"/>
      <c r="AD574" s="211"/>
      <c r="AE574" s="211"/>
      <c r="AF574" s="211"/>
      <c r="AG574" s="211" t="s">
        <v>345</v>
      </c>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18"/>
      <c r="B575" s="219"/>
      <c r="C575" s="268" t="s">
        <v>1866</v>
      </c>
      <c r="D575" s="259"/>
      <c r="E575" s="260">
        <v>287.30624999999998</v>
      </c>
      <c r="F575" s="222"/>
      <c r="G575" s="222"/>
      <c r="H575" s="222"/>
      <c r="I575" s="222"/>
      <c r="J575" s="222"/>
      <c r="K575" s="222"/>
      <c r="L575" s="222"/>
      <c r="M575" s="222"/>
      <c r="N575" s="222"/>
      <c r="O575" s="222"/>
      <c r="P575" s="222"/>
      <c r="Q575" s="222"/>
      <c r="R575" s="222"/>
      <c r="S575" s="222"/>
      <c r="T575" s="222"/>
      <c r="U575" s="222"/>
      <c r="V575" s="222"/>
      <c r="W575" s="222"/>
      <c r="X575" s="222"/>
      <c r="Y575" s="211"/>
      <c r="Z575" s="211"/>
      <c r="AA575" s="211"/>
      <c r="AB575" s="211"/>
      <c r="AC575" s="211"/>
      <c r="AD575" s="211"/>
      <c r="AE575" s="211"/>
      <c r="AF575" s="211"/>
      <c r="AG575" s="211" t="s">
        <v>288</v>
      </c>
      <c r="AH575" s="211">
        <v>0</v>
      </c>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33">
        <v>147</v>
      </c>
      <c r="B576" s="234" t="s">
        <v>856</v>
      </c>
      <c r="C576" s="252" t="s">
        <v>857</v>
      </c>
      <c r="D576" s="235" t="s">
        <v>338</v>
      </c>
      <c r="E576" s="236">
        <v>14.31268</v>
      </c>
      <c r="F576" s="237"/>
      <c r="G576" s="238">
        <f>ROUND(E576*F576,2)</f>
        <v>0</v>
      </c>
      <c r="H576" s="237"/>
      <c r="I576" s="238">
        <f>ROUND(E576*H576,2)</f>
        <v>0</v>
      </c>
      <c r="J576" s="237"/>
      <c r="K576" s="238">
        <f>ROUND(E576*J576,2)</f>
        <v>0</v>
      </c>
      <c r="L576" s="238">
        <v>21</v>
      </c>
      <c r="M576" s="238">
        <f>G576*(1+L576/100)</f>
        <v>0</v>
      </c>
      <c r="N576" s="238">
        <v>0</v>
      </c>
      <c r="O576" s="238">
        <f>ROUND(E576*N576,2)</f>
        <v>0</v>
      </c>
      <c r="P576" s="238">
        <v>0</v>
      </c>
      <c r="Q576" s="238">
        <f>ROUND(E576*P576,2)</f>
        <v>0</v>
      </c>
      <c r="R576" s="238" t="s">
        <v>827</v>
      </c>
      <c r="S576" s="238" t="s">
        <v>214</v>
      </c>
      <c r="T576" s="239" t="s">
        <v>284</v>
      </c>
      <c r="U576" s="222">
        <v>1.831</v>
      </c>
      <c r="V576" s="222">
        <f>ROUND(E576*U576,2)</f>
        <v>26.21</v>
      </c>
      <c r="W576" s="222"/>
      <c r="X576" s="222" t="s">
        <v>248</v>
      </c>
      <c r="Y576" s="211"/>
      <c r="Z576" s="211"/>
      <c r="AA576" s="211"/>
      <c r="AB576" s="211"/>
      <c r="AC576" s="211"/>
      <c r="AD576" s="211"/>
      <c r="AE576" s="211"/>
      <c r="AF576" s="211"/>
      <c r="AG576" s="211" t="s">
        <v>745</v>
      </c>
      <c r="AH576" s="211"/>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67" t="s">
        <v>824</v>
      </c>
      <c r="D577" s="265"/>
      <c r="E577" s="265"/>
      <c r="F577" s="265"/>
      <c r="G577" s="265"/>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286</v>
      </c>
      <c r="AH577" s="211"/>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ht="13.1" x14ac:dyDescent="0.2">
      <c r="A578" s="227" t="s">
        <v>209</v>
      </c>
      <c r="B578" s="228" t="s">
        <v>140</v>
      </c>
      <c r="C578" s="251" t="s">
        <v>141</v>
      </c>
      <c r="D578" s="229"/>
      <c r="E578" s="230"/>
      <c r="F578" s="231"/>
      <c r="G578" s="231">
        <f>SUMIF(AG579:AG586,"&lt;&gt;NOR",G579:G586)</f>
        <v>0</v>
      </c>
      <c r="H578" s="231"/>
      <c r="I578" s="231">
        <f>SUM(I579:I586)</f>
        <v>0</v>
      </c>
      <c r="J578" s="231"/>
      <c r="K578" s="231">
        <f>SUM(K579:K586)</f>
        <v>0</v>
      </c>
      <c r="L578" s="231"/>
      <c r="M578" s="231">
        <f>SUM(M579:M586)</f>
        <v>0</v>
      </c>
      <c r="N578" s="231"/>
      <c r="O578" s="231">
        <f>SUM(O579:O586)</f>
        <v>0</v>
      </c>
      <c r="P578" s="231"/>
      <c r="Q578" s="231">
        <f>SUM(Q579:Q586)</f>
        <v>0</v>
      </c>
      <c r="R578" s="231"/>
      <c r="S578" s="231"/>
      <c r="T578" s="232"/>
      <c r="U578" s="226"/>
      <c r="V578" s="226">
        <f>SUM(V579:V586)</f>
        <v>0</v>
      </c>
      <c r="W578" s="226"/>
      <c r="X578" s="226"/>
      <c r="AG578" t="s">
        <v>210</v>
      </c>
    </row>
    <row r="579" spans="1:60" outlineLevel="1" x14ac:dyDescent="0.2">
      <c r="A579" s="233">
        <v>148</v>
      </c>
      <c r="B579" s="234" t="s">
        <v>1932</v>
      </c>
      <c r="C579" s="252" t="s">
        <v>1933</v>
      </c>
      <c r="D579" s="235" t="s">
        <v>558</v>
      </c>
      <c r="E579" s="236">
        <v>17</v>
      </c>
      <c r="F579" s="237"/>
      <c r="G579" s="238">
        <f>ROUND(E579*F579,2)</f>
        <v>0</v>
      </c>
      <c r="H579" s="237"/>
      <c r="I579" s="238">
        <f>ROUND(E579*H579,2)</f>
        <v>0</v>
      </c>
      <c r="J579" s="237"/>
      <c r="K579" s="238">
        <f>ROUND(E579*J579,2)</f>
        <v>0</v>
      </c>
      <c r="L579" s="238">
        <v>21</v>
      </c>
      <c r="M579" s="238">
        <f>G579*(1+L579/100)</f>
        <v>0</v>
      </c>
      <c r="N579" s="238">
        <v>0</v>
      </c>
      <c r="O579" s="238">
        <f>ROUND(E579*N579,2)</f>
        <v>0</v>
      </c>
      <c r="P579" s="238">
        <v>0</v>
      </c>
      <c r="Q579" s="238">
        <f>ROUND(E579*P579,2)</f>
        <v>0</v>
      </c>
      <c r="R579" s="238"/>
      <c r="S579" s="238" t="s">
        <v>247</v>
      </c>
      <c r="T579" s="239" t="s">
        <v>215</v>
      </c>
      <c r="U579" s="222">
        <v>0</v>
      </c>
      <c r="V579" s="222">
        <f>ROUND(E579*U579,2)</f>
        <v>0</v>
      </c>
      <c r="W579" s="222"/>
      <c r="X579" s="222" t="s">
        <v>248</v>
      </c>
      <c r="Y579" s="211"/>
      <c r="Z579" s="211"/>
      <c r="AA579" s="211"/>
      <c r="AB579" s="211"/>
      <c r="AC579" s="211"/>
      <c r="AD579" s="211"/>
      <c r="AE579" s="211"/>
      <c r="AF579" s="211"/>
      <c r="AG579" s="211" t="s">
        <v>249</v>
      </c>
      <c r="AH579" s="211"/>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18"/>
      <c r="B580" s="219"/>
      <c r="C580" s="253" t="s">
        <v>2207</v>
      </c>
      <c r="D580" s="240"/>
      <c r="E580" s="240"/>
      <c r="F580" s="240"/>
      <c r="G580" s="240"/>
      <c r="H580" s="222"/>
      <c r="I580" s="222"/>
      <c r="J580" s="222"/>
      <c r="K580" s="222"/>
      <c r="L580" s="222"/>
      <c r="M580" s="222"/>
      <c r="N580" s="222"/>
      <c r="O580" s="222"/>
      <c r="P580" s="222"/>
      <c r="Q580" s="222"/>
      <c r="R580" s="222"/>
      <c r="S580" s="222"/>
      <c r="T580" s="222"/>
      <c r="U580" s="222"/>
      <c r="V580" s="222"/>
      <c r="W580" s="222"/>
      <c r="X580" s="222"/>
      <c r="Y580" s="211"/>
      <c r="Z580" s="211"/>
      <c r="AA580" s="211"/>
      <c r="AB580" s="211"/>
      <c r="AC580" s="211"/>
      <c r="AD580" s="211"/>
      <c r="AE580" s="211"/>
      <c r="AF580" s="211"/>
      <c r="AG580" s="211" t="s">
        <v>219</v>
      </c>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54" t="s">
        <v>2208</v>
      </c>
      <c r="D581" s="242"/>
      <c r="E581" s="242"/>
      <c r="F581" s="242"/>
      <c r="G581" s="242"/>
      <c r="H581" s="222"/>
      <c r="I581" s="222"/>
      <c r="J581" s="222"/>
      <c r="K581" s="222"/>
      <c r="L581" s="222"/>
      <c r="M581" s="222"/>
      <c r="N581" s="222"/>
      <c r="O581" s="222"/>
      <c r="P581" s="222"/>
      <c r="Q581" s="222"/>
      <c r="R581" s="222"/>
      <c r="S581" s="222"/>
      <c r="T581" s="222"/>
      <c r="U581" s="222"/>
      <c r="V581" s="222"/>
      <c r="W581" s="222"/>
      <c r="X581" s="222"/>
      <c r="Y581" s="211"/>
      <c r="Z581" s="211"/>
      <c r="AA581" s="211"/>
      <c r="AB581" s="211"/>
      <c r="AC581" s="211"/>
      <c r="AD581" s="211"/>
      <c r="AE581" s="211"/>
      <c r="AF581" s="211"/>
      <c r="AG581" s="211" t="s">
        <v>219</v>
      </c>
      <c r="AH581" s="211"/>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18"/>
      <c r="B582" s="219"/>
      <c r="C582" s="254" t="s">
        <v>2209</v>
      </c>
      <c r="D582" s="242"/>
      <c r="E582" s="242"/>
      <c r="F582" s="242"/>
      <c r="G582" s="242"/>
      <c r="H582" s="222"/>
      <c r="I582" s="222"/>
      <c r="J582" s="222"/>
      <c r="K582" s="222"/>
      <c r="L582" s="222"/>
      <c r="M582" s="222"/>
      <c r="N582" s="222"/>
      <c r="O582" s="222"/>
      <c r="P582" s="222"/>
      <c r="Q582" s="222"/>
      <c r="R582" s="222"/>
      <c r="S582" s="222"/>
      <c r="T582" s="222"/>
      <c r="U582" s="222"/>
      <c r="V582" s="222"/>
      <c r="W582" s="222"/>
      <c r="X582" s="222"/>
      <c r="Y582" s="211"/>
      <c r="Z582" s="211"/>
      <c r="AA582" s="211"/>
      <c r="AB582" s="211"/>
      <c r="AC582" s="211"/>
      <c r="AD582" s="211"/>
      <c r="AE582" s="211"/>
      <c r="AF582" s="211"/>
      <c r="AG582" s="211" t="s">
        <v>219</v>
      </c>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54" t="s">
        <v>2210</v>
      </c>
      <c r="D583" s="242"/>
      <c r="E583" s="242"/>
      <c r="F583" s="242"/>
      <c r="G583" s="242"/>
      <c r="H583" s="222"/>
      <c r="I583" s="222"/>
      <c r="J583" s="222"/>
      <c r="K583" s="222"/>
      <c r="L583" s="222"/>
      <c r="M583" s="222"/>
      <c r="N583" s="222"/>
      <c r="O583" s="222"/>
      <c r="P583" s="222"/>
      <c r="Q583" s="222"/>
      <c r="R583" s="222"/>
      <c r="S583" s="222"/>
      <c r="T583" s="222"/>
      <c r="U583" s="222"/>
      <c r="V583" s="222"/>
      <c r="W583" s="222"/>
      <c r="X583" s="222"/>
      <c r="Y583" s="211"/>
      <c r="Z583" s="211"/>
      <c r="AA583" s="211"/>
      <c r="AB583" s="211"/>
      <c r="AC583" s="211"/>
      <c r="AD583" s="211"/>
      <c r="AE583" s="211"/>
      <c r="AF583" s="211"/>
      <c r="AG583" s="211" t="s">
        <v>219</v>
      </c>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18"/>
      <c r="B584" s="219"/>
      <c r="C584" s="254" t="s">
        <v>2084</v>
      </c>
      <c r="D584" s="242"/>
      <c r="E584" s="242"/>
      <c r="F584" s="242"/>
      <c r="G584" s="242"/>
      <c r="H584" s="222"/>
      <c r="I584" s="222"/>
      <c r="J584" s="222"/>
      <c r="K584" s="222"/>
      <c r="L584" s="222"/>
      <c r="M584" s="222"/>
      <c r="N584" s="222"/>
      <c r="O584" s="222"/>
      <c r="P584" s="222"/>
      <c r="Q584" s="222"/>
      <c r="R584" s="222"/>
      <c r="S584" s="222"/>
      <c r="T584" s="222"/>
      <c r="U584" s="222"/>
      <c r="V584" s="222"/>
      <c r="W584" s="222"/>
      <c r="X584" s="222"/>
      <c r="Y584" s="211"/>
      <c r="Z584" s="211"/>
      <c r="AA584" s="211"/>
      <c r="AB584" s="211"/>
      <c r="AC584" s="211"/>
      <c r="AD584" s="211"/>
      <c r="AE584" s="211"/>
      <c r="AF584" s="211"/>
      <c r="AG584" s="211" t="s">
        <v>219</v>
      </c>
      <c r="AH584" s="211"/>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outlineLevel="1" x14ac:dyDescent="0.2">
      <c r="A585" s="218"/>
      <c r="B585" s="219"/>
      <c r="C585" s="254" t="s">
        <v>1934</v>
      </c>
      <c r="D585" s="242"/>
      <c r="E585" s="242"/>
      <c r="F585" s="242"/>
      <c r="G585" s="242"/>
      <c r="H585" s="222"/>
      <c r="I585" s="222"/>
      <c r="J585" s="222"/>
      <c r="K585" s="222"/>
      <c r="L585" s="222"/>
      <c r="M585" s="222"/>
      <c r="N585" s="222"/>
      <c r="O585" s="222"/>
      <c r="P585" s="222"/>
      <c r="Q585" s="222"/>
      <c r="R585" s="222"/>
      <c r="S585" s="222"/>
      <c r="T585" s="222"/>
      <c r="U585" s="222"/>
      <c r="V585" s="222"/>
      <c r="W585" s="222"/>
      <c r="X585" s="222"/>
      <c r="Y585" s="211"/>
      <c r="Z585" s="211"/>
      <c r="AA585" s="211"/>
      <c r="AB585" s="211"/>
      <c r="AC585" s="211"/>
      <c r="AD585" s="211"/>
      <c r="AE585" s="211"/>
      <c r="AF585" s="211"/>
      <c r="AG585" s="211" t="s">
        <v>219</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outlineLevel="1" x14ac:dyDescent="0.2">
      <c r="A586" s="218"/>
      <c r="B586" s="219"/>
      <c r="C586" s="268" t="s">
        <v>1935</v>
      </c>
      <c r="D586" s="259"/>
      <c r="E586" s="260">
        <v>17</v>
      </c>
      <c r="F586" s="222"/>
      <c r="G586" s="222"/>
      <c r="H586" s="222"/>
      <c r="I586" s="222"/>
      <c r="J586" s="222"/>
      <c r="K586" s="222"/>
      <c r="L586" s="222"/>
      <c r="M586" s="222"/>
      <c r="N586" s="222"/>
      <c r="O586" s="222"/>
      <c r="P586" s="222"/>
      <c r="Q586" s="222"/>
      <c r="R586" s="222"/>
      <c r="S586" s="222"/>
      <c r="T586" s="222"/>
      <c r="U586" s="222"/>
      <c r="V586" s="222"/>
      <c r="W586" s="222"/>
      <c r="X586" s="222"/>
      <c r="Y586" s="211"/>
      <c r="Z586" s="211"/>
      <c r="AA586" s="211"/>
      <c r="AB586" s="211"/>
      <c r="AC586" s="211"/>
      <c r="AD586" s="211"/>
      <c r="AE586" s="211"/>
      <c r="AF586" s="211"/>
      <c r="AG586" s="211" t="s">
        <v>288</v>
      </c>
      <c r="AH586" s="211">
        <v>0</v>
      </c>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ht="13.1" x14ac:dyDescent="0.2">
      <c r="A587" s="227" t="s">
        <v>209</v>
      </c>
      <c r="B587" s="228" t="s">
        <v>144</v>
      </c>
      <c r="C587" s="251" t="s">
        <v>145</v>
      </c>
      <c r="D587" s="229"/>
      <c r="E587" s="230"/>
      <c r="F587" s="231"/>
      <c r="G587" s="231">
        <f>SUMIF(AG588:AG621,"&lt;&gt;NOR",G588:G621)</f>
        <v>0</v>
      </c>
      <c r="H587" s="231"/>
      <c r="I587" s="231">
        <f>SUM(I588:I621)</f>
        <v>0</v>
      </c>
      <c r="J587" s="231"/>
      <c r="K587" s="231">
        <f>SUM(K588:K621)</f>
        <v>0</v>
      </c>
      <c r="L587" s="231"/>
      <c r="M587" s="231">
        <f>SUM(M588:M621)</f>
        <v>0</v>
      </c>
      <c r="N587" s="231"/>
      <c r="O587" s="231">
        <f>SUM(O588:O621)</f>
        <v>3.91</v>
      </c>
      <c r="P587" s="231"/>
      <c r="Q587" s="231">
        <f>SUM(Q588:Q621)</f>
        <v>13.680000000000001</v>
      </c>
      <c r="R587" s="231"/>
      <c r="S587" s="231"/>
      <c r="T587" s="232"/>
      <c r="U587" s="226"/>
      <c r="V587" s="226">
        <f>SUM(V588:V621)</f>
        <v>235.03999999999996</v>
      </c>
      <c r="W587" s="226"/>
      <c r="X587" s="226"/>
      <c r="AG587" t="s">
        <v>210</v>
      </c>
    </row>
    <row r="588" spans="1:60" outlineLevel="1" x14ac:dyDescent="0.2">
      <c r="A588" s="233">
        <v>149</v>
      </c>
      <c r="B588" s="234" t="s">
        <v>1936</v>
      </c>
      <c r="C588" s="252" t="s">
        <v>1937</v>
      </c>
      <c r="D588" s="235" t="s">
        <v>1938</v>
      </c>
      <c r="E588" s="236">
        <v>2</v>
      </c>
      <c r="F588" s="237"/>
      <c r="G588" s="238">
        <f>ROUND(E588*F588,2)</f>
        <v>0</v>
      </c>
      <c r="H588" s="237"/>
      <c r="I588" s="238">
        <f>ROUND(E588*H588,2)</f>
        <v>0</v>
      </c>
      <c r="J588" s="237"/>
      <c r="K588" s="238">
        <f>ROUND(E588*J588,2)</f>
        <v>0</v>
      </c>
      <c r="L588" s="238">
        <v>21</v>
      </c>
      <c r="M588" s="238">
        <f>G588*(1+L588/100)</f>
        <v>0</v>
      </c>
      <c r="N588" s="238">
        <v>1.6000000000000001E-4</v>
      </c>
      <c r="O588" s="238">
        <f>ROUND(E588*N588,2)</f>
        <v>0</v>
      </c>
      <c r="P588" s="238">
        <v>0.55000000000000004</v>
      </c>
      <c r="Q588" s="238">
        <f>ROUND(E588*P588,2)</f>
        <v>1.1000000000000001</v>
      </c>
      <c r="R588" s="238"/>
      <c r="S588" s="238" t="s">
        <v>247</v>
      </c>
      <c r="T588" s="239" t="s">
        <v>215</v>
      </c>
      <c r="U588" s="222">
        <v>0</v>
      </c>
      <c r="V588" s="222">
        <f>ROUND(E588*U588,2)</f>
        <v>0</v>
      </c>
      <c r="W588" s="222"/>
      <c r="X588" s="222" t="s">
        <v>248</v>
      </c>
      <c r="Y588" s="211"/>
      <c r="Z588" s="211"/>
      <c r="AA588" s="211"/>
      <c r="AB588" s="211"/>
      <c r="AC588" s="211"/>
      <c r="AD588" s="211"/>
      <c r="AE588" s="211"/>
      <c r="AF588" s="211"/>
      <c r="AG588" s="211" t="s">
        <v>745</v>
      </c>
      <c r="AH588" s="211"/>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outlineLevel="1" x14ac:dyDescent="0.2">
      <c r="A589" s="218"/>
      <c r="B589" s="219"/>
      <c r="C589" s="268" t="s">
        <v>1939</v>
      </c>
      <c r="D589" s="259"/>
      <c r="E589" s="260">
        <v>2</v>
      </c>
      <c r="F589" s="222"/>
      <c r="G589" s="222"/>
      <c r="H589" s="222"/>
      <c r="I589" s="222"/>
      <c r="J589" s="222"/>
      <c r="K589" s="222"/>
      <c r="L589" s="222"/>
      <c r="M589" s="222"/>
      <c r="N589" s="222"/>
      <c r="O589" s="222"/>
      <c r="P589" s="222"/>
      <c r="Q589" s="222"/>
      <c r="R589" s="222"/>
      <c r="S589" s="222"/>
      <c r="T589" s="222"/>
      <c r="U589" s="222"/>
      <c r="V589" s="222"/>
      <c r="W589" s="222"/>
      <c r="X589" s="222"/>
      <c r="Y589" s="211"/>
      <c r="Z589" s="211"/>
      <c r="AA589" s="211"/>
      <c r="AB589" s="211"/>
      <c r="AC589" s="211"/>
      <c r="AD589" s="211"/>
      <c r="AE589" s="211"/>
      <c r="AF589" s="211"/>
      <c r="AG589" s="211" t="s">
        <v>288</v>
      </c>
      <c r="AH589" s="211">
        <v>0</v>
      </c>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ht="31.45" outlineLevel="1" x14ac:dyDescent="0.2">
      <c r="A590" s="233">
        <v>150</v>
      </c>
      <c r="B590" s="234" t="s">
        <v>1940</v>
      </c>
      <c r="C590" s="252" t="s">
        <v>1941</v>
      </c>
      <c r="D590" s="235" t="s">
        <v>1938</v>
      </c>
      <c r="E590" s="236">
        <v>2</v>
      </c>
      <c r="F590" s="237"/>
      <c r="G590" s="238">
        <f>ROUND(E590*F590,2)</f>
        <v>0</v>
      </c>
      <c r="H590" s="237"/>
      <c r="I590" s="238">
        <f>ROUND(E590*H590,2)</f>
        <v>0</v>
      </c>
      <c r="J590" s="237"/>
      <c r="K590" s="238">
        <f>ROUND(E590*J590,2)</f>
        <v>0</v>
      </c>
      <c r="L590" s="238">
        <v>21</v>
      </c>
      <c r="M590" s="238">
        <f>G590*(1+L590/100)</f>
        <v>0</v>
      </c>
      <c r="N590" s="238">
        <v>1.4670000000000001E-2</v>
      </c>
      <c r="O590" s="238">
        <f>ROUND(E590*N590,2)</f>
        <v>0.03</v>
      </c>
      <c r="P590" s="238">
        <v>0</v>
      </c>
      <c r="Q590" s="238">
        <f>ROUND(E590*P590,2)</f>
        <v>0</v>
      </c>
      <c r="R590" s="238" t="s">
        <v>860</v>
      </c>
      <c r="S590" s="238" t="s">
        <v>214</v>
      </c>
      <c r="T590" s="239" t="s">
        <v>284</v>
      </c>
      <c r="U590" s="222">
        <v>0.41599999999999998</v>
      </c>
      <c r="V590" s="222">
        <f>ROUND(E590*U590,2)</f>
        <v>0.83</v>
      </c>
      <c r="W590" s="222"/>
      <c r="X590" s="222" t="s">
        <v>248</v>
      </c>
      <c r="Y590" s="211"/>
      <c r="Z590" s="211"/>
      <c r="AA590" s="211"/>
      <c r="AB590" s="211"/>
      <c r="AC590" s="211"/>
      <c r="AD590" s="211"/>
      <c r="AE590" s="211"/>
      <c r="AF590" s="211"/>
      <c r="AG590" s="211" t="s">
        <v>745</v>
      </c>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18"/>
      <c r="B591" s="219"/>
      <c r="C591" s="268" t="s">
        <v>1939</v>
      </c>
      <c r="D591" s="259"/>
      <c r="E591" s="260">
        <v>2</v>
      </c>
      <c r="F591" s="222"/>
      <c r="G591" s="222"/>
      <c r="H591" s="222"/>
      <c r="I591" s="222"/>
      <c r="J591" s="222"/>
      <c r="K591" s="222"/>
      <c r="L591" s="222"/>
      <c r="M591" s="222"/>
      <c r="N591" s="222"/>
      <c r="O591" s="222"/>
      <c r="P591" s="222"/>
      <c r="Q591" s="222"/>
      <c r="R591" s="222"/>
      <c r="S591" s="222"/>
      <c r="T591" s="222"/>
      <c r="U591" s="222"/>
      <c r="V591" s="222"/>
      <c r="W591" s="222"/>
      <c r="X591" s="222"/>
      <c r="Y591" s="211"/>
      <c r="Z591" s="211"/>
      <c r="AA591" s="211"/>
      <c r="AB591" s="211"/>
      <c r="AC591" s="211"/>
      <c r="AD591" s="211"/>
      <c r="AE591" s="211"/>
      <c r="AF591" s="211"/>
      <c r="AG591" s="211" t="s">
        <v>288</v>
      </c>
      <c r="AH591" s="211">
        <v>0</v>
      </c>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ht="20.95" outlineLevel="1" x14ac:dyDescent="0.2">
      <c r="A592" s="233">
        <v>151</v>
      </c>
      <c r="B592" s="234" t="s">
        <v>1942</v>
      </c>
      <c r="C592" s="252" t="s">
        <v>1943</v>
      </c>
      <c r="D592" s="235" t="s">
        <v>349</v>
      </c>
      <c r="E592" s="236">
        <v>361</v>
      </c>
      <c r="F592" s="237"/>
      <c r="G592" s="238">
        <f>ROUND(E592*F592,2)</f>
        <v>0</v>
      </c>
      <c r="H592" s="237"/>
      <c r="I592" s="238">
        <f>ROUND(E592*H592,2)</f>
        <v>0</v>
      </c>
      <c r="J592" s="237"/>
      <c r="K592" s="238">
        <f>ROUND(E592*J592,2)</f>
        <v>0</v>
      </c>
      <c r="L592" s="238">
        <v>21</v>
      </c>
      <c r="M592" s="238">
        <f>G592*(1+L592/100)</f>
        <v>0</v>
      </c>
      <c r="N592" s="238">
        <v>0</v>
      </c>
      <c r="O592" s="238">
        <f>ROUND(E592*N592,2)</f>
        <v>0</v>
      </c>
      <c r="P592" s="238">
        <v>1.4E-2</v>
      </c>
      <c r="Q592" s="238">
        <f>ROUND(E592*P592,2)</f>
        <v>5.05</v>
      </c>
      <c r="R592" s="238" t="s">
        <v>860</v>
      </c>
      <c r="S592" s="238" t="s">
        <v>214</v>
      </c>
      <c r="T592" s="239" t="s">
        <v>284</v>
      </c>
      <c r="U592" s="222">
        <v>0.128</v>
      </c>
      <c r="V592" s="222">
        <f>ROUND(E592*U592,2)</f>
        <v>46.21</v>
      </c>
      <c r="W592" s="222"/>
      <c r="X592" s="222" t="s">
        <v>248</v>
      </c>
      <c r="Y592" s="211"/>
      <c r="Z592" s="211"/>
      <c r="AA592" s="211"/>
      <c r="AB592" s="211"/>
      <c r="AC592" s="211"/>
      <c r="AD592" s="211"/>
      <c r="AE592" s="211"/>
      <c r="AF592" s="211"/>
      <c r="AG592" s="211" t="s">
        <v>745</v>
      </c>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18"/>
      <c r="B593" s="219"/>
      <c r="C593" s="268" t="s">
        <v>1944</v>
      </c>
      <c r="D593" s="259"/>
      <c r="E593" s="260">
        <v>361</v>
      </c>
      <c r="F593" s="222"/>
      <c r="G593" s="222"/>
      <c r="H593" s="222"/>
      <c r="I593" s="222"/>
      <c r="J593" s="222"/>
      <c r="K593" s="222"/>
      <c r="L593" s="222"/>
      <c r="M593" s="222"/>
      <c r="N593" s="222"/>
      <c r="O593" s="222"/>
      <c r="P593" s="222"/>
      <c r="Q593" s="222"/>
      <c r="R593" s="222"/>
      <c r="S593" s="222"/>
      <c r="T593" s="222"/>
      <c r="U593" s="222"/>
      <c r="V593" s="222"/>
      <c r="W593" s="222"/>
      <c r="X593" s="222"/>
      <c r="Y593" s="211"/>
      <c r="Z593" s="211"/>
      <c r="AA593" s="211"/>
      <c r="AB593" s="211"/>
      <c r="AC593" s="211"/>
      <c r="AD593" s="211"/>
      <c r="AE593" s="211"/>
      <c r="AF593" s="211"/>
      <c r="AG593" s="211" t="s">
        <v>288</v>
      </c>
      <c r="AH593" s="211">
        <v>0</v>
      </c>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33">
        <v>152</v>
      </c>
      <c r="B594" s="234" t="s">
        <v>1945</v>
      </c>
      <c r="C594" s="252" t="s">
        <v>1946</v>
      </c>
      <c r="D594" s="235" t="s">
        <v>294</v>
      </c>
      <c r="E594" s="236">
        <v>287.30624999999998</v>
      </c>
      <c r="F594" s="237"/>
      <c r="G594" s="238">
        <f>ROUND(E594*F594,2)</f>
        <v>0</v>
      </c>
      <c r="H594" s="237"/>
      <c r="I594" s="238">
        <f>ROUND(E594*H594,2)</f>
        <v>0</v>
      </c>
      <c r="J594" s="237"/>
      <c r="K594" s="238">
        <f>ROUND(E594*J594,2)</f>
        <v>0</v>
      </c>
      <c r="L594" s="238">
        <v>21</v>
      </c>
      <c r="M594" s="238">
        <f>G594*(1+L594/100)</f>
        <v>0</v>
      </c>
      <c r="N594" s="238">
        <v>0</v>
      </c>
      <c r="O594" s="238">
        <f>ROUND(E594*N594,2)</f>
        <v>0</v>
      </c>
      <c r="P594" s="238">
        <v>0</v>
      </c>
      <c r="Q594" s="238">
        <f>ROUND(E594*P594,2)</f>
        <v>0</v>
      </c>
      <c r="R594" s="238" t="s">
        <v>860</v>
      </c>
      <c r="S594" s="238" t="s">
        <v>214</v>
      </c>
      <c r="T594" s="239" t="s">
        <v>284</v>
      </c>
      <c r="U594" s="222">
        <v>0.32500000000000001</v>
      </c>
      <c r="V594" s="222">
        <f>ROUND(E594*U594,2)</f>
        <v>93.37</v>
      </c>
      <c r="W594" s="222"/>
      <c r="X594" s="222" t="s">
        <v>248</v>
      </c>
      <c r="Y594" s="211"/>
      <c r="Z594" s="211"/>
      <c r="AA594" s="211"/>
      <c r="AB594" s="211"/>
      <c r="AC594" s="211"/>
      <c r="AD594" s="211"/>
      <c r="AE594" s="211"/>
      <c r="AF594" s="211"/>
      <c r="AG594" s="211" t="s">
        <v>745</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18"/>
      <c r="B595" s="219"/>
      <c r="C595" s="268" t="s">
        <v>1866</v>
      </c>
      <c r="D595" s="259"/>
      <c r="E595" s="260">
        <v>287.30624999999998</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ht="20.95" outlineLevel="1" x14ac:dyDescent="0.2">
      <c r="A596" s="233">
        <v>153</v>
      </c>
      <c r="B596" s="234" t="s">
        <v>858</v>
      </c>
      <c r="C596" s="252" t="s">
        <v>859</v>
      </c>
      <c r="D596" s="235" t="s">
        <v>294</v>
      </c>
      <c r="E596" s="236">
        <v>19.346250000000001</v>
      </c>
      <c r="F596" s="237"/>
      <c r="G596" s="238">
        <f>ROUND(E596*F596,2)</f>
        <v>0</v>
      </c>
      <c r="H596" s="237"/>
      <c r="I596" s="238">
        <f>ROUND(E596*H596,2)</f>
        <v>0</v>
      </c>
      <c r="J596" s="237"/>
      <c r="K596" s="238">
        <f>ROUND(E596*J596,2)</f>
        <v>0</v>
      </c>
      <c r="L596" s="238">
        <v>21</v>
      </c>
      <c r="M596" s="238">
        <f>G596*(1+L596/100)</f>
        <v>0</v>
      </c>
      <c r="N596" s="238">
        <v>1.452E-2</v>
      </c>
      <c r="O596" s="238">
        <f>ROUND(E596*N596,2)</f>
        <v>0.28000000000000003</v>
      </c>
      <c r="P596" s="238">
        <v>0</v>
      </c>
      <c r="Q596" s="238">
        <f>ROUND(E596*P596,2)</f>
        <v>0</v>
      </c>
      <c r="R596" s="238" t="s">
        <v>860</v>
      </c>
      <c r="S596" s="238" t="s">
        <v>214</v>
      </c>
      <c r="T596" s="239" t="s">
        <v>284</v>
      </c>
      <c r="U596" s="222">
        <v>0.27</v>
      </c>
      <c r="V596" s="222">
        <f>ROUND(E596*U596,2)</f>
        <v>5.22</v>
      </c>
      <c r="W596" s="222"/>
      <c r="X596" s="222" t="s">
        <v>248</v>
      </c>
      <c r="Y596" s="211"/>
      <c r="Z596" s="211"/>
      <c r="AA596" s="211"/>
      <c r="AB596" s="211"/>
      <c r="AC596" s="211"/>
      <c r="AD596" s="211"/>
      <c r="AE596" s="211"/>
      <c r="AF596" s="211"/>
      <c r="AG596" s="211" t="s">
        <v>745</v>
      </c>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18"/>
      <c r="B597" s="219"/>
      <c r="C597" s="268" t="s">
        <v>1867</v>
      </c>
      <c r="D597" s="259"/>
      <c r="E597" s="260">
        <v>19.346250000000001</v>
      </c>
      <c r="F597" s="222"/>
      <c r="G597" s="222"/>
      <c r="H597" s="222"/>
      <c r="I597" s="222"/>
      <c r="J597" s="222"/>
      <c r="K597" s="222"/>
      <c r="L597" s="222"/>
      <c r="M597" s="222"/>
      <c r="N597" s="222"/>
      <c r="O597" s="222"/>
      <c r="P597" s="222"/>
      <c r="Q597" s="222"/>
      <c r="R597" s="222"/>
      <c r="S597" s="222"/>
      <c r="T597" s="222"/>
      <c r="U597" s="222"/>
      <c r="V597" s="222"/>
      <c r="W597" s="222"/>
      <c r="X597" s="222"/>
      <c r="Y597" s="211"/>
      <c r="Z597" s="211"/>
      <c r="AA597" s="211"/>
      <c r="AB597" s="211"/>
      <c r="AC597" s="211"/>
      <c r="AD597" s="211"/>
      <c r="AE597" s="211"/>
      <c r="AF597" s="211"/>
      <c r="AG597" s="211" t="s">
        <v>288</v>
      </c>
      <c r="AH597" s="211">
        <v>0</v>
      </c>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outlineLevel="1" x14ac:dyDescent="0.2">
      <c r="A598" s="233">
        <v>154</v>
      </c>
      <c r="B598" s="234" t="s">
        <v>1947</v>
      </c>
      <c r="C598" s="252" t="s">
        <v>1948</v>
      </c>
      <c r="D598" s="235" t="s">
        <v>294</v>
      </c>
      <c r="E598" s="236">
        <v>287.30624999999998</v>
      </c>
      <c r="F598" s="237"/>
      <c r="G598" s="238">
        <f>ROUND(E598*F598,2)</f>
        <v>0</v>
      </c>
      <c r="H598" s="237"/>
      <c r="I598" s="238">
        <f>ROUND(E598*H598,2)</f>
        <v>0</v>
      </c>
      <c r="J598" s="237"/>
      <c r="K598" s="238">
        <f>ROUND(E598*J598,2)</f>
        <v>0</v>
      </c>
      <c r="L598" s="238">
        <v>21</v>
      </c>
      <c r="M598" s="238">
        <f>G598*(1+L598/100)</f>
        <v>0</v>
      </c>
      <c r="N598" s="238">
        <v>0</v>
      </c>
      <c r="O598" s="238">
        <f>ROUND(E598*N598,2)</f>
        <v>0</v>
      </c>
      <c r="P598" s="238">
        <v>1.4999999999999999E-2</v>
      </c>
      <c r="Q598" s="238">
        <f>ROUND(E598*P598,2)</f>
        <v>4.3099999999999996</v>
      </c>
      <c r="R598" s="238"/>
      <c r="S598" s="238" t="s">
        <v>247</v>
      </c>
      <c r="T598" s="239" t="s">
        <v>215</v>
      </c>
      <c r="U598" s="222">
        <v>0</v>
      </c>
      <c r="V598" s="222">
        <f>ROUND(E598*U598,2)</f>
        <v>0</v>
      </c>
      <c r="W598" s="222"/>
      <c r="X598" s="222" t="s">
        <v>248</v>
      </c>
      <c r="Y598" s="211"/>
      <c r="Z598" s="211"/>
      <c r="AA598" s="211"/>
      <c r="AB598" s="211"/>
      <c r="AC598" s="211"/>
      <c r="AD598" s="211"/>
      <c r="AE598" s="211"/>
      <c r="AF598" s="211"/>
      <c r="AG598" s="211" t="s">
        <v>745</v>
      </c>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18"/>
      <c r="B599" s="219"/>
      <c r="C599" s="268" t="s">
        <v>1885</v>
      </c>
      <c r="D599" s="259"/>
      <c r="E599" s="260">
        <v>287.30624999999998</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ht="20.95" outlineLevel="1" x14ac:dyDescent="0.2">
      <c r="A600" s="233">
        <v>155</v>
      </c>
      <c r="B600" s="234" t="s">
        <v>863</v>
      </c>
      <c r="C600" s="252" t="s">
        <v>864</v>
      </c>
      <c r="D600" s="235" t="s">
        <v>294</v>
      </c>
      <c r="E600" s="236">
        <v>214.36484999999999</v>
      </c>
      <c r="F600" s="237"/>
      <c r="G600" s="238">
        <f>ROUND(E600*F600,2)</f>
        <v>0</v>
      </c>
      <c r="H600" s="237"/>
      <c r="I600" s="238">
        <f>ROUND(E600*H600,2)</f>
        <v>0</v>
      </c>
      <c r="J600" s="237"/>
      <c r="K600" s="238">
        <f>ROUND(E600*J600,2)</f>
        <v>0</v>
      </c>
      <c r="L600" s="238">
        <v>21</v>
      </c>
      <c r="M600" s="238">
        <f>G600*(1+L600/100)</f>
        <v>0</v>
      </c>
      <c r="N600" s="238">
        <v>0</v>
      </c>
      <c r="O600" s="238">
        <f>ROUND(E600*N600,2)</f>
        <v>0</v>
      </c>
      <c r="P600" s="238">
        <v>1.4999999999999999E-2</v>
      </c>
      <c r="Q600" s="238">
        <f>ROUND(E600*P600,2)</f>
        <v>3.22</v>
      </c>
      <c r="R600" s="238" t="s">
        <v>860</v>
      </c>
      <c r="S600" s="238" t="s">
        <v>214</v>
      </c>
      <c r="T600" s="239" t="s">
        <v>284</v>
      </c>
      <c r="U600" s="222">
        <v>0.09</v>
      </c>
      <c r="V600" s="222">
        <f>ROUND(E600*U600,2)</f>
        <v>19.29</v>
      </c>
      <c r="W600" s="222"/>
      <c r="X600" s="222" t="s">
        <v>248</v>
      </c>
      <c r="Y600" s="211"/>
      <c r="Z600" s="211"/>
      <c r="AA600" s="211"/>
      <c r="AB600" s="211"/>
      <c r="AC600" s="211"/>
      <c r="AD600" s="211"/>
      <c r="AE600" s="211"/>
      <c r="AF600" s="211"/>
      <c r="AG600" s="211" t="s">
        <v>745</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68" t="s">
        <v>1863</v>
      </c>
      <c r="D601" s="259"/>
      <c r="E601" s="260">
        <v>214.36484999999999</v>
      </c>
      <c r="F601" s="222"/>
      <c r="G601" s="222"/>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288</v>
      </c>
      <c r="AH601" s="211">
        <v>0</v>
      </c>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outlineLevel="1" x14ac:dyDescent="0.2">
      <c r="A602" s="233">
        <v>156</v>
      </c>
      <c r="B602" s="234" t="s">
        <v>874</v>
      </c>
      <c r="C602" s="252" t="s">
        <v>875</v>
      </c>
      <c r="D602" s="235" t="s">
        <v>282</v>
      </c>
      <c r="E602" s="236">
        <v>5.7478100000000003</v>
      </c>
      <c r="F602" s="237"/>
      <c r="G602" s="238">
        <f>ROUND(E602*F602,2)</f>
        <v>0</v>
      </c>
      <c r="H602" s="237"/>
      <c r="I602" s="238">
        <f>ROUND(E602*H602,2)</f>
        <v>0</v>
      </c>
      <c r="J602" s="237"/>
      <c r="K602" s="238">
        <f>ROUND(E602*J602,2)</f>
        <v>0</v>
      </c>
      <c r="L602" s="238">
        <v>21</v>
      </c>
      <c r="M602" s="238">
        <f>G602*(1+L602/100)</f>
        <v>0</v>
      </c>
      <c r="N602" s="238">
        <v>2.3570000000000001E-2</v>
      </c>
      <c r="O602" s="238">
        <f>ROUND(E602*N602,2)</f>
        <v>0.14000000000000001</v>
      </c>
      <c r="P602" s="238">
        <v>0</v>
      </c>
      <c r="Q602" s="238">
        <f>ROUND(E602*P602,2)</f>
        <v>0</v>
      </c>
      <c r="R602" s="238" t="s">
        <v>860</v>
      </c>
      <c r="S602" s="238" t="s">
        <v>214</v>
      </c>
      <c r="T602" s="239" t="s">
        <v>284</v>
      </c>
      <c r="U602" s="222">
        <v>0</v>
      </c>
      <c r="V602" s="222">
        <f>ROUND(E602*U602,2)</f>
        <v>0</v>
      </c>
      <c r="W602" s="222"/>
      <c r="X602" s="222" t="s">
        <v>248</v>
      </c>
      <c r="Y602" s="211"/>
      <c r="Z602" s="211"/>
      <c r="AA602" s="211"/>
      <c r="AB602" s="211"/>
      <c r="AC602" s="211"/>
      <c r="AD602" s="211"/>
      <c r="AE602" s="211"/>
      <c r="AF602" s="211"/>
      <c r="AG602" s="211" t="s">
        <v>745</v>
      </c>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18"/>
      <c r="B603" s="219"/>
      <c r="C603" s="268" t="s">
        <v>1939</v>
      </c>
      <c r="D603" s="259"/>
      <c r="E603" s="260">
        <v>2</v>
      </c>
      <c r="F603" s="222"/>
      <c r="G603" s="222"/>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288</v>
      </c>
      <c r="AH603" s="211">
        <v>0</v>
      </c>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outlineLevel="1" x14ac:dyDescent="0.2">
      <c r="A604" s="218"/>
      <c r="B604" s="219"/>
      <c r="C604" s="268" t="s">
        <v>1949</v>
      </c>
      <c r="D604" s="259"/>
      <c r="E604" s="260">
        <v>3.2835000000000001</v>
      </c>
      <c r="F604" s="222"/>
      <c r="G604" s="222"/>
      <c r="H604" s="222"/>
      <c r="I604" s="222"/>
      <c r="J604" s="222"/>
      <c r="K604" s="222"/>
      <c r="L604" s="222"/>
      <c r="M604" s="222"/>
      <c r="N604" s="222"/>
      <c r="O604" s="222"/>
      <c r="P604" s="222"/>
      <c r="Q604" s="222"/>
      <c r="R604" s="222"/>
      <c r="S604" s="222"/>
      <c r="T604" s="222"/>
      <c r="U604" s="222"/>
      <c r="V604" s="222"/>
      <c r="W604" s="222"/>
      <c r="X604" s="222"/>
      <c r="Y604" s="211"/>
      <c r="Z604" s="211"/>
      <c r="AA604" s="211"/>
      <c r="AB604" s="211"/>
      <c r="AC604" s="211"/>
      <c r="AD604" s="211"/>
      <c r="AE604" s="211"/>
      <c r="AF604" s="211"/>
      <c r="AG604" s="211" t="s">
        <v>288</v>
      </c>
      <c r="AH604" s="211">
        <v>0</v>
      </c>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18"/>
      <c r="B605" s="219"/>
      <c r="C605" s="268" t="s">
        <v>1950</v>
      </c>
      <c r="D605" s="259"/>
      <c r="E605" s="260">
        <v>0.46431</v>
      </c>
      <c r="F605" s="222"/>
      <c r="G605" s="22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288</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ht="20.95" outlineLevel="1" x14ac:dyDescent="0.2">
      <c r="A606" s="233">
        <v>157</v>
      </c>
      <c r="B606" s="234" t="s">
        <v>1951</v>
      </c>
      <c r="C606" s="252" t="s">
        <v>1952</v>
      </c>
      <c r="D606" s="235" t="s">
        <v>294</v>
      </c>
      <c r="E606" s="236">
        <v>53.23395</v>
      </c>
      <c r="F606" s="237"/>
      <c r="G606" s="238">
        <f>ROUND(E606*F606,2)</f>
        <v>0</v>
      </c>
      <c r="H606" s="237"/>
      <c r="I606" s="238">
        <f>ROUND(E606*H606,2)</f>
        <v>0</v>
      </c>
      <c r="J606" s="237"/>
      <c r="K606" s="238">
        <f>ROUND(E606*J606,2)</f>
        <v>0</v>
      </c>
      <c r="L606" s="238">
        <v>21</v>
      </c>
      <c r="M606" s="238">
        <f>G606*(1+L606/100)</f>
        <v>0</v>
      </c>
      <c r="N606" s="238">
        <v>2.0000000000000002E-5</v>
      </c>
      <c r="O606" s="238">
        <f>ROUND(E606*N606,2)</f>
        <v>0</v>
      </c>
      <c r="P606" s="238">
        <v>0</v>
      </c>
      <c r="Q606" s="238">
        <f>ROUND(E606*P606,2)</f>
        <v>0</v>
      </c>
      <c r="R606" s="238" t="s">
        <v>860</v>
      </c>
      <c r="S606" s="238" t="s">
        <v>214</v>
      </c>
      <c r="T606" s="239" t="s">
        <v>284</v>
      </c>
      <c r="U606" s="222">
        <v>0.48499999999999999</v>
      </c>
      <c r="V606" s="222">
        <f>ROUND(E606*U606,2)</f>
        <v>25.82</v>
      </c>
      <c r="W606" s="222"/>
      <c r="X606" s="222" t="s">
        <v>248</v>
      </c>
      <c r="Y606" s="211"/>
      <c r="Z606" s="211"/>
      <c r="AA606" s="211"/>
      <c r="AB606" s="211"/>
      <c r="AC606" s="211"/>
      <c r="AD606" s="211"/>
      <c r="AE606" s="211"/>
      <c r="AF606" s="211"/>
      <c r="AG606" s="211" t="s">
        <v>745</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68" t="s">
        <v>1953</v>
      </c>
      <c r="D607" s="259"/>
      <c r="E607" s="260">
        <v>53.23395</v>
      </c>
      <c r="F607" s="222"/>
      <c r="G607" s="222"/>
      <c r="H607" s="222"/>
      <c r="I607" s="222"/>
      <c r="J607" s="222"/>
      <c r="K607" s="222"/>
      <c r="L607" s="222"/>
      <c r="M607" s="222"/>
      <c r="N607" s="222"/>
      <c r="O607" s="222"/>
      <c r="P607" s="222"/>
      <c r="Q607" s="222"/>
      <c r="R607" s="222"/>
      <c r="S607" s="222"/>
      <c r="T607" s="222"/>
      <c r="U607" s="222"/>
      <c r="V607" s="222"/>
      <c r="W607" s="222"/>
      <c r="X607" s="222"/>
      <c r="Y607" s="211"/>
      <c r="Z607" s="211"/>
      <c r="AA607" s="211"/>
      <c r="AB607" s="211"/>
      <c r="AC607" s="211"/>
      <c r="AD607" s="211"/>
      <c r="AE607" s="211"/>
      <c r="AF607" s="211"/>
      <c r="AG607" s="211" t="s">
        <v>288</v>
      </c>
      <c r="AH607" s="211">
        <v>0</v>
      </c>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ht="20.95" outlineLevel="1" x14ac:dyDescent="0.2">
      <c r="A608" s="233">
        <v>158</v>
      </c>
      <c r="B608" s="234" t="s">
        <v>1954</v>
      </c>
      <c r="C608" s="252" t="s">
        <v>1955</v>
      </c>
      <c r="D608" s="235" t="s">
        <v>294</v>
      </c>
      <c r="E608" s="236">
        <v>328.35</v>
      </c>
      <c r="F608" s="237"/>
      <c r="G608" s="238">
        <f>ROUND(E608*F608,2)</f>
        <v>0</v>
      </c>
      <c r="H608" s="237"/>
      <c r="I608" s="238">
        <f>ROUND(E608*H608,2)</f>
        <v>0</v>
      </c>
      <c r="J608" s="237"/>
      <c r="K608" s="238">
        <f>ROUND(E608*J608,2)</f>
        <v>0</v>
      </c>
      <c r="L608" s="238">
        <v>21</v>
      </c>
      <c r="M608" s="238">
        <f>G608*(1+L608/100)</f>
        <v>0</v>
      </c>
      <c r="N608" s="238">
        <v>7.7999999999999996E-3</v>
      </c>
      <c r="O608" s="238">
        <f>ROUND(E608*N608,2)</f>
        <v>2.56</v>
      </c>
      <c r="P608" s="238">
        <v>0</v>
      </c>
      <c r="Q608" s="238">
        <f>ROUND(E608*P608,2)</f>
        <v>0</v>
      </c>
      <c r="R608" s="238" t="s">
        <v>343</v>
      </c>
      <c r="S608" s="238" t="s">
        <v>214</v>
      </c>
      <c r="T608" s="239" t="s">
        <v>284</v>
      </c>
      <c r="U608" s="222">
        <v>0</v>
      </c>
      <c r="V608" s="222">
        <f>ROUND(E608*U608,2)</f>
        <v>0</v>
      </c>
      <c r="W608" s="222"/>
      <c r="X608" s="222" t="s">
        <v>344</v>
      </c>
      <c r="Y608" s="211"/>
      <c r="Z608" s="211"/>
      <c r="AA608" s="211"/>
      <c r="AB608" s="211"/>
      <c r="AC608" s="211"/>
      <c r="AD608" s="211"/>
      <c r="AE608" s="211"/>
      <c r="AF608" s="211"/>
      <c r="AG608" s="211" t="s">
        <v>345</v>
      </c>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68" t="s">
        <v>1905</v>
      </c>
      <c r="D609" s="259"/>
      <c r="E609" s="260">
        <v>328.35</v>
      </c>
      <c r="F609" s="222"/>
      <c r="G609" s="222"/>
      <c r="H609" s="222"/>
      <c r="I609" s="222"/>
      <c r="J609" s="222"/>
      <c r="K609" s="222"/>
      <c r="L609" s="222"/>
      <c r="M609" s="222"/>
      <c r="N609" s="222"/>
      <c r="O609" s="222"/>
      <c r="P609" s="222"/>
      <c r="Q609" s="222"/>
      <c r="R609" s="222"/>
      <c r="S609" s="222"/>
      <c r="T609" s="222"/>
      <c r="U609" s="222"/>
      <c r="V609" s="222"/>
      <c r="W609" s="222"/>
      <c r="X609" s="222"/>
      <c r="Y609" s="211"/>
      <c r="Z609" s="211"/>
      <c r="AA609" s="211"/>
      <c r="AB609" s="211"/>
      <c r="AC609" s="211"/>
      <c r="AD609" s="211"/>
      <c r="AE609" s="211"/>
      <c r="AF609" s="211"/>
      <c r="AG609" s="211" t="s">
        <v>288</v>
      </c>
      <c r="AH609" s="211">
        <v>0</v>
      </c>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ht="20.95" outlineLevel="1" x14ac:dyDescent="0.2">
      <c r="A610" s="233">
        <v>159</v>
      </c>
      <c r="B610" s="234" t="s">
        <v>1956</v>
      </c>
      <c r="C610" s="252" t="s">
        <v>1957</v>
      </c>
      <c r="D610" s="235" t="s">
        <v>294</v>
      </c>
      <c r="E610" s="236">
        <v>60.838799999999999</v>
      </c>
      <c r="F610" s="237"/>
      <c r="G610" s="238">
        <f>ROUND(E610*F610,2)</f>
        <v>0</v>
      </c>
      <c r="H610" s="237"/>
      <c r="I610" s="238">
        <f>ROUND(E610*H610,2)</f>
        <v>0</v>
      </c>
      <c r="J610" s="237"/>
      <c r="K610" s="238">
        <f>ROUND(E610*J610,2)</f>
        <v>0</v>
      </c>
      <c r="L610" s="238">
        <v>21</v>
      </c>
      <c r="M610" s="238">
        <f>G610*(1+L610/100)</f>
        <v>0</v>
      </c>
      <c r="N610" s="238">
        <v>1.4800000000000001E-2</v>
      </c>
      <c r="O610" s="238">
        <f>ROUND(E610*N610,2)</f>
        <v>0.9</v>
      </c>
      <c r="P610" s="238">
        <v>0</v>
      </c>
      <c r="Q610" s="238">
        <f>ROUND(E610*P610,2)</f>
        <v>0</v>
      </c>
      <c r="R610" s="238" t="s">
        <v>343</v>
      </c>
      <c r="S610" s="238" t="s">
        <v>214</v>
      </c>
      <c r="T610" s="239" t="s">
        <v>284</v>
      </c>
      <c r="U610" s="222">
        <v>0</v>
      </c>
      <c r="V610" s="222">
        <f>ROUND(E610*U610,2)</f>
        <v>0</v>
      </c>
      <c r="W610" s="222"/>
      <c r="X610" s="222" t="s">
        <v>344</v>
      </c>
      <c r="Y610" s="211"/>
      <c r="Z610" s="211"/>
      <c r="AA610" s="211"/>
      <c r="AB610" s="211"/>
      <c r="AC610" s="211"/>
      <c r="AD610" s="211"/>
      <c r="AE610" s="211"/>
      <c r="AF610" s="211"/>
      <c r="AG610" s="211" t="s">
        <v>345</v>
      </c>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18"/>
      <c r="B611" s="219"/>
      <c r="C611" s="268" t="s">
        <v>1958</v>
      </c>
      <c r="D611" s="259"/>
      <c r="E611" s="260">
        <v>60.838799999999999</v>
      </c>
      <c r="F611" s="222"/>
      <c r="G611" s="222"/>
      <c r="H611" s="222"/>
      <c r="I611" s="222"/>
      <c r="J611" s="222"/>
      <c r="K611" s="222"/>
      <c r="L611" s="222"/>
      <c r="M611" s="222"/>
      <c r="N611" s="222"/>
      <c r="O611" s="222"/>
      <c r="P611" s="222"/>
      <c r="Q611" s="222"/>
      <c r="R611" s="222"/>
      <c r="S611" s="222"/>
      <c r="T611" s="222"/>
      <c r="U611" s="222"/>
      <c r="V611" s="222"/>
      <c r="W611" s="222"/>
      <c r="X611" s="222"/>
      <c r="Y611" s="211"/>
      <c r="Z611" s="211"/>
      <c r="AA611" s="211"/>
      <c r="AB611" s="211"/>
      <c r="AC611" s="211"/>
      <c r="AD611" s="211"/>
      <c r="AE611" s="211"/>
      <c r="AF611" s="211"/>
      <c r="AG611" s="211" t="s">
        <v>288</v>
      </c>
      <c r="AH611" s="211">
        <v>0</v>
      </c>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33">
        <v>160</v>
      </c>
      <c r="B612" s="234" t="s">
        <v>904</v>
      </c>
      <c r="C612" s="252" t="s">
        <v>905</v>
      </c>
      <c r="D612" s="235" t="s">
        <v>338</v>
      </c>
      <c r="E612" s="236">
        <v>3.9086500000000002</v>
      </c>
      <c r="F612" s="237"/>
      <c r="G612" s="238">
        <f>ROUND(E612*F612,2)</f>
        <v>0</v>
      </c>
      <c r="H612" s="237"/>
      <c r="I612" s="238">
        <f>ROUND(E612*H612,2)</f>
        <v>0</v>
      </c>
      <c r="J612" s="237"/>
      <c r="K612" s="238">
        <f>ROUND(E612*J612,2)</f>
        <v>0</v>
      </c>
      <c r="L612" s="238">
        <v>21</v>
      </c>
      <c r="M612" s="238">
        <f>G612*(1+L612/100)</f>
        <v>0</v>
      </c>
      <c r="N612" s="238">
        <v>0</v>
      </c>
      <c r="O612" s="238">
        <f>ROUND(E612*N612,2)</f>
        <v>0</v>
      </c>
      <c r="P612" s="238">
        <v>0</v>
      </c>
      <c r="Q612" s="238">
        <f>ROUND(E612*P612,2)</f>
        <v>0</v>
      </c>
      <c r="R612" s="238" t="s">
        <v>860</v>
      </c>
      <c r="S612" s="238" t="s">
        <v>214</v>
      </c>
      <c r="T612" s="239" t="s">
        <v>284</v>
      </c>
      <c r="U612" s="222">
        <v>1.7509999999999999</v>
      </c>
      <c r="V612" s="222">
        <f>ROUND(E612*U612,2)</f>
        <v>6.84</v>
      </c>
      <c r="W612" s="222"/>
      <c r="X612" s="222" t="s">
        <v>248</v>
      </c>
      <c r="Y612" s="211"/>
      <c r="Z612" s="211"/>
      <c r="AA612" s="211"/>
      <c r="AB612" s="211"/>
      <c r="AC612" s="211"/>
      <c r="AD612" s="211"/>
      <c r="AE612" s="211"/>
      <c r="AF612" s="211"/>
      <c r="AG612" s="211" t="s">
        <v>745</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18"/>
      <c r="B613" s="219"/>
      <c r="C613" s="267" t="s">
        <v>824</v>
      </c>
      <c r="D613" s="265"/>
      <c r="E613" s="265"/>
      <c r="F613" s="265"/>
      <c r="G613" s="265"/>
      <c r="H613" s="222"/>
      <c r="I613" s="222"/>
      <c r="J613" s="222"/>
      <c r="K613" s="222"/>
      <c r="L613" s="222"/>
      <c r="M613" s="222"/>
      <c r="N613" s="222"/>
      <c r="O613" s="222"/>
      <c r="P613" s="222"/>
      <c r="Q613" s="222"/>
      <c r="R613" s="222"/>
      <c r="S613" s="222"/>
      <c r="T613" s="222"/>
      <c r="U613" s="222"/>
      <c r="V613" s="222"/>
      <c r="W613" s="222"/>
      <c r="X613" s="222"/>
      <c r="Y613" s="211"/>
      <c r="Z613" s="211"/>
      <c r="AA613" s="211"/>
      <c r="AB613" s="211"/>
      <c r="AC613" s="211"/>
      <c r="AD613" s="211"/>
      <c r="AE613" s="211"/>
      <c r="AF613" s="211"/>
      <c r="AG613" s="211" t="s">
        <v>286</v>
      </c>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ht="20.95" outlineLevel="1" x14ac:dyDescent="0.2">
      <c r="A614" s="243">
        <v>161</v>
      </c>
      <c r="B614" s="244" t="s">
        <v>719</v>
      </c>
      <c r="C614" s="255" t="s">
        <v>720</v>
      </c>
      <c r="D614" s="245" t="s">
        <v>338</v>
      </c>
      <c r="E614" s="246">
        <v>13.679069999999999</v>
      </c>
      <c r="F614" s="247"/>
      <c r="G614" s="248">
        <f>ROUND(E614*F614,2)</f>
        <v>0</v>
      </c>
      <c r="H614" s="247"/>
      <c r="I614" s="248">
        <f>ROUND(E614*H614,2)</f>
        <v>0</v>
      </c>
      <c r="J614" s="247"/>
      <c r="K614" s="248">
        <f>ROUND(E614*J614,2)</f>
        <v>0</v>
      </c>
      <c r="L614" s="248">
        <v>21</v>
      </c>
      <c r="M614" s="248">
        <f>G614*(1+L614/100)</f>
        <v>0</v>
      </c>
      <c r="N614" s="248">
        <v>0</v>
      </c>
      <c r="O614" s="248">
        <f>ROUND(E614*N614,2)</f>
        <v>0</v>
      </c>
      <c r="P614" s="248">
        <v>0</v>
      </c>
      <c r="Q614" s="248">
        <f>ROUND(E614*P614,2)</f>
        <v>0</v>
      </c>
      <c r="R614" s="248" t="s">
        <v>677</v>
      </c>
      <c r="S614" s="248" t="s">
        <v>214</v>
      </c>
      <c r="T614" s="249" t="s">
        <v>284</v>
      </c>
      <c r="U614" s="222">
        <v>0.93300000000000005</v>
      </c>
      <c r="V614" s="222">
        <f>ROUND(E614*U614,2)</f>
        <v>12.76</v>
      </c>
      <c r="W614" s="222"/>
      <c r="X614" s="222" t="s">
        <v>248</v>
      </c>
      <c r="Y614" s="211"/>
      <c r="Z614" s="211"/>
      <c r="AA614" s="211"/>
      <c r="AB614" s="211"/>
      <c r="AC614" s="211"/>
      <c r="AD614" s="211"/>
      <c r="AE614" s="211"/>
      <c r="AF614" s="211"/>
      <c r="AG614" s="211" t="s">
        <v>721</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43">
        <v>162</v>
      </c>
      <c r="B615" s="244" t="s">
        <v>722</v>
      </c>
      <c r="C615" s="255" t="s">
        <v>723</v>
      </c>
      <c r="D615" s="245" t="s">
        <v>338</v>
      </c>
      <c r="E615" s="246">
        <v>27.358129999999999</v>
      </c>
      <c r="F615" s="247"/>
      <c r="G615" s="248">
        <f>ROUND(E615*F615,2)</f>
        <v>0</v>
      </c>
      <c r="H615" s="247"/>
      <c r="I615" s="248">
        <f>ROUND(E615*H615,2)</f>
        <v>0</v>
      </c>
      <c r="J615" s="247"/>
      <c r="K615" s="248">
        <f>ROUND(E615*J615,2)</f>
        <v>0</v>
      </c>
      <c r="L615" s="248">
        <v>21</v>
      </c>
      <c r="M615" s="248">
        <f>G615*(1+L615/100)</f>
        <v>0</v>
      </c>
      <c r="N615" s="248">
        <v>0</v>
      </c>
      <c r="O615" s="248">
        <f>ROUND(E615*N615,2)</f>
        <v>0</v>
      </c>
      <c r="P615" s="248">
        <v>0</v>
      </c>
      <c r="Q615" s="248">
        <f>ROUND(E615*P615,2)</f>
        <v>0</v>
      </c>
      <c r="R615" s="248" t="s">
        <v>677</v>
      </c>
      <c r="S615" s="248" t="s">
        <v>214</v>
      </c>
      <c r="T615" s="249" t="s">
        <v>284</v>
      </c>
      <c r="U615" s="222">
        <v>0.65300000000000002</v>
      </c>
      <c r="V615" s="222">
        <f>ROUND(E615*U615,2)</f>
        <v>17.86</v>
      </c>
      <c r="W615" s="222"/>
      <c r="X615" s="222" t="s">
        <v>248</v>
      </c>
      <c r="Y615" s="211"/>
      <c r="Z615" s="211"/>
      <c r="AA615" s="211"/>
      <c r="AB615" s="211"/>
      <c r="AC615" s="211"/>
      <c r="AD615" s="211"/>
      <c r="AE615" s="211"/>
      <c r="AF615" s="211"/>
      <c r="AG615" s="211" t="s">
        <v>721</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outlineLevel="1" x14ac:dyDescent="0.2">
      <c r="A616" s="233">
        <v>163</v>
      </c>
      <c r="B616" s="234" t="s">
        <v>724</v>
      </c>
      <c r="C616" s="252" t="s">
        <v>725</v>
      </c>
      <c r="D616" s="235" t="s">
        <v>338</v>
      </c>
      <c r="E616" s="236">
        <v>13.679069999999999</v>
      </c>
      <c r="F616" s="237"/>
      <c r="G616" s="238">
        <f>ROUND(E616*F616,2)</f>
        <v>0</v>
      </c>
      <c r="H616" s="237"/>
      <c r="I616" s="238">
        <f>ROUND(E616*H616,2)</f>
        <v>0</v>
      </c>
      <c r="J616" s="237"/>
      <c r="K616" s="238">
        <f>ROUND(E616*J616,2)</f>
        <v>0</v>
      </c>
      <c r="L616" s="238">
        <v>21</v>
      </c>
      <c r="M616" s="238">
        <f>G616*(1+L616/100)</f>
        <v>0</v>
      </c>
      <c r="N616" s="238">
        <v>0</v>
      </c>
      <c r="O616" s="238">
        <f>ROUND(E616*N616,2)</f>
        <v>0</v>
      </c>
      <c r="P616" s="238">
        <v>0</v>
      </c>
      <c r="Q616" s="238">
        <f>ROUND(E616*P616,2)</f>
        <v>0</v>
      </c>
      <c r="R616" s="238" t="s">
        <v>677</v>
      </c>
      <c r="S616" s="238" t="s">
        <v>214</v>
      </c>
      <c r="T616" s="239" t="s">
        <v>284</v>
      </c>
      <c r="U616" s="222">
        <v>0.49</v>
      </c>
      <c r="V616" s="222">
        <f>ROUND(E616*U616,2)</f>
        <v>6.7</v>
      </c>
      <c r="W616" s="222"/>
      <c r="X616" s="222" t="s">
        <v>248</v>
      </c>
      <c r="Y616" s="211"/>
      <c r="Z616" s="211"/>
      <c r="AA616" s="211"/>
      <c r="AB616" s="211"/>
      <c r="AC616" s="211"/>
      <c r="AD616" s="211"/>
      <c r="AE616" s="211"/>
      <c r="AF616" s="211"/>
      <c r="AG616" s="211" t="s">
        <v>721</v>
      </c>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53" t="s">
        <v>726</v>
      </c>
      <c r="D617" s="240"/>
      <c r="E617" s="240"/>
      <c r="F617" s="240"/>
      <c r="G617" s="240"/>
      <c r="H617" s="222"/>
      <c r="I617" s="222"/>
      <c r="J617" s="222"/>
      <c r="K617" s="222"/>
      <c r="L617" s="222"/>
      <c r="M617" s="222"/>
      <c r="N617" s="222"/>
      <c r="O617" s="222"/>
      <c r="P617" s="222"/>
      <c r="Q617" s="222"/>
      <c r="R617" s="222"/>
      <c r="S617" s="222"/>
      <c r="T617" s="222"/>
      <c r="U617" s="222"/>
      <c r="V617" s="222"/>
      <c r="W617" s="222"/>
      <c r="X617" s="222"/>
      <c r="Y617" s="211"/>
      <c r="Z617" s="211"/>
      <c r="AA617" s="211"/>
      <c r="AB617" s="211"/>
      <c r="AC617" s="211"/>
      <c r="AD617" s="211"/>
      <c r="AE617" s="211"/>
      <c r="AF617" s="211"/>
      <c r="AG617" s="211" t="s">
        <v>219</v>
      </c>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43">
        <v>164</v>
      </c>
      <c r="B618" s="244" t="s">
        <v>727</v>
      </c>
      <c r="C618" s="255" t="s">
        <v>728</v>
      </c>
      <c r="D618" s="245" t="s">
        <v>338</v>
      </c>
      <c r="E618" s="246">
        <v>341.97665999999998</v>
      </c>
      <c r="F618" s="247"/>
      <c r="G618" s="248">
        <f>ROUND(E618*F618,2)</f>
        <v>0</v>
      </c>
      <c r="H618" s="247"/>
      <c r="I618" s="248">
        <f>ROUND(E618*H618,2)</f>
        <v>0</v>
      </c>
      <c r="J618" s="247"/>
      <c r="K618" s="248">
        <f>ROUND(E618*J618,2)</f>
        <v>0</v>
      </c>
      <c r="L618" s="248">
        <v>21</v>
      </c>
      <c r="M618" s="248">
        <f>G618*(1+L618/100)</f>
        <v>0</v>
      </c>
      <c r="N618" s="248">
        <v>0</v>
      </c>
      <c r="O618" s="248">
        <f>ROUND(E618*N618,2)</f>
        <v>0</v>
      </c>
      <c r="P618" s="248">
        <v>0</v>
      </c>
      <c r="Q618" s="248">
        <f>ROUND(E618*P618,2)</f>
        <v>0</v>
      </c>
      <c r="R618" s="248" t="s">
        <v>677</v>
      </c>
      <c r="S618" s="248" t="s">
        <v>214</v>
      </c>
      <c r="T618" s="249" t="s">
        <v>284</v>
      </c>
      <c r="U618" s="222">
        <v>0</v>
      </c>
      <c r="V618" s="222">
        <f>ROUND(E618*U618,2)</f>
        <v>0</v>
      </c>
      <c r="W618" s="222"/>
      <c r="X618" s="222" t="s">
        <v>248</v>
      </c>
      <c r="Y618" s="211"/>
      <c r="Z618" s="211"/>
      <c r="AA618" s="211"/>
      <c r="AB618" s="211"/>
      <c r="AC618" s="211"/>
      <c r="AD618" s="211"/>
      <c r="AE618" s="211"/>
      <c r="AF618" s="211"/>
      <c r="AG618" s="211" t="s">
        <v>721</v>
      </c>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43">
        <v>165</v>
      </c>
      <c r="B619" s="244" t="s">
        <v>906</v>
      </c>
      <c r="C619" s="255" t="s">
        <v>907</v>
      </c>
      <c r="D619" s="245" t="s">
        <v>338</v>
      </c>
      <c r="E619" s="246">
        <v>13.679069999999999</v>
      </c>
      <c r="F619" s="247"/>
      <c r="G619" s="248">
        <f>ROUND(E619*F619,2)</f>
        <v>0</v>
      </c>
      <c r="H619" s="247"/>
      <c r="I619" s="248">
        <f>ROUND(E619*H619,2)</f>
        <v>0</v>
      </c>
      <c r="J619" s="247"/>
      <c r="K619" s="248">
        <f>ROUND(E619*J619,2)</f>
        <v>0</v>
      </c>
      <c r="L619" s="248">
        <v>21</v>
      </c>
      <c r="M619" s="248">
        <f>G619*(1+L619/100)</f>
        <v>0</v>
      </c>
      <c r="N619" s="248">
        <v>0</v>
      </c>
      <c r="O619" s="248">
        <f>ROUND(E619*N619,2)</f>
        <v>0</v>
      </c>
      <c r="P619" s="248">
        <v>0</v>
      </c>
      <c r="Q619" s="248">
        <f>ROUND(E619*P619,2)</f>
        <v>0</v>
      </c>
      <c r="R619" s="248" t="s">
        <v>677</v>
      </c>
      <c r="S619" s="248" t="s">
        <v>214</v>
      </c>
      <c r="T619" s="249" t="s">
        <v>284</v>
      </c>
      <c r="U619" s="222">
        <v>0</v>
      </c>
      <c r="V619" s="222">
        <f>ROUND(E619*U619,2)</f>
        <v>0</v>
      </c>
      <c r="W619" s="222"/>
      <c r="X619" s="222" t="s">
        <v>248</v>
      </c>
      <c r="Y619" s="211"/>
      <c r="Z619" s="211"/>
      <c r="AA619" s="211"/>
      <c r="AB619" s="211"/>
      <c r="AC619" s="211"/>
      <c r="AD619" s="211"/>
      <c r="AE619" s="211"/>
      <c r="AF619" s="211"/>
      <c r="AG619" s="211" t="s">
        <v>721</v>
      </c>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33">
        <v>166</v>
      </c>
      <c r="B620" s="234" t="s">
        <v>735</v>
      </c>
      <c r="C620" s="252" t="s">
        <v>736</v>
      </c>
      <c r="D620" s="235" t="s">
        <v>338</v>
      </c>
      <c r="E620" s="236">
        <v>13.679069999999999</v>
      </c>
      <c r="F620" s="237"/>
      <c r="G620" s="238">
        <f>ROUND(E620*F620,2)</f>
        <v>0</v>
      </c>
      <c r="H620" s="237"/>
      <c r="I620" s="238">
        <f>ROUND(E620*H620,2)</f>
        <v>0</v>
      </c>
      <c r="J620" s="237"/>
      <c r="K620" s="238">
        <f>ROUND(E620*J620,2)</f>
        <v>0</v>
      </c>
      <c r="L620" s="238">
        <v>21</v>
      </c>
      <c r="M620" s="238">
        <f>G620*(1+L620/100)</f>
        <v>0</v>
      </c>
      <c r="N620" s="238">
        <v>0</v>
      </c>
      <c r="O620" s="238">
        <f>ROUND(E620*N620,2)</f>
        <v>0</v>
      </c>
      <c r="P620" s="238">
        <v>0</v>
      </c>
      <c r="Q620" s="238">
        <f>ROUND(E620*P620,2)</f>
        <v>0</v>
      </c>
      <c r="R620" s="238" t="s">
        <v>737</v>
      </c>
      <c r="S620" s="238" t="s">
        <v>214</v>
      </c>
      <c r="T620" s="239" t="s">
        <v>284</v>
      </c>
      <c r="U620" s="222">
        <v>0.01</v>
      </c>
      <c r="V620" s="222">
        <f>ROUND(E620*U620,2)</f>
        <v>0.14000000000000001</v>
      </c>
      <c r="W620" s="222"/>
      <c r="X620" s="222" t="s">
        <v>248</v>
      </c>
      <c r="Y620" s="211"/>
      <c r="Z620" s="211"/>
      <c r="AA620" s="211"/>
      <c r="AB620" s="211"/>
      <c r="AC620" s="211"/>
      <c r="AD620" s="211"/>
      <c r="AE620" s="211"/>
      <c r="AF620" s="211"/>
      <c r="AG620" s="211" t="s">
        <v>721</v>
      </c>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outlineLevel="1" x14ac:dyDescent="0.2">
      <c r="A621" s="218"/>
      <c r="B621" s="219"/>
      <c r="C621" s="267" t="s">
        <v>738</v>
      </c>
      <c r="D621" s="265"/>
      <c r="E621" s="265"/>
      <c r="F621" s="265"/>
      <c r="G621" s="265"/>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286</v>
      </c>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ht="13.1" x14ac:dyDescent="0.2">
      <c r="A622" s="227" t="s">
        <v>209</v>
      </c>
      <c r="B622" s="228" t="s">
        <v>146</v>
      </c>
      <c r="C622" s="251" t="s">
        <v>147</v>
      </c>
      <c r="D622" s="229"/>
      <c r="E622" s="230"/>
      <c r="F622" s="231"/>
      <c r="G622" s="231">
        <f>SUMIF(AG623:AG691,"&lt;&gt;NOR",G623:G691)</f>
        <v>0</v>
      </c>
      <c r="H622" s="231"/>
      <c r="I622" s="231">
        <f>SUM(I623:I691)</f>
        <v>0</v>
      </c>
      <c r="J622" s="231"/>
      <c r="K622" s="231">
        <f>SUM(K623:K691)</f>
        <v>0</v>
      </c>
      <c r="L622" s="231"/>
      <c r="M622" s="231">
        <f>SUM(M623:M691)</f>
        <v>0</v>
      </c>
      <c r="N622" s="231"/>
      <c r="O622" s="231">
        <f>SUM(O623:O691)</f>
        <v>0.39</v>
      </c>
      <c r="P622" s="231"/>
      <c r="Q622" s="231">
        <f>SUM(Q623:Q691)</f>
        <v>0.62</v>
      </c>
      <c r="R622" s="231"/>
      <c r="S622" s="231"/>
      <c r="T622" s="232"/>
      <c r="U622" s="226"/>
      <c r="V622" s="226">
        <f>SUM(V623:V691)</f>
        <v>81.889999999999986</v>
      </c>
      <c r="W622" s="226"/>
      <c r="X622" s="226"/>
      <c r="AG622" t="s">
        <v>210</v>
      </c>
    </row>
    <row r="623" spans="1:60" ht="20.95" outlineLevel="1" x14ac:dyDescent="0.2">
      <c r="A623" s="233">
        <v>167</v>
      </c>
      <c r="B623" s="234" t="s">
        <v>1959</v>
      </c>
      <c r="C623" s="252" t="s">
        <v>1960</v>
      </c>
      <c r="D623" s="235" t="s">
        <v>294</v>
      </c>
      <c r="E623" s="236">
        <v>1.45509</v>
      </c>
      <c r="F623" s="237"/>
      <c r="G623" s="238">
        <f>ROUND(E623*F623,2)</f>
        <v>0</v>
      </c>
      <c r="H623" s="237"/>
      <c r="I623" s="238">
        <f>ROUND(E623*H623,2)</f>
        <v>0</v>
      </c>
      <c r="J623" s="237"/>
      <c r="K623" s="238">
        <f>ROUND(E623*J623,2)</f>
        <v>0</v>
      </c>
      <c r="L623" s="238">
        <v>21</v>
      </c>
      <c r="M623" s="238">
        <f>G623*(1+L623/100)</f>
        <v>0</v>
      </c>
      <c r="N623" s="238">
        <v>0</v>
      </c>
      <c r="O623" s="238">
        <f>ROUND(E623*N623,2)</f>
        <v>0</v>
      </c>
      <c r="P623" s="238">
        <v>0</v>
      </c>
      <c r="Q623" s="238">
        <f>ROUND(E623*P623,2)</f>
        <v>0</v>
      </c>
      <c r="R623" s="238" t="s">
        <v>910</v>
      </c>
      <c r="S623" s="238" t="s">
        <v>214</v>
      </c>
      <c r="T623" s="239" t="s">
        <v>284</v>
      </c>
      <c r="U623" s="222">
        <v>1.2765</v>
      </c>
      <c r="V623" s="222">
        <f>ROUND(E623*U623,2)</f>
        <v>1.86</v>
      </c>
      <c r="W623" s="222"/>
      <c r="X623" s="222" t="s">
        <v>248</v>
      </c>
      <c r="Y623" s="211"/>
      <c r="Z623" s="211"/>
      <c r="AA623" s="211"/>
      <c r="AB623" s="211"/>
      <c r="AC623" s="211"/>
      <c r="AD623" s="211"/>
      <c r="AE623" s="211"/>
      <c r="AF623" s="211"/>
      <c r="AG623" s="211" t="s">
        <v>745</v>
      </c>
      <c r="AH623" s="211"/>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outlineLevel="1" x14ac:dyDescent="0.2">
      <c r="A624" s="218"/>
      <c r="B624" s="219"/>
      <c r="C624" s="267" t="s">
        <v>1961</v>
      </c>
      <c r="D624" s="265"/>
      <c r="E624" s="265"/>
      <c r="F624" s="265"/>
      <c r="G624" s="265"/>
      <c r="H624" s="222"/>
      <c r="I624" s="222"/>
      <c r="J624" s="222"/>
      <c r="K624" s="222"/>
      <c r="L624" s="222"/>
      <c r="M624" s="222"/>
      <c r="N624" s="222"/>
      <c r="O624" s="222"/>
      <c r="P624" s="222"/>
      <c r="Q624" s="222"/>
      <c r="R624" s="222"/>
      <c r="S624" s="222"/>
      <c r="T624" s="222"/>
      <c r="U624" s="222"/>
      <c r="V624" s="222"/>
      <c r="W624" s="222"/>
      <c r="X624" s="222"/>
      <c r="Y624" s="211"/>
      <c r="Z624" s="211"/>
      <c r="AA624" s="211"/>
      <c r="AB624" s="211"/>
      <c r="AC624" s="211"/>
      <c r="AD624" s="211"/>
      <c r="AE624" s="211"/>
      <c r="AF624" s="211"/>
      <c r="AG624" s="211" t="s">
        <v>286</v>
      </c>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18"/>
      <c r="B625" s="219"/>
      <c r="C625" s="268" t="s">
        <v>1962</v>
      </c>
      <c r="D625" s="259"/>
      <c r="E625" s="260">
        <v>1.45509</v>
      </c>
      <c r="F625" s="222"/>
      <c r="G625" s="222"/>
      <c r="H625" s="222"/>
      <c r="I625" s="222"/>
      <c r="J625" s="222"/>
      <c r="K625" s="222"/>
      <c r="L625" s="222"/>
      <c r="M625" s="222"/>
      <c r="N625" s="222"/>
      <c r="O625" s="222"/>
      <c r="P625" s="222"/>
      <c r="Q625" s="222"/>
      <c r="R625" s="222"/>
      <c r="S625" s="222"/>
      <c r="T625" s="222"/>
      <c r="U625" s="222"/>
      <c r="V625" s="222"/>
      <c r="W625" s="222"/>
      <c r="X625" s="222"/>
      <c r="Y625" s="211"/>
      <c r="Z625" s="211"/>
      <c r="AA625" s="211"/>
      <c r="AB625" s="211"/>
      <c r="AC625" s="211"/>
      <c r="AD625" s="211"/>
      <c r="AE625" s="211"/>
      <c r="AF625" s="211"/>
      <c r="AG625" s="211" t="s">
        <v>288</v>
      </c>
      <c r="AH625" s="211">
        <v>0</v>
      </c>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ht="20.95" outlineLevel="1" x14ac:dyDescent="0.2">
      <c r="A626" s="233">
        <v>168</v>
      </c>
      <c r="B626" s="234" t="s">
        <v>1963</v>
      </c>
      <c r="C626" s="252" t="s">
        <v>917</v>
      </c>
      <c r="D626" s="235" t="s">
        <v>349</v>
      </c>
      <c r="E626" s="236">
        <v>14.6</v>
      </c>
      <c r="F626" s="237"/>
      <c r="G626" s="238">
        <f>ROUND(E626*F626,2)</f>
        <v>0</v>
      </c>
      <c r="H626" s="237"/>
      <c r="I626" s="238">
        <f>ROUND(E626*H626,2)</f>
        <v>0</v>
      </c>
      <c r="J626" s="237"/>
      <c r="K626" s="238">
        <f>ROUND(E626*J626,2)</f>
        <v>0</v>
      </c>
      <c r="L626" s="238">
        <v>21</v>
      </c>
      <c r="M626" s="238">
        <f>G626*(1+L626/100)</f>
        <v>0</v>
      </c>
      <c r="N626" s="238">
        <v>3.4499999999999999E-3</v>
      </c>
      <c r="O626" s="238">
        <f>ROUND(E626*N626,2)</f>
        <v>0.05</v>
      </c>
      <c r="P626" s="238">
        <v>0</v>
      </c>
      <c r="Q626" s="238">
        <f>ROUND(E626*P626,2)</f>
        <v>0</v>
      </c>
      <c r="R626" s="238" t="s">
        <v>910</v>
      </c>
      <c r="S626" s="238" t="s">
        <v>214</v>
      </c>
      <c r="T626" s="239" t="s">
        <v>284</v>
      </c>
      <c r="U626" s="222">
        <v>0.35599999999999998</v>
      </c>
      <c r="V626" s="222">
        <f>ROUND(E626*U626,2)</f>
        <v>5.2</v>
      </c>
      <c r="W626" s="222"/>
      <c r="X626" s="222" t="s">
        <v>248</v>
      </c>
      <c r="Y626" s="211"/>
      <c r="Z626" s="211"/>
      <c r="AA626" s="211"/>
      <c r="AB626" s="211"/>
      <c r="AC626" s="211"/>
      <c r="AD626" s="211"/>
      <c r="AE626" s="211"/>
      <c r="AF626" s="211"/>
      <c r="AG626" s="211" t="s">
        <v>745</v>
      </c>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1964</v>
      </c>
      <c r="D627" s="259"/>
      <c r="E627" s="260">
        <v>14.6</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ht="31.45" outlineLevel="1" x14ac:dyDescent="0.2">
      <c r="A628" s="233">
        <v>169</v>
      </c>
      <c r="B628" s="234" t="s">
        <v>913</v>
      </c>
      <c r="C628" s="252" t="s">
        <v>914</v>
      </c>
      <c r="D628" s="235" t="s">
        <v>246</v>
      </c>
      <c r="E628" s="236">
        <v>2</v>
      </c>
      <c r="F628" s="237"/>
      <c r="G628" s="238">
        <f>ROUND(E628*F628,2)</f>
        <v>0</v>
      </c>
      <c r="H628" s="237"/>
      <c r="I628" s="238">
        <f>ROUND(E628*H628,2)</f>
        <v>0</v>
      </c>
      <c r="J628" s="237"/>
      <c r="K628" s="238">
        <f>ROUND(E628*J628,2)</f>
        <v>0</v>
      </c>
      <c r="L628" s="238">
        <v>21</v>
      </c>
      <c r="M628" s="238">
        <f>G628*(1+L628/100)</f>
        <v>0</v>
      </c>
      <c r="N628" s="238">
        <v>4.0000000000000002E-4</v>
      </c>
      <c r="O628" s="238">
        <f>ROUND(E628*N628,2)</f>
        <v>0</v>
      </c>
      <c r="P628" s="238">
        <v>0</v>
      </c>
      <c r="Q628" s="238">
        <f>ROUND(E628*P628,2)</f>
        <v>0</v>
      </c>
      <c r="R628" s="238" t="s">
        <v>910</v>
      </c>
      <c r="S628" s="238" t="s">
        <v>214</v>
      </c>
      <c r="T628" s="239" t="s">
        <v>284</v>
      </c>
      <c r="U628" s="222">
        <v>0.45</v>
      </c>
      <c r="V628" s="222">
        <f>ROUND(E628*U628,2)</f>
        <v>0.9</v>
      </c>
      <c r="W628" s="222"/>
      <c r="X628" s="222" t="s">
        <v>248</v>
      </c>
      <c r="Y628" s="211"/>
      <c r="Z628" s="211"/>
      <c r="AA628" s="211"/>
      <c r="AB628" s="211"/>
      <c r="AC628" s="211"/>
      <c r="AD628" s="211"/>
      <c r="AE628" s="211"/>
      <c r="AF628" s="211"/>
      <c r="AG628" s="211" t="s">
        <v>745</v>
      </c>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8" t="s">
        <v>1965</v>
      </c>
      <c r="D629" s="259"/>
      <c r="E629" s="260">
        <v>2</v>
      </c>
      <c r="F629" s="222"/>
      <c r="G629" s="222"/>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288</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ht="20.95" outlineLevel="1" x14ac:dyDescent="0.2">
      <c r="A630" s="233">
        <v>170</v>
      </c>
      <c r="B630" s="234" t="s">
        <v>1966</v>
      </c>
      <c r="C630" s="252" t="s">
        <v>1967</v>
      </c>
      <c r="D630" s="235" t="s">
        <v>349</v>
      </c>
      <c r="E630" s="236">
        <v>63.2</v>
      </c>
      <c r="F630" s="237"/>
      <c r="G630" s="238">
        <f>ROUND(E630*F630,2)</f>
        <v>0</v>
      </c>
      <c r="H630" s="237"/>
      <c r="I630" s="238">
        <f>ROUND(E630*H630,2)</f>
        <v>0</v>
      </c>
      <c r="J630" s="237"/>
      <c r="K630" s="238">
        <f>ROUND(E630*J630,2)</f>
        <v>0</v>
      </c>
      <c r="L630" s="238">
        <v>21</v>
      </c>
      <c r="M630" s="238">
        <f>G630*(1+L630/100)</f>
        <v>0</v>
      </c>
      <c r="N630" s="238">
        <v>1.58E-3</v>
      </c>
      <c r="O630" s="238">
        <f>ROUND(E630*N630,2)</f>
        <v>0.1</v>
      </c>
      <c r="P630" s="238">
        <v>0</v>
      </c>
      <c r="Q630" s="238">
        <f>ROUND(E630*P630,2)</f>
        <v>0</v>
      </c>
      <c r="R630" s="238" t="s">
        <v>910</v>
      </c>
      <c r="S630" s="238" t="s">
        <v>214</v>
      </c>
      <c r="T630" s="239" t="s">
        <v>284</v>
      </c>
      <c r="U630" s="222">
        <v>0.81559000000000004</v>
      </c>
      <c r="V630" s="222">
        <f>ROUND(E630*U630,2)</f>
        <v>51.55</v>
      </c>
      <c r="W630" s="222"/>
      <c r="X630" s="222" t="s">
        <v>248</v>
      </c>
      <c r="Y630" s="211"/>
      <c r="Z630" s="211"/>
      <c r="AA630" s="211"/>
      <c r="AB630" s="211"/>
      <c r="AC630" s="211"/>
      <c r="AD630" s="211"/>
      <c r="AE630" s="211"/>
      <c r="AF630" s="211"/>
      <c r="AG630" s="211" t="s">
        <v>745</v>
      </c>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18"/>
      <c r="B631" s="219"/>
      <c r="C631" s="267" t="s">
        <v>1968</v>
      </c>
      <c r="D631" s="265"/>
      <c r="E631" s="265"/>
      <c r="F631" s="265"/>
      <c r="G631" s="265"/>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286</v>
      </c>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outlineLevel="1" x14ac:dyDescent="0.2">
      <c r="A632" s="218"/>
      <c r="B632" s="219"/>
      <c r="C632" s="268" t="s">
        <v>1969</v>
      </c>
      <c r="D632" s="259"/>
      <c r="E632" s="260">
        <v>8.5</v>
      </c>
      <c r="F632" s="222"/>
      <c r="G632" s="222"/>
      <c r="H632" s="222"/>
      <c r="I632" s="222"/>
      <c r="J632" s="222"/>
      <c r="K632" s="222"/>
      <c r="L632" s="222"/>
      <c r="M632" s="222"/>
      <c r="N632" s="222"/>
      <c r="O632" s="222"/>
      <c r="P632" s="222"/>
      <c r="Q632" s="222"/>
      <c r="R632" s="222"/>
      <c r="S632" s="222"/>
      <c r="T632" s="222"/>
      <c r="U632" s="222"/>
      <c r="V632" s="222"/>
      <c r="W632" s="222"/>
      <c r="X632" s="222"/>
      <c r="Y632" s="211"/>
      <c r="Z632" s="211"/>
      <c r="AA632" s="211"/>
      <c r="AB632" s="211"/>
      <c r="AC632" s="211"/>
      <c r="AD632" s="211"/>
      <c r="AE632" s="211"/>
      <c r="AF632" s="211"/>
      <c r="AG632" s="211" t="s">
        <v>288</v>
      </c>
      <c r="AH632" s="211">
        <v>0</v>
      </c>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18"/>
      <c r="B633" s="219"/>
      <c r="C633" s="268" t="s">
        <v>1970</v>
      </c>
      <c r="D633" s="259"/>
      <c r="E633" s="260">
        <v>4.8</v>
      </c>
      <c r="F633" s="222"/>
      <c r="G633" s="222"/>
      <c r="H633" s="222"/>
      <c r="I633" s="222"/>
      <c r="J633" s="222"/>
      <c r="K633" s="222"/>
      <c r="L633" s="222"/>
      <c r="M633" s="222"/>
      <c r="N633" s="222"/>
      <c r="O633" s="222"/>
      <c r="P633" s="222"/>
      <c r="Q633" s="222"/>
      <c r="R633" s="222"/>
      <c r="S633" s="222"/>
      <c r="T633" s="222"/>
      <c r="U633" s="222"/>
      <c r="V633" s="222"/>
      <c r="W633" s="222"/>
      <c r="X633" s="222"/>
      <c r="Y633" s="211"/>
      <c r="Z633" s="211"/>
      <c r="AA633" s="211"/>
      <c r="AB633" s="211"/>
      <c r="AC633" s="211"/>
      <c r="AD633" s="211"/>
      <c r="AE633" s="211"/>
      <c r="AF633" s="211"/>
      <c r="AG633" s="211" t="s">
        <v>288</v>
      </c>
      <c r="AH633" s="211">
        <v>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18"/>
      <c r="B634" s="219"/>
      <c r="C634" s="268" t="s">
        <v>1971</v>
      </c>
      <c r="D634" s="259"/>
      <c r="E634" s="260">
        <v>10.8</v>
      </c>
      <c r="F634" s="222"/>
      <c r="G634" s="222"/>
      <c r="H634" s="222"/>
      <c r="I634" s="222"/>
      <c r="J634" s="222"/>
      <c r="K634" s="222"/>
      <c r="L634" s="222"/>
      <c r="M634" s="222"/>
      <c r="N634" s="222"/>
      <c r="O634" s="222"/>
      <c r="P634" s="222"/>
      <c r="Q634" s="222"/>
      <c r="R634" s="222"/>
      <c r="S634" s="222"/>
      <c r="T634" s="222"/>
      <c r="U634" s="222"/>
      <c r="V634" s="222"/>
      <c r="W634" s="222"/>
      <c r="X634" s="222"/>
      <c r="Y634" s="211"/>
      <c r="Z634" s="211"/>
      <c r="AA634" s="211"/>
      <c r="AB634" s="211"/>
      <c r="AC634" s="211"/>
      <c r="AD634" s="211"/>
      <c r="AE634" s="211"/>
      <c r="AF634" s="211"/>
      <c r="AG634" s="211" t="s">
        <v>288</v>
      </c>
      <c r="AH634" s="211">
        <v>0</v>
      </c>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18"/>
      <c r="B635" s="219"/>
      <c r="C635" s="268" t="s">
        <v>1972</v>
      </c>
      <c r="D635" s="259"/>
      <c r="E635" s="260">
        <v>3.5</v>
      </c>
      <c r="F635" s="222"/>
      <c r="G635" s="222"/>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288</v>
      </c>
      <c r="AH635" s="211">
        <v>0</v>
      </c>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18"/>
      <c r="B636" s="219"/>
      <c r="C636" s="268" t="s">
        <v>1973</v>
      </c>
      <c r="D636" s="259"/>
      <c r="E636" s="260">
        <v>21</v>
      </c>
      <c r="F636" s="222"/>
      <c r="G636" s="222"/>
      <c r="H636" s="222"/>
      <c r="I636" s="222"/>
      <c r="J636" s="222"/>
      <c r="K636" s="222"/>
      <c r="L636" s="222"/>
      <c r="M636" s="222"/>
      <c r="N636" s="222"/>
      <c r="O636" s="222"/>
      <c r="P636" s="222"/>
      <c r="Q636" s="222"/>
      <c r="R636" s="222"/>
      <c r="S636" s="222"/>
      <c r="T636" s="222"/>
      <c r="U636" s="222"/>
      <c r="V636" s="222"/>
      <c r="W636" s="222"/>
      <c r="X636" s="222"/>
      <c r="Y636" s="211"/>
      <c r="Z636" s="211"/>
      <c r="AA636" s="211"/>
      <c r="AB636" s="211"/>
      <c r="AC636" s="211"/>
      <c r="AD636" s="211"/>
      <c r="AE636" s="211"/>
      <c r="AF636" s="211"/>
      <c r="AG636" s="211" t="s">
        <v>288</v>
      </c>
      <c r="AH636" s="211">
        <v>0</v>
      </c>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18"/>
      <c r="B637" s="219"/>
      <c r="C637" s="268" t="s">
        <v>1974</v>
      </c>
      <c r="D637" s="259"/>
      <c r="E637" s="260">
        <v>1</v>
      </c>
      <c r="F637" s="222"/>
      <c r="G637" s="222"/>
      <c r="H637" s="222"/>
      <c r="I637" s="222"/>
      <c r="J637" s="222"/>
      <c r="K637" s="222"/>
      <c r="L637" s="222"/>
      <c r="M637" s="222"/>
      <c r="N637" s="222"/>
      <c r="O637" s="222"/>
      <c r="P637" s="222"/>
      <c r="Q637" s="222"/>
      <c r="R637" s="222"/>
      <c r="S637" s="222"/>
      <c r="T637" s="222"/>
      <c r="U637" s="222"/>
      <c r="V637" s="222"/>
      <c r="W637" s="222"/>
      <c r="X637" s="222"/>
      <c r="Y637" s="211"/>
      <c r="Z637" s="211"/>
      <c r="AA637" s="211"/>
      <c r="AB637" s="211"/>
      <c r="AC637" s="211"/>
      <c r="AD637" s="211"/>
      <c r="AE637" s="211"/>
      <c r="AF637" s="211"/>
      <c r="AG637" s="211" t="s">
        <v>288</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18"/>
      <c r="B638" s="219"/>
      <c r="C638" s="268" t="s">
        <v>1975</v>
      </c>
      <c r="D638" s="259"/>
      <c r="E638" s="260">
        <v>3</v>
      </c>
      <c r="F638" s="222"/>
      <c r="G638" s="222"/>
      <c r="H638" s="222"/>
      <c r="I638" s="222"/>
      <c r="J638" s="222"/>
      <c r="K638" s="222"/>
      <c r="L638" s="222"/>
      <c r="M638" s="222"/>
      <c r="N638" s="222"/>
      <c r="O638" s="222"/>
      <c r="P638" s="222"/>
      <c r="Q638" s="222"/>
      <c r="R638" s="222"/>
      <c r="S638" s="222"/>
      <c r="T638" s="222"/>
      <c r="U638" s="222"/>
      <c r="V638" s="222"/>
      <c r="W638" s="222"/>
      <c r="X638" s="222"/>
      <c r="Y638" s="211"/>
      <c r="Z638" s="211"/>
      <c r="AA638" s="211"/>
      <c r="AB638" s="211"/>
      <c r="AC638" s="211"/>
      <c r="AD638" s="211"/>
      <c r="AE638" s="211"/>
      <c r="AF638" s="211"/>
      <c r="AG638" s="211" t="s">
        <v>288</v>
      </c>
      <c r="AH638" s="211">
        <v>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18"/>
      <c r="B639" s="219"/>
      <c r="C639" s="268" t="s">
        <v>1976</v>
      </c>
      <c r="D639" s="259"/>
      <c r="E639" s="260">
        <v>8.1</v>
      </c>
      <c r="F639" s="222"/>
      <c r="G639" s="222"/>
      <c r="H639" s="222"/>
      <c r="I639" s="222"/>
      <c r="J639" s="222"/>
      <c r="K639" s="222"/>
      <c r="L639" s="222"/>
      <c r="M639" s="222"/>
      <c r="N639" s="222"/>
      <c r="O639" s="222"/>
      <c r="P639" s="222"/>
      <c r="Q639" s="222"/>
      <c r="R639" s="222"/>
      <c r="S639" s="222"/>
      <c r="T639" s="222"/>
      <c r="U639" s="222"/>
      <c r="V639" s="222"/>
      <c r="W639" s="222"/>
      <c r="X639" s="222"/>
      <c r="Y639" s="211"/>
      <c r="Z639" s="211"/>
      <c r="AA639" s="211"/>
      <c r="AB639" s="211"/>
      <c r="AC639" s="211"/>
      <c r="AD639" s="211"/>
      <c r="AE639" s="211"/>
      <c r="AF639" s="211"/>
      <c r="AG639" s="211" t="s">
        <v>288</v>
      </c>
      <c r="AH639" s="211">
        <v>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outlineLevel="1" x14ac:dyDescent="0.2">
      <c r="A640" s="218"/>
      <c r="B640" s="219"/>
      <c r="C640" s="268" t="s">
        <v>1977</v>
      </c>
      <c r="D640" s="259"/>
      <c r="E640" s="260">
        <v>1.6</v>
      </c>
      <c r="F640" s="222"/>
      <c r="G640" s="222"/>
      <c r="H640" s="222"/>
      <c r="I640" s="222"/>
      <c r="J640" s="222"/>
      <c r="K640" s="222"/>
      <c r="L640" s="222"/>
      <c r="M640" s="222"/>
      <c r="N640" s="222"/>
      <c r="O640" s="222"/>
      <c r="P640" s="222"/>
      <c r="Q640" s="222"/>
      <c r="R640" s="222"/>
      <c r="S640" s="222"/>
      <c r="T640" s="222"/>
      <c r="U640" s="222"/>
      <c r="V640" s="222"/>
      <c r="W640" s="222"/>
      <c r="X640" s="222"/>
      <c r="Y640" s="211"/>
      <c r="Z640" s="211"/>
      <c r="AA640" s="211"/>
      <c r="AB640" s="211"/>
      <c r="AC640" s="211"/>
      <c r="AD640" s="211"/>
      <c r="AE640" s="211"/>
      <c r="AF640" s="211"/>
      <c r="AG640" s="211" t="s">
        <v>288</v>
      </c>
      <c r="AH640" s="211">
        <v>0</v>
      </c>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18"/>
      <c r="B641" s="219"/>
      <c r="C641" s="268" t="s">
        <v>1978</v>
      </c>
      <c r="D641" s="259"/>
      <c r="E641" s="260">
        <v>0.9</v>
      </c>
      <c r="F641" s="222"/>
      <c r="G641" s="222"/>
      <c r="H641" s="222"/>
      <c r="I641" s="222"/>
      <c r="J641" s="222"/>
      <c r="K641" s="222"/>
      <c r="L641" s="222"/>
      <c r="M641" s="222"/>
      <c r="N641" s="222"/>
      <c r="O641" s="222"/>
      <c r="P641" s="222"/>
      <c r="Q641" s="222"/>
      <c r="R641" s="222"/>
      <c r="S641" s="222"/>
      <c r="T641" s="222"/>
      <c r="U641" s="222"/>
      <c r="V641" s="222"/>
      <c r="W641" s="222"/>
      <c r="X641" s="222"/>
      <c r="Y641" s="211"/>
      <c r="Z641" s="211"/>
      <c r="AA641" s="211"/>
      <c r="AB641" s="211"/>
      <c r="AC641" s="211"/>
      <c r="AD641" s="211"/>
      <c r="AE641" s="211"/>
      <c r="AF641" s="211"/>
      <c r="AG641" s="211" t="s">
        <v>288</v>
      </c>
      <c r="AH641" s="211">
        <v>0</v>
      </c>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ht="20.95" outlineLevel="1" x14ac:dyDescent="0.2">
      <c r="A642" s="233">
        <v>171</v>
      </c>
      <c r="B642" s="234" t="s">
        <v>1979</v>
      </c>
      <c r="C642" s="252" t="s">
        <v>1980</v>
      </c>
      <c r="D642" s="235" t="s">
        <v>349</v>
      </c>
      <c r="E642" s="236">
        <v>19.3</v>
      </c>
      <c r="F642" s="237"/>
      <c r="G642" s="238">
        <f>ROUND(E642*F642,2)</f>
        <v>0</v>
      </c>
      <c r="H642" s="237"/>
      <c r="I642" s="238">
        <f>ROUND(E642*H642,2)</f>
        <v>0</v>
      </c>
      <c r="J642" s="237"/>
      <c r="K642" s="238">
        <f>ROUND(E642*J642,2)</f>
        <v>0</v>
      </c>
      <c r="L642" s="238">
        <v>21</v>
      </c>
      <c r="M642" s="238">
        <f>G642*(1+L642/100)</f>
        <v>0</v>
      </c>
      <c r="N642" s="238">
        <v>0</v>
      </c>
      <c r="O642" s="238">
        <f>ROUND(E642*N642,2)</f>
        <v>0</v>
      </c>
      <c r="P642" s="238">
        <v>4.7400000000000003E-3</v>
      </c>
      <c r="Q642" s="238">
        <f>ROUND(E642*P642,2)</f>
        <v>0.09</v>
      </c>
      <c r="R642" s="238" t="s">
        <v>910</v>
      </c>
      <c r="S642" s="238" t="s">
        <v>214</v>
      </c>
      <c r="T642" s="239" t="s">
        <v>284</v>
      </c>
      <c r="U642" s="222">
        <v>9.3149999999999997E-2</v>
      </c>
      <c r="V642" s="222">
        <f>ROUND(E642*U642,2)</f>
        <v>1.8</v>
      </c>
      <c r="W642" s="222"/>
      <c r="X642" s="222" t="s">
        <v>248</v>
      </c>
      <c r="Y642" s="211"/>
      <c r="Z642" s="211"/>
      <c r="AA642" s="211"/>
      <c r="AB642" s="211"/>
      <c r="AC642" s="211"/>
      <c r="AD642" s="211"/>
      <c r="AE642" s="211"/>
      <c r="AF642" s="211"/>
      <c r="AG642" s="211" t="s">
        <v>745</v>
      </c>
      <c r="AH642" s="211"/>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18"/>
      <c r="B643" s="219"/>
      <c r="C643" s="268" t="s">
        <v>1981</v>
      </c>
      <c r="D643" s="259"/>
      <c r="E643" s="260">
        <v>19.3</v>
      </c>
      <c r="F643" s="222"/>
      <c r="G643" s="222"/>
      <c r="H643" s="222"/>
      <c r="I643" s="222"/>
      <c r="J643" s="222"/>
      <c r="K643" s="222"/>
      <c r="L643" s="222"/>
      <c r="M643" s="222"/>
      <c r="N643" s="222"/>
      <c r="O643" s="222"/>
      <c r="P643" s="222"/>
      <c r="Q643" s="222"/>
      <c r="R643" s="222"/>
      <c r="S643" s="222"/>
      <c r="T643" s="222"/>
      <c r="U643" s="222"/>
      <c r="V643" s="222"/>
      <c r="W643" s="222"/>
      <c r="X643" s="222"/>
      <c r="Y643" s="211"/>
      <c r="Z643" s="211"/>
      <c r="AA643" s="211"/>
      <c r="AB643" s="211"/>
      <c r="AC643" s="211"/>
      <c r="AD643" s="211"/>
      <c r="AE643" s="211"/>
      <c r="AF643" s="211"/>
      <c r="AG643" s="211" t="s">
        <v>288</v>
      </c>
      <c r="AH643" s="211">
        <v>0</v>
      </c>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33">
        <v>172</v>
      </c>
      <c r="B644" s="234" t="s">
        <v>1982</v>
      </c>
      <c r="C644" s="252" t="s">
        <v>1983</v>
      </c>
      <c r="D644" s="235" t="s">
        <v>246</v>
      </c>
      <c r="E644" s="236">
        <v>2</v>
      </c>
      <c r="F644" s="237"/>
      <c r="G644" s="238">
        <f>ROUND(E644*F644,2)</f>
        <v>0</v>
      </c>
      <c r="H644" s="237"/>
      <c r="I644" s="238">
        <f>ROUND(E644*H644,2)</f>
        <v>0</v>
      </c>
      <c r="J644" s="237"/>
      <c r="K644" s="238">
        <f>ROUND(E644*J644,2)</f>
        <v>0</v>
      </c>
      <c r="L644" s="238">
        <v>21</v>
      </c>
      <c r="M644" s="238">
        <f>G644*(1+L644/100)</f>
        <v>0</v>
      </c>
      <c r="N644" s="238">
        <v>0</v>
      </c>
      <c r="O644" s="238">
        <f>ROUND(E644*N644,2)</f>
        <v>0</v>
      </c>
      <c r="P644" s="238">
        <v>3.2200000000000002E-3</v>
      </c>
      <c r="Q644" s="238">
        <f>ROUND(E644*P644,2)</f>
        <v>0.01</v>
      </c>
      <c r="R644" s="238" t="s">
        <v>910</v>
      </c>
      <c r="S644" s="238" t="s">
        <v>214</v>
      </c>
      <c r="T644" s="239" t="s">
        <v>284</v>
      </c>
      <c r="U644" s="222">
        <v>0.19550000000000001</v>
      </c>
      <c r="V644" s="222">
        <f>ROUND(E644*U644,2)</f>
        <v>0.39</v>
      </c>
      <c r="W644" s="222"/>
      <c r="X644" s="222" t="s">
        <v>248</v>
      </c>
      <c r="Y644" s="211"/>
      <c r="Z644" s="211"/>
      <c r="AA644" s="211"/>
      <c r="AB644" s="211"/>
      <c r="AC644" s="211"/>
      <c r="AD644" s="211"/>
      <c r="AE644" s="211"/>
      <c r="AF644" s="211"/>
      <c r="AG644" s="211" t="s">
        <v>745</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18"/>
      <c r="B645" s="219"/>
      <c r="C645" s="268" t="s">
        <v>1965</v>
      </c>
      <c r="D645" s="259"/>
      <c r="E645" s="260">
        <v>2</v>
      </c>
      <c r="F645" s="222"/>
      <c r="G645" s="222"/>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288</v>
      </c>
      <c r="AH645" s="211">
        <v>0</v>
      </c>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outlineLevel="1" x14ac:dyDescent="0.2">
      <c r="A646" s="233">
        <v>173</v>
      </c>
      <c r="B646" s="234" t="s">
        <v>1984</v>
      </c>
      <c r="C646" s="252" t="s">
        <v>1985</v>
      </c>
      <c r="D646" s="235" t="s">
        <v>349</v>
      </c>
      <c r="E646" s="236">
        <v>63.2</v>
      </c>
      <c r="F646" s="237"/>
      <c r="G646" s="238">
        <f>ROUND(E646*F646,2)</f>
        <v>0</v>
      </c>
      <c r="H646" s="237"/>
      <c r="I646" s="238">
        <f>ROUND(E646*H646,2)</f>
        <v>0</v>
      </c>
      <c r="J646" s="237"/>
      <c r="K646" s="238">
        <f>ROUND(E646*J646,2)</f>
        <v>0</v>
      </c>
      <c r="L646" s="238">
        <v>21</v>
      </c>
      <c r="M646" s="238">
        <f>G646*(1+L646/100)</f>
        <v>0</v>
      </c>
      <c r="N646" s="238">
        <v>0</v>
      </c>
      <c r="O646" s="238">
        <f>ROUND(E646*N646,2)</f>
        <v>0</v>
      </c>
      <c r="P646" s="238">
        <v>1.3500000000000001E-3</v>
      </c>
      <c r="Q646" s="238">
        <f>ROUND(E646*P646,2)</f>
        <v>0.09</v>
      </c>
      <c r="R646" s="238" t="s">
        <v>910</v>
      </c>
      <c r="S646" s="238" t="s">
        <v>214</v>
      </c>
      <c r="T646" s="239" t="s">
        <v>284</v>
      </c>
      <c r="U646" s="222">
        <v>9.1999999999999998E-2</v>
      </c>
      <c r="V646" s="222">
        <f>ROUND(E646*U646,2)</f>
        <v>5.81</v>
      </c>
      <c r="W646" s="222"/>
      <c r="X646" s="222" t="s">
        <v>248</v>
      </c>
      <c r="Y646" s="211"/>
      <c r="Z646" s="211"/>
      <c r="AA646" s="211"/>
      <c r="AB646" s="211"/>
      <c r="AC646" s="211"/>
      <c r="AD646" s="211"/>
      <c r="AE646" s="211"/>
      <c r="AF646" s="211"/>
      <c r="AG646" s="211" t="s">
        <v>745</v>
      </c>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18"/>
      <c r="B647" s="219"/>
      <c r="C647" s="268" t="s">
        <v>1969</v>
      </c>
      <c r="D647" s="259"/>
      <c r="E647" s="260">
        <v>8.5</v>
      </c>
      <c r="F647" s="222"/>
      <c r="G647" s="222"/>
      <c r="H647" s="222"/>
      <c r="I647" s="222"/>
      <c r="J647" s="222"/>
      <c r="K647" s="222"/>
      <c r="L647" s="222"/>
      <c r="M647" s="222"/>
      <c r="N647" s="222"/>
      <c r="O647" s="222"/>
      <c r="P647" s="222"/>
      <c r="Q647" s="222"/>
      <c r="R647" s="222"/>
      <c r="S647" s="222"/>
      <c r="T647" s="222"/>
      <c r="U647" s="222"/>
      <c r="V647" s="222"/>
      <c r="W647" s="222"/>
      <c r="X647" s="222"/>
      <c r="Y647" s="211"/>
      <c r="Z647" s="211"/>
      <c r="AA647" s="211"/>
      <c r="AB647" s="211"/>
      <c r="AC647" s="211"/>
      <c r="AD647" s="211"/>
      <c r="AE647" s="211"/>
      <c r="AF647" s="211"/>
      <c r="AG647" s="211" t="s">
        <v>288</v>
      </c>
      <c r="AH647" s="211">
        <v>0</v>
      </c>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18"/>
      <c r="B648" s="219"/>
      <c r="C648" s="268" t="s">
        <v>1970</v>
      </c>
      <c r="D648" s="259"/>
      <c r="E648" s="260">
        <v>4.8</v>
      </c>
      <c r="F648" s="222"/>
      <c r="G648" s="222"/>
      <c r="H648" s="222"/>
      <c r="I648" s="222"/>
      <c r="J648" s="222"/>
      <c r="K648" s="222"/>
      <c r="L648" s="222"/>
      <c r="M648" s="222"/>
      <c r="N648" s="222"/>
      <c r="O648" s="222"/>
      <c r="P648" s="222"/>
      <c r="Q648" s="222"/>
      <c r="R648" s="222"/>
      <c r="S648" s="222"/>
      <c r="T648" s="222"/>
      <c r="U648" s="222"/>
      <c r="V648" s="222"/>
      <c r="W648" s="222"/>
      <c r="X648" s="222"/>
      <c r="Y648" s="211"/>
      <c r="Z648" s="211"/>
      <c r="AA648" s="211"/>
      <c r="AB648" s="211"/>
      <c r="AC648" s="211"/>
      <c r="AD648" s="211"/>
      <c r="AE648" s="211"/>
      <c r="AF648" s="211"/>
      <c r="AG648" s="211" t="s">
        <v>288</v>
      </c>
      <c r="AH648" s="211">
        <v>0</v>
      </c>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68" t="s">
        <v>1971</v>
      </c>
      <c r="D649" s="259"/>
      <c r="E649" s="260">
        <v>10.8</v>
      </c>
      <c r="F649" s="222"/>
      <c r="G649" s="22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288</v>
      </c>
      <c r="AH649" s="211">
        <v>0</v>
      </c>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18"/>
      <c r="B650" s="219"/>
      <c r="C650" s="268" t="s">
        <v>1972</v>
      </c>
      <c r="D650" s="259"/>
      <c r="E650" s="260">
        <v>3.5</v>
      </c>
      <c r="F650" s="222"/>
      <c r="G650" s="222"/>
      <c r="H650" s="222"/>
      <c r="I650" s="222"/>
      <c r="J650" s="222"/>
      <c r="K650" s="222"/>
      <c r="L650" s="222"/>
      <c r="M650" s="222"/>
      <c r="N650" s="222"/>
      <c r="O650" s="222"/>
      <c r="P650" s="222"/>
      <c r="Q650" s="222"/>
      <c r="R650" s="222"/>
      <c r="S650" s="222"/>
      <c r="T650" s="222"/>
      <c r="U650" s="222"/>
      <c r="V650" s="222"/>
      <c r="W650" s="222"/>
      <c r="X650" s="222"/>
      <c r="Y650" s="211"/>
      <c r="Z650" s="211"/>
      <c r="AA650" s="211"/>
      <c r="AB650" s="211"/>
      <c r="AC650" s="211"/>
      <c r="AD650" s="211"/>
      <c r="AE650" s="211"/>
      <c r="AF650" s="211"/>
      <c r="AG650" s="211" t="s">
        <v>288</v>
      </c>
      <c r="AH650" s="211">
        <v>0</v>
      </c>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18"/>
      <c r="B651" s="219"/>
      <c r="C651" s="268" t="s">
        <v>1973</v>
      </c>
      <c r="D651" s="259"/>
      <c r="E651" s="260">
        <v>21</v>
      </c>
      <c r="F651" s="222"/>
      <c r="G651" s="222"/>
      <c r="H651" s="222"/>
      <c r="I651" s="222"/>
      <c r="J651" s="222"/>
      <c r="K651" s="222"/>
      <c r="L651" s="222"/>
      <c r="M651" s="222"/>
      <c r="N651" s="222"/>
      <c r="O651" s="222"/>
      <c r="P651" s="222"/>
      <c r="Q651" s="222"/>
      <c r="R651" s="222"/>
      <c r="S651" s="222"/>
      <c r="T651" s="222"/>
      <c r="U651" s="222"/>
      <c r="V651" s="222"/>
      <c r="W651" s="222"/>
      <c r="X651" s="222"/>
      <c r="Y651" s="211"/>
      <c r="Z651" s="211"/>
      <c r="AA651" s="211"/>
      <c r="AB651" s="211"/>
      <c r="AC651" s="211"/>
      <c r="AD651" s="211"/>
      <c r="AE651" s="211"/>
      <c r="AF651" s="211"/>
      <c r="AG651" s="211" t="s">
        <v>288</v>
      </c>
      <c r="AH651" s="211">
        <v>0</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68" t="s">
        <v>1974</v>
      </c>
      <c r="D652" s="259"/>
      <c r="E652" s="260">
        <v>1</v>
      </c>
      <c r="F652" s="222"/>
      <c r="G652" s="22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288</v>
      </c>
      <c r="AH652" s="211">
        <v>0</v>
      </c>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68" t="s">
        <v>1975</v>
      </c>
      <c r="D653" s="259"/>
      <c r="E653" s="260">
        <v>3</v>
      </c>
      <c r="F653" s="222"/>
      <c r="G653" s="222"/>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288</v>
      </c>
      <c r="AH653" s="211">
        <v>0</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18"/>
      <c r="B654" s="219"/>
      <c r="C654" s="268" t="s">
        <v>1976</v>
      </c>
      <c r="D654" s="259"/>
      <c r="E654" s="260">
        <v>8.1</v>
      </c>
      <c r="F654" s="222"/>
      <c r="G654" s="222"/>
      <c r="H654" s="222"/>
      <c r="I654" s="222"/>
      <c r="J654" s="222"/>
      <c r="K654" s="222"/>
      <c r="L654" s="222"/>
      <c r="M654" s="222"/>
      <c r="N654" s="222"/>
      <c r="O654" s="222"/>
      <c r="P654" s="222"/>
      <c r="Q654" s="222"/>
      <c r="R654" s="222"/>
      <c r="S654" s="222"/>
      <c r="T654" s="222"/>
      <c r="U654" s="222"/>
      <c r="V654" s="222"/>
      <c r="W654" s="222"/>
      <c r="X654" s="222"/>
      <c r="Y654" s="211"/>
      <c r="Z654" s="211"/>
      <c r="AA654" s="211"/>
      <c r="AB654" s="211"/>
      <c r="AC654" s="211"/>
      <c r="AD654" s="211"/>
      <c r="AE654" s="211"/>
      <c r="AF654" s="211"/>
      <c r="AG654" s="211" t="s">
        <v>288</v>
      </c>
      <c r="AH654" s="211">
        <v>0</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18"/>
      <c r="B655" s="219"/>
      <c r="C655" s="268" t="s">
        <v>1977</v>
      </c>
      <c r="D655" s="259"/>
      <c r="E655" s="260">
        <v>1.6</v>
      </c>
      <c r="F655" s="222"/>
      <c r="G655" s="222"/>
      <c r="H655" s="222"/>
      <c r="I655" s="222"/>
      <c r="J655" s="222"/>
      <c r="K655" s="222"/>
      <c r="L655" s="222"/>
      <c r="M655" s="222"/>
      <c r="N655" s="222"/>
      <c r="O655" s="222"/>
      <c r="P655" s="222"/>
      <c r="Q655" s="222"/>
      <c r="R655" s="222"/>
      <c r="S655" s="222"/>
      <c r="T655" s="222"/>
      <c r="U655" s="222"/>
      <c r="V655" s="222"/>
      <c r="W655" s="222"/>
      <c r="X655" s="222"/>
      <c r="Y655" s="211"/>
      <c r="Z655" s="211"/>
      <c r="AA655" s="211"/>
      <c r="AB655" s="211"/>
      <c r="AC655" s="211"/>
      <c r="AD655" s="211"/>
      <c r="AE655" s="211"/>
      <c r="AF655" s="211"/>
      <c r="AG655" s="211" t="s">
        <v>288</v>
      </c>
      <c r="AH655" s="211">
        <v>0</v>
      </c>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68" t="s">
        <v>1978</v>
      </c>
      <c r="D656" s="259"/>
      <c r="E656" s="260">
        <v>0.9</v>
      </c>
      <c r="F656" s="222"/>
      <c r="G656" s="222"/>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288</v>
      </c>
      <c r="AH656" s="211">
        <v>0</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33">
        <v>174</v>
      </c>
      <c r="B657" s="234" t="s">
        <v>1986</v>
      </c>
      <c r="C657" s="252" t="s">
        <v>1987</v>
      </c>
      <c r="D657" s="235" t="s">
        <v>349</v>
      </c>
      <c r="E657" s="236">
        <v>96.789000000000001</v>
      </c>
      <c r="F657" s="237"/>
      <c r="G657" s="238">
        <f>ROUND(E657*F657,2)</f>
        <v>0</v>
      </c>
      <c r="H657" s="237"/>
      <c r="I657" s="238">
        <f>ROUND(E657*H657,2)</f>
        <v>0</v>
      </c>
      <c r="J657" s="237"/>
      <c r="K657" s="238">
        <f>ROUND(E657*J657,2)</f>
        <v>0</v>
      </c>
      <c r="L657" s="238">
        <v>21</v>
      </c>
      <c r="M657" s="238">
        <f>G657*(1+L657/100)</f>
        <v>0</v>
      </c>
      <c r="N657" s="238">
        <v>0</v>
      </c>
      <c r="O657" s="238">
        <f>ROUND(E657*N657,2)</f>
        <v>0</v>
      </c>
      <c r="P657" s="238">
        <v>2.3E-3</v>
      </c>
      <c r="Q657" s="238">
        <f>ROUND(E657*P657,2)</f>
        <v>0.22</v>
      </c>
      <c r="R657" s="238" t="s">
        <v>910</v>
      </c>
      <c r="S657" s="238" t="s">
        <v>214</v>
      </c>
      <c r="T657" s="239" t="s">
        <v>284</v>
      </c>
      <c r="U657" s="222">
        <v>0.10349999999999999</v>
      </c>
      <c r="V657" s="222">
        <f>ROUND(E657*U657,2)</f>
        <v>10.02</v>
      </c>
      <c r="W657" s="222"/>
      <c r="X657" s="222" t="s">
        <v>248</v>
      </c>
      <c r="Y657" s="211"/>
      <c r="Z657" s="211"/>
      <c r="AA657" s="211"/>
      <c r="AB657" s="211"/>
      <c r="AC657" s="211"/>
      <c r="AD657" s="211"/>
      <c r="AE657" s="211"/>
      <c r="AF657" s="211"/>
      <c r="AG657" s="211" t="s">
        <v>745</v>
      </c>
      <c r="AH657" s="211"/>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8" t="s">
        <v>1880</v>
      </c>
      <c r="D658" s="259"/>
      <c r="E658" s="260">
        <v>96.789000000000001</v>
      </c>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v>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33">
        <v>175</v>
      </c>
      <c r="B659" s="234" t="s">
        <v>1988</v>
      </c>
      <c r="C659" s="252" t="s">
        <v>1989</v>
      </c>
      <c r="D659" s="235" t="s">
        <v>349</v>
      </c>
      <c r="E659" s="236">
        <v>14.6</v>
      </c>
      <c r="F659" s="237"/>
      <c r="G659" s="238">
        <f>ROUND(E659*F659,2)</f>
        <v>0</v>
      </c>
      <c r="H659" s="237"/>
      <c r="I659" s="238">
        <f>ROUND(E659*H659,2)</f>
        <v>0</v>
      </c>
      <c r="J659" s="237"/>
      <c r="K659" s="238">
        <f>ROUND(E659*J659,2)</f>
        <v>0</v>
      </c>
      <c r="L659" s="238">
        <v>21</v>
      </c>
      <c r="M659" s="238">
        <f>G659*(1+L659/100)</f>
        <v>0</v>
      </c>
      <c r="N659" s="238">
        <v>0</v>
      </c>
      <c r="O659" s="238">
        <f>ROUND(E659*N659,2)</f>
        <v>0</v>
      </c>
      <c r="P659" s="238">
        <v>2.8500000000000001E-3</v>
      </c>
      <c r="Q659" s="238">
        <f>ROUND(E659*P659,2)</f>
        <v>0.04</v>
      </c>
      <c r="R659" s="238" t="s">
        <v>910</v>
      </c>
      <c r="S659" s="238" t="s">
        <v>214</v>
      </c>
      <c r="T659" s="239" t="s">
        <v>284</v>
      </c>
      <c r="U659" s="222">
        <v>6.9000000000000006E-2</v>
      </c>
      <c r="V659" s="222">
        <f>ROUND(E659*U659,2)</f>
        <v>1.01</v>
      </c>
      <c r="W659" s="222"/>
      <c r="X659" s="222" t="s">
        <v>248</v>
      </c>
      <c r="Y659" s="211"/>
      <c r="Z659" s="211"/>
      <c r="AA659" s="211"/>
      <c r="AB659" s="211"/>
      <c r="AC659" s="211"/>
      <c r="AD659" s="211"/>
      <c r="AE659" s="211"/>
      <c r="AF659" s="211"/>
      <c r="AG659" s="211" t="s">
        <v>745</v>
      </c>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68" t="s">
        <v>1964</v>
      </c>
      <c r="D660" s="259"/>
      <c r="E660" s="260">
        <v>14.6</v>
      </c>
      <c r="F660" s="222"/>
      <c r="G660" s="222"/>
      <c r="H660" s="222"/>
      <c r="I660" s="222"/>
      <c r="J660" s="222"/>
      <c r="K660" s="222"/>
      <c r="L660" s="222"/>
      <c r="M660" s="222"/>
      <c r="N660" s="222"/>
      <c r="O660" s="222"/>
      <c r="P660" s="222"/>
      <c r="Q660" s="222"/>
      <c r="R660" s="222"/>
      <c r="S660" s="222"/>
      <c r="T660" s="222"/>
      <c r="U660" s="222"/>
      <c r="V660" s="222"/>
      <c r="W660" s="222"/>
      <c r="X660" s="222"/>
      <c r="Y660" s="211"/>
      <c r="Z660" s="211"/>
      <c r="AA660" s="211"/>
      <c r="AB660" s="211"/>
      <c r="AC660" s="211"/>
      <c r="AD660" s="211"/>
      <c r="AE660" s="211"/>
      <c r="AF660" s="211"/>
      <c r="AG660" s="211" t="s">
        <v>288</v>
      </c>
      <c r="AH660" s="211">
        <v>0</v>
      </c>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33">
        <v>176</v>
      </c>
      <c r="B661" s="234" t="s">
        <v>1990</v>
      </c>
      <c r="C661" s="252" t="s">
        <v>1991</v>
      </c>
      <c r="D661" s="235" t="s">
        <v>349</v>
      </c>
      <c r="E661" s="236">
        <v>19.3</v>
      </c>
      <c r="F661" s="237"/>
      <c r="G661" s="238">
        <f>ROUND(E661*F661,2)</f>
        <v>0</v>
      </c>
      <c r="H661" s="237"/>
      <c r="I661" s="238">
        <f>ROUND(E661*H661,2)</f>
        <v>0</v>
      </c>
      <c r="J661" s="237"/>
      <c r="K661" s="238">
        <f>ROUND(E661*J661,2)</f>
        <v>0</v>
      </c>
      <c r="L661" s="238">
        <v>21</v>
      </c>
      <c r="M661" s="238">
        <f>G661*(1+L661/100)</f>
        <v>0</v>
      </c>
      <c r="N661" s="238">
        <v>0</v>
      </c>
      <c r="O661" s="238">
        <f>ROUND(E661*N661,2)</f>
        <v>0</v>
      </c>
      <c r="P661" s="238">
        <v>8.9999999999999993E-3</v>
      </c>
      <c r="Q661" s="238">
        <f>ROUND(E661*P661,2)</f>
        <v>0.17</v>
      </c>
      <c r="R661" s="238"/>
      <c r="S661" s="238" t="s">
        <v>247</v>
      </c>
      <c r="T661" s="239" t="s">
        <v>215</v>
      </c>
      <c r="U661" s="222">
        <v>0</v>
      </c>
      <c r="V661" s="222">
        <f>ROUND(E661*U661,2)</f>
        <v>0</v>
      </c>
      <c r="W661" s="222"/>
      <c r="X661" s="222" t="s">
        <v>248</v>
      </c>
      <c r="Y661" s="211"/>
      <c r="Z661" s="211"/>
      <c r="AA661" s="211"/>
      <c r="AB661" s="211"/>
      <c r="AC661" s="211"/>
      <c r="AD661" s="211"/>
      <c r="AE661" s="211"/>
      <c r="AF661" s="211"/>
      <c r="AG661" s="211" t="s">
        <v>745</v>
      </c>
      <c r="AH661" s="211"/>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outlineLevel="1" x14ac:dyDescent="0.2">
      <c r="A662" s="218"/>
      <c r="B662" s="219"/>
      <c r="C662" s="268" t="s">
        <v>1992</v>
      </c>
      <c r="D662" s="259"/>
      <c r="E662" s="260">
        <v>19.3</v>
      </c>
      <c r="F662" s="222"/>
      <c r="G662" s="222"/>
      <c r="H662" s="222"/>
      <c r="I662" s="222"/>
      <c r="J662" s="222"/>
      <c r="K662" s="222"/>
      <c r="L662" s="222"/>
      <c r="M662" s="222"/>
      <c r="N662" s="222"/>
      <c r="O662" s="222"/>
      <c r="P662" s="222"/>
      <c r="Q662" s="222"/>
      <c r="R662" s="222"/>
      <c r="S662" s="222"/>
      <c r="T662" s="222"/>
      <c r="U662" s="222"/>
      <c r="V662" s="222"/>
      <c r="W662" s="222"/>
      <c r="X662" s="222"/>
      <c r="Y662" s="211"/>
      <c r="Z662" s="211"/>
      <c r="AA662" s="211"/>
      <c r="AB662" s="211"/>
      <c r="AC662" s="211"/>
      <c r="AD662" s="211"/>
      <c r="AE662" s="211"/>
      <c r="AF662" s="211"/>
      <c r="AG662" s="211" t="s">
        <v>288</v>
      </c>
      <c r="AH662" s="211">
        <v>0</v>
      </c>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33">
        <v>177</v>
      </c>
      <c r="B663" s="234" t="s">
        <v>1993</v>
      </c>
      <c r="C663" s="252" t="s">
        <v>1994</v>
      </c>
      <c r="D663" s="235" t="s">
        <v>349</v>
      </c>
      <c r="E663" s="236">
        <v>19.3</v>
      </c>
      <c r="F663" s="237"/>
      <c r="G663" s="238">
        <f>ROUND(E663*F663,2)</f>
        <v>0</v>
      </c>
      <c r="H663" s="237"/>
      <c r="I663" s="238">
        <f>ROUND(E663*H663,2)</f>
        <v>0</v>
      </c>
      <c r="J663" s="237"/>
      <c r="K663" s="238">
        <f>ROUND(E663*J663,2)</f>
        <v>0</v>
      </c>
      <c r="L663" s="238">
        <v>21</v>
      </c>
      <c r="M663" s="238">
        <f>G663*(1+L663/100)</f>
        <v>0</v>
      </c>
      <c r="N663" s="238">
        <v>7.0000000000000001E-3</v>
      </c>
      <c r="O663" s="238">
        <f>ROUND(E663*N663,2)</f>
        <v>0.14000000000000001</v>
      </c>
      <c r="P663" s="238">
        <v>0</v>
      </c>
      <c r="Q663" s="238">
        <f>ROUND(E663*P663,2)</f>
        <v>0</v>
      </c>
      <c r="R663" s="238"/>
      <c r="S663" s="238" t="s">
        <v>247</v>
      </c>
      <c r="T663" s="239" t="s">
        <v>215</v>
      </c>
      <c r="U663" s="222">
        <v>0</v>
      </c>
      <c r="V663" s="222">
        <f>ROUND(E663*U663,2)</f>
        <v>0</v>
      </c>
      <c r="W663" s="222"/>
      <c r="X663" s="222" t="s">
        <v>248</v>
      </c>
      <c r="Y663" s="211"/>
      <c r="Z663" s="211"/>
      <c r="AA663" s="211"/>
      <c r="AB663" s="211"/>
      <c r="AC663" s="211"/>
      <c r="AD663" s="211"/>
      <c r="AE663" s="211"/>
      <c r="AF663" s="211"/>
      <c r="AG663" s="211" t="s">
        <v>745</v>
      </c>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53" t="s">
        <v>1995</v>
      </c>
      <c r="D664" s="240"/>
      <c r="E664" s="240"/>
      <c r="F664" s="240"/>
      <c r="G664" s="240"/>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219</v>
      </c>
      <c r="AH664" s="211"/>
      <c r="AI664" s="211"/>
      <c r="AJ664" s="211"/>
      <c r="AK664" s="211"/>
      <c r="AL664" s="211"/>
      <c r="AM664" s="211"/>
      <c r="AN664" s="211"/>
      <c r="AO664" s="211"/>
      <c r="AP664" s="211"/>
      <c r="AQ664" s="211"/>
      <c r="AR664" s="211"/>
      <c r="AS664" s="211"/>
      <c r="AT664" s="211"/>
      <c r="AU664" s="211"/>
      <c r="AV664" s="211"/>
      <c r="AW664" s="211"/>
      <c r="AX664" s="211"/>
      <c r="AY664" s="211"/>
      <c r="AZ664" s="211"/>
      <c r="BA664" s="241" t="str">
        <f>C664</f>
        <v>Dodávka a montáž oplechování z plechu tl. 0,6mm s povrchovou úpravou PE (polyester). Barva hnědá a cihlově červená.</v>
      </c>
      <c r="BB664" s="211"/>
      <c r="BC664" s="211"/>
      <c r="BD664" s="211"/>
      <c r="BE664" s="211"/>
      <c r="BF664" s="211"/>
      <c r="BG664" s="211"/>
      <c r="BH664" s="211"/>
    </row>
    <row r="665" spans="1:60" outlineLevel="1" x14ac:dyDescent="0.2">
      <c r="A665" s="218"/>
      <c r="B665" s="219"/>
      <c r="C665" s="268" t="s">
        <v>1992</v>
      </c>
      <c r="D665" s="259"/>
      <c r="E665" s="260">
        <v>19.3</v>
      </c>
      <c r="F665" s="222"/>
      <c r="G665" s="222"/>
      <c r="H665" s="222"/>
      <c r="I665" s="222"/>
      <c r="J665" s="222"/>
      <c r="K665" s="222"/>
      <c r="L665" s="222"/>
      <c r="M665" s="222"/>
      <c r="N665" s="222"/>
      <c r="O665" s="222"/>
      <c r="P665" s="222"/>
      <c r="Q665" s="222"/>
      <c r="R665" s="222"/>
      <c r="S665" s="222"/>
      <c r="T665" s="222"/>
      <c r="U665" s="222"/>
      <c r="V665" s="222"/>
      <c r="W665" s="222"/>
      <c r="X665" s="222"/>
      <c r="Y665" s="211"/>
      <c r="Z665" s="211"/>
      <c r="AA665" s="211"/>
      <c r="AB665" s="211"/>
      <c r="AC665" s="211"/>
      <c r="AD665" s="211"/>
      <c r="AE665" s="211"/>
      <c r="AF665" s="211"/>
      <c r="AG665" s="211" t="s">
        <v>288</v>
      </c>
      <c r="AH665" s="211">
        <v>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ht="20.95" outlineLevel="1" x14ac:dyDescent="0.2">
      <c r="A666" s="233">
        <v>178</v>
      </c>
      <c r="B666" s="234" t="s">
        <v>987</v>
      </c>
      <c r="C666" s="252" t="s">
        <v>988</v>
      </c>
      <c r="D666" s="235" t="s">
        <v>294</v>
      </c>
      <c r="E666" s="236">
        <v>19.042960000000001</v>
      </c>
      <c r="F666" s="237"/>
      <c r="G666" s="238">
        <f>ROUND(E666*F666,2)</f>
        <v>0</v>
      </c>
      <c r="H666" s="237"/>
      <c r="I666" s="238">
        <f>ROUND(E666*H666,2)</f>
        <v>0</v>
      </c>
      <c r="J666" s="237"/>
      <c r="K666" s="238">
        <f>ROUND(E666*J666,2)</f>
        <v>0</v>
      </c>
      <c r="L666" s="238">
        <v>21</v>
      </c>
      <c r="M666" s="238">
        <f>G666*(1+L666/100)</f>
        <v>0</v>
      </c>
      <c r="N666" s="238">
        <v>5.4999999999999997E-3</v>
      </c>
      <c r="O666" s="238">
        <f>ROUND(E666*N666,2)</f>
        <v>0.1</v>
      </c>
      <c r="P666" s="238">
        <v>0</v>
      </c>
      <c r="Q666" s="238">
        <f>ROUND(E666*P666,2)</f>
        <v>0</v>
      </c>
      <c r="R666" s="238"/>
      <c r="S666" s="238" t="s">
        <v>247</v>
      </c>
      <c r="T666" s="239" t="s">
        <v>215</v>
      </c>
      <c r="U666" s="222">
        <v>0</v>
      </c>
      <c r="V666" s="222">
        <f>ROUND(E666*U666,2)</f>
        <v>0</v>
      </c>
      <c r="W666" s="222"/>
      <c r="X666" s="222" t="s">
        <v>344</v>
      </c>
      <c r="Y666" s="211"/>
      <c r="Z666" s="211"/>
      <c r="AA666" s="211"/>
      <c r="AB666" s="211"/>
      <c r="AC666" s="211"/>
      <c r="AD666" s="211"/>
      <c r="AE666" s="211"/>
      <c r="AF666" s="211"/>
      <c r="AG666" s="211" t="s">
        <v>345</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18"/>
      <c r="B667" s="219"/>
      <c r="C667" s="269" t="s">
        <v>310</v>
      </c>
      <c r="D667" s="261"/>
      <c r="E667" s="262"/>
      <c r="F667" s="222"/>
      <c r="G667" s="222"/>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288</v>
      </c>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18"/>
      <c r="B668" s="219"/>
      <c r="C668" s="270" t="s">
        <v>1996</v>
      </c>
      <c r="D668" s="261"/>
      <c r="E668" s="262">
        <v>8.5</v>
      </c>
      <c r="F668" s="222"/>
      <c r="G668" s="222"/>
      <c r="H668" s="222"/>
      <c r="I668" s="222"/>
      <c r="J668" s="222"/>
      <c r="K668" s="222"/>
      <c r="L668" s="222"/>
      <c r="M668" s="222"/>
      <c r="N668" s="222"/>
      <c r="O668" s="222"/>
      <c r="P668" s="222"/>
      <c r="Q668" s="222"/>
      <c r="R668" s="222"/>
      <c r="S668" s="222"/>
      <c r="T668" s="222"/>
      <c r="U668" s="222"/>
      <c r="V668" s="222"/>
      <c r="W668" s="222"/>
      <c r="X668" s="222"/>
      <c r="Y668" s="211"/>
      <c r="Z668" s="211"/>
      <c r="AA668" s="211"/>
      <c r="AB668" s="211"/>
      <c r="AC668" s="211"/>
      <c r="AD668" s="211"/>
      <c r="AE668" s="211"/>
      <c r="AF668" s="211"/>
      <c r="AG668" s="211" t="s">
        <v>288</v>
      </c>
      <c r="AH668" s="211">
        <v>2</v>
      </c>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18"/>
      <c r="B669" s="219"/>
      <c r="C669" s="270" t="s">
        <v>1997</v>
      </c>
      <c r="D669" s="261"/>
      <c r="E669" s="262">
        <v>4.8</v>
      </c>
      <c r="F669" s="222"/>
      <c r="G669" s="222"/>
      <c r="H669" s="222"/>
      <c r="I669" s="222"/>
      <c r="J669" s="222"/>
      <c r="K669" s="222"/>
      <c r="L669" s="222"/>
      <c r="M669" s="222"/>
      <c r="N669" s="222"/>
      <c r="O669" s="222"/>
      <c r="P669" s="222"/>
      <c r="Q669" s="222"/>
      <c r="R669" s="222"/>
      <c r="S669" s="222"/>
      <c r="T669" s="222"/>
      <c r="U669" s="222"/>
      <c r="V669" s="222"/>
      <c r="W669" s="222"/>
      <c r="X669" s="222"/>
      <c r="Y669" s="211"/>
      <c r="Z669" s="211"/>
      <c r="AA669" s="211"/>
      <c r="AB669" s="211"/>
      <c r="AC669" s="211"/>
      <c r="AD669" s="211"/>
      <c r="AE669" s="211"/>
      <c r="AF669" s="211"/>
      <c r="AG669" s="211" t="s">
        <v>288</v>
      </c>
      <c r="AH669" s="211">
        <v>2</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18"/>
      <c r="B670" s="219"/>
      <c r="C670" s="270" t="s">
        <v>1998</v>
      </c>
      <c r="D670" s="261"/>
      <c r="E670" s="262">
        <v>10.8</v>
      </c>
      <c r="F670" s="222"/>
      <c r="G670" s="222"/>
      <c r="H670" s="222"/>
      <c r="I670" s="222"/>
      <c r="J670" s="222"/>
      <c r="K670" s="222"/>
      <c r="L670" s="222"/>
      <c r="M670" s="222"/>
      <c r="N670" s="222"/>
      <c r="O670" s="222"/>
      <c r="P670" s="222"/>
      <c r="Q670" s="222"/>
      <c r="R670" s="222"/>
      <c r="S670" s="222"/>
      <c r="T670" s="222"/>
      <c r="U670" s="222"/>
      <c r="V670" s="222"/>
      <c r="W670" s="222"/>
      <c r="X670" s="222"/>
      <c r="Y670" s="211"/>
      <c r="Z670" s="211"/>
      <c r="AA670" s="211"/>
      <c r="AB670" s="211"/>
      <c r="AC670" s="211"/>
      <c r="AD670" s="211"/>
      <c r="AE670" s="211"/>
      <c r="AF670" s="211"/>
      <c r="AG670" s="211" t="s">
        <v>288</v>
      </c>
      <c r="AH670" s="211">
        <v>2</v>
      </c>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18"/>
      <c r="B671" s="219"/>
      <c r="C671" s="270" t="s">
        <v>1999</v>
      </c>
      <c r="D671" s="261"/>
      <c r="E671" s="262">
        <v>3.5</v>
      </c>
      <c r="F671" s="222"/>
      <c r="G671" s="222"/>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288</v>
      </c>
      <c r="AH671" s="211">
        <v>2</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18"/>
      <c r="B672" s="219"/>
      <c r="C672" s="270" t="s">
        <v>2000</v>
      </c>
      <c r="D672" s="261"/>
      <c r="E672" s="262">
        <v>21</v>
      </c>
      <c r="F672" s="222"/>
      <c r="G672" s="222"/>
      <c r="H672" s="222"/>
      <c r="I672" s="222"/>
      <c r="J672" s="222"/>
      <c r="K672" s="222"/>
      <c r="L672" s="222"/>
      <c r="M672" s="222"/>
      <c r="N672" s="222"/>
      <c r="O672" s="222"/>
      <c r="P672" s="222"/>
      <c r="Q672" s="222"/>
      <c r="R672" s="222"/>
      <c r="S672" s="222"/>
      <c r="T672" s="222"/>
      <c r="U672" s="222"/>
      <c r="V672" s="222"/>
      <c r="W672" s="222"/>
      <c r="X672" s="222"/>
      <c r="Y672" s="211"/>
      <c r="Z672" s="211"/>
      <c r="AA672" s="211"/>
      <c r="AB672" s="211"/>
      <c r="AC672" s="211"/>
      <c r="AD672" s="211"/>
      <c r="AE672" s="211"/>
      <c r="AF672" s="211"/>
      <c r="AG672" s="211" t="s">
        <v>288</v>
      </c>
      <c r="AH672" s="211">
        <v>2</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70" t="s">
        <v>2001</v>
      </c>
      <c r="D673" s="261"/>
      <c r="E673" s="262">
        <v>1</v>
      </c>
      <c r="F673" s="222"/>
      <c r="G673" s="222"/>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288</v>
      </c>
      <c r="AH673" s="211">
        <v>2</v>
      </c>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70" t="s">
        <v>2002</v>
      </c>
      <c r="D674" s="261"/>
      <c r="E674" s="262">
        <v>3</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2</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18"/>
      <c r="B675" s="219"/>
      <c r="C675" s="270" t="s">
        <v>2003</v>
      </c>
      <c r="D675" s="261"/>
      <c r="E675" s="262">
        <v>8.1</v>
      </c>
      <c r="F675" s="222"/>
      <c r="G675" s="222"/>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288</v>
      </c>
      <c r="AH675" s="211">
        <v>2</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70" t="s">
        <v>2004</v>
      </c>
      <c r="D676" s="261"/>
      <c r="E676" s="262">
        <v>1.6</v>
      </c>
      <c r="F676" s="222"/>
      <c r="G676" s="222"/>
      <c r="H676" s="222"/>
      <c r="I676" s="222"/>
      <c r="J676" s="222"/>
      <c r="K676" s="222"/>
      <c r="L676" s="222"/>
      <c r="M676" s="222"/>
      <c r="N676" s="222"/>
      <c r="O676" s="222"/>
      <c r="P676" s="222"/>
      <c r="Q676" s="222"/>
      <c r="R676" s="222"/>
      <c r="S676" s="222"/>
      <c r="T676" s="222"/>
      <c r="U676" s="222"/>
      <c r="V676" s="222"/>
      <c r="W676" s="222"/>
      <c r="X676" s="222"/>
      <c r="Y676" s="211"/>
      <c r="Z676" s="211"/>
      <c r="AA676" s="211"/>
      <c r="AB676" s="211"/>
      <c r="AC676" s="211"/>
      <c r="AD676" s="211"/>
      <c r="AE676" s="211"/>
      <c r="AF676" s="211"/>
      <c r="AG676" s="211" t="s">
        <v>288</v>
      </c>
      <c r="AH676" s="211">
        <v>2</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18"/>
      <c r="B677" s="219"/>
      <c r="C677" s="270" t="s">
        <v>2005</v>
      </c>
      <c r="D677" s="261"/>
      <c r="E677" s="262">
        <v>0.9</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2</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outlineLevel="1" x14ac:dyDescent="0.2">
      <c r="A678" s="218"/>
      <c r="B678" s="219"/>
      <c r="C678" s="271" t="s">
        <v>315</v>
      </c>
      <c r="D678" s="263"/>
      <c r="E678" s="264">
        <v>63.2</v>
      </c>
      <c r="F678" s="222"/>
      <c r="G678" s="222"/>
      <c r="H678" s="222"/>
      <c r="I678" s="222"/>
      <c r="J678" s="222"/>
      <c r="K678" s="222"/>
      <c r="L678" s="222"/>
      <c r="M678" s="222"/>
      <c r="N678" s="222"/>
      <c r="O678" s="222"/>
      <c r="P678" s="222"/>
      <c r="Q678" s="222"/>
      <c r="R678" s="222"/>
      <c r="S678" s="222"/>
      <c r="T678" s="222"/>
      <c r="U678" s="222"/>
      <c r="V678" s="222"/>
      <c r="W678" s="222"/>
      <c r="X678" s="222"/>
      <c r="Y678" s="211"/>
      <c r="Z678" s="211"/>
      <c r="AA678" s="211"/>
      <c r="AB678" s="211"/>
      <c r="AC678" s="211"/>
      <c r="AD678" s="211"/>
      <c r="AE678" s="211"/>
      <c r="AF678" s="211"/>
      <c r="AG678" s="211" t="s">
        <v>288</v>
      </c>
      <c r="AH678" s="211">
        <v>3</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69" t="s">
        <v>316</v>
      </c>
      <c r="D679" s="261"/>
      <c r="E679" s="262"/>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18"/>
      <c r="B680" s="219"/>
      <c r="C680" s="268" t="s">
        <v>2006</v>
      </c>
      <c r="D680" s="259"/>
      <c r="E680" s="260">
        <v>17.38</v>
      </c>
      <c r="F680" s="222"/>
      <c r="G680" s="222"/>
      <c r="H680" s="222"/>
      <c r="I680" s="222"/>
      <c r="J680" s="222"/>
      <c r="K680" s="222"/>
      <c r="L680" s="222"/>
      <c r="M680" s="222"/>
      <c r="N680" s="222"/>
      <c r="O680" s="222"/>
      <c r="P680" s="222"/>
      <c r="Q680" s="222"/>
      <c r="R680" s="222"/>
      <c r="S680" s="222"/>
      <c r="T680" s="222"/>
      <c r="U680" s="222"/>
      <c r="V680" s="222"/>
      <c r="W680" s="222"/>
      <c r="X680" s="222"/>
      <c r="Y680" s="211"/>
      <c r="Z680" s="211"/>
      <c r="AA680" s="211"/>
      <c r="AB680" s="211"/>
      <c r="AC680" s="211"/>
      <c r="AD680" s="211"/>
      <c r="AE680" s="211"/>
      <c r="AF680" s="211"/>
      <c r="AG680" s="211" t="s">
        <v>288</v>
      </c>
      <c r="AH680" s="211">
        <v>0</v>
      </c>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18"/>
      <c r="B681" s="219"/>
      <c r="C681" s="268" t="s">
        <v>2007</v>
      </c>
      <c r="D681" s="259"/>
      <c r="E681" s="260">
        <v>1.66296</v>
      </c>
      <c r="F681" s="222"/>
      <c r="G681" s="222"/>
      <c r="H681" s="222"/>
      <c r="I681" s="222"/>
      <c r="J681" s="222"/>
      <c r="K681" s="222"/>
      <c r="L681" s="222"/>
      <c r="M681" s="222"/>
      <c r="N681" s="222"/>
      <c r="O681" s="222"/>
      <c r="P681" s="222"/>
      <c r="Q681" s="222"/>
      <c r="R681" s="222"/>
      <c r="S681" s="222"/>
      <c r="T681" s="222"/>
      <c r="U681" s="222"/>
      <c r="V681" s="222"/>
      <c r="W681" s="222"/>
      <c r="X681" s="222"/>
      <c r="Y681" s="211"/>
      <c r="Z681" s="211"/>
      <c r="AA681" s="211"/>
      <c r="AB681" s="211"/>
      <c r="AC681" s="211"/>
      <c r="AD681" s="211"/>
      <c r="AE681" s="211"/>
      <c r="AF681" s="211"/>
      <c r="AG681" s="211" t="s">
        <v>288</v>
      </c>
      <c r="AH681" s="211">
        <v>0</v>
      </c>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33">
        <v>179</v>
      </c>
      <c r="B682" s="234" t="s">
        <v>1064</v>
      </c>
      <c r="C682" s="252" t="s">
        <v>1065</v>
      </c>
      <c r="D682" s="235" t="s">
        <v>338</v>
      </c>
      <c r="E682" s="236">
        <v>0.39085999999999999</v>
      </c>
      <c r="F682" s="237"/>
      <c r="G682" s="238">
        <f>ROUND(E682*F682,2)</f>
        <v>0</v>
      </c>
      <c r="H682" s="237"/>
      <c r="I682" s="238">
        <f>ROUND(E682*H682,2)</f>
        <v>0</v>
      </c>
      <c r="J682" s="237"/>
      <c r="K682" s="238">
        <f>ROUND(E682*J682,2)</f>
        <v>0</v>
      </c>
      <c r="L682" s="238">
        <v>21</v>
      </c>
      <c r="M682" s="238">
        <f>G682*(1+L682/100)</f>
        <v>0</v>
      </c>
      <c r="N682" s="238">
        <v>0</v>
      </c>
      <c r="O682" s="238">
        <f>ROUND(E682*N682,2)</f>
        <v>0</v>
      </c>
      <c r="P682" s="238">
        <v>0</v>
      </c>
      <c r="Q682" s="238">
        <f>ROUND(E682*P682,2)</f>
        <v>0</v>
      </c>
      <c r="R682" s="238" t="s">
        <v>910</v>
      </c>
      <c r="S682" s="238" t="s">
        <v>214</v>
      </c>
      <c r="T682" s="239" t="s">
        <v>284</v>
      </c>
      <c r="U682" s="222">
        <v>4.82</v>
      </c>
      <c r="V682" s="222">
        <f>ROUND(E682*U682,2)</f>
        <v>1.88</v>
      </c>
      <c r="W682" s="222"/>
      <c r="X682" s="222" t="s">
        <v>248</v>
      </c>
      <c r="Y682" s="211"/>
      <c r="Z682" s="211"/>
      <c r="AA682" s="211"/>
      <c r="AB682" s="211"/>
      <c r="AC682" s="211"/>
      <c r="AD682" s="211"/>
      <c r="AE682" s="211"/>
      <c r="AF682" s="211"/>
      <c r="AG682" s="211" t="s">
        <v>745</v>
      </c>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18"/>
      <c r="B683" s="219"/>
      <c r="C683" s="267" t="s">
        <v>824</v>
      </c>
      <c r="D683" s="265"/>
      <c r="E683" s="265"/>
      <c r="F683" s="265"/>
      <c r="G683" s="265"/>
      <c r="H683" s="222"/>
      <c r="I683" s="222"/>
      <c r="J683" s="222"/>
      <c r="K683" s="222"/>
      <c r="L683" s="222"/>
      <c r="M683" s="222"/>
      <c r="N683" s="222"/>
      <c r="O683" s="222"/>
      <c r="P683" s="222"/>
      <c r="Q683" s="222"/>
      <c r="R683" s="222"/>
      <c r="S683" s="222"/>
      <c r="T683" s="222"/>
      <c r="U683" s="222"/>
      <c r="V683" s="222"/>
      <c r="W683" s="222"/>
      <c r="X683" s="222"/>
      <c r="Y683" s="211"/>
      <c r="Z683" s="211"/>
      <c r="AA683" s="211"/>
      <c r="AB683" s="211"/>
      <c r="AC683" s="211"/>
      <c r="AD683" s="211"/>
      <c r="AE683" s="211"/>
      <c r="AF683" s="211"/>
      <c r="AG683" s="211" t="s">
        <v>286</v>
      </c>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43">
        <v>180</v>
      </c>
      <c r="B684" s="244" t="s">
        <v>2008</v>
      </c>
      <c r="C684" s="255" t="s">
        <v>2009</v>
      </c>
      <c r="D684" s="245" t="s">
        <v>338</v>
      </c>
      <c r="E684" s="246">
        <v>0.62117</v>
      </c>
      <c r="F684" s="247"/>
      <c r="G684" s="248">
        <f>ROUND(E684*F684,2)</f>
        <v>0</v>
      </c>
      <c r="H684" s="247"/>
      <c r="I684" s="248">
        <f>ROUND(E684*H684,2)</f>
        <v>0</v>
      </c>
      <c r="J684" s="247"/>
      <c r="K684" s="248">
        <f>ROUND(E684*J684,2)</f>
        <v>0</v>
      </c>
      <c r="L684" s="248">
        <v>21</v>
      </c>
      <c r="M684" s="248">
        <f>G684*(1+L684/100)</f>
        <v>0</v>
      </c>
      <c r="N684" s="248">
        <v>0</v>
      </c>
      <c r="O684" s="248">
        <f>ROUND(E684*N684,2)</f>
        <v>0</v>
      </c>
      <c r="P684" s="248">
        <v>0</v>
      </c>
      <c r="Q684" s="248">
        <f>ROUND(E684*P684,2)</f>
        <v>0</v>
      </c>
      <c r="R684" s="248" t="s">
        <v>677</v>
      </c>
      <c r="S684" s="248" t="s">
        <v>214</v>
      </c>
      <c r="T684" s="249" t="s">
        <v>284</v>
      </c>
      <c r="U684" s="222">
        <v>0</v>
      </c>
      <c r="V684" s="222">
        <f>ROUND(E684*U684,2)</f>
        <v>0</v>
      </c>
      <c r="W684" s="222"/>
      <c r="X684" s="222" t="s">
        <v>248</v>
      </c>
      <c r="Y684" s="211"/>
      <c r="Z684" s="211"/>
      <c r="AA684" s="211"/>
      <c r="AB684" s="211"/>
      <c r="AC684" s="211"/>
      <c r="AD684" s="211"/>
      <c r="AE684" s="211"/>
      <c r="AF684" s="211"/>
      <c r="AG684" s="211" t="s">
        <v>721</v>
      </c>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ht="20.95" outlineLevel="1" x14ac:dyDescent="0.2">
      <c r="A685" s="243">
        <v>181</v>
      </c>
      <c r="B685" s="244" t="s">
        <v>719</v>
      </c>
      <c r="C685" s="255" t="s">
        <v>720</v>
      </c>
      <c r="D685" s="245" t="s">
        <v>338</v>
      </c>
      <c r="E685" s="246">
        <v>0.62117</v>
      </c>
      <c r="F685" s="247"/>
      <c r="G685" s="248">
        <f>ROUND(E685*F685,2)</f>
        <v>0</v>
      </c>
      <c r="H685" s="247"/>
      <c r="I685" s="248">
        <f>ROUND(E685*H685,2)</f>
        <v>0</v>
      </c>
      <c r="J685" s="247"/>
      <c r="K685" s="248">
        <f>ROUND(E685*J685,2)</f>
        <v>0</v>
      </c>
      <c r="L685" s="248">
        <v>21</v>
      </c>
      <c r="M685" s="248">
        <f>G685*(1+L685/100)</f>
        <v>0</v>
      </c>
      <c r="N685" s="248">
        <v>0</v>
      </c>
      <c r="O685" s="248">
        <f>ROUND(E685*N685,2)</f>
        <v>0</v>
      </c>
      <c r="P685" s="248">
        <v>0</v>
      </c>
      <c r="Q685" s="248">
        <f>ROUND(E685*P685,2)</f>
        <v>0</v>
      </c>
      <c r="R685" s="248" t="s">
        <v>677</v>
      </c>
      <c r="S685" s="248" t="s">
        <v>214</v>
      </c>
      <c r="T685" s="249" t="s">
        <v>284</v>
      </c>
      <c r="U685" s="222">
        <v>0.93300000000000005</v>
      </c>
      <c r="V685" s="222">
        <f>ROUND(E685*U685,2)</f>
        <v>0.57999999999999996</v>
      </c>
      <c r="W685" s="222"/>
      <c r="X685" s="222" t="s">
        <v>248</v>
      </c>
      <c r="Y685" s="211"/>
      <c r="Z685" s="211"/>
      <c r="AA685" s="211"/>
      <c r="AB685" s="211"/>
      <c r="AC685" s="211"/>
      <c r="AD685" s="211"/>
      <c r="AE685" s="211"/>
      <c r="AF685" s="211"/>
      <c r="AG685" s="211" t="s">
        <v>721</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33">
        <v>182</v>
      </c>
      <c r="B686" s="234" t="s">
        <v>724</v>
      </c>
      <c r="C686" s="252" t="s">
        <v>725</v>
      </c>
      <c r="D686" s="235" t="s">
        <v>338</v>
      </c>
      <c r="E686" s="236">
        <v>0.62117</v>
      </c>
      <c r="F686" s="237"/>
      <c r="G686" s="238">
        <f>ROUND(E686*F686,2)</f>
        <v>0</v>
      </c>
      <c r="H686" s="237"/>
      <c r="I686" s="238">
        <f>ROUND(E686*H686,2)</f>
        <v>0</v>
      </c>
      <c r="J686" s="237"/>
      <c r="K686" s="238">
        <f>ROUND(E686*J686,2)</f>
        <v>0</v>
      </c>
      <c r="L686" s="238">
        <v>21</v>
      </c>
      <c r="M686" s="238">
        <f>G686*(1+L686/100)</f>
        <v>0</v>
      </c>
      <c r="N686" s="238">
        <v>0</v>
      </c>
      <c r="O686" s="238">
        <f>ROUND(E686*N686,2)</f>
        <v>0</v>
      </c>
      <c r="P686" s="238">
        <v>0</v>
      </c>
      <c r="Q686" s="238">
        <f>ROUND(E686*P686,2)</f>
        <v>0</v>
      </c>
      <c r="R686" s="238" t="s">
        <v>677</v>
      </c>
      <c r="S686" s="238" t="s">
        <v>214</v>
      </c>
      <c r="T686" s="239" t="s">
        <v>284</v>
      </c>
      <c r="U686" s="222">
        <v>0.49</v>
      </c>
      <c r="V686" s="222">
        <f>ROUND(E686*U686,2)</f>
        <v>0.3</v>
      </c>
      <c r="W686" s="222"/>
      <c r="X686" s="222" t="s">
        <v>248</v>
      </c>
      <c r="Y686" s="211"/>
      <c r="Z686" s="211"/>
      <c r="AA686" s="211"/>
      <c r="AB686" s="211"/>
      <c r="AC686" s="211"/>
      <c r="AD686" s="211"/>
      <c r="AE686" s="211"/>
      <c r="AF686" s="211"/>
      <c r="AG686" s="211" t="s">
        <v>721</v>
      </c>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18"/>
      <c r="B687" s="219"/>
      <c r="C687" s="253" t="s">
        <v>726</v>
      </c>
      <c r="D687" s="240"/>
      <c r="E687" s="240"/>
      <c r="F687" s="240"/>
      <c r="G687" s="240"/>
      <c r="H687" s="222"/>
      <c r="I687" s="222"/>
      <c r="J687" s="222"/>
      <c r="K687" s="222"/>
      <c r="L687" s="222"/>
      <c r="M687" s="222"/>
      <c r="N687" s="222"/>
      <c r="O687" s="222"/>
      <c r="P687" s="222"/>
      <c r="Q687" s="222"/>
      <c r="R687" s="222"/>
      <c r="S687" s="222"/>
      <c r="T687" s="222"/>
      <c r="U687" s="222"/>
      <c r="V687" s="222"/>
      <c r="W687" s="222"/>
      <c r="X687" s="222"/>
      <c r="Y687" s="211"/>
      <c r="Z687" s="211"/>
      <c r="AA687" s="211"/>
      <c r="AB687" s="211"/>
      <c r="AC687" s="211"/>
      <c r="AD687" s="211"/>
      <c r="AE687" s="211"/>
      <c r="AF687" s="211"/>
      <c r="AG687" s="211" t="s">
        <v>219</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43">
        <v>183</v>
      </c>
      <c r="B688" s="244" t="s">
        <v>727</v>
      </c>
      <c r="C688" s="255" t="s">
        <v>728</v>
      </c>
      <c r="D688" s="245" t="s">
        <v>338</v>
      </c>
      <c r="E688" s="246">
        <v>15.529170000000001</v>
      </c>
      <c r="F688" s="247"/>
      <c r="G688" s="248">
        <f>ROUND(E688*F688,2)</f>
        <v>0</v>
      </c>
      <c r="H688" s="247"/>
      <c r="I688" s="248">
        <f>ROUND(E688*H688,2)</f>
        <v>0</v>
      </c>
      <c r="J688" s="247"/>
      <c r="K688" s="248">
        <f>ROUND(E688*J688,2)</f>
        <v>0</v>
      </c>
      <c r="L688" s="248">
        <v>21</v>
      </c>
      <c r="M688" s="248">
        <f>G688*(1+L688/100)</f>
        <v>0</v>
      </c>
      <c r="N688" s="248">
        <v>0</v>
      </c>
      <c r="O688" s="248">
        <f>ROUND(E688*N688,2)</f>
        <v>0</v>
      </c>
      <c r="P688" s="248">
        <v>0</v>
      </c>
      <c r="Q688" s="248">
        <f>ROUND(E688*P688,2)</f>
        <v>0</v>
      </c>
      <c r="R688" s="248" t="s">
        <v>677</v>
      </c>
      <c r="S688" s="248" t="s">
        <v>214</v>
      </c>
      <c r="T688" s="249" t="s">
        <v>284</v>
      </c>
      <c r="U688" s="222">
        <v>0</v>
      </c>
      <c r="V688" s="222">
        <f>ROUND(E688*U688,2)</f>
        <v>0</v>
      </c>
      <c r="W688" s="222"/>
      <c r="X688" s="222" t="s">
        <v>248</v>
      </c>
      <c r="Y688" s="211"/>
      <c r="Z688" s="211"/>
      <c r="AA688" s="211"/>
      <c r="AB688" s="211"/>
      <c r="AC688" s="211"/>
      <c r="AD688" s="211"/>
      <c r="AE688" s="211"/>
      <c r="AF688" s="211"/>
      <c r="AG688" s="211" t="s">
        <v>721</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43">
        <v>184</v>
      </c>
      <c r="B689" s="244" t="s">
        <v>729</v>
      </c>
      <c r="C689" s="255" t="s">
        <v>730</v>
      </c>
      <c r="D689" s="245" t="s">
        <v>338</v>
      </c>
      <c r="E689" s="246">
        <v>0.62117</v>
      </c>
      <c r="F689" s="247"/>
      <c r="G689" s="248">
        <f>ROUND(E689*F689,2)</f>
        <v>0</v>
      </c>
      <c r="H689" s="247"/>
      <c r="I689" s="248">
        <f>ROUND(E689*H689,2)</f>
        <v>0</v>
      </c>
      <c r="J689" s="247"/>
      <c r="K689" s="248">
        <f>ROUND(E689*J689,2)</f>
        <v>0</v>
      </c>
      <c r="L689" s="248">
        <v>21</v>
      </c>
      <c r="M689" s="248">
        <f>G689*(1+L689/100)</f>
        <v>0</v>
      </c>
      <c r="N689" s="248">
        <v>0</v>
      </c>
      <c r="O689" s="248">
        <f>ROUND(E689*N689,2)</f>
        <v>0</v>
      </c>
      <c r="P689" s="248">
        <v>0</v>
      </c>
      <c r="Q689" s="248">
        <f>ROUND(E689*P689,2)</f>
        <v>0</v>
      </c>
      <c r="R689" s="248" t="s">
        <v>677</v>
      </c>
      <c r="S689" s="248" t="s">
        <v>214</v>
      </c>
      <c r="T689" s="249" t="s">
        <v>284</v>
      </c>
      <c r="U689" s="222">
        <v>0.94</v>
      </c>
      <c r="V689" s="222">
        <f>ROUND(E689*U689,2)</f>
        <v>0.57999999999999996</v>
      </c>
      <c r="W689" s="222"/>
      <c r="X689" s="222" t="s">
        <v>248</v>
      </c>
      <c r="Y689" s="211"/>
      <c r="Z689" s="211"/>
      <c r="AA689" s="211"/>
      <c r="AB689" s="211"/>
      <c r="AC689" s="211"/>
      <c r="AD689" s="211"/>
      <c r="AE689" s="211"/>
      <c r="AF689" s="211"/>
      <c r="AG689" s="211" t="s">
        <v>721</v>
      </c>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outlineLevel="1" x14ac:dyDescent="0.2">
      <c r="A690" s="233">
        <v>185</v>
      </c>
      <c r="B690" s="234" t="s">
        <v>735</v>
      </c>
      <c r="C690" s="252" t="s">
        <v>736</v>
      </c>
      <c r="D690" s="235" t="s">
        <v>338</v>
      </c>
      <c r="E690" s="236">
        <v>0.62117</v>
      </c>
      <c r="F690" s="237"/>
      <c r="G690" s="238">
        <f>ROUND(E690*F690,2)</f>
        <v>0</v>
      </c>
      <c r="H690" s="237"/>
      <c r="I690" s="238">
        <f>ROUND(E690*H690,2)</f>
        <v>0</v>
      </c>
      <c r="J690" s="237"/>
      <c r="K690" s="238">
        <f>ROUND(E690*J690,2)</f>
        <v>0</v>
      </c>
      <c r="L690" s="238">
        <v>21</v>
      </c>
      <c r="M690" s="238">
        <f>G690*(1+L690/100)</f>
        <v>0</v>
      </c>
      <c r="N690" s="238">
        <v>0</v>
      </c>
      <c r="O690" s="238">
        <f>ROUND(E690*N690,2)</f>
        <v>0</v>
      </c>
      <c r="P690" s="238">
        <v>0</v>
      </c>
      <c r="Q690" s="238">
        <f>ROUND(E690*P690,2)</f>
        <v>0</v>
      </c>
      <c r="R690" s="238" t="s">
        <v>737</v>
      </c>
      <c r="S690" s="238" t="s">
        <v>214</v>
      </c>
      <c r="T690" s="239" t="s">
        <v>284</v>
      </c>
      <c r="U690" s="222">
        <v>0.01</v>
      </c>
      <c r="V690" s="222">
        <f>ROUND(E690*U690,2)</f>
        <v>0.01</v>
      </c>
      <c r="W690" s="222"/>
      <c r="X690" s="222" t="s">
        <v>248</v>
      </c>
      <c r="Y690" s="211"/>
      <c r="Z690" s="211"/>
      <c r="AA690" s="211"/>
      <c r="AB690" s="211"/>
      <c r="AC690" s="211"/>
      <c r="AD690" s="211"/>
      <c r="AE690" s="211"/>
      <c r="AF690" s="211"/>
      <c r="AG690" s="211" t="s">
        <v>721</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18"/>
      <c r="B691" s="219"/>
      <c r="C691" s="267" t="s">
        <v>738</v>
      </c>
      <c r="D691" s="265"/>
      <c r="E691" s="265"/>
      <c r="F691" s="265"/>
      <c r="G691" s="265"/>
      <c r="H691" s="222"/>
      <c r="I691" s="222"/>
      <c r="J691" s="222"/>
      <c r="K691" s="222"/>
      <c r="L691" s="222"/>
      <c r="M691" s="222"/>
      <c r="N691" s="222"/>
      <c r="O691" s="222"/>
      <c r="P691" s="222"/>
      <c r="Q691" s="222"/>
      <c r="R691" s="222"/>
      <c r="S691" s="222"/>
      <c r="T691" s="222"/>
      <c r="U691" s="222"/>
      <c r="V691" s="222"/>
      <c r="W691" s="222"/>
      <c r="X691" s="222"/>
      <c r="Y691" s="211"/>
      <c r="Z691" s="211"/>
      <c r="AA691" s="211"/>
      <c r="AB691" s="211"/>
      <c r="AC691" s="211"/>
      <c r="AD691" s="211"/>
      <c r="AE691" s="211"/>
      <c r="AF691" s="211"/>
      <c r="AG691" s="211" t="s">
        <v>286</v>
      </c>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ht="13.1" x14ac:dyDescent="0.2">
      <c r="A692" s="227" t="s">
        <v>209</v>
      </c>
      <c r="B692" s="228" t="s">
        <v>150</v>
      </c>
      <c r="C692" s="251" t="s">
        <v>151</v>
      </c>
      <c r="D692" s="229"/>
      <c r="E692" s="230"/>
      <c r="F692" s="231"/>
      <c r="G692" s="231">
        <f>SUMIF(AG693:AG717,"&lt;&gt;NOR",G693:G717)</f>
        <v>0</v>
      </c>
      <c r="H692" s="231"/>
      <c r="I692" s="231">
        <f>SUM(I693:I717)</f>
        <v>0</v>
      </c>
      <c r="J692" s="231"/>
      <c r="K692" s="231">
        <f>SUM(K693:K717)</f>
        <v>0</v>
      </c>
      <c r="L692" s="231"/>
      <c r="M692" s="231">
        <f>SUM(M693:M717)</f>
        <v>0</v>
      </c>
      <c r="N692" s="231"/>
      <c r="O692" s="231">
        <f>SUM(O693:O717)</f>
        <v>0.71</v>
      </c>
      <c r="P692" s="231"/>
      <c r="Q692" s="231">
        <f>SUM(Q693:Q717)</f>
        <v>0.27</v>
      </c>
      <c r="R692" s="231"/>
      <c r="S692" s="231"/>
      <c r="T692" s="232"/>
      <c r="U692" s="226"/>
      <c r="V692" s="226">
        <f>SUM(V693:V717)</f>
        <v>32.92</v>
      </c>
      <c r="W692" s="226"/>
      <c r="X692" s="226"/>
      <c r="AG692" t="s">
        <v>210</v>
      </c>
    </row>
    <row r="693" spans="1:60" outlineLevel="1" x14ac:dyDescent="0.2">
      <c r="A693" s="233">
        <v>186</v>
      </c>
      <c r="B693" s="234" t="s">
        <v>1072</v>
      </c>
      <c r="C693" s="252" t="s">
        <v>1073</v>
      </c>
      <c r="D693" s="235" t="s">
        <v>294</v>
      </c>
      <c r="E693" s="236">
        <v>31.6</v>
      </c>
      <c r="F693" s="237"/>
      <c r="G693" s="238">
        <f>ROUND(E693*F693,2)</f>
        <v>0</v>
      </c>
      <c r="H693" s="237"/>
      <c r="I693" s="238">
        <f>ROUND(E693*H693,2)</f>
        <v>0</v>
      </c>
      <c r="J693" s="237"/>
      <c r="K693" s="238">
        <f>ROUND(E693*J693,2)</f>
        <v>0</v>
      </c>
      <c r="L693" s="238">
        <v>21</v>
      </c>
      <c r="M693" s="238">
        <f>G693*(1+L693/100)</f>
        <v>0</v>
      </c>
      <c r="N693" s="238">
        <v>8.0000000000000002E-3</v>
      </c>
      <c r="O693" s="238">
        <f>ROUND(E693*N693,2)</f>
        <v>0.25</v>
      </c>
      <c r="P693" s="238">
        <v>0</v>
      </c>
      <c r="Q693" s="238">
        <f>ROUND(E693*P693,2)</f>
        <v>0</v>
      </c>
      <c r="R693" s="238" t="s">
        <v>354</v>
      </c>
      <c r="S693" s="238" t="s">
        <v>214</v>
      </c>
      <c r="T693" s="239" t="s">
        <v>284</v>
      </c>
      <c r="U693" s="222">
        <v>0.111</v>
      </c>
      <c r="V693" s="222">
        <f>ROUND(E693*U693,2)</f>
        <v>3.51</v>
      </c>
      <c r="W693" s="222"/>
      <c r="X693" s="222" t="s">
        <v>248</v>
      </c>
      <c r="Y693" s="211"/>
      <c r="Z693" s="211"/>
      <c r="AA693" s="211"/>
      <c r="AB693" s="211"/>
      <c r="AC693" s="211"/>
      <c r="AD693" s="211"/>
      <c r="AE693" s="211"/>
      <c r="AF693" s="211"/>
      <c r="AG693" s="211" t="s">
        <v>249</v>
      </c>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ht="20.95" outlineLevel="1" x14ac:dyDescent="0.2">
      <c r="A694" s="218"/>
      <c r="B694" s="219"/>
      <c r="C694" s="268" t="s">
        <v>1628</v>
      </c>
      <c r="D694" s="259"/>
      <c r="E694" s="260">
        <v>31.6</v>
      </c>
      <c r="F694" s="222"/>
      <c r="G694" s="222"/>
      <c r="H694" s="222"/>
      <c r="I694" s="222"/>
      <c r="J694" s="222"/>
      <c r="K694" s="222"/>
      <c r="L694" s="222"/>
      <c r="M694" s="222"/>
      <c r="N694" s="222"/>
      <c r="O694" s="222"/>
      <c r="P694" s="222"/>
      <c r="Q694" s="222"/>
      <c r="R694" s="222"/>
      <c r="S694" s="222"/>
      <c r="T694" s="222"/>
      <c r="U694" s="222"/>
      <c r="V694" s="222"/>
      <c r="W694" s="222"/>
      <c r="X694" s="222"/>
      <c r="Y694" s="211"/>
      <c r="Z694" s="211"/>
      <c r="AA694" s="211"/>
      <c r="AB694" s="211"/>
      <c r="AC694" s="211"/>
      <c r="AD694" s="211"/>
      <c r="AE694" s="211"/>
      <c r="AF694" s="211"/>
      <c r="AG694" s="211" t="s">
        <v>288</v>
      </c>
      <c r="AH694" s="211">
        <v>0</v>
      </c>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33">
        <v>187</v>
      </c>
      <c r="B695" s="234" t="s">
        <v>1075</v>
      </c>
      <c r="C695" s="252" t="s">
        <v>1076</v>
      </c>
      <c r="D695" s="235" t="s">
        <v>294</v>
      </c>
      <c r="E695" s="236">
        <v>15.8</v>
      </c>
      <c r="F695" s="237"/>
      <c r="G695" s="238">
        <f>ROUND(E695*F695,2)</f>
        <v>0</v>
      </c>
      <c r="H695" s="237"/>
      <c r="I695" s="238">
        <f>ROUND(E695*H695,2)</f>
        <v>0</v>
      </c>
      <c r="J695" s="237"/>
      <c r="K695" s="238">
        <f>ROUND(E695*J695,2)</f>
        <v>0</v>
      </c>
      <c r="L695" s="238">
        <v>21</v>
      </c>
      <c r="M695" s="238">
        <f>G695*(1+L695/100)</f>
        <v>0</v>
      </c>
      <c r="N695" s="238">
        <v>3.5000000000000001E-3</v>
      </c>
      <c r="O695" s="238">
        <f>ROUND(E695*N695,2)</f>
        <v>0.06</v>
      </c>
      <c r="P695" s="238">
        <v>0</v>
      </c>
      <c r="Q695" s="238">
        <f>ROUND(E695*P695,2)</f>
        <v>0</v>
      </c>
      <c r="R695" s="238" t="s">
        <v>354</v>
      </c>
      <c r="S695" s="238" t="s">
        <v>214</v>
      </c>
      <c r="T695" s="239" t="s">
        <v>284</v>
      </c>
      <c r="U695" s="222">
        <v>0.3</v>
      </c>
      <c r="V695" s="222">
        <f>ROUND(E695*U695,2)</f>
        <v>4.74</v>
      </c>
      <c r="W695" s="222"/>
      <c r="X695" s="222" t="s">
        <v>248</v>
      </c>
      <c r="Y695" s="211"/>
      <c r="Z695" s="211"/>
      <c r="AA695" s="211"/>
      <c r="AB695" s="211"/>
      <c r="AC695" s="211"/>
      <c r="AD695" s="211"/>
      <c r="AE695" s="211"/>
      <c r="AF695" s="211"/>
      <c r="AG695" s="211" t="s">
        <v>249</v>
      </c>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18"/>
      <c r="B696" s="219"/>
      <c r="C696" s="268" t="s">
        <v>1631</v>
      </c>
      <c r="D696" s="259"/>
      <c r="E696" s="260">
        <v>15.8</v>
      </c>
      <c r="F696" s="222"/>
      <c r="G696" s="222"/>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288</v>
      </c>
      <c r="AH696" s="211">
        <v>0</v>
      </c>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ht="31.45" outlineLevel="1" x14ac:dyDescent="0.2">
      <c r="A697" s="233">
        <v>188</v>
      </c>
      <c r="B697" s="234" t="s">
        <v>1081</v>
      </c>
      <c r="C697" s="252" t="s">
        <v>1082</v>
      </c>
      <c r="D697" s="235" t="s">
        <v>294</v>
      </c>
      <c r="E697" s="236">
        <v>17.38</v>
      </c>
      <c r="F697" s="237"/>
      <c r="G697" s="238">
        <f>ROUND(E697*F697,2)</f>
        <v>0</v>
      </c>
      <c r="H697" s="237"/>
      <c r="I697" s="238">
        <f>ROUND(E697*H697,2)</f>
        <v>0</v>
      </c>
      <c r="J697" s="237"/>
      <c r="K697" s="238">
        <f>ROUND(E697*J697,2)</f>
        <v>0</v>
      </c>
      <c r="L697" s="238">
        <v>21</v>
      </c>
      <c r="M697" s="238">
        <f>G697*(1+L697/100)</f>
        <v>0</v>
      </c>
      <c r="N697" s="238">
        <v>6.9999999999999999E-4</v>
      </c>
      <c r="O697" s="238">
        <f>ROUND(E697*N697,2)</f>
        <v>0.01</v>
      </c>
      <c r="P697" s="238">
        <v>0</v>
      </c>
      <c r="Q697" s="238">
        <f>ROUND(E697*P697,2)</f>
        <v>0</v>
      </c>
      <c r="R697" s="238" t="s">
        <v>343</v>
      </c>
      <c r="S697" s="238" t="s">
        <v>214</v>
      </c>
      <c r="T697" s="239" t="s">
        <v>284</v>
      </c>
      <c r="U697" s="222">
        <v>0</v>
      </c>
      <c r="V697" s="222">
        <f>ROUND(E697*U697,2)</f>
        <v>0</v>
      </c>
      <c r="W697" s="222"/>
      <c r="X697" s="222" t="s">
        <v>344</v>
      </c>
      <c r="Y697" s="211"/>
      <c r="Z697" s="211"/>
      <c r="AA697" s="211"/>
      <c r="AB697" s="211"/>
      <c r="AC697" s="211"/>
      <c r="AD697" s="211"/>
      <c r="AE697" s="211"/>
      <c r="AF697" s="211"/>
      <c r="AG697" s="211" t="s">
        <v>345</v>
      </c>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ht="20.95" outlineLevel="1" x14ac:dyDescent="0.2">
      <c r="A698" s="218"/>
      <c r="B698" s="219"/>
      <c r="C698" s="268" t="s">
        <v>2010</v>
      </c>
      <c r="D698" s="259"/>
      <c r="E698" s="260">
        <v>17.38</v>
      </c>
      <c r="F698" s="222"/>
      <c r="G698" s="222"/>
      <c r="H698" s="222"/>
      <c r="I698" s="222"/>
      <c r="J698" s="222"/>
      <c r="K698" s="222"/>
      <c r="L698" s="222"/>
      <c r="M698" s="222"/>
      <c r="N698" s="222"/>
      <c r="O698" s="222"/>
      <c r="P698" s="222"/>
      <c r="Q698" s="222"/>
      <c r="R698" s="222"/>
      <c r="S698" s="222"/>
      <c r="T698" s="222"/>
      <c r="U698" s="222"/>
      <c r="V698" s="222"/>
      <c r="W698" s="222"/>
      <c r="X698" s="222"/>
      <c r="Y698" s="211"/>
      <c r="Z698" s="211"/>
      <c r="AA698" s="211"/>
      <c r="AB698" s="211"/>
      <c r="AC698" s="211"/>
      <c r="AD698" s="211"/>
      <c r="AE698" s="211"/>
      <c r="AF698" s="211"/>
      <c r="AG698" s="211" t="s">
        <v>288</v>
      </c>
      <c r="AH698" s="211">
        <v>0</v>
      </c>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33">
        <v>189</v>
      </c>
      <c r="B699" s="234" t="s">
        <v>2011</v>
      </c>
      <c r="C699" s="252" t="s">
        <v>2012</v>
      </c>
      <c r="D699" s="235" t="s">
        <v>294</v>
      </c>
      <c r="E699" s="236">
        <v>24.755099999999999</v>
      </c>
      <c r="F699" s="237"/>
      <c r="G699" s="238">
        <f>ROUND(E699*F699,2)</f>
        <v>0</v>
      </c>
      <c r="H699" s="237"/>
      <c r="I699" s="238">
        <f>ROUND(E699*H699,2)</f>
        <v>0</v>
      </c>
      <c r="J699" s="237"/>
      <c r="K699" s="238">
        <f>ROUND(E699*J699,2)</f>
        <v>0</v>
      </c>
      <c r="L699" s="238">
        <v>21</v>
      </c>
      <c r="M699" s="238">
        <f>G699*(1+L699/100)</f>
        <v>0</v>
      </c>
      <c r="N699" s="238">
        <v>0</v>
      </c>
      <c r="O699" s="238">
        <f>ROUND(E699*N699,2)</f>
        <v>0</v>
      </c>
      <c r="P699" s="238">
        <v>1.098E-2</v>
      </c>
      <c r="Q699" s="238">
        <f>ROUND(E699*P699,2)</f>
        <v>0.27</v>
      </c>
      <c r="R699" s="238" t="s">
        <v>1089</v>
      </c>
      <c r="S699" s="238" t="s">
        <v>214</v>
      </c>
      <c r="T699" s="239" t="s">
        <v>284</v>
      </c>
      <c r="U699" s="222">
        <v>0.44</v>
      </c>
      <c r="V699" s="222">
        <f>ROUND(E699*U699,2)</f>
        <v>10.89</v>
      </c>
      <c r="W699" s="222"/>
      <c r="X699" s="222" t="s">
        <v>248</v>
      </c>
      <c r="Y699" s="211"/>
      <c r="Z699" s="211"/>
      <c r="AA699" s="211"/>
      <c r="AB699" s="211"/>
      <c r="AC699" s="211"/>
      <c r="AD699" s="211"/>
      <c r="AE699" s="211"/>
      <c r="AF699" s="211"/>
      <c r="AG699" s="211" t="s">
        <v>745</v>
      </c>
      <c r="AH699" s="211"/>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18"/>
      <c r="B700" s="219"/>
      <c r="C700" s="268" t="s">
        <v>2013</v>
      </c>
      <c r="D700" s="259"/>
      <c r="E700" s="260">
        <v>24.755099999999999</v>
      </c>
      <c r="F700" s="222"/>
      <c r="G700" s="222"/>
      <c r="H700" s="222"/>
      <c r="I700" s="222"/>
      <c r="J700" s="222"/>
      <c r="K700" s="222"/>
      <c r="L700" s="222"/>
      <c r="M700" s="222"/>
      <c r="N700" s="222"/>
      <c r="O700" s="222"/>
      <c r="P700" s="222"/>
      <c r="Q700" s="222"/>
      <c r="R700" s="222"/>
      <c r="S700" s="222"/>
      <c r="T700" s="222"/>
      <c r="U700" s="222"/>
      <c r="V700" s="222"/>
      <c r="W700" s="222"/>
      <c r="X700" s="222"/>
      <c r="Y700" s="211"/>
      <c r="Z700" s="211"/>
      <c r="AA700" s="211"/>
      <c r="AB700" s="211"/>
      <c r="AC700" s="211"/>
      <c r="AD700" s="211"/>
      <c r="AE700" s="211"/>
      <c r="AF700" s="211"/>
      <c r="AG700" s="211" t="s">
        <v>288</v>
      </c>
      <c r="AH700" s="211">
        <v>0</v>
      </c>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ht="20.95" outlineLevel="1" x14ac:dyDescent="0.2">
      <c r="A701" s="243">
        <v>190</v>
      </c>
      <c r="B701" s="244" t="s">
        <v>719</v>
      </c>
      <c r="C701" s="255" t="s">
        <v>720</v>
      </c>
      <c r="D701" s="245" t="s">
        <v>338</v>
      </c>
      <c r="E701" s="246">
        <v>0.27181</v>
      </c>
      <c r="F701" s="247"/>
      <c r="G701" s="248">
        <f>ROUND(E701*F701,2)</f>
        <v>0</v>
      </c>
      <c r="H701" s="247"/>
      <c r="I701" s="248">
        <f>ROUND(E701*H701,2)</f>
        <v>0</v>
      </c>
      <c r="J701" s="247"/>
      <c r="K701" s="248">
        <f>ROUND(E701*J701,2)</f>
        <v>0</v>
      </c>
      <c r="L701" s="248">
        <v>21</v>
      </c>
      <c r="M701" s="248">
        <f>G701*(1+L701/100)</f>
        <v>0</v>
      </c>
      <c r="N701" s="248">
        <v>0</v>
      </c>
      <c r="O701" s="248">
        <f>ROUND(E701*N701,2)</f>
        <v>0</v>
      </c>
      <c r="P701" s="248">
        <v>0</v>
      </c>
      <c r="Q701" s="248">
        <f>ROUND(E701*P701,2)</f>
        <v>0</v>
      </c>
      <c r="R701" s="248" t="s">
        <v>677</v>
      </c>
      <c r="S701" s="248" t="s">
        <v>214</v>
      </c>
      <c r="T701" s="249" t="s">
        <v>284</v>
      </c>
      <c r="U701" s="222">
        <v>0.93300000000000005</v>
      </c>
      <c r="V701" s="222">
        <f>ROUND(E701*U701,2)</f>
        <v>0.25</v>
      </c>
      <c r="W701" s="222"/>
      <c r="X701" s="222" t="s">
        <v>248</v>
      </c>
      <c r="Y701" s="211"/>
      <c r="Z701" s="211"/>
      <c r="AA701" s="211"/>
      <c r="AB701" s="211"/>
      <c r="AC701" s="211"/>
      <c r="AD701" s="211"/>
      <c r="AE701" s="211"/>
      <c r="AF701" s="211"/>
      <c r="AG701" s="211" t="s">
        <v>721</v>
      </c>
      <c r="AH701" s="211"/>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43">
        <v>191</v>
      </c>
      <c r="B702" s="244" t="s">
        <v>724</v>
      </c>
      <c r="C702" s="255" t="s">
        <v>725</v>
      </c>
      <c r="D702" s="245" t="s">
        <v>338</v>
      </c>
      <c r="E702" s="246">
        <v>0.27181</v>
      </c>
      <c r="F702" s="247"/>
      <c r="G702" s="248">
        <f>ROUND(E702*F702,2)</f>
        <v>0</v>
      </c>
      <c r="H702" s="247"/>
      <c r="I702" s="248">
        <f>ROUND(E702*H702,2)</f>
        <v>0</v>
      </c>
      <c r="J702" s="247"/>
      <c r="K702" s="248">
        <f>ROUND(E702*J702,2)</f>
        <v>0</v>
      </c>
      <c r="L702" s="248">
        <v>21</v>
      </c>
      <c r="M702" s="248">
        <f>G702*(1+L702/100)</f>
        <v>0</v>
      </c>
      <c r="N702" s="248">
        <v>0</v>
      </c>
      <c r="O702" s="248">
        <f>ROUND(E702*N702,2)</f>
        <v>0</v>
      </c>
      <c r="P702" s="248">
        <v>0</v>
      </c>
      <c r="Q702" s="248">
        <f>ROUND(E702*P702,2)</f>
        <v>0</v>
      </c>
      <c r="R702" s="248" t="s">
        <v>677</v>
      </c>
      <c r="S702" s="248" t="s">
        <v>214</v>
      </c>
      <c r="T702" s="249" t="s">
        <v>284</v>
      </c>
      <c r="U702" s="222">
        <v>0.49</v>
      </c>
      <c r="V702" s="222">
        <f>ROUND(E702*U702,2)</f>
        <v>0.13</v>
      </c>
      <c r="W702" s="222"/>
      <c r="X702" s="222" t="s">
        <v>248</v>
      </c>
      <c r="Y702" s="211"/>
      <c r="Z702" s="211"/>
      <c r="AA702" s="211"/>
      <c r="AB702" s="211"/>
      <c r="AC702" s="211"/>
      <c r="AD702" s="211"/>
      <c r="AE702" s="211"/>
      <c r="AF702" s="211"/>
      <c r="AG702" s="211" t="s">
        <v>721</v>
      </c>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ht="20.95" outlineLevel="1" x14ac:dyDescent="0.2">
      <c r="A703" s="233">
        <v>192</v>
      </c>
      <c r="B703" s="234" t="s">
        <v>2014</v>
      </c>
      <c r="C703" s="252" t="s">
        <v>2015</v>
      </c>
      <c r="D703" s="235" t="s">
        <v>294</v>
      </c>
      <c r="E703" s="236">
        <v>25.735499999999998</v>
      </c>
      <c r="F703" s="237"/>
      <c r="G703" s="238">
        <f>ROUND(E703*F703,2)</f>
        <v>0</v>
      </c>
      <c r="H703" s="237"/>
      <c r="I703" s="238">
        <f>ROUND(E703*H703,2)</f>
        <v>0</v>
      </c>
      <c r="J703" s="237"/>
      <c r="K703" s="238">
        <f>ROUND(E703*J703,2)</f>
        <v>0</v>
      </c>
      <c r="L703" s="238">
        <v>21</v>
      </c>
      <c r="M703" s="238">
        <f>G703*(1+L703/100)</f>
        <v>0</v>
      </c>
      <c r="N703" s="238">
        <v>2.7999999999999998E-4</v>
      </c>
      <c r="O703" s="238">
        <f>ROUND(E703*N703,2)</f>
        <v>0.01</v>
      </c>
      <c r="P703" s="238">
        <v>0</v>
      </c>
      <c r="Q703" s="238">
        <f>ROUND(E703*P703,2)</f>
        <v>0</v>
      </c>
      <c r="R703" s="238" t="s">
        <v>1089</v>
      </c>
      <c r="S703" s="238" t="s">
        <v>214</v>
      </c>
      <c r="T703" s="239" t="s">
        <v>284</v>
      </c>
      <c r="U703" s="222">
        <v>0.47399999999999998</v>
      </c>
      <c r="V703" s="222">
        <f>ROUND(E703*U703,2)</f>
        <v>12.2</v>
      </c>
      <c r="W703" s="222"/>
      <c r="X703" s="222" t="s">
        <v>248</v>
      </c>
      <c r="Y703" s="211"/>
      <c r="Z703" s="211"/>
      <c r="AA703" s="211"/>
      <c r="AB703" s="211"/>
      <c r="AC703" s="211"/>
      <c r="AD703" s="211"/>
      <c r="AE703" s="211"/>
      <c r="AF703" s="211"/>
      <c r="AG703" s="211" t="s">
        <v>745</v>
      </c>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outlineLevel="1" x14ac:dyDescent="0.2">
      <c r="A704" s="218"/>
      <c r="B704" s="219"/>
      <c r="C704" s="268" t="s">
        <v>1721</v>
      </c>
      <c r="D704" s="259"/>
      <c r="E704" s="260">
        <v>25.735499999999998</v>
      </c>
      <c r="F704" s="222"/>
      <c r="G704" s="222"/>
      <c r="H704" s="222"/>
      <c r="I704" s="222"/>
      <c r="J704" s="222"/>
      <c r="K704" s="222"/>
      <c r="L704" s="222"/>
      <c r="M704" s="222"/>
      <c r="N704" s="222"/>
      <c r="O704" s="222"/>
      <c r="P704" s="222"/>
      <c r="Q704" s="222"/>
      <c r="R704" s="222"/>
      <c r="S704" s="222"/>
      <c r="T704" s="222"/>
      <c r="U704" s="222"/>
      <c r="V704" s="222"/>
      <c r="W704" s="222"/>
      <c r="X704" s="222"/>
      <c r="Y704" s="211"/>
      <c r="Z704" s="211"/>
      <c r="AA704" s="211"/>
      <c r="AB704" s="211"/>
      <c r="AC704" s="211"/>
      <c r="AD704" s="211"/>
      <c r="AE704" s="211"/>
      <c r="AF704" s="211"/>
      <c r="AG704" s="211" t="s">
        <v>288</v>
      </c>
      <c r="AH704" s="211">
        <v>0</v>
      </c>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ht="20.95" outlineLevel="1" x14ac:dyDescent="0.2">
      <c r="A705" s="233">
        <v>193</v>
      </c>
      <c r="B705" s="234" t="s">
        <v>2016</v>
      </c>
      <c r="C705" s="252" t="s">
        <v>2017</v>
      </c>
      <c r="D705" s="235" t="s">
        <v>294</v>
      </c>
      <c r="E705" s="236">
        <v>29.411999999999999</v>
      </c>
      <c r="F705" s="237"/>
      <c r="G705" s="238">
        <f>ROUND(E705*F705,2)</f>
        <v>0</v>
      </c>
      <c r="H705" s="237"/>
      <c r="I705" s="238">
        <f>ROUND(E705*H705,2)</f>
        <v>0</v>
      </c>
      <c r="J705" s="237"/>
      <c r="K705" s="238">
        <f>ROUND(E705*J705,2)</f>
        <v>0</v>
      </c>
      <c r="L705" s="238">
        <v>21</v>
      </c>
      <c r="M705" s="238">
        <f>G705*(1+L705/100)</f>
        <v>0</v>
      </c>
      <c r="N705" s="238">
        <v>1.298E-2</v>
      </c>
      <c r="O705" s="238">
        <f>ROUND(E705*N705,2)</f>
        <v>0.38</v>
      </c>
      <c r="P705" s="238">
        <v>0</v>
      </c>
      <c r="Q705" s="238">
        <f>ROUND(E705*P705,2)</f>
        <v>0</v>
      </c>
      <c r="R705" s="238" t="s">
        <v>343</v>
      </c>
      <c r="S705" s="238" t="s">
        <v>214</v>
      </c>
      <c r="T705" s="239" t="s">
        <v>284</v>
      </c>
      <c r="U705" s="222">
        <v>0</v>
      </c>
      <c r="V705" s="222">
        <f>ROUND(E705*U705,2)</f>
        <v>0</v>
      </c>
      <c r="W705" s="222"/>
      <c r="X705" s="222" t="s">
        <v>344</v>
      </c>
      <c r="Y705" s="211"/>
      <c r="Z705" s="211"/>
      <c r="AA705" s="211"/>
      <c r="AB705" s="211"/>
      <c r="AC705" s="211"/>
      <c r="AD705" s="211"/>
      <c r="AE705" s="211"/>
      <c r="AF705" s="211"/>
      <c r="AG705" s="211" t="s">
        <v>345</v>
      </c>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18"/>
      <c r="B706" s="219"/>
      <c r="C706" s="268" t="s">
        <v>2018</v>
      </c>
      <c r="D706" s="259"/>
      <c r="E706" s="260">
        <v>29.411999999999999</v>
      </c>
      <c r="F706" s="222"/>
      <c r="G706" s="222"/>
      <c r="H706" s="222"/>
      <c r="I706" s="222"/>
      <c r="J706" s="222"/>
      <c r="K706" s="222"/>
      <c r="L706" s="222"/>
      <c r="M706" s="222"/>
      <c r="N706" s="222"/>
      <c r="O706" s="222"/>
      <c r="P706" s="222"/>
      <c r="Q706" s="222"/>
      <c r="R706" s="222"/>
      <c r="S706" s="222"/>
      <c r="T706" s="222"/>
      <c r="U706" s="222"/>
      <c r="V706" s="222"/>
      <c r="W706" s="222"/>
      <c r="X706" s="222"/>
      <c r="Y706" s="211"/>
      <c r="Z706" s="211"/>
      <c r="AA706" s="211"/>
      <c r="AB706" s="211"/>
      <c r="AC706" s="211"/>
      <c r="AD706" s="211"/>
      <c r="AE706" s="211"/>
      <c r="AF706" s="211"/>
      <c r="AG706" s="211" t="s">
        <v>288</v>
      </c>
      <c r="AH706" s="211">
        <v>0</v>
      </c>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33">
        <v>194</v>
      </c>
      <c r="B707" s="234" t="s">
        <v>727</v>
      </c>
      <c r="C707" s="252" t="s">
        <v>728</v>
      </c>
      <c r="D707" s="235" t="s">
        <v>338</v>
      </c>
      <c r="E707" s="236">
        <v>4.0771499999999996</v>
      </c>
      <c r="F707" s="237"/>
      <c r="G707" s="238">
        <f>ROUND(E707*F707,2)</f>
        <v>0</v>
      </c>
      <c r="H707" s="237"/>
      <c r="I707" s="238">
        <f>ROUND(E707*H707,2)</f>
        <v>0</v>
      </c>
      <c r="J707" s="237"/>
      <c r="K707" s="238">
        <f>ROUND(E707*J707,2)</f>
        <v>0</v>
      </c>
      <c r="L707" s="238">
        <v>21</v>
      </c>
      <c r="M707" s="238">
        <f>G707*(1+L707/100)</f>
        <v>0</v>
      </c>
      <c r="N707" s="238">
        <v>0</v>
      </c>
      <c r="O707" s="238">
        <f>ROUND(E707*N707,2)</f>
        <v>0</v>
      </c>
      <c r="P707" s="238">
        <v>0</v>
      </c>
      <c r="Q707" s="238">
        <f>ROUND(E707*P707,2)</f>
        <v>0</v>
      </c>
      <c r="R707" s="238" t="s">
        <v>677</v>
      </c>
      <c r="S707" s="238" t="s">
        <v>214</v>
      </c>
      <c r="T707" s="239" t="s">
        <v>284</v>
      </c>
      <c r="U707" s="222">
        <v>0</v>
      </c>
      <c r="V707" s="222">
        <f>ROUND(E707*U707,2)</f>
        <v>0</v>
      </c>
      <c r="W707" s="222"/>
      <c r="X707" s="222" t="s">
        <v>248</v>
      </c>
      <c r="Y707" s="211"/>
      <c r="Z707" s="211"/>
      <c r="AA707" s="211"/>
      <c r="AB707" s="211"/>
      <c r="AC707" s="211"/>
      <c r="AD707" s="211"/>
      <c r="AE707" s="211"/>
      <c r="AF707" s="211"/>
      <c r="AG707" s="211" t="s">
        <v>721</v>
      </c>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18"/>
      <c r="B708" s="219"/>
      <c r="C708" s="268" t="s">
        <v>2019</v>
      </c>
      <c r="D708" s="259"/>
      <c r="E708" s="260">
        <v>4.0771499999999996</v>
      </c>
      <c r="F708" s="222"/>
      <c r="G708" s="222"/>
      <c r="H708" s="222"/>
      <c r="I708" s="222"/>
      <c r="J708" s="222"/>
      <c r="K708" s="222"/>
      <c r="L708" s="222"/>
      <c r="M708" s="222"/>
      <c r="N708" s="222"/>
      <c r="O708" s="222"/>
      <c r="P708" s="222"/>
      <c r="Q708" s="222"/>
      <c r="R708" s="222"/>
      <c r="S708" s="222"/>
      <c r="T708" s="222"/>
      <c r="U708" s="222"/>
      <c r="V708" s="222"/>
      <c r="W708" s="222"/>
      <c r="X708" s="222"/>
      <c r="Y708" s="211"/>
      <c r="Z708" s="211"/>
      <c r="AA708" s="211"/>
      <c r="AB708" s="211"/>
      <c r="AC708" s="211"/>
      <c r="AD708" s="211"/>
      <c r="AE708" s="211"/>
      <c r="AF708" s="211"/>
      <c r="AG708" s="211" t="s">
        <v>288</v>
      </c>
      <c r="AH708" s="211">
        <v>5</v>
      </c>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outlineLevel="1" x14ac:dyDescent="0.2">
      <c r="A709" s="233">
        <v>195</v>
      </c>
      <c r="B709" s="234" t="s">
        <v>729</v>
      </c>
      <c r="C709" s="252" t="s">
        <v>730</v>
      </c>
      <c r="D709" s="235" t="s">
        <v>338</v>
      </c>
      <c r="E709" s="236">
        <v>0.27181</v>
      </c>
      <c r="F709" s="237"/>
      <c r="G709" s="238">
        <f>ROUND(E709*F709,2)</f>
        <v>0</v>
      </c>
      <c r="H709" s="237"/>
      <c r="I709" s="238">
        <f>ROUND(E709*H709,2)</f>
        <v>0</v>
      </c>
      <c r="J709" s="237"/>
      <c r="K709" s="238">
        <f>ROUND(E709*J709,2)</f>
        <v>0</v>
      </c>
      <c r="L709" s="238">
        <v>21</v>
      </c>
      <c r="M709" s="238">
        <f>G709*(1+L709/100)</f>
        <v>0</v>
      </c>
      <c r="N709" s="238">
        <v>0</v>
      </c>
      <c r="O709" s="238">
        <f>ROUND(E709*N709,2)</f>
        <v>0</v>
      </c>
      <c r="P709" s="238">
        <v>0</v>
      </c>
      <c r="Q709" s="238">
        <f>ROUND(E709*P709,2)</f>
        <v>0</v>
      </c>
      <c r="R709" s="238" t="s">
        <v>677</v>
      </c>
      <c r="S709" s="238" t="s">
        <v>214</v>
      </c>
      <c r="T709" s="239" t="s">
        <v>284</v>
      </c>
      <c r="U709" s="222">
        <v>0.94</v>
      </c>
      <c r="V709" s="222">
        <f>ROUND(E709*U709,2)</f>
        <v>0.26</v>
      </c>
      <c r="W709" s="222"/>
      <c r="X709" s="222" t="s">
        <v>248</v>
      </c>
      <c r="Y709" s="211"/>
      <c r="Z709" s="211"/>
      <c r="AA709" s="211"/>
      <c r="AB709" s="211"/>
      <c r="AC709" s="211"/>
      <c r="AD709" s="211"/>
      <c r="AE709" s="211"/>
      <c r="AF709" s="211"/>
      <c r="AG709" s="211" t="s">
        <v>721</v>
      </c>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18"/>
      <c r="B710" s="219"/>
      <c r="C710" s="268" t="s">
        <v>2020</v>
      </c>
      <c r="D710" s="259"/>
      <c r="E710" s="260">
        <v>0.27181</v>
      </c>
      <c r="F710" s="222"/>
      <c r="G710" s="222"/>
      <c r="H710" s="222"/>
      <c r="I710" s="222"/>
      <c r="J710" s="222"/>
      <c r="K710" s="222"/>
      <c r="L710" s="222"/>
      <c r="M710" s="222"/>
      <c r="N710" s="222"/>
      <c r="O710" s="222"/>
      <c r="P710" s="222"/>
      <c r="Q710" s="222"/>
      <c r="R710" s="222"/>
      <c r="S710" s="222"/>
      <c r="T710" s="222"/>
      <c r="U710" s="222"/>
      <c r="V710" s="222"/>
      <c r="W710" s="222"/>
      <c r="X710" s="222"/>
      <c r="Y710" s="211"/>
      <c r="Z710" s="211"/>
      <c r="AA710" s="211"/>
      <c r="AB710" s="211"/>
      <c r="AC710" s="211"/>
      <c r="AD710" s="211"/>
      <c r="AE710" s="211"/>
      <c r="AF710" s="211"/>
      <c r="AG710" s="211" t="s">
        <v>288</v>
      </c>
      <c r="AH710" s="211">
        <v>5</v>
      </c>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33">
        <v>196</v>
      </c>
      <c r="B711" s="234" t="s">
        <v>735</v>
      </c>
      <c r="C711" s="252" t="s">
        <v>736</v>
      </c>
      <c r="D711" s="235" t="s">
        <v>338</v>
      </c>
      <c r="E711" s="236">
        <v>0.27181</v>
      </c>
      <c r="F711" s="237"/>
      <c r="G711" s="238">
        <f>ROUND(E711*F711,2)</f>
        <v>0</v>
      </c>
      <c r="H711" s="237"/>
      <c r="I711" s="238">
        <f>ROUND(E711*H711,2)</f>
        <v>0</v>
      </c>
      <c r="J711" s="237"/>
      <c r="K711" s="238">
        <f>ROUND(E711*J711,2)</f>
        <v>0</v>
      </c>
      <c r="L711" s="238">
        <v>21</v>
      </c>
      <c r="M711" s="238">
        <f>G711*(1+L711/100)</f>
        <v>0</v>
      </c>
      <c r="N711" s="238">
        <v>0</v>
      </c>
      <c r="O711" s="238">
        <f>ROUND(E711*N711,2)</f>
        <v>0</v>
      </c>
      <c r="P711" s="238">
        <v>0</v>
      </c>
      <c r="Q711" s="238">
        <f>ROUND(E711*P711,2)</f>
        <v>0</v>
      </c>
      <c r="R711" s="238" t="s">
        <v>737</v>
      </c>
      <c r="S711" s="238" t="s">
        <v>214</v>
      </c>
      <c r="T711" s="239" t="s">
        <v>284</v>
      </c>
      <c r="U711" s="222">
        <v>0.01</v>
      </c>
      <c r="V711" s="222">
        <f>ROUND(E711*U711,2)</f>
        <v>0</v>
      </c>
      <c r="W711" s="222"/>
      <c r="X711" s="222" t="s">
        <v>248</v>
      </c>
      <c r="Y711" s="211"/>
      <c r="Z711" s="211"/>
      <c r="AA711" s="211"/>
      <c r="AB711" s="211"/>
      <c r="AC711" s="211"/>
      <c r="AD711" s="211"/>
      <c r="AE711" s="211"/>
      <c r="AF711" s="211"/>
      <c r="AG711" s="211" t="s">
        <v>721</v>
      </c>
      <c r="AH711" s="211"/>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outlineLevel="1" x14ac:dyDescent="0.2">
      <c r="A712" s="218"/>
      <c r="B712" s="219"/>
      <c r="C712" s="267" t="s">
        <v>738</v>
      </c>
      <c r="D712" s="265"/>
      <c r="E712" s="265"/>
      <c r="F712" s="265"/>
      <c r="G712" s="265"/>
      <c r="H712" s="222"/>
      <c r="I712" s="222"/>
      <c r="J712" s="222"/>
      <c r="K712" s="222"/>
      <c r="L712" s="222"/>
      <c r="M712" s="222"/>
      <c r="N712" s="222"/>
      <c r="O712" s="222"/>
      <c r="P712" s="222"/>
      <c r="Q712" s="222"/>
      <c r="R712" s="222"/>
      <c r="S712" s="222"/>
      <c r="T712" s="222"/>
      <c r="U712" s="222"/>
      <c r="V712" s="222"/>
      <c r="W712" s="222"/>
      <c r="X712" s="222"/>
      <c r="Y712" s="211"/>
      <c r="Z712" s="211"/>
      <c r="AA712" s="211"/>
      <c r="AB712" s="211"/>
      <c r="AC712" s="211"/>
      <c r="AD712" s="211"/>
      <c r="AE712" s="211"/>
      <c r="AF712" s="211"/>
      <c r="AG712" s="211" t="s">
        <v>286</v>
      </c>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outlineLevel="1" x14ac:dyDescent="0.2">
      <c r="A713" s="218"/>
      <c r="B713" s="219"/>
      <c r="C713" s="268" t="s">
        <v>2020</v>
      </c>
      <c r="D713" s="259"/>
      <c r="E713" s="260">
        <v>0.27181</v>
      </c>
      <c r="F713" s="222"/>
      <c r="G713" s="222"/>
      <c r="H713" s="222"/>
      <c r="I713" s="222"/>
      <c r="J713" s="222"/>
      <c r="K713" s="222"/>
      <c r="L713" s="222"/>
      <c r="M713" s="222"/>
      <c r="N713" s="222"/>
      <c r="O713" s="222"/>
      <c r="P713" s="222"/>
      <c r="Q713" s="222"/>
      <c r="R713" s="222"/>
      <c r="S713" s="222"/>
      <c r="T713" s="222"/>
      <c r="U713" s="222"/>
      <c r="V713" s="222"/>
      <c r="W713" s="222"/>
      <c r="X713" s="222"/>
      <c r="Y713" s="211"/>
      <c r="Z713" s="211"/>
      <c r="AA713" s="211"/>
      <c r="AB713" s="211"/>
      <c r="AC713" s="211"/>
      <c r="AD713" s="211"/>
      <c r="AE713" s="211"/>
      <c r="AF713" s="211"/>
      <c r="AG713" s="211" t="s">
        <v>288</v>
      </c>
      <c r="AH713" s="211">
        <v>5</v>
      </c>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33">
        <v>197</v>
      </c>
      <c r="B714" s="234" t="s">
        <v>906</v>
      </c>
      <c r="C714" s="252" t="s">
        <v>907</v>
      </c>
      <c r="D714" s="235" t="s">
        <v>338</v>
      </c>
      <c r="E714" s="236">
        <v>0.27181</v>
      </c>
      <c r="F714" s="237"/>
      <c r="G714" s="238">
        <f>ROUND(E714*F714,2)</f>
        <v>0</v>
      </c>
      <c r="H714" s="237"/>
      <c r="I714" s="238">
        <f>ROUND(E714*H714,2)</f>
        <v>0</v>
      </c>
      <c r="J714" s="237"/>
      <c r="K714" s="238">
        <f>ROUND(E714*J714,2)</f>
        <v>0</v>
      </c>
      <c r="L714" s="238">
        <v>21</v>
      </c>
      <c r="M714" s="238">
        <f>G714*(1+L714/100)</f>
        <v>0</v>
      </c>
      <c r="N714" s="238">
        <v>0</v>
      </c>
      <c r="O714" s="238">
        <f>ROUND(E714*N714,2)</f>
        <v>0</v>
      </c>
      <c r="P714" s="238">
        <v>0</v>
      </c>
      <c r="Q714" s="238">
        <f>ROUND(E714*P714,2)</f>
        <v>0</v>
      </c>
      <c r="R714" s="238" t="s">
        <v>677</v>
      </c>
      <c r="S714" s="238" t="s">
        <v>214</v>
      </c>
      <c r="T714" s="239" t="s">
        <v>284</v>
      </c>
      <c r="U714" s="222">
        <v>0</v>
      </c>
      <c r="V714" s="222">
        <f>ROUND(E714*U714,2)</f>
        <v>0</v>
      </c>
      <c r="W714" s="222"/>
      <c r="X714" s="222" t="s">
        <v>248</v>
      </c>
      <c r="Y714" s="211"/>
      <c r="Z714" s="211"/>
      <c r="AA714" s="211"/>
      <c r="AB714" s="211"/>
      <c r="AC714" s="211"/>
      <c r="AD714" s="211"/>
      <c r="AE714" s="211"/>
      <c r="AF714" s="211"/>
      <c r="AG714" s="211" t="s">
        <v>721</v>
      </c>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18"/>
      <c r="B715" s="219"/>
      <c r="C715" s="268" t="s">
        <v>2020</v>
      </c>
      <c r="D715" s="259"/>
      <c r="E715" s="260">
        <v>0.27181</v>
      </c>
      <c r="F715" s="222"/>
      <c r="G715" s="222"/>
      <c r="H715" s="222"/>
      <c r="I715" s="222"/>
      <c r="J715" s="222"/>
      <c r="K715" s="222"/>
      <c r="L715" s="222"/>
      <c r="M715" s="222"/>
      <c r="N715" s="222"/>
      <c r="O715" s="222"/>
      <c r="P715" s="222"/>
      <c r="Q715" s="222"/>
      <c r="R715" s="222"/>
      <c r="S715" s="222"/>
      <c r="T715" s="222"/>
      <c r="U715" s="222"/>
      <c r="V715" s="222"/>
      <c r="W715" s="222"/>
      <c r="X715" s="222"/>
      <c r="Y715" s="211"/>
      <c r="Z715" s="211"/>
      <c r="AA715" s="211"/>
      <c r="AB715" s="211"/>
      <c r="AC715" s="211"/>
      <c r="AD715" s="211"/>
      <c r="AE715" s="211"/>
      <c r="AF715" s="211"/>
      <c r="AG715" s="211" t="s">
        <v>288</v>
      </c>
      <c r="AH715" s="211">
        <v>5</v>
      </c>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ht="20.95" outlineLevel="1" x14ac:dyDescent="0.2">
      <c r="A716" s="233">
        <v>198</v>
      </c>
      <c r="B716" s="234" t="s">
        <v>2021</v>
      </c>
      <c r="C716" s="252" t="s">
        <v>2022</v>
      </c>
      <c r="D716" s="235" t="s">
        <v>338</v>
      </c>
      <c r="E716" s="236">
        <v>0.38896999999999998</v>
      </c>
      <c r="F716" s="237"/>
      <c r="G716" s="238">
        <f>ROUND(E716*F716,2)</f>
        <v>0</v>
      </c>
      <c r="H716" s="237"/>
      <c r="I716" s="238">
        <f>ROUND(E716*H716,2)</f>
        <v>0</v>
      </c>
      <c r="J716" s="237"/>
      <c r="K716" s="238">
        <f>ROUND(E716*J716,2)</f>
        <v>0</v>
      </c>
      <c r="L716" s="238">
        <v>21</v>
      </c>
      <c r="M716" s="238">
        <f>G716*(1+L716/100)</f>
        <v>0</v>
      </c>
      <c r="N716" s="238">
        <v>0</v>
      </c>
      <c r="O716" s="238">
        <f>ROUND(E716*N716,2)</f>
        <v>0</v>
      </c>
      <c r="P716" s="238">
        <v>0</v>
      </c>
      <c r="Q716" s="238">
        <f>ROUND(E716*P716,2)</f>
        <v>0</v>
      </c>
      <c r="R716" s="238" t="s">
        <v>1089</v>
      </c>
      <c r="S716" s="238" t="s">
        <v>214</v>
      </c>
      <c r="T716" s="239" t="s">
        <v>284</v>
      </c>
      <c r="U716" s="222">
        <v>2.4209999999999998</v>
      </c>
      <c r="V716" s="222">
        <f>ROUND(E716*U716,2)</f>
        <v>0.94</v>
      </c>
      <c r="W716" s="222"/>
      <c r="X716" s="222" t="s">
        <v>248</v>
      </c>
      <c r="Y716" s="211"/>
      <c r="Z716" s="211"/>
      <c r="AA716" s="211"/>
      <c r="AB716" s="211"/>
      <c r="AC716" s="211"/>
      <c r="AD716" s="211"/>
      <c r="AE716" s="211"/>
      <c r="AF716" s="211"/>
      <c r="AG716" s="211" t="s">
        <v>745</v>
      </c>
      <c r="AH716" s="211"/>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18"/>
      <c r="B717" s="219"/>
      <c r="C717" s="267" t="s">
        <v>824</v>
      </c>
      <c r="D717" s="265"/>
      <c r="E717" s="265"/>
      <c r="F717" s="265"/>
      <c r="G717" s="265"/>
      <c r="H717" s="222"/>
      <c r="I717" s="222"/>
      <c r="J717" s="222"/>
      <c r="K717" s="222"/>
      <c r="L717" s="222"/>
      <c r="M717" s="222"/>
      <c r="N717" s="222"/>
      <c r="O717" s="222"/>
      <c r="P717" s="222"/>
      <c r="Q717" s="222"/>
      <c r="R717" s="222"/>
      <c r="S717" s="222"/>
      <c r="T717" s="222"/>
      <c r="U717" s="222"/>
      <c r="V717" s="222"/>
      <c r="W717" s="222"/>
      <c r="X717" s="222"/>
      <c r="Y717" s="211"/>
      <c r="Z717" s="211"/>
      <c r="AA717" s="211"/>
      <c r="AB717" s="211"/>
      <c r="AC717" s="211"/>
      <c r="AD717" s="211"/>
      <c r="AE717" s="211"/>
      <c r="AF717" s="211"/>
      <c r="AG717" s="211" t="s">
        <v>286</v>
      </c>
      <c r="AH717" s="211"/>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ht="13.1" x14ac:dyDescent="0.2">
      <c r="A718" s="227" t="s">
        <v>209</v>
      </c>
      <c r="B718" s="228" t="s">
        <v>152</v>
      </c>
      <c r="C718" s="251" t="s">
        <v>153</v>
      </c>
      <c r="D718" s="229"/>
      <c r="E718" s="230"/>
      <c r="F718" s="231"/>
      <c r="G718" s="231">
        <f>SUMIF(AG719:AG836,"&lt;&gt;NOR",G719:G836)</f>
        <v>0</v>
      </c>
      <c r="H718" s="231"/>
      <c r="I718" s="231">
        <f>SUM(I719:I836)</f>
        <v>0</v>
      </c>
      <c r="J718" s="231"/>
      <c r="K718" s="231">
        <f>SUM(K719:K836)</f>
        <v>0</v>
      </c>
      <c r="L718" s="231"/>
      <c r="M718" s="231">
        <f>SUM(M719:M836)</f>
        <v>0</v>
      </c>
      <c r="N718" s="231"/>
      <c r="O718" s="231">
        <f>SUM(O719:O836)</f>
        <v>6.9999999999999993E-2</v>
      </c>
      <c r="P718" s="231"/>
      <c r="Q718" s="231">
        <f>SUM(Q719:Q836)</f>
        <v>0</v>
      </c>
      <c r="R718" s="231"/>
      <c r="S718" s="231"/>
      <c r="T718" s="232"/>
      <c r="U718" s="226"/>
      <c r="V718" s="226">
        <f>SUM(V719:V836)</f>
        <v>86.73</v>
      </c>
      <c r="W718" s="226"/>
      <c r="X718" s="226"/>
      <c r="AG718" t="s">
        <v>210</v>
      </c>
    </row>
    <row r="719" spans="1:60" outlineLevel="1" x14ac:dyDescent="0.2">
      <c r="A719" s="233">
        <v>199</v>
      </c>
      <c r="B719" s="234" t="s">
        <v>2023</v>
      </c>
      <c r="C719" s="252" t="s">
        <v>2024</v>
      </c>
      <c r="D719" s="235" t="s">
        <v>342</v>
      </c>
      <c r="E719" s="236">
        <v>19.18</v>
      </c>
      <c r="F719" s="237"/>
      <c r="G719" s="238">
        <f>ROUND(E719*F719,2)</f>
        <v>0</v>
      </c>
      <c r="H719" s="237"/>
      <c r="I719" s="238">
        <f>ROUND(E719*H719,2)</f>
        <v>0</v>
      </c>
      <c r="J719" s="237"/>
      <c r="K719" s="238">
        <f>ROUND(E719*J719,2)</f>
        <v>0</v>
      </c>
      <c r="L719" s="238">
        <v>21</v>
      </c>
      <c r="M719" s="238">
        <f>G719*(1+L719/100)</f>
        <v>0</v>
      </c>
      <c r="N719" s="238">
        <v>6.0000000000000002E-5</v>
      </c>
      <c r="O719" s="238">
        <f>ROUND(E719*N719,2)</f>
        <v>0</v>
      </c>
      <c r="P719" s="238">
        <v>0</v>
      </c>
      <c r="Q719" s="238">
        <f>ROUND(E719*P719,2)</f>
        <v>0</v>
      </c>
      <c r="R719" s="238" t="s">
        <v>1405</v>
      </c>
      <c r="S719" s="238" t="s">
        <v>214</v>
      </c>
      <c r="T719" s="239" t="s">
        <v>284</v>
      </c>
      <c r="U719" s="222">
        <v>0.43</v>
      </c>
      <c r="V719" s="222">
        <f>ROUND(E719*U719,2)</f>
        <v>8.25</v>
      </c>
      <c r="W719" s="222"/>
      <c r="X719" s="222" t="s">
        <v>248</v>
      </c>
      <c r="Y719" s="211"/>
      <c r="Z719" s="211"/>
      <c r="AA719" s="211"/>
      <c r="AB719" s="211"/>
      <c r="AC719" s="211"/>
      <c r="AD719" s="211"/>
      <c r="AE719" s="211"/>
      <c r="AF719" s="211"/>
      <c r="AG719" s="211" t="s">
        <v>745</v>
      </c>
      <c r="AH719" s="211"/>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18"/>
      <c r="B720" s="219"/>
      <c r="C720" s="268" t="s">
        <v>2025</v>
      </c>
      <c r="D720" s="259"/>
      <c r="E720" s="260">
        <v>7.7759999999999998</v>
      </c>
      <c r="F720" s="222"/>
      <c r="G720" s="222"/>
      <c r="H720" s="222"/>
      <c r="I720" s="222"/>
      <c r="J720" s="222"/>
      <c r="K720" s="222"/>
      <c r="L720" s="222"/>
      <c r="M720" s="222"/>
      <c r="N720" s="222"/>
      <c r="O720" s="222"/>
      <c r="P720" s="222"/>
      <c r="Q720" s="222"/>
      <c r="R720" s="222"/>
      <c r="S720" s="222"/>
      <c r="T720" s="222"/>
      <c r="U720" s="222"/>
      <c r="V720" s="222"/>
      <c r="W720" s="222"/>
      <c r="X720" s="222"/>
      <c r="Y720" s="211"/>
      <c r="Z720" s="211"/>
      <c r="AA720" s="211"/>
      <c r="AB720" s="211"/>
      <c r="AC720" s="211"/>
      <c r="AD720" s="211"/>
      <c r="AE720" s="211"/>
      <c r="AF720" s="211"/>
      <c r="AG720" s="211" t="s">
        <v>288</v>
      </c>
      <c r="AH720" s="211">
        <v>0</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18"/>
      <c r="B721" s="219"/>
      <c r="C721" s="268" t="s">
        <v>2026</v>
      </c>
      <c r="D721" s="259"/>
      <c r="E721" s="260">
        <v>11.404</v>
      </c>
      <c r="F721" s="222"/>
      <c r="G721" s="222"/>
      <c r="H721" s="222"/>
      <c r="I721" s="222"/>
      <c r="J721" s="222"/>
      <c r="K721" s="222"/>
      <c r="L721" s="222"/>
      <c r="M721" s="222"/>
      <c r="N721" s="222"/>
      <c r="O721" s="222"/>
      <c r="P721" s="222"/>
      <c r="Q721" s="222"/>
      <c r="R721" s="222"/>
      <c r="S721" s="222"/>
      <c r="T721" s="222"/>
      <c r="U721" s="222"/>
      <c r="V721" s="222"/>
      <c r="W721" s="222"/>
      <c r="X721" s="222"/>
      <c r="Y721" s="211"/>
      <c r="Z721" s="211"/>
      <c r="AA721" s="211"/>
      <c r="AB721" s="211"/>
      <c r="AC721" s="211"/>
      <c r="AD721" s="211"/>
      <c r="AE721" s="211"/>
      <c r="AF721" s="211"/>
      <c r="AG721" s="211" t="s">
        <v>288</v>
      </c>
      <c r="AH721" s="211">
        <v>0</v>
      </c>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33">
        <v>200</v>
      </c>
      <c r="B722" s="234" t="s">
        <v>2027</v>
      </c>
      <c r="C722" s="252" t="s">
        <v>2028</v>
      </c>
      <c r="D722" s="235" t="s">
        <v>342</v>
      </c>
      <c r="E722" s="236">
        <v>39.963999999999999</v>
      </c>
      <c r="F722" s="237"/>
      <c r="G722" s="238">
        <f>ROUND(E722*F722,2)</f>
        <v>0</v>
      </c>
      <c r="H722" s="237"/>
      <c r="I722" s="238">
        <f>ROUND(E722*H722,2)</f>
        <v>0</v>
      </c>
      <c r="J722" s="237"/>
      <c r="K722" s="238">
        <f>ROUND(E722*J722,2)</f>
        <v>0</v>
      </c>
      <c r="L722" s="238">
        <v>21</v>
      </c>
      <c r="M722" s="238">
        <f>G722*(1+L722/100)</f>
        <v>0</v>
      </c>
      <c r="N722" s="238">
        <v>6.0000000000000002E-5</v>
      </c>
      <c r="O722" s="238">
        <f>ROUND(E722*N722,2)</f>
        <v>0</v>
      </c>
      <c r="P722" s="238">
        <v>0</v>
      </c>
      <c r="Q722" s="238">
        <f>ROUND(E722*P722,2)</f>
        <v>0</v>
      </c>
      <c r="R722" s="238" t="s">
        <v>1405</v>
      </c>
      <c r="S722" s="238" t="s">
        <v>214</v>
      </c>
      <c r="T722" s="239" t="s">
        <v>284</v>
      </c>
      <c r="U722" s="222">
        <v>0.221</v>
      </c>
      <c r="V722" s="222">
        <f>ROUND(E722*U722,2)</f>
        <v>8.83</v>
      </c>
      <c r="W722" s="222"/>
      <c r="X722" s="222" t="s">
        <v>248</v>
      </c>
      <c r="Y722" s="211"/>
      <c r="Z722" s="211"/>
      <c r="AA722" s="211"/>
      <c r="AB722" s="211"/>
      <c r="AC722" s="211"/>
      <c r="AD722" s="211"/>
      <c r="AE722" s="211"/>
      <c r="AF722" s="211"/>
      <c r="AG722" s="211" t="s">
        <v>1554</v>
      </c>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68" t="s">
        <v>2029</v>
      </c>
      <c r="D723" s="259"/>
      <c r="E723" s="260">
        <v>5.16</v>
      </c>
      <c r="F723" s="222"/>
      <c r="G723" s="222"/>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288</v>
      </c>
      <c r="AH723" s="211">
        <v>0</v>
      </c>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18"/>
      <c r="B724" s="219"/>
      <c r="C724" s="268" t="s">
        <v>2030</v>
      </c>
      <c r="D724" s="259"/>
      <c r="E724" s="260">
        <v>3.08</v>
      </c>
      <c r="F724" s="222"/>
      <c r="G724" s="222"/>
      <c r="H724" s="222"/>
      <c r="I724" s="222"/>
      <c r="J724" s="222"/>
      <c r="K724" s="222"/>
      <c r="L724" s="222"/>
      <c r="M724" s="222"/>
      <c r="N724" s="222"/>
      <c r="O724" s="222"/>
      <c r="P724" s="222"/>
      <c r="Q724" s="222"/>
      <c r="R724" s="222"/>
      <c r="S724" s="222"/>
      <c r="T724" s="222"/>
      <c r="U724" s="222"/>
      <c r="V724" s="222"/>
      <c r="W724" s="222"/>
      <c r="X724" s="222"/>
      <c r="Y724" s="211"/>
      <c r="Z724" s="211"/>
      <c r="AA724" s="211"/>
      <c r="AB724" s="211"/>
      <c r="AC724" s="211"/>
      <c r="AD724" s="211"/>
      <c r="AE724" s="211"/>
      <c r="AF724" s="211"/>
      <c r="AG724" s="211" t="s">
        <v>288</v>
      </c>
      <c r="AH724" s="211">
        <v>0</v>
      </c>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18"/>
      <c r="B725" s="219"/>
      <c r="C725" s="276" t="s">
        <v>2031</v>
      </c>
      <c r="D725" s="274"/>
      <c r="E725" s="275">
        <v>8.24</v>
      </c>
      <c r="F725" s="222"/>
      <c r="G725" s="222"/>
      <c r="H725" s="222"/>
      <c r="I725" s="222"/>
      <c r="J725" s="222"/>
      <c r="K725" s="222"/>
      <c r="L725" s="222"/>
      <c r="M725" s="222"/>
      <c r="N725" s="222"/>
      <c r="O725" s="222"/>
      <c r="P725" s="222"/>
      <c r="Q725" s="222"/>
      <c r="R725" s="222"/>
      <c r="S725" s="222"/>
      <c r="T725" s="222"/>
      <c r="U725" s="222"/>
      <c r="V725" s="222"/>
      <c r="W725" s="222"/>
      <c r="X725" s="222"/>
      <c r="Y725" s="211"/>
      <c r="Z725" s="211"/>
      <c r="AA725" s="211"/>
      <c r="AB725" s="211"/>
      <c r="AC725" s="211"/>
      <c r="AD725" s="211"/>
      <c r="AE725" s="211"/>
      <c r="AF725" s="211"/>
      <c r="AG725" s="211" t="s">
        <v>288</v>
      </c>
      <c r="AH725" s="211">
        <v>1</v>
      </c>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18"/>
      <c r="B726" s="219"/>
      <c r="C726" s="268" t="s">
        <v>2032</v>
      </c>
      <c r="D726" s="259"/>
      <c r="E726" s="260">
        <v>31.724</v>
      </c>
      <c r="F726" s="222"/>
      <c r="G726" s="222"/>
      <c r="H726" s="222"/>
      <c r="I726" s="222"/>
      <c r="J726" s="222"/>
      <c r="K726" s="222"/>
      <c r="L726" s="222"/>
      <c r="M726" s="222"/>
      <c r="N726" s="222"/>
      <c r="O726" s="222"/>
      <c r="P726" s="222"/>
      <c r="Q726" s="222"/>
      <c r="R726" s="222"/>
      <c r="S726" s="222"/>
      <c r="T726" s="222"/>
      <c r="U726" s="222"/>
      <c r="V726" s="222"/>
      <c r="W726" s="222"/>
      <c r="X726" s="222"/>
      <c r="Y726" s="211"/>
      <c r="Z726" s="211"/>
      <c r="AA726" s="211"/>
      <c r="AB726" s="211"/>
      <c r="AC726" s="211"/>
      <c r="AD726" s="211"/>
      <c r="AE726" s="211"/>
      <c r="AF726" s="211"/>
      <c r="AG726" s="211" t="s">
        <v>288</v>
      </c>
      <c r="AH726" s="211">
        <v>0</v>
      </c>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33">
        <v>201</v>
      </c>
      <c r="B727" s="234" t="s">
        <v>2033</v>
      </c>
      <c r="C727" s="252" t="s">
        <v>2034</v>
      </c>
      <c r="D727" s="235" t="s">
        <v>342</v>
      </c>
      <c r="E727" s="236">
        <v>687.20500000000004</v>
      </c>
      <c r="F727" s="237"/>
      <c r="G727" s="238">
        <f>ROUND(E727*F727,2)</f>
        <v>0</v>
      </c>
      <c r="H727" s="237"/>
      <c r="I727" s="238">
        <f>ROUND(E727*H727,2)</f>
        <v>0</v>
      </c>
      <c r="J727" s="237"/>
      <c r="K727" s="238">
        <f>ROUND(E727*J727,2)</f>
        <v>0</v>
      </c>
      <c r="L727" s="238">
        <v>21</v>
      </c>
      <c r="M727" s="238">
        <f>G727*(1+L727/100)</f>
        <v>0</v>
      </c>
      <c r="N727" s="238">
        <v>5.0000000000000002E-5</v>
      </c>
      <c r="O727" s="238">
        <f>ROUND(E727*N727,2)</f>
        <v>0.03</v>
      </c>
      <c r="P727" s="238">
        <v>0</v>
      </c>
      <c r="Q727" s="238">
        <f>ROUND(E727*P727,2)</f>
        <v>0</v>
      </c>
      <c r="R727" s="238" t="s">
        <v>1405</v>
      </c>
      <c r="S727" s="238" t="s">
        <v>214</v>
      </c>
      <c r="T727" s="239" t="s">
        <v>284</v>
      </c>
      <c r="U727" s="222">
        <v>0.1</v>
      </c>
      <c r="V727" s="222">
        <f>ROUND(E727*U727,2)</f>
        <v>68.72</v>
      </c>
      <c r="W727" s="222"/>
      <c r="X727" s="222" t="s">
        <v>248</v>
      </c>
      <c r="Y727" s="211"/>
      <c r="Z727" s="211"/>
      <c r="AA727" s="211"/>
      <c r="AB727" s="211"/>
      <c r="AC727" s="211"/>
      <c r="AD727" s="211"/>
      <c r="AE727" s="211"/>
      <c r="AF727" s="211"/>
      <c r="AG727" s="211" t="s">
        <v>745</v>
      </c>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18"/>
      <c r="B728" s="219"/>
      <c r="C728" s="268" t="s">
        <v>2035</v>
      </c>
      <c r="D728" s="259"/>
      <c r="E728" s="260">
        <v>287.202</v>
      </c>
      <c r="F728" s="222"/>
      <c r="G728" s="222"/>
      <c r="H728" s="222"/>
      <c r="I728" s="222"/>
      <c r="J728" s="222"/>
      <c r="K728" s="222"/>
      <c r="L728" s="222"/>
      <c r="M728" s="222"/>
      <c r="N728" s="222"/>
      <c r="O728" s="222"/>
      <c r="P728" s="222"/>
      <c r="Q728" s="222"/>
      <c r="R728" s="222"/>
      <c r="S728" s="222"/>
      <c r="T728" s="222"/>
      <c r="U728" s="222"/>
      <c r="V728" s="222"/>
      <c r="W728" s="222"/>
      <c r="X728" s="222"/>
      <c r="Y728" s="211"/>
      <c r="Z728" s="211"/>
      <c r="AA728" s="211"/>
      <c r="AB728" s="211"/>
      <c r="AC728" s="211"/>
      <c r="AD728" s="211"/>
      <c r="AE728" s="211"/>
      <c r="AF728" s="211"/>
      <c r="AG728" s="211" t="s">
        <v>288</v>
      </c>
      <c r="AH728" s="211">
        <v>0</v>
      </c>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18"/>
      <c r="B729" s="219"/>
      <c r="C729" s="268" t="s">
        <v>2036</v>
      </c>
      <c r="D729" s="259"/>
      <c r="E729" s="260">
        <v>76.729200000000006</v>
      </c>
      <c r="F729" s="222"/>
      <c r="G729" s="222"/>
      <c r="H729" s="222"/>
      <c r="I729" s="222"/>
      <c r="J729" s="222"/>
      <c r="K729" s="222"/>
      <c r="L729" s="222"/>
      <c r="M729" s="222"/>
      <c r="N729" s="222"/>
      <c r="O729" s="222"/>
      <c r="P729" s="222"/>
      <c r="Q729" s="222"/>
      <c r="R729" s="222"/>
      <c r="S729" s="222"/>
      <c r="T729" s="222"/>
      <c r="U729" s="222"/>
      <c r="V729" s="222"/>
      <c r="W729" s="222"/>
      <c r="X729" s="222"/>
      <c r="Y729" s="211"/>
      <c r="Z729" s="211"/>
      <c r="AA729" s="211"/>
      <c r="AB729" s="211"/>
      <c r="AC729" s="211"/>
      <c r="AD729" s="211"/>
      <c r="AE729" s="211"/>
      <c r="AF729" s="211"/>
      <c r="AG729" s="211" t="s">
        <v>288</v>
      </c>
      <c r="AH729" s="211">
        <v>0</v>
      </c>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18"/>
      <c r="B730" s="219"/>
      <c r="C730" s="268" t="s">
        <v>2037</v>
      </c>
      <c r="D730" s="259"/>
      <c r="E730" s="260">
        <v>45.799599999999998</v>
      </c>
      <c r="F730" s="222"/>
      <c r="G730" s="222"/>
      <c r="H730" s="222"/>
      <c r="I730" s="222"/>
      <c r="J730" s="222"/>
      <c r="K730" s="222"/>
      <c r="L730" s="222"/>
      <c r="M730" s="222"/>
      <c r="N730" s="222"/>
      <c r="O730" s="222"/>
      <c r="P730" s="222"/>
      <c r="Q730" s="222"/>
      <c r="R730" s="222"/>
      <c r="S730" s="222"/>
      <c r="T730" s="222"/>
      <c r="U730" s="222"/>
      <c r="V730" s="222"/>
      <c r="W730" s="222"/>
      <c r="X730" s="222"/>
      <c r="Y730" s="211"/>
      <c r="Z730" s="211"/>
      <c r="AA730" s="211"/>
      <c r="AB730" s="211"/>
      <c r="AC730" s="211"/>
      <c r="AD730" s="211"/>
      <c r="AE730" s="211"/>
      <c r="AF730" s="211"/>
      <c r="AG730" s="211" t="s">
        <v>288</v>
      </c>
      <c r="AH730" s="211">
        <v>0</v>
      </c>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18"/>
      <c r="B731" s="219"/>
      <c r="C731" s="268" t="s">
        <v>2038</v>
      </c>
      <c r="D731" s="259"/>
      <c r="E731" s="260">
        <v>132.34299999999999</v>
      </c>
      <c r="F731" s="222"/>
      <c r="G731" s="222"/>
      <c r="H731" s="222"/>
      <c r="I731" s="222"/>
      <c r="J731" s="222"/>
      <c r="K731" s="222"/>
      <c r="L731" s="222"/>
      <c r="M731" s="222"/>
      <c r="N731" s="222"/>
      <c r="O731" s="222"/>
      <c r="P731" s="222"/>
      <c r="Q731" s="222"/>
      <c r="R731" s="222"/>
      <c r="S731" s="222"/>
      <c r="T731" s="222"/>
      <c r="U731" s="222"/>
      <c r="V731" s="222"/>
      <c r="W731" s="222"/>
      <c r="X731" s="222"/>
      <c r="Y731" s="211"/>
      <c r="Z731" s="211"/>
      <c r="AA731" s="211"/>
      <c r="AB731" s="211"/>
      <c r="AC731" s="211"/>
      <c r="AD731" s="211"/>
      <c r="AE731" s="211"/>
      <c r="AF731" s="211"/>
      <c r="AG731" s="211" t="s">
        <v>288</v>
      </c>
      <c r="AH731" s="211">
        <v>0</v>
      </c>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18"/>
      <c r="B732" s="219"/>
      <c r="C732" s="268" t="s">
        <v>2039</v>
      </c>
      <c r="D732" s="259"/>
      <c r="E732" s="260">
        <v>75.242199999999997</v>
      </c>
      <c r="F732" s="222"/>
      <c r="G732" s="222"/>
      <c r="H732" s="222"/>
      <c r="I732" s="222"/>
      <c r="J732" s="222"/>
      <c r="K732" s="222"/>
      <c r="L732" s="222"/>
      <c r="M732" s="222"/>
      <c r="N732" s="222"/>
      <c r="O732" s="222"/>
      <c r="P732" s="222"/>
      <c r="Q732" s="222"/>
      <c r="R732" s="222"/>
      <c r="S732" s="222"/>
      <c r="T732" s="222"/>
      <c r="U732" s="222"/>
      <c r="V732" s="222"/>
      <c r="W732" s="222"/>
      <c r="X732" s="222"/>
      <c r="Y732" s="211"/>
      <c r="Z732" s="211"/>
      <c r="AA732" s="211"/>
      <c r="AB732" s="211"/>
      <c r="AC732" s="211"/>
      <c r="AD732" s="211"/>
      <c r="AE732" s="211"/>
      <c r="AF732" s="211"/>
      <c r="AG732" s="211" t="s">
        <v>288</v>
      </c>
      <c r="AH732" s="211">
        <v>0</v>
      </c>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18"/>
      <c r="B733" s="219"/>
      <c r="C733" s="268" t="s">
        <v>2040</v>
      </c>
      <c r="D733" s="259"/>
      <c r="E733" s="260">
        <v>69.888999999999996</v>
      </c>
      <c r="F733" s="222"/>
      <c r="G733" s="222"/>
      <c r="H733" s="222"/>
      <c r="I733" s="222"/>
      <c r="J733" s="222"/>
      <c r="K733" s="222"/>
      <c r="L733" s="222"/>
      <c r="M733" s="222"/>
      <c r="N733" s="222"/>
      <c r="O733" s="222"/>
      <c r="P733" s="222"/>
      <c r="Q733" s="222"/>
      <c r="R733" s="222"/>
      <c r="S733" s="222"/>
      <c r="T733" s="222"/>
      <c r="U733" s="222"/>
      <c r="V733" s="222"/>
      <c r="W733" s="222"/>
      <c r="X733" s="222"/>
      <c r="Y733" s="211"/>
      <c r="Z733" s="211"/>
      <c r="AA733" s="211"/>
      <c r="AB733" s="211"/>
      <c r="AC733" s="211"/>
      <c r="AD733" s="211"/>
      <c r="AE733" s="211"/>
      <c r="AF733" s="211"/>
      <c r="AG733" s="211" t="s">
        <v>288</v>
      </c>
      <c r="AH733" s="211">
        <v>0</v>
      </c>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33">
        <v>202</v>
      </c>
      <c r="B734" s="234" t="s">
        <v>2041</v>
      </c>
      <c r="C734" s="252" t="s">
        <v>2042</v>
      </c>
      <c r="D734" s="235" t="s">
        <v>980</v>
      </c>
      <c r="E734" s="236">
        <v>2</v>
      </c>
      <c r="F734" s="237"/>
      <c r="G734" s="238">
        <f>ROUND(E734*F734,2)</f>
        <v>0</v>
      </c>
      <c r="H734" s="237"/>
      <c r="I734" s="238">
        <f>ROUND(E734*H734,2)</f>
        <v>0</v>
      </c>
      <c r="J734" s="237"/>
      <c r="K734" s="238">
        <f>ROUND(E734*J734,2)</f>
        <v>0</v>
      </c>
      <c r="L734" s="238">
        <v>21</v>
      </c>
      <c r="M734" s="238">
        <f>G734*(1+L734/100)</f>
        <v>0</v>
      </c>
      <c r="N734" s="238">
        <v>0</v>
      </c>
      <c r="O734" s="238">
        <f>ROUND(E734*N734,2)</f>
        <v>0</v>
      </c>
      <c r="P734" s="238">
        <v>0</v>
      </c>
      <c r="Q734" s="238">
        <f>ROUND(E734*P734,2)</f>
        <v>0</v>
      </c>
      <c r="R734" s="238"/>
      <c r="S734" s="238" t="s">
        <v>247</v>
      </c>
      <c r="T734" s="239" t="s">
        <v>215</v>
      </c>
      <c r="U734" s="222">
        <v>0</v>
      </c>
      <c r="V734" s="222">
        <f>ROUND(E734*U734,2)</f>
        <v>0</v>
      </c>
      <c r="W734" s="222"/>
      <c r="X734" s="222" t="s">
        <v>248</v>
      </c>
      <c r="Y734" s="211"/>
      <c r="Z734" s="211"/>
      <c r="AA734" s="211"/>
      <c r="AB734" s="211"/>
      <c r="AC734" s="211"/>
      <c r="AD734" s="211"/>
      <c r="AE734" s="211"/>
      <c r="AF734" s="211"/>
      <c r="AG734" s="211" t="s">
        <v>249</v>
      </c>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18"/>
      <c r="B735" s="219"/>
      <c r="C735" s="253" t="s">
        <v>2043</v>
      </c>
      <c r="D735" s="240"/>
      <c r="E735" s="240"/>
      <c r="F735" s="240"/>
      <c r="G735" s="240"/>
      <c r="H735" s="222"/>
      <c r="I735" s="222"/>
      <c r="J735" s="222"/>
      <c r="K735" s="222"/>
      <c r="L735" s="222"/>
      <c r="M735" s="222"/>
      <c r="N735" s="222"/>
      <c r="O735" s="222"/>
      <c r="P735" s="222"/>
      <c r="Q735" s="222"/>
      <c r="R735" s="222"/>
      <c r="S735" s="222"/>
      <c r="T735" s="222"/>
      <c r="U735" s="222"/>
      <c r="V735" s="222"/>
      <c r="W735" s="222"/>
      <c r="X735" s="222"/>
      <c r="Y735" s="211"/>
      <c r="Z735" s="211"/>
      <c r="AA735" s="211"/>
      <c r="AB735" s="211"/>
      <c r="AC735" s="211"/>
      <c r="AD735" s="211"/>
      <c r="AE735" s="211"/>
      <c r="AF735" s="211"/>
      <c r="AG735" s="211" t="s">
        <v>219</v>
      </c>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18"/>
      <c r="B736" s="219"/>
      <c r="C736" s="268" t="s">
        <v>2044</v>
      </c>
      <c r="D736" s="259"/>
      <c r="E736" s="260">
        <v>2</v>
      </c>
      <c r="F736" s="222"/>
      <c r="G736" s="222"/>
      <c r="H736" s="222"/>
      <c r="I736" s="222"/>
      <c r="J736" s="222"/>
      <c r="K736" s="222"/>
      <c r="L736" s="222"/>
      <c r="M736" s="222"/>
      <c r="N736" s="222"/>
      <c r="O736" s="222"/>
      <c r="P736" s="222"/>
      <c r="Q736" s="222"/>
      <c r="R736" s="222"/>
      <c r="S736" s="222"/>
      <c r="T736" s="222"/>
      <c r="U736" s="222"/>
      <c r="V736" s="222"/>
      <c r="W736" s="222"/>
      <c r="X736" s="222"/>
      <c r="Y736" s="211"/>
      <c r="Z736" s="211"/>
      <c r="AA736" s="211"/>
      <c r="AB736" s="211"/>
      <c r="AC736" s="211"/>
      <c r="AD736" s="211"/>
      <c r="AE736" s="211"/>
      <c r="AF736" s="211"/>
      <c r="AG736" s="211" t="s">
        <v>288</v>
      </c>
      <c r="AH736" s="211">
        <v>0</v>
      </c>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33">
        <v>203</v>
      </c>
      <c r="B737" s="234" t="s">
        <v>2045</v>
      </c>
      <c r="C737" s="252" t="s">
        <v>2046</v>
      </c>
      <c r="D737" s="235" t="s">
        <v>980</v>
      </c>
      <c r="E737" s="236">
        <v>1</v>
      </c>
      <c r="F737" s="237"/>
      <c r="G737" s="238">
        <f>ROUND(E737*F737,2)</f>
        <v>0</v>
      </c>
      <c r="H737" s="237"/>
      <c r="I737" s="238">
        <f>ROUND(E737*H737,2)</f>
        <v>0</v>
      </c>
      <c r="J737" s="237"/>
      <c r="K737" s="238">
        <f>ROUND(E737*J737,2)</f>
        <v>0</v>
      </c>
      <c r="L737" s="238">
        <v>21</v>
      </c>
      <c r="M737" s="238">
        <f>G737*(1+L737/100)</f>
        <v>0</v>
      </c>
      <c r="N737" s="238">
        <v>0</v>
      </c>
      <c r="O737" s="238">
        <f>ROUND(E737*N737,2)</f>
        <v>0</v>
      </c>
      <c r="P737" s="238">
        <v>0</v>
      </c>
      <c r="Q737" s="238">
        <f>ROUND(E737*P737,2)</f>
        <v>0</v>
      </c>
      <c r="R737" s="238"/>
      <c r="S737" s="238" t="s">
        <v>247</v>
      </c>
      <c r="T737" s="239" t="s">
        <v>215</v>
      </c>
      <c r="U737" s="222">
        <v>0</v>
      </c>
      <c r="V737" s="222">
        <f>ROUND(E737*U737,2)</f>
        <v>0</v>
      </c>
      <c r="W737" s="222"/>
      <c r="X737" s="222" t="s">
        <v>248</v>
      </c>
      <c r="Y737" s="211"/>
      <c r="Z737" s="211"/>
      <c r="AA737" s="211"/>
      <c r="AB737" s="211"/>
      <c r="AC737" s="211"/>
      <c r="AD737" s="211"/>
      <c r="AE737" s="211"/>
      <c r="AF737" s="211"/>
      <c r="AG737" s="211" t="s">
        <v>249</v>
      </c>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18"/>
      <c r="B738" s="219"/>
      <c r="C738" s="253" t="s">
        <v>2043</v>
      </c>
      <c r="D738" s="240"/>
      <c r="E738" s="240"/>
      <c r="F738" s="240"/>
      <c r="G738" s="240"/>
      <c r="H738" s="222"/>
      <c r="I738" s="222"/>
      <c r="J738" s="222"/>
      <c r="K738" s="222"/>
      <c r="L738" s="222"/>
      <c r="M738" s="222"/>
      <c r="N738" s="222"/>
      <c r="O738" s="222"/>
      <c r="P738" s="222"/>
      <c r="Q738" s="222"/>
      <c r="R738" s="222"/>
      <c r="S738" s="222"/>
      <c r="T738" s="222"/>
      <c r="U738" s="222"/>
      <c r="V738" s="222"/>
      <c r="W738" s="222"/>
      <c r="X738" s="222"/>
      <c r="Y738" s="211"/>
      <c r="Z738" s="211"/>
      <c r="AA738" s="211"/>
      <c r="AB738" s="211"/>
      <c r="AC738" s="211"/>
      <c r="AD738" s="211"/>
      <c r="AE738" s="211"/>
      <c r="AF738" s="211"/>
      <c r="AG738" s="211" t="s">
        <v>219</v>
      </c>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18"/>
      <c r="B739" s="219"/>
      <c r="C739" s="268" t="s">
        <v>2047</v>
      </c>
      <c r="D739" s="259"/>
      <c r="E739" s="260">
        <v>1</v>
      </c>
      <c r="F739" s="222"/>
      <c r="G739" s="222"/>
      <c r="H739" s="222"/>
      <c r="I739" s="222"/>
      <c r="J739" s="222"/>
      <c r="K739" s="222"/>
      <c r="L739" s="222"/>
      <c r="M739" s="222"/>
      <c r="N739" s="222"/>
      <c r="O739" s="222"/>
      <c r="P739" s="222"/>
      <c r="Q739" s="222"/>
      <c r="R739" s="222"/>
      <c r="S739" s="222"/>
      <c r="T739" s="222"/>
      <c r="U739" s="222"/>
      <c r="V739" s="222"/>
      <c r="W739" s="222"/>
      <c r="X739" s="222"/>
      <c r="Y739" s="211"/>
      <c r="Z739" s="211"/>
      <c r="AA739" s="211"/>
      <c r="AB739" s="211"/>
      <c r="AC739" s="211"/>
      <c r="AD739" s="211"/>
      <c r="AE739" s="211"/>
      <c r="AF739" s="211"/>
      <c r="AG739" s="211" t="s">
        <v>288</v>
      </c>
      <c r="AH739" s="211">
        <v>0</v>
      </c>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outlineLevel="1" x14ac:dyDescent="0.2">
      <c r="A740" s="233">
        <v>204</v>
      </c>
      <c r="B740" s="234" t="s">
        <v>2048</v>
      </c>
      <c r="C740" s="252" t="s">
        <v>2049</v>
      </c>
      <c r="D740" s="235" t="s">
        <v>980</v>
      </c>
      <c r="E740" s="236">
        <v>1</v>
      </c>
      <c r="F740" s="237"/>
      <c r="G740" s="238">
        <f>ROUND(E740*F740,2)</f>
        <v>0</v>
      </c>
      <c r="H740" s="237"/>
      <c r="I740" s="238">
        <f>ROUND(E740*H740,2)</f>
        <v>0</v>
      </c>
      <c r="J740" s="237"/>
      <c r="K740" s="238">
        <f>ROUND(E740*J740,2)</f>
        <v>0</v>
      </c>
      <c r="L740" s="238">
        <v>21</v>
      </c>
      <c r="M740" s="238">
        <f>G740*(1+L740/100)</f>
        <v>0</v>
      </c>
      <c r="N740" s="238">
        <v>0</v>
      </c>
      <c r="O740" s="238">
        <f>ROUND(E740*N740,2)</f>
        <v>0</v>
      </c>
      <c r="P740" s="238">
        <v>0</v>
      </c>
      <c r="Q740" s="238">
        <f>ROUND(E740*P740,2)</f>
        <v>0</v>
      </c>
      <c r="R740" s="238"/>
      <c r="S740" s="238" t="s">
        <v>247</v>
      </c>
      <c r="T740" s="239" t="s">
        <v>215</v>
      </c>
      <c r="U740" s="222">
        <v>0</v>
      </c>
      <c r="V740" s="222">
        <f>ROUND(E740*U740,2)</f>
        <v>0</v>
      </c>
      <c r="W740" s="222"/>
      <c r="X740" s="222" t="s">
        <v>248</v>
      </c>
      <c r="Y740" s="211"/>
      <c r="Z740" s="211"/>
      <c r="AA740" s="211"/>
      <c r="AB740" s="211"/>
      <c r="AC740" s="211"/>
      <c r="AD740" s="211"/>
      <c r="AE740" s="211"/>
      <c r="AF740" s="211"/>
      <c r="AG740" s="211" t="s">
        <v>249</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53" t="s">
        <v>2043</v>
      </c>
      <c r="D741" s="240"/>
      <c r="E741" s="240"/>
      <c r="F741" s="240"/>
      <c r="G741" s="240"/>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219</v>
      </c>
      <c r="AH741" s="211"/>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18"/>
      <c r="B742" s="219"/>
      <c r="C742" s="268" t="s">
        <v>2050</v>
      </c>
      <c r="D742" s="259"/>
      <c r="E742" s="260">
        <v>1</v>
      </c>
      <c r="F742" s="222"/>
      <c r="G742" s="222"/>
      <c r="H742" s="222"/>
      <c r="I742" s="222"/>
      <c r="J742" s="222"/>
      <c r="K742" s="222"/>
      <c r="L742" s="222"/>
      <c r="M742" s="222"/>
      <c r="N742" s="222"/>
      <c r="O742" s="222"/>
      <c r="P742" s="222"/>
      <c r="Q742" s="222"/>
      <c r="R742" s="222"/>
      <c r="S742" s="222"/>
      <c r="T742" s="222"/>
      <c r="U742" s="222"/>
      <c r="V742" s="222"/>
      <c r="W742" s="222"/>
      <c r="X742" s="222"/>
      <c r="Y742" s="211"/>
      <c r="Z742" s="211"/>
      <c r="AA742" s="211"/>
      <c r="AB742" s="211"/>
      <c r="AC742" s="211"/>
      <c r="AD742" s="211"/>
      <c r="AE742" s="211"/>
      <c r="AF742" s="211"/>
      <c r="AG742" s="211" t="s">
        <v>288</v>
      </c>
      <c r="AH742" s="211">
        <v>0</v>
      </c>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33">
        <v>205</v>
      </c>
      <c r="B743" s="234" t="s">
        <v>2051</v>
      </c>
      <c r="C743" s="252" t="s">
        <v>2052</v>
      </c>
      <c r="D743" s="235" t="s">
        <v>980</v>
      </c>
      <c r="E743" s="236">
        <v>1</v>
      </c>
      <c r="F743" s="237"/>
      <c r="G743" s="238">
        <f>ROUND(E743*F743,2)</f>
        <v>0</v>
      </c>
      <c r="H743" s="237"/>
      <c r="I743" s="238">
        <f>ROUND(E743*H743,2)</f>
        <v>0</v>
      </c>
      <c r="J743" s="237"/>
      <c r="K743" s="238">
        <f>ROUND(E743*J743,2)</f>
        <v>0</v>
      </c>
      <c r="L743" s="238">
        <v>21</v>
      </c>
      <c r="M743" s="238">
        <f>G743*(1+L743/100)</f>
        <v>0</v>
      </c>
      <c r="N743" s="238">
        <v>0</v>
      </c>
      <c r="O743" s="238">
        <f>ROUND(E743*N743,2)</f>
        <v>0</v>
      </c>
      <c r="P743" s="238">
        <v>0</v>
      </c>
      <c r="Q743" s="238">
        <f>ROUND(E743*P743,2)</f>
        <v>0</v>
      </c>
      <c r="R743" s="238"/>
      <c r="S743" s="238" t="s">
        <v>247</v>
      </c>
      <c r="T743" s="239" t="s">
        <v>215</v>
      </c>
      <c r="U743" s="222">
        <v>0</v>
      </c>
      <c r="V743" s="222">
        <f>ROUND(E743*U743,2)</f>
        <v>0</v>
      </c>
      <c r="W743" s="222"/>
      <c r="X743" s="222" t="s">
        <v>248</v>
      </c>
      <c r="Y743" s="211"/>
      <c r="Z743" s="211"/>
      <c r="AA743" s="211"/>
      <c r="AB743" s="211"/>
      <c r="AC743" s="211"/>
      <c r="AD743" s="211"/>
      <c r="AE743" s="211"/>
      <c r="AF743" s="211"/>
      <c r="AG743" s="211" t="s">
        <v>249</v>
      </c>
      <c r="AH743" s="211"/>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outlineLevel="1" x14ac:dyDescent="0.2">
      <c r="A744" s="218"/>
      <c r="B744" s="219"/>
      <c r="C744" s="253" t="s">
        <v>2043</v>
      </c>
      <c r="D744" s="240"/>
      <c r="E744" s="240"/>
      <c r="F744" s="240"/>
      <c r="G744" s="240"/>
      <c r="H744" s="222"/>
      <c r="I744" s="222"/>
      <c r="J744" s="222"/>
      <c r="K744" s="222"/>
      <c r="L744" s="222"/>
      <c r="M744" s="222"/>
      <c r="N744" s="222"/>
      <c r="O744" s="222"/>
      <c r="P744" s="222"/>
      <c r="Q744" s="222"/>
      <c r="R744" s="222"/>
      <c r="S744" s="222"/>
      <c r="T744" s="222"/>
      <c r="U744" s="222"/>
      <c r="V744" s="222"/>
      <c r="W744" s="222"/>
      <c r="X744" s="222"/>
      <c r="Y744" s="211"/>
      <c r="Z744" s="211"/>
      <c r="AA744" s="211"/>
      <c r="AB744" s="211"/>
      <c r="AC744" s="211"/>
      <c r="AD744" s="211"/>
      <c r="AE744" s="211"/>
      <c r="AF744" s="211"/>
      <c r="AG744" s="211" t="s">
        <v>219</v>
      </c>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68" t="s">
        <v>2053</v>
      </c>
      <c r="D745" s="259"/>
      <c r="E745" s="260">
        <v>1</v>
      </c>
      <c r="F745" s="222"/>
      <c r="G745" s="22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288</v>
      </c>
      <c r="AH745" s="211">
        <v>0</v>
      </c>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33">
        <v>206</v>
      </c>
      <c r="B746" s="234" t="s">
        <v>2054</v>
      </c>
      <c r="C746" s="252" t="s">
        <v>2055</v>
      </c>
      <c r="D746" s="235" t="s">
        <v>980</v>
      </c>
      <c r="E746" s="236">
        <v>1</v>
      </c>
      <c r="F746" s="237"/>
      <c r="G746" s="238">
        <f>ROUND(E746*F746,2)</f>
        <v>0</v>
      </c>
      <c r="H746" s="237"/>
      <c r="I746" s="238">
        <f>ROUND(E746*H746,2)</f>
        <v>0</v>
      </c>
      <c r="J746" s="237"/>
      <c r="K746" s="238">
        <f>ROUND(E746*J746,2)</f>
        <v>0</v>
      </c>
      <c r="L746" s="238">
        <v>21</v>
      </c>
      <c r="M746" s="238">
        <f>G746*(1+L746/100)</f>
        <v>0</v>
      </c>
      <c r="N746" s="238">
        <v>0</v>
      </c>
      <c r="O746" s="238">
        <f>ROUND(E746*N746,2)</f>
        <v>0</v>
      </c>
      <c r="P746" s="238">
        <v>0</v>
      </c>
      <c r="Q746" s="238">
        <f>ROUND(E746*P746,2)</f>
        <v>0</v>
      </c>
      <c r="R746" s="238"/>
      <c r="S746" s="238" t="s">
        <v>247</v>
      </c>
      <c r="T746" s="239" t="s">
        <v>215</v>
      </c>
      <c r="U746" s="222">
        <v>0</v>
      </c>
      <c r="V746" s="222">
        <f>ROUND(E746*U746,2)</f>
        <v>0</v>
      </c>
      <c r="W746" s="222"/>
      <c r="X746" s="222" t="s">
        <v>248</v>
      </c>
      <c r="Y746" s="211"/>
      <c r="Z746" s="211"/>
      <c r="AA746" s="211"/>
      <c r="AB746" s="211"/>
      <c r="AC746" s="211"/>
      <c r="AD746" s="211"/>
      <c r="AE746" s="211"/>
      <c r="AF746" s="211"/>
      <c r="AG746" s="211" t="s">
        <v>249</v>
      </c>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53" t="s">
        <v>2211</v>
      </c>
      <c r="D747" s="240"/>
      <c r="E747" s="240"/>
      <c r="F747" s="240"/>
      <c r="G747" s="240"/>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219</v>
      </c>
      <c r="AH747" s="211"/>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54" t="s">
        <v>2212</v>
      </c>
      <c r="D748" s="242"/>
      <c r="E748" s="242"/>
      <c r="F748" s="242"/>
      <c r="G748" s="24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219</v>
      </c>
      <c r="AH748" s="211"/>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54" t="s">
        <v>2213</v>
      </c>
      <c r="D749" s="242"/>
      <c r="E749" s="242"/>
      <c r="F749" s="242"/>
      <c r="G749" s="24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219</v>
      </c>
      <c r="AH749" s="211"/>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18"/>
      <c r="B750" s="219"/>
      <c r="C750" s="254" t="s">
        <v>2214</v>
      </c>
      <c r="D750" s="242"/>
      <c r="E750" s="242"/>
      <c r="F750" s="242"/>
      <c r="G750" s="242"/>
      <c r="H750" s="222"/>
      <c r="I750" s="222"/>
      <c r="J750" s="222"/>
      <c r="K750" s="222"/>
      <c r="L750" s="222"/>
      <c r="M750" s="222"/>
      <c r="N750" s="222"/>
      <c r="O750" s="222"/>
      <c r="P750" s="222"/>
      <c r="Q750" s="222"/>
      <c r="R750" s="222"/>
      <c r="S750" s="222"/>
      <c r="T750" s="222"/>
      <c r="U750" s="222"/>
      <c r="V750" s="222"/>
      <c r="W750" s="222"/>
      <c r="X750" s="222"/>
      <c r="Y750" s="211"/>
      <c r="Z750" s="211"/>
      <c r="AA750" s="211"/>
      <c r="AB750" s="211"/>
      <c r="AC750" s="211"/>
      <c r="AD750" s="211"/>
      <c r="AE750" s="211"/>
      <c r="AF750" s="211"/>
      <c r="AG750" s="211" t="s">
        <v>219</v>
      </c>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54" t="s">
        <v>2215</v>
      </c>
      <c r="D751" s="242"/>
      <c r="E751" s="242"/>
      <c r="F751" s="242"/>
      <c r="G751" s="242"/>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219</v>
      </c>
      <c r="AH751" s="211"/>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outlineLevel="1" x14ac:dyDescent="0.2">
      <c r="A752" s="218"/>
      <c r="B752" s="219"/>
      <c r="C752" s="254" t="s">
        <v>2056</v>
      </c>
      <c r="D752" s="242"/>
      <c r="E752" s="242"/>
      <c r="F752" s="242"/>
      <c r="G752" s="242"/>
      <c r="H752" s="222"/>
      <c r="I752" s="222"/>
      <c r="J752" s="222"/>
      <c r="K752" s="222"/>
      <c r="L752" s="222"/>
      <c r="M752" s="222"/>
      <c r="N752" s="222"/>
      <c r="O752" s="222"/>
      <c r="P752" s="222"/>
      <c r="Q752" s="222"/>
      <c r="R752" s="222"/>
      <c r="S752" s="222"/>
      <c r="T752" s="222"/>
      <c r="U752" s="222"/>
      <c r="V752" s="222"/>
      <c r="W752" s="222"/>
      <c r="X752" s="222"/>
      <c r="Y752" s="211"/>
      <c r="Z752" s="211"/>
      <c r="AA752" s="211"/>
      <c r="AB752" s="211"/>
      <c r="AC752" s="211"/>
      <c r="AD752" s="211"/>
      <c r="AE752" s="211"/>
      <c r="AF752" s="211"/>
      <c r="AG752" s="211" t="s">
        <v>219</v>
      </c>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68" t="s">
        <v>2057</v>
      </c>
      <c r="D753" s="259"/>
      <c r="E753" s="260">
        <v>1</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33">
        <v>207</v>
      </c>
      <c r="B754" s="234" t="s">
        <v>2058</v>
      </c>
      <c r="C754" s="252" t="s">
        <v>2059</v>
      </c>
      <c r="D754" s="235" t="s">
        <v>980</v>
      </c>
      <c r="E754" s="236">
        <v>1</v>
      </c>
      <c r="F754" s="237"/>
      <c r="G754" s="238">
        <f>ROUND(E754*F754,2)</f>
        <v>0</v>
      </c>
      <c r="H754" s="237"/>
      <c r="I754" s="238">
        <f>ROUND(E754*H754,2)</f>
        <v>0</v>
      </c>
      <c r="J754" s="237"/>
      <c r="K754" s="238">
        <f>ROUND(E754*J754,2)</f>
        <v>0</v>
      </c>
      <c r="L754" s="238">
        <v>21</v>
      </c>
      <c r="M754" s="238">
        <f>G754*(1+L754/100)</f>
        <v>0</v>
      </c>
      <c r="N754" s="238">
        <v>0</v>
      </c>
      <c r="O754" s="238">
        <f>ROUND(E754*N754,2)</f>
        <v>0</v>
      </c>
      <c r="P754" s="238">
        <v>0</v>
      </c>
      <c r="Q754" s="238">
        <f>ROUND(E754*P754,2)</f>
        <v>0</v>
      </c>
      <c r="R754" s="238"/>
      <c r="S754" s="238" t="s">
        <v>247</v>
      </c>
      <c r="T754" s="239" t="s">
        <v>215</v>
      </c>
      <c r="U754" s="222">
        <v>0</v>
      </c>
      <c r="V754" s="222">
        <f>ROUND(E754*U754,2)</f>
        <v>0</v>
      </c>
      <c r="W754" s="222"/>
      <c r="X754" s="222" t="s">
        <v>248</v>
      </c>
      <c r="Y754" s="211"/>
      <c r="Z754" s="211"/>
      <c r="AA754" s="211"/>
      <c r="AB754" s="211"/>
      <c r="AC754" s="211"/>
      <c r="AD754" s="211"/>
      <c r="AE754" s="211"/>
      <c r="AF754" s="211"/>
      <c r="AG754" s="211" t="s">
        <v>249</v>
      </c>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53" t="s">
        <v>2216</v>
      </c>
      <c r="D755" s="240"/>
      <c r="E755" s="240"/>
      <c r="F755" s="240"/>
      <c r="G755" s="240"/>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219</v>
      </c>
      <c r="AH755" s="211"/>
      <c r="AI755" s="211"/>
      <c r="AJ755" s="211"/>
      <c r="AK755" s="211"/>
      <c r="AL755" s="211"/>
      <c r="AM755" s="211"/>
      <c r="AN755" s="211"/>
      <c r="AO755" s="211"/>
      <c r="AP755" s="211"/>
      <c r="AQ755" s="211"/>
      <c r="AR755" s="211"/>
      <c r="AS755" s="211"/>
      <c r="AT755" s="211"/>
      <c r="AU755" s="211"/>
      <c r="AV755" s="211"/>
      <c r="AW755" s="211"/>
      <c r="AX755" s="211"/>
      <c r="AY755" s="211"/>
      <c r="AZ755" s="211"/>
      <c r="BA755" s="241" t="str">
        <f>C755</f>
        <v>žárově zinkovaná fasádní žaluzie, osazena na stávající vývod, opatřena prodlužovacím nástavcem přes zateplení</v>
      </c>
      <c r="BB755" s="211"/>
      <c r="BC755" s="211"/>
      <c r="BD755" s="211"/>
      <c r="BE755" s="211"/>
      <c r="BF755" s="211"/>
      <c r="BG755" s="211"/>
      <c r="BH755" s="211"/>
    </row>
    <row r="756" spans="1:60" outlineLevel="1" x14ac:dyDescent="0.2">
      <c r="A756" s="218"/>
      <c r="B756" s="219"/>
      <c r="C756" s="254" t="s">
        <v>2212</v>
      </c>
      <c r="D756" s="242"/>
      <c r="E756" s="242"/>
      <c r="F756" s="242"/>
      <c r="G756" s="242"/>
      <c r="H756" s="222"/>
      <c r="I756" s="222"/>
      <c r="J756" s="222"/>
      <c r="K756" s="222"/>
      <c r="L756" s="222"/>
      <c r="M756" s="222"/>
      <c r="N756" s="222"/>
      <c r="O756" s="222"/>
      <c r="P756" s="222"/>
      <c r="Q756" s="222"/>
      <c r="R756" s="222"/>
      <c r="S756" s="222"/>
      <c r="T756" s="222"/>
      <c r="U756" s="222"/>
      <c r="V756" s="222"/>
      <c r="W756" s="222"/>
      <c r="X756" s="222"/>
      <c r="Y756" s="211"/>
      <c r="Z756" s="211"/>
      <c r="AA756" s="211"/>
      <c r="AB756" s="211"/>
      <c r="AC756" s="211"/>
      <c r="AD756" s="211"/>
      <c r="AE756" s="211"/>
      <c r="AF756" s="211"/>
      <c r="AG756" s="211" t="s">
        <v>219</v>
      </c>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54" t="s">
        <v>2213</v>
      </c>
      <c r="D757" s="242"/>
      <c r="E757" s="242"/>
      <c r="F757" s="242"/>
      <c r="G757" s="24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219</v>
      </c>
      <c r="AH757" s="211"/>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18"/>
      <c r="B758" s="219"/>
      <c r="C758" s="254" t="s">
        <v>2214</v>
      </c>
      <c r="D758" s="242"/>
      <c r="E758" s="242"/>
      <c r="F758" s="242"/>
      <c r="G758" s="242"/>
      <c r="H758" s="222"/>
      <c r="I758" s="222"/>
      <c r="J758" s="222"/>
      <c r="K758" s="222"/>
      <c r="L758" s="222"/>
      <c r="M758" s="222"/>
      <c r="N758" s="222"/>
      <c r="O758" s="222"/>
      <c r="P758" s="222"/>
      <c r="Q758" s="222"/>
      <c r="R758" s="222"/>
      <c r="S758" s="222"/>
      <c r="T758" s="222"/>
      <c r="U758" s="222"/>
      <c r="V758" s="222"/>
      <c r="W758" s="222"/>
      <c r="X758" s="222"/>
      <c r="Y758" s="211"/>
      <c r="Z758" s="211"/>
      <c r="AA758" s="211"/>
      <c r="AB758" s="211"/>
      <c r="AC758" s="211"/>
      <c r="AD758" s="211"/>
      <c r="AE758" s="211"/>
      <c r="AF758" s="211"/>
      <c r="AG758" s="211" t="s">
        <v>219</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18"/>
      <c r="B759" s="219"/>
      <c r="C759" s="254" t="s">
        <v>2215</v>
      </c>
      <c r="D759" s="242"/>
      <c r="E759" s="242"/>
      <c r="F759" s="242"/>
      <c r="G759" s="242"/>
      <c r="H759" s="222"/>
      <c r="I759" s="222"/>
      <c r="J759" s="222"/>
      <c r="K759" s="222"/>
      <c r="L759" s="222"/>
      <c r="M759" s="222"/>
      <c r="N759" s="222"/>
      <c r="O759" s="222"/>
      <c r="P759" s="222"/>
      <c r="Q759" s="222"/>
      <c r="R759" s="222"/>
      <c r="S759" s="222"/>
      <c r="T759" s="222"/>
      <c r="U759" s="222"/>
      <c r="V759" s="222"/>
      <c r="W759" s="222"/>
      <c r="X759" s="222"/>
      <c r="Y759" s="211"/>
      <c r="Z759" s="211"/>
      <c r="AA759" s="211"/>
      <c r="AB759" s="211"/>
      <c r="AC759" s="211"/>
      <c r="AD759" s="211"/>
      <c r="AE759" s="211"/>
      <c r="AF759" s="211"/>
      <c r="AG759" s="211" t="s">
        <v>219</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18"/>
      <c r="B760" s="219"/>
      <c r="C760" s="254" t="s">
        <v>2056</v>
      </c>
      <c r="D760" s="242"/>
      <c r="E760" s="242"/>
      <c r="F760" s="242"/>
      <c r="G760" s="242"/>
      <c r="H760" s="222"/>
      <c r="I760" s="222"/>
      <c r="J760" s="222"/>
      <c r="K760" s="222"/>
      <c r="L760" s="222"/>
      <c r="M760" s="222"/>
      <c r="N760" s="222"/>
      <c r="O760" s="222"/>
      <c r="P760" s="222"/>
      <c r="Q760" s="222"/>
      <c r="R760" s="222"/>
      <c r="S760" s="222"/>
      <c r="T760" s="222"/>
      <c r="U760" s="222"/>
      <c r="V760" s="222"/>
      <c r="W760" s="222"/>
      <c r="X760" s="222"/>
      <c r="Y760" s="211"/>
      <c r="Z760" s="211"/>
      <c r="AA760" s="211"/>
      <c r="AB760" s="211"/>
      <c r="AC760" s="211"/>
      <c r="AD760" s="211"/>
      <c r="AE760" s="211"/>
      <c r="AF760" s="211"/>
      <c r="AG760" s="211" t="s">
        <v>219</v>
      </c>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18"/>
      <c r="B761" s="219"/>
      <c r="C761" s="268" t="s">
        <v>2060</v>
      </c>
      <c r="D761" s="259"/>
      <c r="E761" s="260">
        <v>1</v>
      </c>
      <c r="F761" s="222"/>
      <c r="G761" s="222"/>
      <c r="H761" s="222"/>
      <c r="I761" s="222"/>
      <c r="J761" s="222"/>
      <c r="K761" s="222"/>
      <c r="L761" s="222"/>
      <c r="M761" s="222"/>
      <c r="N761" s="222"/>
      <c r="O761" s="222"/>
      <c r="P761" s="222"/>
      <c r="Q761" s="222"/>
      <c r="R761" s="222"/>
      <c r="S761" s="222"/>
      <c r="T761" s="222"/>
      <c r="U761" s="222"/>
      <c r="V761" s="222"/>
      <c r="W761" s="222"/>
      <c r="X761" s="222"/>
      <c r="Y761" s="211"/>
      <c r="Z761" s="211"/>
      <c r="AA761" s="211"/>
      <c r="AB761" s="211"/>
      <c r="AC761" s="211"/>
      <c r="AD761" s="211"/>
      <c r="AE761" s="211"/>
      <c r="AF761" s="211"/>
      <c r="AG761" s="211" t="s">
        <v>288</v>
      </c>
      <c r="AH761" s="211">
        <v>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outlineLevel="1" x14ac:dyDescent="0.2">
      <c r="A762" s="233">
        <v>208</v>
      </c>
      <c r="B762" s="234" t="s">
        <v>2061</v>
      </c>
      <c r="C762" s="252" t="s">
        <v>2062</v>
      </c>
      <c r="D762" s="235" t="s">
        <v>980</v>
      </c>
      <c r="E762" s="236">
        <v>3</v>
      </c>
      <c r="F762" s="237"/>
      <c r="G762" s="238">
        <f>ROUND(E762*F762,2)</f>
        <v>0</v>
      </c>
      <c r="H762" s="237"/>
      <c r="I762" s="238">
        <f>ROUND(E762*H762,2)</f>
        <v>0</v>
      </c>
      <c r="J762" s="237"/>
      <c r="K762" s="238">
        <f>ROUND(E762*J762,2)</f>
        <v>0</v>
      </c>
      <c r="L762" s="238">
        <v>21</v>
      </c>
      <c r="M762" s="238">
        <f>G762*(1+L762/100)</f>
        <v>0</v>
      </c>
      <c r="N762" s="238">
        <v>0</v>
      </c>
      <c r="O762" s="238">
        <f>ROUND(E762*N762,2)</f>
        <v>0</v>
      </c>
      <c r="P762" s="238">
        <v>0</v>
      </c>
      <c r="Q762" s="238">
        <f>ROUND(E762*P762,2)</f>
        <v>0</v>
      </c>
      <c r="R762" s="238"/>
      <c r="S762" s="238" t="s">
        <v>247</v>
      </c>
      <c r="T762" s="239" t="s">
        <v>215</v>
      </c>
      <c r="U762" s="222">
        <v>0</v>
      </c>
      <c r="V762" s="222">
        <f>ROUND(E762*U762,2)</f>
        <v>0</v>
      </c>
      <c r="W762" s="222"/>
      <c r="X762" s="222" t="s">
        <v>248</v>
      </c>
      <c r="Y762" s="211"/>
      <c r="Z762" s="211"/>
      <c r="AA762" s="211"/>
      <c r="AB762" s="211"/>
      <c r="AC762" s="211"/>
      <c r="AD762" s="211"/>
      <c r="AE762" s="211"/>
      <c r="AF762" s="211"/>
      <c r="AG762" s="211" t="s">
        <v>249</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53" t="s">
        <v>2217</v>
      </c>
      <c r="D763" s="240"/>
      <c r="E763" s="240"/>
      <c r="F763" s="240"/>
      <c r="G763" s="240"/>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219</v>
      </c>
      <c r="AH763" s="211"/>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outlineLevel="1" x14ac:dyDescent="0.2">
      <c r="A764" s="218"/>
      <c r="B764" s="219"/>
      <c r="C764" s="254" t="s">
        <v>2218</v>
      </c>
      <c r="D764" s="242"/>
      <c r="E764" s="242"/>
      <c r="F764" s="242"/>
      <c r="G764" s="242"/>
      <c r="H764" s="222"/>
      <c r="I764" s="222"/>
      <c r="J764" s="222"/>
      <c r="K764" s="222"/>
      <c r="L764" s="222"/>
      <c r="M764" s="222"/>
      <c r="N764" s="222"/>
      <c r="O764" s="222"/>
      <c r="P764" s="222"/>
      <c r="Q764" s="222"/>
      <c r="R764" s="222"/>
      <c r="S764" s="222"/>
      <c r="T764" s="222"/>
      <c r="U764" s="222"/>
      <c r="V764" s="222"/>
      <c r="W764" s="222"/>
      <c r="X764" s="222"/>
      <c r="Y764" s="211"/>
      <c r="Z764" s="211"/>
      <c r="AA764" s="211"/>
      <c r="AB764" s="211"/>
      <c r="AC764" s="211"/>
      <c r="AD764" s="211"/>
      <c r="AE764" s="211"/>
      <c r="AF764" s="211"/>
      <c r="AG764" s="211" t="s">
        <v>219</v>
      </c>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18"/>
      <c r="B765" s="219"/>
      <c r="C765" s="254" t="s">
        <v>2063</v>
      </c>
      <c r="D765" s="242"/>
      <c r="E765" s="242"/>
      <c r="F765" s="242"/>
      <c r="G765" s="242"/>
      <c r="H765" s="222"/>
      <c r="I765" s="222"/>
      <c r="J765" s="222"/>
      <c r="K765" s="222"/>
      <c r="L765" s="222"/>
      <c r="M765" s="222"/>
      <c r="N765" s="222"/>
      <c r="O765" s="222"/>
      <c r="P765" s="222"/>
      <c r="Q765" s="222"/>
      <c r="R765" s="222"/>
      <c r="S765" s="222"/>
      <c r="T765" s="222"/>
      <c r="U765" s="222"/>
      <c r="V765" s="222"/>
      <c r="W765" s="222"/>
      <c r="X765" s="222"/>
      <c r="Y765" s="211"/>
      <c r="Z765" s="211"/>
      <c r="AA765" s="211"/>
      <c r="AB765" s="211"/>
      <c r="AC765" s="211"/>
      <c r="AD765" s="211"/>
      <c r="AE765" s="211"/>
      <c r="AF765" s="211"/>
      <c r="AG765" s="211" t="s">
        <v>219</v>
      </c>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outlineLevel="1" x14ac:dyDescent="0.2">
      <c r="A766" s="218"/>
      <c r="B766" s="219"/>
      <c r="C766" s="268" t="s">
        <v>2064</v>
      </c>
      <c r="D766" s="259"/>
      <c r="E766" s="260">
        <v>3</v>
      </c>
      <c r="F766" s="222"/>
      <c r="G766" s="222"/>
      <c r="H766" s="222"/>
      <c r="I766" s="222"/>
      <c r="J766" s="222"/>
      <c r="K766" s="222"/>
      <c r="L766" s="222"/>
      <c r="M766" s="222"/>
      <c r="N766" s="222"/>
      <c r="O766" s="222"/>
      <c r="P766" s="222"/>
      <c r="Q766" s="222"/>
      <c r="R766" s="222"/>
      <c r="S766" s="222"/>
      <c r="T766" s="222"/>
      <c r="U766" s="222"/>
      <c r="V766" s="222"/>
      <c r="W766" s="222"/>
      <c r="X766" s="222"/>
      <c r="Y766" s="211"/>
      <c r="Z766" s="211"/>
      <c r="AA766" s="211"/>
      <c r="AB766" s="211"/>
      <c r="AC766" s="211"/>
      <c r="AD766" s="211"/>
      <c r="AE766" s="211"/>
      <c r="AF766" s="211"/>
      <c r="AG766" s="211" t="s">
        <v>288</v>
      </c>
      <c r="AH766" s="211">
        <v>0</v>
      </c>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33">
        <v>209</v>
      </c>
      <c r="B767" s="234" t="s">
        <v>2065</v>
      </c>
      <c r="C767" s="252" t="s">
        <v>2066</v>
      </c>
      <c r="D767" s="235" t="s">
        <v>980</v>
      </c>
      <c r="E767" s="236">
        <v>1</v>
      </c>
      <c r="F767" s="237"/>
      <c r="G767" s="238">
        <f>ROUND(E767*F767,2)</f>
        <v>0</v>
      </c>
      <c r="H767" s="237"/>
      <c r="I767" s="238">
        <f>ROUND(E767*H767,2)</f>
        <v>0</v>
      </c>
      <c r="J767" s="237"/>
      <c r="K767" s="238">
        <f>ROUND(E767*J767,2)</f>
        <v>0</v>
      </c>
      <c r="L767" s="238">
        <v>21</v>
      </c>
      <c r="M767" s="238">
        <f>G767*(1+L767/100)</f>
        <v>0</v>
      </c>
      <c r="N767" s="238">
        <v>0</v>
      </c>
      <c r="O767" s="238">
        <f>ROUND(E767*N767,2)</f>
        <v>0</v>
      </c>
      <c r="P767" s="238">
        <v>0</v>
      </c>
      <c r="Q767" s="238">
        <f>ROUND(E767*P767,2)</f>
        <v>0</v>
      </c>
      <c r="R767" s="238"/>
      <c r="S767" s="238" t="s">
        <v>247</v>
      </c>
      <c r="T767" s="239" t="s">
        <v>215</v>
      </c>
      <c r="U767" s="222">
        <v>0</v>
      </c>
      <c r="V767" s="222">
        <f>ROUND(E767*U767,2)</f>
        <v>0</v>
      </c>
      <c r="W767" s="222"/>
      <c r="X767" s="222" t="s">
        <v>248</v>
      </c>
      <c r="Y767" s="211"/>
      <c r="Z767" s="211"/>
      <c r="AA767" s="211"/>
      <c r="AB767" s="211"/>
      <c r="AC767" s="211"/>
      <c r="AD767" s="211"/>
      <c r="AE767" s="211"/>
      <c r="AF767" s="211"/>
      <c r="AG767" s="211" t="s">
        <v>249</v>
      </c>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18"/>
      <c r="B768" s="219"/>
      <c r="C768" s="253" t="s">
        <v>2219</v>
      </c>
      <c r="D768" s="240"/>
      <c r="E768" s="240"/>
      <c r="F768" s="240"/>
      <c r="G768" s="240"/>
      <c r="H768" s="222"/>
      <c r="I768" s="222"/>
      <c r="J768" s="222"/>
      <c r="K768" s="222"/>
      <c r="L768" s="222"/>
      <c r="M768" s="222"/>
      <c r="N768" s="222"/>
      <c r="O768" s="222"/>
      <c r="P768" s="222"/>
      <c r="Q768" s="222"/>
      <c r="R768" s="222"/>
      <c r="S768" s="222"/>
      <c r="T768" s="222"/>
      <c r="U768" s="222"/>
      <c r="V768" s="222"/>
      <c r="W768" s="222"/>
      <c r="X768" s="222"/>
      <c r="Y768" s="211"/>
      <c r="Z768" s="211"/>
      <c r="AA768" s="211"/>
      <c r="AB768" s="211"/>
      <c r="AC768" s="211"/>
      <c r="AD768" s="211"/>
      <c r="AE768" s="211"/>
      <c r="AF768" s="211"/>
      <c r="AG768" s="211" t="s">
        <v>219</v>
      </c>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18"/>
      <c r="B769" s="219"/>
      <c r="C769" s="254" t="s">
        <v>2220</v>
      </c>
      <c r="D769" s="242"/>
      <c r="E769" s="242"/>
      <c r="F769" s="242"/>
      <c r="G769" s="242"/>
      <c r="H769" s="222"/>
      <c r="I769" s="222"/>
      <c r="J769" s="222"/>
      <c r="K769" s="222"/>
      <c r="L769" s="222"/>
      <c r="M769" s="222"/>
      <c r="N769" s="222"/>
      <c r="O769" s="222"/>
      <c r="P769" s="222"/>
      <c r="Q769" s="222"/>
      <c r="R769" s="222"/>
      <c r="S769" s="222"/>
      <c r="T769" s="222"/>
      <c r="U769" s="222"/>
      <c r="V769" s="222"/>
      <c r="W769" s="222"/>
      <c r="X769" s="222"/>
      <c r="Y769" s="211"/>
      <c r="Z769" s="211"/>
      <c r="AA769" s="211"/>
      <c r="AB769" s="211"/>
      <c r="AC769" s="211"/>
      <c r="AD769" s="211"/>
      <c r="AE769" s="211"/>
      <c r="AF769" s="211"/>
      <c r="AG769" s="211" t="s">
        <v>219</v>
      </c>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18"/>
      <c r="B770" s="219"/>
      <c r="C770" s="254" t="s">
        <v>2077</v>
      </c>
      <c r="D770" s="242"/>
      <c r="E770" s="242"/>
      <c r="F770" s="242"/>
      <c r="G770" s="242"/>
      <c r="H770" s="222"/>
      <c r="I770" s="222"/>
      <c r="J770" s="222"/>
      <c r="K770" s="222"/>
      <c r="L770" s="222"/>
      <c r="M770" s="222"/>
      <c r="N770" s="222"/>
      <c r="O770" s="222"/>
      <c r="P770" s="222"/>
      <c r="Q770" s="222"/>
      <c r="R770" s="222"/>
      <c r="S770" s="222"/>
      <c r="T770" s="222"/>
      <c r="U770" s="222"/>
      <c r="V770" s="222"/>
      <c r="W770" s="222"/>
      <c r="X770" s="222"/>
      <c r="Y770" s="211"/>
      <c r="Z770" s="211"/>
      <c r="AA770" s="211"/>
      <c r="AB770" s="211"/>
      <c r="AC770" s="211"/>
      <c r="AD770" s="211"/>
      <c r="AE770" s="211"/>
      <c r="AF770" s="211"/>
      <c r="AG770" s="211" t="s">
        <v>219</v>
      </c>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18"/>
      <c r="B771" s="219"/>
      <c r="C771" s="254" t="s">
        <v>2221</v>
      </c>
      <c r="D771" s="242"/>
      <c r="E771" s="242"/>
      <c r="F771" s="242"/>
      <c r="G771" s="242"/>
      <c r="H771" s="222"/>
      <c r="I771" s="222"/>
      <c r="J771" s="222"/>
      <c r="K771" s="222"/>
      <c r="L771" s="222"/>
      <c r="M771" s="222"/>
      <c r="N771" s="222"/>
      <c r="O771" s="222"/>
      <c r="P771" s="222"/>
      <c r="Q771" s="222"/>
      <c r="R771" s="222"/>
      <c r="S771" s="222"/>
      <c r="T771" s="222"/>
      <c r="U771" s="222"/>
      <c r="V771" s="222"/>
      <c r="W771" s="222"/>
      <c r="X771" s="222"/>
      <c r="Y771" s="211"/>
      <c r="Z771" s="211"/>
      <c r="AA771" s="211"/>
      <c r="AB771" s="211"/>
      <c r="AC771" s="211"/>
      <c r="AD771" s="211"/>
      <c r="AE771" s="211"/>
      <c r="AF771" s="211"/>
      <c r="AG771" s="211" t="s">
        <v>219</v>
      </c>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18"/>
      <c r="B772" s="219"/>
      <c r="C772" s="254" t="s">
        <v>2067</v>
      </c>
      <c r="D772" s="242"/>
      <c r="E772" s="242"/>
      <c r="F772" s="242"/>
      <c r="G772" s="242"/>
      <c r="H772" s="222"/>
      <c r="I772" s="222"/>
      <c r="J772" s="222"/>
      <c r="K772" s="222"/>
      <c r="L772" s="222"/>
      <c r="M772" s="222"/>
      <c r="N772" s="222"/>
      <c r="O772" s="222"/>
      <c r="P772" s="222"/>
      <c r="Q772" s="222"/>
      <c r="R772" s="222"/>
      <c r="S772" s="222"/>
      <c r="T772" s="222"/>
      <c r="U772" s="222"/>
      <c r="V772" s="222"/>
      <c r="W772" s="222"/>
      <c r="X772" s="222"/>
      <c r="Y772" s="211"/>
      <c r="Z772" s="211"/>
      <c r="AA772" s="211"/>
      <c r="AB772" s="211"/>
      <c r="AC772" s="211"/>
      <c r="AD772" s="211"/>
      <c r="AE772" s="211"/>
      <c r="AF772" s="211"/>
      <c r="AG772" s="211" t="s">
        <v>219</v>
      </c>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18"/>
      <c r="B773" s="219"/>
      <c r="C773" s="268" t="s">
        <v>2068</v>
      </c>
      <c r="D773" s="259"/>
      <c r="E773" s="260">
        <v>1</v>
      </c>
      <c r="F773" s="222"/>
      <c r="G773" s="222"/>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288</v>
      </c>
      <c r="AH773" s="211">
        <v>0</v>
      </c>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33">
        <v>210</v>
      </c>
      <c r="B774" s="234" t="s">
        <v>2069</v>
      </c>
      <c r="C774" s="252" t="s">
        <v>2066</v>
      </c>
      <c r="D774" s="235" t="s">
        <v>980</v>
      </c>
      <c r="E774" s="236">
        <v>3</v>
      </c>
      <c r="F774" s="237"/>
      <c r="G774" s="238">
        <f>ROUND(E774*F774,2)</f>
        <v>0</v>
      </c>
      <c r="H774" s="237"/>
      <c r="I774" s="238">
        <f>ROUND(E774*H774,2)</f>
        <v>0</v>
      </c>
      <c r="J774" s="237"/>
      <c r="K774" s="238">
        <f>ROUND(E774*J774,2)</f>
        <v>0</v>
      </c>
      <c r="L774" s="238">
        <v>21</v>
      </c>
      <c r="M774" s="238">
        <f>G774*(1+L774/100)</f>
        <v>0</v>
      </c>
      <c r="N774" s="238">
        <v>0</v>
      </c>
      <c r="O774" s="238">
        <f>ROUND(E774*N774,2)</f>
        <v>0</v>
      </c>
      <c r="P774" s="238">
        <v>0</v>
      </c>
      <c r="Q774" s="238">
        <f>ROUND(E774*P774,2)</f>
        <v>0</v>
      </c>
      <c r="R774" s="238"/>
      <c r="S774" s="238" t="s">
        <v>247</v>
      </c>
      <c r="T774" s="239" t="s">
        <v>215</v>
      </c>
      <c r="U774" s="222">
        <v>0</v>
      </c>
      <c r="V774" s="222">
        <f>ROUND(E774*U774,2)</f>
        <v>0</v>
      </c>
      <c r="W774" s="222"/>
      <c r="X774" s="222" t="s">
        <v>248</v>
      </c>
      <c r="Y774" s="211"/>
      <c r="Z774" s="211"/>
      <c r="AA774" s="211"/>
      <c r="AB774" s="211"/>
      <c r="AC774" s="211"/>
      <c r="AD774" s="211"/>
      <c r="AE774" s="211"/>
      <c r="AF774" s="211"/>
      <c r="AG774" s="211" t="s">
        <v>249</v>
      </c>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18"/>
      <c r="B775" s="219"/>
      <c r="C775" s="253" t="s">
        <v>2222</v>
      </c>
      <c r="D775" s="240"/>
      <c r="E775" s="240"/>
      <c r="F775" s="240"/>
      <c r="G775" s="240"/>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219</v>
      </c>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18"/>
      <c r="B776" s="219"/>
      <c r="C776" s="254" t="s">
        <v>2223</v>
      </c>
      <c r="D776" s="242"/>
      <c r="E776" s="242"/>
      <c r="F776" s="242"/>
      <c r="G776" s="242"/>
      <c r="H776" s="222"/>
      <c r="I776" s="222"/>
      <c r="J776" s="222"/>
      <c r="K776" s="222"/>
      <c r="L776" s="222"/>
      <c r="M776" s="222"/>
      <c r="N776" s="222"/>
      <c r="O776" s="222"/>
      <c r="P776" s="222"/>
      <c r="Q776" s="222"/>
      <c r="R776" s="222"/>
      <c r="S776" s="222"/>
      <c r="T776" s="222"/>
      <c r="U776" s="222"/>
      <c r="V776" s="222"/>
      <c r="W776" s="222"/>
      <c r="X776" s="222"/>
      <c r="Y776" s="211"/>
      <c r="Z776" s="211"/>
      <c r="AA776" s="211"/>
      <c r="AB776" s="211"/>
      <c r="AC776" s="211"/>
      <c r="AD776" s="211"/>
      <c r="AE776" s="211"/>
      <c r="AF776" s="211"/>
      <c r="AG776" s="211" t="s">
        <v>219</v>
      </c>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18"/>
      <c r="B777" s="219"/>
      <c r="C777" s="254" t="s">
        <v>2077</v>
      </c>
      <c r="D777" s="242"/>
      <c r="E777" s="242"/>
      <c r="F777" s="242"/>
      <c r="G777" s="242"/>
      <c r="H777" s="222"/>
      <c r="I777" s="222"/>
      <c r="J777" s="222"/>
      <c r="K777" s="222"/>
      <c r="L777" s="222"/>
      <c r="M777" s="222"/>
      <c r="N777" s="222"/>
      <c r="O777" s="222"/>
      <c r="P777" s="222"/>
      <c r="Q777" s="222"/>
      <c r="R777" s="222"/>
      <c r="S777" s="222"/>
      <c r="T777" s="222"/>
      <c r="U777" s="222"/>
      <c r="V777" s="222"/>
      <c r="W777" s="222"/>
      <c r="X777" s="222"/>
      <c r="Y777" s="211"/>
      <c r="Z777" s="211"/>
      <c r="AA777" s="211"/>
      <c r="AB777" s="211"/>
      <c r="AC777" s="211"/>
      <c r="AD777" s="211"/>
      <c r="AE777" s="211"/>
      <c r="AF777" s="211"/>
      <c r="AG777" s="211" t="s">
        <v>219</v>
      </c>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18"/>
      <c r="B778" s="219"/>
      <c r="C778" s="254" t="s">
        <v>2224</v>
      </c>
      <c r="D778" s="242"/>
      <c r="E778" s="242"/>
      <c r="F778" s="242"/>
      <c r="G778" s="242"/>
      <c r="H778" s="222"/>
      <c r="I778" s="222"/>
      <c r="J778" s="222"/>
      <c r="K778" s="222"/>
      <c r="L778" s="222"/>
      <c r="M778" s="222"/>
      <c r="N778" s="222"/>
      <c r="O778" s="222"/>
      <c r="P778" s="222"/>
      <c r="Q778" s="222"/>
      <c r="R778" s="222"/>
      <c r="S778" s="222"/>
      <c r="T778" s="222"/>
      <c r="U778" s="222"/>
      <c r="V778" s="222"/>
      <c r="W778" s="222"/>
      <c r="X778" s="222"/>
      <c r="Y778" s="211"/>
      <c r="Z778" s="211"/>
      <c r="AA778" s="211"/>
      <c r="AB778" s="211"/>
      <c r="AC778" s="211"/>
      <c r="AD778" s="211"/>
      <c r="AE778" s="211"/>
      <c r="AF778" s="211"/>
      <c r="AG778" s="211" t="s">
        <v>219</v>
      </c>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18"/>
      <c r="B779" s="219"/>
      <c r="C779" s="254" t="s">
        <v>2070</v>
      </c>
      <c r="D779" s="242"/>
      <c r="E779" s="242"/>
      <c r="F779" s="242"/>
      <c r="G779" s="242"/>
      <c r="H779" s="222"/>
      <c r="I779" s="222"/>
      <c r="J779" s="222"/>
      <c r="K779" s="222"/>
      <c r="L779" s="222"/>
      <c r="M779" s="222"/>
      <c r="N779" s="222"/>
      <c r="O779" s="222"/>
      <c r="P779" s="222"/>
      <c r="Q779" s="222"/>
      <c r="R779" s="222"/>
      <c r="S779" s="222"/>
      <c r="T779" s="222"/>
      <c r="U779" s="222"/>
      <c r="V779" s="222"/>
      <c r="W779" s="222"/>
      <c r="X779" s="222"/>
      <c r="Y779" s="211"/>
      <c r="Z779" s="211"/>
      <c r="AA779" s="211"/>
      <c r="AB779" s="211"/>
      <c r="AC779" s="211"/>
      <c r="AD779" s="211"/>
      <c r="AE779" s="211"/>
      <c r="AF779" s="211"/>
      <c r="AG779" s="211" t="s">
        <v>219</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outlineLevel="1" x14ac:dyDescent="0.2">
      <c r="A780" s="218"/>
      <c r="B780" s="219"/>
      <c r="C780" s="268" t="s">
        <v>2071</v>
      </c>
      <c r="D780" s="259"/>
      <c r="E780" s="260">
        <v>3</v>
      </c>
      <c r="F780" s="222"/>
      <c r="G780" s="222"/>
      <c r="H780" s="222"/>
      <c r="I780" s="222"/>
      <c r="J780" s="222"/>
      <c r="K780" s="222"/>
      <c r="L780" s="222"/>
      <c r="M780" s="222"/>
      <c r="N780" s="222"/>
      <c r="O780" s="222"/>
      <c r="P780" s="222"/>
      <c r="Q780" s="222"/>
      <c r="R780" s="222"/>
      <c r="S780" s="222"/>
      <c r="T780" s="222"/>
      <c r="U780" s="222"/>
      <c r="V780" s="222"/>
      <c r="W780" s="222"/>
      <c r="X780" s="222"/>
      <c r="Y780" s="211"/>
      <c r="Z780" s="211"/>
      <c r="AA780" s="211"/>
      <c r="AB780" s="211"/>
      <c r="AC780" s="211"/>
      <c r="AD780" s="211"/>
      <c r="AE780" s="211"/>
      <c r="AF780" s="211"/>
      <c r="AG780" s="211" t="s">
        <v>288</v>
      </c>
      <c r="AH780" s="211">
        <v>0</v>
      </c>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33">
        <v>211</v>
      </c>
      <c r="B781" s="234" t="s">
        <v>2072</v>
      </c>
      <c r="C781" s="252" t="s">
        <v>2073</v>
      </c>
      <c r="D781" s="235" t="s">
        <v>980</v>
      </c>
      <c r="E781" s="236">
        <v>4</v>
      </c>
      <c r="F781" s="237"/>
      <c r="G781" s="238">
        <f>ROUND(E781*F781,2)</f>
        <v>0</v>
      </c>
      <c r="H781" s="237"/>
      <c r="I781" s="238">
        <f>ROUND(E781*H781,2)</f>
        <v>0</v>
      </c>
      <c r="J781" s="237"/>
      <c r="K781" s="238">
        <f>ROUND(E781*J781,2)</f>
        <v>0</v>
      </c>
      <c r="L781" s="238">
        <v>21</v>
      </c>
      <c r="M781" s="238">
        <f>G781*(1+L781/100)</f>
        <v>0</v>
      </c>
      <c r="N781" s="238">
        <v>0</v>
      </c>
      <c r="O781" s="238">
        <f>ROUND(E781*N781,2)</f>
        <v>0</v>
      </c>
      <c r="P781" s="238">
        <v>0</v>
      </c>
      <c r="Q781" s="238">
        <f>ROUND(E781*P781,2)</f>
        <v>0</v>
      </c>
      <c r="R781" s="238"/>
      <c r="S781" s="238" t="s">
        <v>247</v>
      </c>
      <c r="T781" s="239" t="s">
        <v>215</v>
      </c>
      <c r="U781" s="222">
        <v>0</v>
      </c>
      <c r="V781" s="222">
        <f>ROUND(E781*U781,2)</f>
        <v>0</v>
      </c>
      <c r="W781" s="222"/>
      <c r="X781" s="222" t="s">
        <v>248</v>
      </c>
      <c r="Y781" s="211"/>
      <c r="Z781" s="211"/>
      <c r="AA781" s="211"/>
      <c r="AB781" s="211"/>
      <c r="AC781" s="211"/>
      <c r="AD781" s="211"/>
      <c r="AE781" s="211"/>
      <c r="AF781" s="211"/>
      <c r="AG781" s="211" t="s">
        <v>249</v>
      </c>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53" t="s">
        <v>2225</v>
      </c>
      <c r="D782" s="240"/>
      <c r="E782" s="240"/>
      <c r="F782" s="240"/>
      <c r="G782" s="240"/>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219</v>
      </c>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54" t="s">
        <v>2226</v>
      </c>
      <c r="D783" s="242"/>
      <c r="E783" s="242"/>
      <c r="F783" s="242"/>
      <c r="G783" s="24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219</v>
      </c>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54" t="s">
        <v>2077</v>
      </c>
      <c r="D784" s="242"/>
      <c r="E784" s="242"/>
      <c r="F784" s="242"/>
      <c r="G784" s="24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219</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18"/>
      <c r="B785" s="219"/>
      <c r="C785" s="254" t="s">
        <v>2070</v>
      </c>
      <c r="D785" s="242"/>
      <c r="E785" s="242"/>
      <c r="F785" s="242"/>
      <c r="G785" s="242"/>
      <c r="H785" s="222"/>
      <c r="I785" s="222"/>
      <c r="J785" s="222"/>
      <c r="K785" s="222"/>
      <c r="L785" s="222"/>
      <c r="M785" s="222"/>
      <c r="N785" s="222"/>
      <c r="O785" s="222"/>
      <c r="P785" s="222"/>
      <c r="Q785" s="222"/>
      <c r="R785" s="222"/>
      <c r="S785" s="222"/>
      <c r="T785" s="222"/>
      <c r="U785" s="222"/>
      <c r="V785" s="222"/>
      <c r="W785" s="222"/>
      <c r="X785" s="222"/>
      <c r="Y785" s="211"/>
      <c r="Z785" s="211"/>
      <c r="AA785" s="211"/>
      <c r="AB785" s="211"/>
      <c r="AC785" s="211"/>
      <c r="AD785" s="211"/>
      <c r="AE785" s="211"/>
      <c r="AF785" s="211"/>
      <c r="AG785" s="211" t="s">
        <v>219</v>
      </c>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18"/>
      <c r="B786" s="219"/>
      <c r="C786" s="268" t="s">
        <v>2074</v>
      </c>
      <c r="D786" s="259"/>
      <c r="E786" s="260">
        <v>4</v>
      </c>
      <c r="F786" s="222"/>
      <c r="G786" s="222"/>
      <c r="H786" s="222"/>
      <c r="I786" s="222"/>
      <c r="J786" s="222"/>
      <c r="K786" s="222"/>
      <c r="L786" s="222"/>
      <c r="M786" s="222"/>
      <c r="N786" s="222"/>
      <c r="O786" s="222"/>
      <c r="P786" s="222"/>
      <c r="Q786" s="222"/>
      <c r="R786" s="222"/>
      <c r="S786" s="222"/>
      <c r="T786" s="222"/>
      <c r="U786" s="222"/>
      <c r="V786" s="222"/>
      <c r="W786" s="222"/>
      <c r="X786" s="222"/>
      <c r="Y786" s="211"/>
      <c r="Z786" s="211"/>
      <c r="AA786" s="211"/>
      <c r="AB786" s="211"/>
      <c r="AC786" s="211"/>
      <c r="AD786" s="211"/>
      <c r="AE786" s="211"/>
      <c r="AF786" s="211"/>
      <c r="AG786" s="211" t="s">
        <v>288</v>
      </c>
      <c r="AH786" s="211">
        <v>0</v>
      </c>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33">
        <v>212</v>
      </c>
      <c r="B787" s="234" t="s">
        <v>2075</v>
      </c>
      <c r="C787" s="252" t="s">
        <v>2076</v>
      </c>
      <c r="D787" s="235" t="s">
        <v>980</v>
      </c>
      <c r="E787" s="236">
        <v>1</v>
      </c>
      <c r="F787" s="237"/>
      <c r="G787" s="238">
        <f>ROUND(E787*F787,2)</f>
        <v>0</v>
      </c>
      <c r="H787" s="237"/>
      <c r="I787" s="238">
        <f>ROUND(E787*H787,2)</f>
        <v>0</v>
      </c>
      <c r="J787" s="237"/>
      <c r="K787" s="238">
        <f>ROUND(E787*J787,2)</f>
        <v>0</v>
      </c>
      <c r="L787" s="238">
        <v>21</v>
      </c>
      <c r="M787" s="238">
        <f>G787*(1+L787/100)</f>
        <v>0</v>
      </c>
      <c r="N787" s="238">
        <v>0</v>
      </c>
      <c r="O787" s="238">
        <f>ROUND(E787*N787,2)</f>
        <v>0</v>
      </c>
      <c r="P787" s="238">
        <v>0</v>
      </c>
      <c r="Q787" s="238">
        <f>ROUND(E787*P787,2)</f>
        <v>0</v>
      </c>
      <c r="R787" s="238"/>
      <c r="S787" s="238" t="s">
        <v>247</v>
      </c>
      <c r="T787" s="239" t="s">
        <v>215</v>
      </c>
      <c r="U787" s="222">
        <v>0</v>
      </c>
      <c r="V787" s="222">
        <f>ROUND(E787*U787,2)</f>
        <v>0</v>
      </c>
      <c r="W787" s="222"/>
      <c r="X787" s="222" t="s">
        <v>248</v>
      </c>
      <c r="Y787" s="211"/>
      <c r="Z787" s="211"/>
      <c r="AA787" s="211"/>
      <c r="AB787" s="211"/>
      <c r="AC787" s="211"/>
      <c r="AD787" s="211"/>
      <c r="AE787" s="211"/>
      <c r="AF787" s="211"/>
      <c r="AG787" s="211" t="s">
        <v>249</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18"/>
      <c r="B788" s="219"/>
      <c r="C788" s="253" t="s">
        <v>2077</v>
      </c>
      <c r="D788" s="240"/>
      <c r="E788" s="240"/>
      <c r="F788" s="240"/>
      <c r="G788" s="240"/>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219</v>
      </c>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18"/>
      <c r="B789" s="219"/>
      <c r="C789" s="268" t="s">
        <v>2078</v>
      </c>
      <c r="D789" s="259"/>
      <c r="E789" s="260">
        <v>1</v>
      </c>
      <c r="F789" s="222"/>
      <c r="G789" s="222"/>
      <c r="H789" s="222"/>
      <c r="I789" s="222"/>
      <c r="J789" s="222"/>
      <c r="K789" s="222"/>
      <c r="L789" s="222"/>
      <c r="M789" s="222"/>
      <c r="N789" s="222"/>
      <c r="O789" s="222"/>
      <c r="P789" s="222"/>
      <c r="Q789" s="222"/>
      <c r="R789" s="222"/>
      <c r="S789" s="222"/>
      <c r="T789" s="222"/>
      <c r="U789" s="222"/>
      <c r="V789" s="222"/>
      <c r="W789" s="222"/>
      <c r="X789" s="222"/>
      <c r="Y789" s="211"/>
      <c r="Z789" s="211"/>
      <c r="AA789" s="211"/>
      <c r="AB789" s="211"/>
      <c r="AC789" s="211"/>
      <c r="AD789" s="211"/>
      <c r="AE789" s="211"/>
      <c r="AF789" s="211"/>
      <c r="AG789" s="211" t="s">
        <v>288</v>
      </c>
      <c r="AH789" s="211">
        <v>0</v>
      </c>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33">
        <v>213</v>
      </c>
      <c r="B790" s="234" t="s">
        <v>2079</v>
      </c>
      <c r="C790" s="252" t="s">
        <v>2080</v>
      </c>
      <c r="D790" s="235" t="s">
        <v>980</v>
      </c>
      <c r="E790" s="236">
        <v>3</v>
      </c>
      <c r="F790" s="237"/>
      <c r="G790" s="238">
        <f>ROUND(E790*F790,2)</f>
        <v>0</v>
      </c>
      <c r="H790" s="237"/>
      <c r="I790" s="238">
        <f>ROUND(E790*H790,2)</f>
        <v>0</v>
      </c>
      <c r="J790" s="237"/>
      <c r="K790" s="238">
        <f>ROUND(E790*J790,2)</f>
        <v>0</v>
      </c>
      <c r="L790" s="238">
        <v>21</v>
      </c>
      <c r="M790" s="238">
        <f>G790*(1+L790/100)</f>
        <v>0</v>
      </c>
      <c r="N790" s="238">
        <v>0</v>
      </c>
      <c r="O790" s="238">
        <f>ROUND(E790*N790,2)</f>
        <v>0</v>
      </c>
      <c r="P790" s="238">
        <v>0</v>
      </c>
      <c r="Q790" s="238">
        <f>ROUND(E790*P790,2)</f>
        <v>0</v>
      </c>
      <c r="R790" s="238"/>
      <c r="S790" s="238" t="s">
        <v>247</v>
      </c>
      <c r="T790" s="239" t="s">
        <v>215</v>
      </c>
      <c r="U790" s="222">
        <v>0</v>
      </c>
      <c r="V790" s="222">
        <f>ROUND(E790*U790,2)</f>
        <v>0</v>
      </c>
      <c r="W790" s="222"/>
      <c r="X790" s="222" t="s">
        <v>248</v>
      </c>
      <c r="Y790" s="211"/>
      <c r="Z790" s="211"/>
      <c r="AA790" s="211"/>
      <c r="AB790" s="211"/>
      <c r="AC790" s="211"/>
      <c r="AD790" s="211"/>
      <c r="AE790" s="211"/>
      <c r="AF790" s="211"/>
      <c r="AG790" s="211" t="s">
        <v>249</v>
      </c>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53" t="s">
        <v>2216</v>
      </c>
      <c r="D791" s="240"/>
      <c r="E791" s="240"/>
      <c r="F791" s="240"/>
      <c r="G791" s="240"/>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219</v>
      </c>
      <c r="AH791" s="211"/>
      <c r="AI791" s="211"/>
      <c r="AJ791" s="211"/>
      <c r="AK791" s="211"/>
      <c r="AL791" s="211"/>
      <c r="AM791" s="211"/>
      <c r="AN791" s="211"/>
      <c r="AO791" s="211"/>
      <c r="AP791" s="211"/>
      <c r="AQ791" s="211"/>
      <c r="AR791" s="211"/>
      <c r="AS791" s="211"/>
      <c r="AT791" s="211"/>
      <c r="AU791" s="211"/>
      <c r="AV791" s="211"/>
      <c r="AW791" s="211"/>
      <c r="AX791" s="211"/>
      <c r="AY791" s="211"/>
      <c r="AZ791" s="211"/>
      <c r="BA791" s="241" t="str">
        <f>C791</f>
        <v>žárově zinkovaná fasádní žaluzie, osazena na stávající vývod, opatřena prodlužovacím nástavcem přes zateplení</v>
      </c>
      <c r="BB791" s="211"/>
      <c r="BC791" s="211"/>
      <c r="BD791" s="211"/>
      <c r="BE791" s="211"/>
      <c r="BF791" s="211"/>
      <c r="BG791" s="211"/>
      <c r="BH791" s="211"/>
    </row>
    <row r="792" spans="1:60" outlineLevel="1" x14ac:dyDescent="0.2">
      <c r="A792" s="218"/>
      <c r="B792" s="219"/>
      <c r="C792" s="254" t="s">
        <v>2212</v>
      </c>
      <c r="D792" s="242"/>
      <c r="E792" s="242"/>
      <c r="F792" s="242"/>
      <c r="G792" s="242"/>
      <c r="H792" s="222"/>
      <c r="I792" s="222"/>
      <c r="J792" s="222"/>
      <c r="K792" s="222"/>
      <c r="L792" s="222"/>
      <c r="M792" s="222"/>
      <c r="N792" s="222"/>
      <c r="O792" s="222"/>
      <c r="P792" s="222"/>
      <c r="Q792" s="222"/>
      <c r="R792" s="222"/>
      <c r="S792" s="222"/>
      <c r="T792" s="222"/>
      <c r="U792" s="222"/>
      <c r="V792" s="222"/>
      <c r="W792" s="222"/>
      <c r="X792" s="222"/>
      <c r="Y792" s="211"/>
      <c r="Z792" s="211"/>
      <c r="AA792" s="211"/>
      <c r="AB792" s="211"/>
      <c r="AC792" s="211"/>
      <c r="AD792" s="211"/>
      <c r="AE792" s="211"/>
      <c r="AF792" s="211"/>
      <c r="AG792" s="211" t="s">
        <v>219</v>
      </c>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18"/>
      <c r="B793" s="219"/>
      <c r="C793" s="254" t="s">
        <v>2213</v>
      </c>
      <c r="D793" s="242"/>
      <c r="E793" s="242"/>
      <c r="F793" s="242"/>
      <c r="G793" s="242"/>
      <c r="H793" s="222"/>
      <c r="I793" s="222"/>
      <c r="J793" s="222"/>
      <c r="K793" s="222"/>
      <c r="L793" s="222"/>
      <c r="M793" s="222"/>
      <c r="N793" s="222"/>
      <c r="O793" s="222"/>
      <c r="P793" s="222"/>
      <c r="Q793" s="222"/>
      <c r="R793" s="222"/>
      <c r="S793" s="222"/>
      <c r="T793" s="222"/>
      <c r="U793" s="222"/>
      <c r="V793" s="222"/>
      <c r="W793" s="222"/>
      <c r="X793" s="222"/>
      <c r="Y793" s="211"/>
      <c r="Z793" s="211"/>
      <c r="AA793" s="211"/>
      <c r="AB793" s="211"/>
      <c r="AC793" s="211"/>
      <c r="AD793" s="211"/>
      <c r="AE793" s="211"/>
      <c r="AF793" s="211"/>
      <c r="AG793" s="211" t="s">
        <v>219</v>
      </c>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18"/>
      <c r="B794" s="219"/>
      <c r="C794" s="254" t="s">
        <v>2214</v>
      </c>
      <c r="D794" s="242"/>
      <c r="E794" s="242"/>
      <c r="F794" s="242"/>
      <c r="G794" s="242"/>
      <c r="H794" s="222"/>
      <c r="I794" s="222"/>
      <c r="J794" s="222"/>
      <c r="K794" s="222"/>
      <c r="L794" s="222"/>
      <c r="M794" s="222"/>
      <c r="N794" s="222"/>
      <c r="O794" s="222"/>
      <c r="P794" s="222"/>
      <c r="Q794" s="222"/>
      <c r="R794" s="222"/>
      <c r="S794" s="222"/>
      <c r="T794" s="222"/>
      <c r="U794" s="222"/>
      <c r="V794" s="222"/>
      <c r="W794" s="222"/>
      <c r="X794" s="222"/>
      <c r="Y794" s="211"/>
      <c r="Z794" s="211"/>
      <c r="AA794" s="211"/>
      <c r="AB794" s="211"/>
      <c r="AC794" s="211"/>
      <c r="AD794" s="211"/>
      <c r="AE794" s="211"/>
      <c r="AF794" s="211"/>
      <c r="AG794" s="211" t="s">
        <v>219</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54" t="s">
        <v>2215</v>
      </c>
      <c r="D795" s="242"/>
      <c r="E795" s="242"/>
      <c r="F795" s="242"/>
      <c r="G795" s="242"/>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219</v>
      </c>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18"/>
      <c r="B796" s="219"/>
      <c r="C796" s="254" t="s">
        <v>2056</v>
      </c>
      <c r="D796" s="242"/>
      <c r="E796" s="242"/>
      <c r="F796" s="242"/>
      <c r="G796" s="242"/>
      <c r="H796" s="222"/>
      <c r="I796" s="222"/>
      <c r="J796" s="222"/>
      <c r="K796" s="222"/>
      <c r="L796" s="222"/>
      <c r="M796" s="222"/>
      <c r="N796" s="222"/>
      <c r="O796" s="222"/>
      <c r="P796" s="222"/>
      <c r="Q796" s="222"/>
      <c r="R796" s="222"/>
      <c r="S796" s="222"/>
      <c r="T796" s="222"/>
      <c r="U796" s="222"/>
      <c r="V796" s="222"/>
      <c r="W796" s="222"/>
      <c r="X796" s="222"/>
      <c r="Y796" s="211"/>
      <c r="Z796" s="211"/>
      <c r="AA796" s="211"/>
      <c r="AB796" s="211"/>
      <c r="AC796" s="211"/>
      <c r="AD796" s="211"/>
      <c r="AE796" s="211"/>
      <c r="AF796" s="211"/>
      <c r="AG796" s="211" t="s">
        <v>219</v>
      </c>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18"/>
      <c r="B797" s="219"/>
      <c r="C797" s="268" t="s">
        <v>2081</v>
      </c>
      <c r="D797" s="259"/>
      <c r="E797" s="260">
        <v>3</v>
      </c>
      <c r="F797" s="222"/>
      <c r="G797" s="222"/>
      <c r="H797" s="222"/>
      <c r="I797" s="222"/>
      <c r="J797" s="222"/>
      <c r="K797" s="222"/>
      <c r="L797" s="222"/>
      <c r="M797" s="222"/>
      <c r="N797" s="222"/>
      <c r="O797" s="222"/>
      <c r="P797" s="222"/>
      <c r="Q797" s="222"/>
      <c r="R797" s="222"/>
      <c r="S797" s="222"/>
      <c r="T797" s="222"/>
      <c r="U797" s="222"/>
      <c r="V797" s="222"/>
      <c r="W797" s="222"/>
      <c r="X797" s="222"/>
      <c r="Y797" s="211"/>
      <c r="Z797" s="211"/>
      <c r="AA797" s="211"/>
      <c r="AB797" s="211"/>
      <c r="AC797" s="211"/>
      <c r="AD797" s="211"/>
      <c r="AE797" s="211"/>
      <c r="AF797" s="211"/>
      <c r="AG797" s="211" t="s">
        <v>288</v>
      </c>
      <c r="AH797" s="211">
        <v>0</v>
      </c>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33">
        <v>214</v>
      </c>
      <c r="B798" s="234" t="s">
        <v>2082</v>
      </c>
      <c r="C798" s="252" t="s">
        <v>2083</v>
      </c>
      <c r="D798" s="235" t="s">
        <v>558</v>
      </c>
      <c r="E798" s="236">
        <v>4</v>
      </c>
      <c r="F798" s="237"/>
      <c r="G798" s="238">
        <f>ROUND(E798*F798,2)</f>
        <v>0</v>
      </c>
      <c r="H798" s="237"/>
      <c r="I798" s="238">
        <f>ROUND(E798*H798,2)</f>
        <v>0</v>
      </c>
      <c r="J798" s="237"/>
      <c r="K798" s="238">
        <f>ROUND(E798*J798,2)</f>
        <v>0</v>
      </c>
      <c r="L798" s="238">
        <v>21</v>
      </c>
      <c r="M798" s="238">
        <f>G798*(1+L798/100)</f>
        <v>0</v>
      </c>
      <c r="N798" s="238">
        <v>0</v>
      </c>
      <c r="O798" s="238">
        <f>ROUND(E798*N798,2)</f>
        <v>0</v>
      </c>
      <c r="P798" s="238">
        <v>0</v>
      </c>
      <c r="Q798" s="238">
        <f>ROUND(E798*P798,2)</f>
        <v>0</v>
      </c>
      <c r="R798" s="238"/>
      <c r="S798" s="238" t="s">
        <v>247</v>
      </c>
      <c r="T798" s="239" t="s">
        <v>215</v>
      </c>
      <c r="U798" s="222">
        <v>0</v>
      </c>
      <c r="V798" s="222">
        <f>ROUND(E798*U798,2)</f>
        <v>0</v>
      </c>
      <c r="W798" s="222"/>
      <c r="X798" s="222" t="s">
        <v>248</v>
      </c>
      <c r="Y798" s="211"/>
      <c r="Z798" s="211"/>
      <c r="AA798" s="211"/>
      <c r="AB798" s="211"/>
      <c r="AC798" s="211"/>
      <c r="AD798" s="211"/>
      <c r="AE798" s="211"/>
      <c r="AF798" s="211"/>
      <c r="AG798" s="211" t="s">
        <v>249</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53" t="s">
        <v>2084</v>
      </c>
      <c r="D799" s="240"/>
      <c r="E799" s="240"/>
      <c r="F799" s="240"/>
      <c r="G799" s="240"/>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219</v>
      </c>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18"/>
      <c r="B800" s="219"/>
      <c r="C800" s="268" t="s">
        <v>2085</v>
      </c>
      <c r="D800" s="259"/>
      <c r="E800" s="260">
        <v>4</v>
      </c>
      <c r="F800" s="222"/>
      <c r="G800" s="222"/>
      <c r="H800" s="222"/>
      <c r="I800" s="222"/>
      <c r="J800" s="222"/>
      <c r="K800" s="222"/>
      <c r="L800" s="222"/>
      <c r="M800" s="222"/>
      <c r="N800" s="222"/>
      <c r="O800" s="222"/>
      <c r="P800" s="222"/>
      <c r="Q800" s="222"/>
      <c r="R800" s="222"/>
      <c r="S800" s="222"/>
      <c r="T800" s="222"/>
      <c r="U800" s="222"/>
      <c r="V800" s="222"/>
      <c r="W800" s="222"/>
      <c r="X800" s="222"/>
      <c r="Y800" s="211"/>
      <c r="Z800" s="211"/>
      <c r="AA800" s="211"/>
      <c r="AB800" s="211"/>
      <c r="AC800" s="211"/>
      <c r="AD800" s="211"/>
      <c r="AE800" s="211"/>
      <c r="AF800" s="211"/>
      <c r="AG800" s="211" t="s">
        <v>288</v>
      </c>
      <c r="AH800" s="211">
        <v>0</v>
      </c>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33">
        <v>215</v>
      </c>
      <c r="B801" s="234" t="s">
        <v>2086</v>
      </c>
      <c r="C801" s="252" t="s">
        <v>2087</v>
      </c>
      <c r="D801" s="235" t="s">
        <v>338</v>
      </c>
      <c r="E801" s="236">
        <v>3.0439999999999998E-2</v>
      </c>
      <c r="F801" s="237"/>
      <c r="G801" s="238">
        <f>ROUND(E801*F801,2)</f>
        <v>0</v>
      </c>
      <c r="H801" s="237"/>
      <c r="I801" s="238">
        <f>ROUND(E801*H801,2)</f>
        <v>0</v>
      </c>
      <c r="J801" s="237"/>
      <c r="K801" s="238">
        <f>ROUND(E801*J801,2)</f>
        <v>0</v>
      </c>
      <c r="L801" s="238">
        <v>21</v>
      </c>
      <c r="M801" s="238">
        <f>G801*(1+L801/100)</f>
        <v>0</v>
      </c>
      <c r="N801" s="238">
        <v>1</v>
      </c>
      <c r="O801" s="238">
        <f>ROUND(E801*N801,2)</f>
        <v>0.03</v>
      </c>
      <c r="P801" s="238">
        <v>0</v>
      </c>
      <c r="Q801" s="238">
        <f>ROUND(E801*P801,2)</f>
        <v>0</v>
      </c>
      <c r="R801" s="238" t="s">
        <v>343</v>
      </c>
      <c r="S801" s="238" t="s">
        <v>214</v>
      </c>
      <c r="T801" s="239" t="s">
        <v>284</v>
      </c>
      <c r="U801" s="222">
        <v>0</v>
      </c>
      <c r="V801" s="222">
        <f>ROUND(E801*U801,2)</f>
        <v>0</v>
      </c>
      <c r="W801" s="222"/>
      <c r="X801" s="222" t="s">
        <v>344</v>
      </c>
      <c r="Y801" s="211"/>
      <c r="Z801" s="211"/>
      <c r="AA801" s="211"/>
      <c r="AB801" s="211"/>
      <c r="AC801" s="211"/>
      <c r="AD801" s="211"/>
      <c r="AE801" s="211"/>
      <c r="AF801" s="211"/>
      <c r="AG801" s="211" t="s">
        <v>345</v>
      </c>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18"/>
      <c r="B802" s="219"/>
      <c r="C802" s="268" t="s">
        <v>2088</v>
      </c>
      <c r="D802" s="259"/>
      <c r="E802" s="260">
        <v>8.3999999999999995E-3</v>
      </c>
      <c r="F802" s="222"/>
      <c r="G802" s="222"/>
      <c r="H802" s="222"/>
      <c r="I802" s="222"/>
      <c r="J802" s="222"/>
      <c r="K802" s="222"/>
      <c r="L802" s="222"/>
      <c r="M802" s="222"/>
      <c r="N802" s="222"/>
      <c r="O802" s="222"/>
      <c r="P802" s="222"/>
      <c r="Q802" s="222"/>
      <c r="R802" s="222"/>
      <c r="S802" s="222"/>
      <c r="T802" s="222"/>
      <c r="U802" s="222"/>
      <c r="V802" s="222"/>
      <c r="W802" s="222"/>
      <c r="X802" s="222"/>
      <c r="Y802" s="211"/>
      <c r="Z802" s="211"/>
      <c r="AA802" s="211"/>
      <c r="AB802" s="211"/>
      <c r="AC802" s="211"/>
      <c r="AD802" s="211"/>
      <c r="AE802" s="211"/>
      <c r="AF802" s="211"/>
      <c r="AG802" s="211" t="s">
        <v>288</v>
      </c>
      <c r="AH802" s="211">
        <v>0</v>
      </c>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18"/>
      <c r="B803" s="219"/>
      <c r="C803" s="268" t="s">
        <v>2089</v>
      </c>
      <c r="D803" s="259"/>
      <c r="E803" s="260">
        <v>8.9200000000000008E-3</v>
      </c>
      <c r="F803" s="222"/>
      <c r="G803" s="22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288</v>
      </c>
      <c r="AH803" s="211">
        <v>0</v>
      </c>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18"/>
      <c r="B804" s="219"/>
      <c r="C804" s="268" t="s">
        <v>2090</v>
      </c>
      <c r="D804" s="259"/>
      <c r="E804" s="260">
        <v>1.311E-2</v>
      </c>
      <c r="F804" s="222"/>
      <c r="G804" s="222"/>
      <c r="H804" s="222"/>
      <c r="I804" s="222"/>
      <c r="J804" s="222"/>
      <c r="K804" s="222"/>
      <c r="L804" s="222"/>
      <c r="M804" s="222"/>
      <c r="N804" s="222"/>
      <c r="O804" s="222"/>
      <c r="P804" s="222"/>
      <c r="Q804" s="222"/>
      <c r="R804" s="222"/>
      <c r="S804" s="222"/>
      <c r="T804" s="222"/>
      <c r="U804" s="222"/>
      <c r="V804" s="222"/>
      <c r="W804" s="222"/>
      <c r="X804" s="222"/>
      <c r="Y804" s="211"/>
      <c r="Z804" s="211"/>
      <c r="AA804" s="211"/>
      <c r="AB804" s="211"/>
      <c r="AC804" s="211"/>
      <c r="AD804" s="211"/>
      <c r="AE804" s="211"/>
      <c r="AF804" s="211"/>
      <c r="AG804" s="211" t="s">
        <v>288</v>
      </c>
      <c r="AH804" s="211">
        <v>0</v>
      </c>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33">
        <v>216</v>
      </c>
      <c r="B805" s="234" t="s">
        <v>2091</v>
      </c>
      <c r="C805" s="252" t="s">
        <v>2092</v>
      </c>
      <c r="D805" s="235" t="s">
        <v>1378</v>
      </c>
      <c r="E805" s="236">
        <v>0.33028000000000002</v>
      </c>
      <c r="F805" s="237"/>
      <c r="G805" s="238">
        <f>ROUND(E805*F805,2)</f>
        <v>0</v>
      </c>
      <c r="H805" s="237"/>
      <c r="I805" s="238">
        <f>ROUND(E805*H805,2)</f>
        <v>0</v>
      </c>
      <c r="J805" s="237"/>
      <c r="K805" s="238">
        <f>ROUND(E805*J805,2)</f>
        <v>0</v>
      </c>
      <c r="L805" s="238">
        <v>21</v>
      </c>
      <c r="M805" s="238">
        <f>G805*(1+L805/100)</f>
        <v>0</v>
      </c>
      <c r="N805" s="238">
        <v>1.4120000000000001E-2</v>
      </c>
      <c r="O805" s="238">
        <f>ROUND(E805*N805,2)</f>
        <v>0</v>
      </c>
      <c r="P805" s="238">
        <v>0</v>
      </c>
      <c r="Q805" s="238">
        <f>ROUND(E805*P805,2)</f>
        <v>0</v>
      </c>
      <c r="R805" s="238"/>
      <c r="S805" s="238" t="s">
        <v>247</v>
      </c>
      <c r="T805" s="239" t="s">
        <v>215</v>
      </c>
      <c r="U805" s="222">
        <v>0</v>
      </c>
      <c r="V805" s="222">
        <f>ROUND(E805*U805,2)</f>
        <v>0</v>
      </c>
      <c r="W805" s="222"/>
      <c r="X805" s="222" t="s">
        <v>248</v>
      </c>
      <c r="Y805" s="211"/>
      <c r="Z805" s="211"/>
      <c r="AA805" s="211"/>
      <c r="AB805" s="211"/>
      <c r="AC805" s="211"/>
      <c r="AD805" s="211"/>
      <c r="AE805" s="211"/>
      <c r="AF805" s="211"/>
      <c r="AG805" s="211" t="s">
        <v>1554</v>
      </c>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18"/>
      <c r="B806" s="219"/>
      <c r="C806" s="268" t="s">
        <v>2093</v>
      </c>
      <c r="D806" s="259"/>
      <c r="E806" s="260">
        <v>0.33028000000000002</v>
      </c>
      <c r="F806" s="222"/>
      <c r="G806" s="222"/>
      <c r="H806" s="222"/>
      <c r="I806" s="222"/>
      <c r="J806" s="222"/>
      <c r="K806" s="222"/>
      <c r="L806" s="222"/>
      <c r="M806" s="222"/>
      <c r="N806" s="222"/>
      <c r="O806" s="222"/>
      <c r="P806" s="222"/>
      <c r="Q806" s="222"/>
      <c r="R806" s="222"/>
      <c r="S806" s="222"/>
      <c r="T806" s="222"/>
      <c r="U806" s="222"/>
      <c r="V806" s="222"/>
      <c r="W806" s="222"/>
      <c r="X806" s="222"/>
      <c r="Y806" s="211"/>
      <c r="Z806" s="211"/>
      <c r="AA806" s="211"/>
      <c r="AB806" s="211"/>
      <c r="AC806" s="211"/>
      <c r="AD806" s="211"/>
      <c r="AE806" s="211"/>
      <c r="AF806" s="211"/>
      <c r="AG806" s="211" t="s">
        <v>288</v>
      </c>
      <c r="AH806" s="211">
        <v>0</v>
      </c>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33">
        <v>217</v>
      </c>
      <c r="B807" s="234" t="s">
        <v>2094</v>
      </c>
      <c r="C807" s="252" t="s">
        <v>2095</v>
      </c>
      <c r="D807" s="235" t="s">
        <v>1378</v>
      </c>
      <c r="E807" s="236">
        <v>0.46</v>
      </c>
      <c r="F807" s="237"/>
      <c r="G807" s="238">
        <f>ROUND(E807*F807,2)</f>
        <v>0</v>
      </c>
      <c r="H807" s="237"/>
      <c r="I807" s="238">
        <f>ROUND(E807*H807,2)</f>
        <v>0</v>
      </c>
      <c r="J807" s="237"/>
      <c r="K807" s="238">
        <f>ROUND(E807*J807,2)</f>
        <v>0</v>
      </c>
      <c r="L807" s="238">
        <v>21</v>
      </c>
      <c r="M807" s="238">
        <f>G807*(1+L807/100)</f>
        <v>0</v>
      </c>
      <c r="N807" s="238">
        <v>1.4120000000000001E-2</v>
      </c>
      <c r="O807" s="238">
        <f>ROUND(E807*N807,2)</f>
        <v>0.01</v>
      </c>
      <c r="P807" s="238">
        <v>0</v>
      </c>
      <c r="Q807" s="238">
        <f>ROUND(E807*P807,2)</f>
        <v>0</v>
      </c>
      <c r="R807" s="238"/>
      <c r="S807" s="238" t="s">
        <v>247</v>
      </c>
      <c r="T807" s="239" t="s">
        <v>215</v>
      </c>
      <c r="U807" s="222">
        <v>0</v>
      </c>
      <c r="V807" s="222">
        <f>ROUND(E807*U807,2)</f>
        <v>0</v>
      </c>
      <c r="W807" s="222"/>
      <c r="X807" s="222" t="s">
        <v>344</v>
      </c>
      <c r="Y807" s="211"/>
      <c r="Z807" s="211"/>
      <c r="AA807" s="211"/>
      <c r="AB807" s="211"/>
      <c r="AC807" s="211"/>
      <c r="AD807" s="211"/>
      <c r="AE807" s="211"/>
      <c r="AF807" s="211"/>
      <c r="AG807" s="211" t="s">
        <v>1686</v>
      </c>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18"/>
      <c r="B808" s="219"/>
      <c r="C808" s="269" t="s">
        <v>310</v>
      </c>
      <c r="D808" s="261"/>
      <c r="E808" s="262"/>
      <c r="F808" s="222"/>
      <c r="G808" s="222"/>
      <c r="H808" s="222"/>
      <c r="I808" s="222"/>
      <c r="J808" s="222"/>
      <c r="K808" s="222"/>
      <c r="L808" s="222"/>
      <c r="M808" s="222"/>
      <c r="N808" s="222"/>
      <c r="O808" s="222"/>
      <c r="P808" s="222"/>
      <c r="Q808" s="222"/>
      <c r="R808" s="222"/>
      <c r="S808" s="222"/>
      <c r="T808" s="222"/>
      <c r="U808" s="222"/>
      <c r="V808" s="222"/>
      <c r="W808" s="222"/>
      <c r="X808" s="222"/>
      <c r="Y808" s="211"/>
      <c r="Z808" s="211"/>
      <c r="AA808" s="211"/>
      <c r="AB808" s="211"/>
      <c r="AC808" s="211"/>
      <c r="AD808" s="211"/>
      <c r="AE808" s="211"/>
      <c r="AF808" s="211"/>
      <c r="AG808" s="211" t="s">
        <v>288</v>
      </c>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70" t="s">
        <v>2096</v>
      </c>
      <c r="D809" s="261"/>
      <c r="E809" s="262">
        <v>5.16</v>
      </c>
      <c r="F809" s="222"/>
      <c r="G809" s="22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288</v>
      </c>
      <c r="AH809" s="211">
        <v>2</v>
      </c>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18"/>
      <c r="B810" s="219"/>
      <c r="C810" s="270" t="s">
        <v>2097</v>
      </c>
      <c r="D810" s="261"/>
      <c r="E810" s="262">
        <v>3.08</v>
      </c>
      <c r="F810" s="222"/>
      <c r="G810" s="222"/>
      <c r="H810" s="222"/>
      <c r="I810" s="222"/>
      <c r="J810" s="222"/>
      <c r="K810" s="222"/>
      <c r="L810" s="222"/>
      <c r="M810" s="222"/>
      <c r="N810" s="222"/>
      <c r="O810" s="222"/>
      <c r="P810" s="222"/>
      <c r="Q810" s="222"/>
      <c r="R810" s="222"/>
      <c r="S810" s="222"/>
      <c r="T810" s="222"/>
      <c r="U810" s="222"/>
      <c r="V810" s="222"/>
      <c r="W810" s="222"/>
      <c r="X810" s="222"/>
      <c r="Y810" s="211"/>
      <c r="Z810" s="211"/>
      <c r="AA810" s="211"/>
      <c r="AB810" s="211"/>
      <c r="AC810" s="211"/>
      <c r="AD810" s="211"/>
      <c r="AE810" s="211"/>
      <c r="AF810" s="211"/>
      <c r="AG810" s="211" t="s">
        <v>288</v>
      </c>
      <c r="AH810" s="211">
        <v>2</v>
      </c>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18"/>
      <c r="B811" s="219"/>
      <c r="C811" s="270" t="s">
        <v>2098</v>
      </c>
      <c r="D811" s="261"/>
      <c r="E811" s="262">
        <v>8.9</v>
      </c>
      <c r="F811" s="222"/>
      <c r="G811" s="222"/>
      <c r="H811" s="222"/>
      <c r="I811" s="222"/>
      <c r="J811" s="222"/>
      <c r="K811" s="222"/>
      <c r="L811" s="222"/>
      <c r="M811" s="222"/>
      <c r="N811" s="222"/>
      <c r="O811" s="222"/>
      <c r="P811" s="222"/>
      <c r="Q811" s="222"/>
      <c r="R811" s="222"/>
      <c r="S811" s="222"/>
      <c r="T811" s="222"/>
      <c r="U811" s="222"/>
      <c r="V811" s="222"/>
      <c r="W811" s="222"/>
      <c r="X811" s="222"/>
      <c r="Y811" s="211"/>
      <c r="Z811" s="211"/>
      <c r="AA811" s="211"/>
      <c r="AB811" s="211"/>
      <c r="AC811" s="211"/>
      <c r="AD811" s="211"/>
      <c r="AE811" s="211"/>
      <c r="AF811" s="211"/>
      <c r="AG811" s="211" t="s">
        <v>288</v>
      </c>
      <c r="AH811" s="211">
        <v>2</v>
      </c>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18"/>
      <c r="B812" s="219"/>
      <c r="C812" s="270" t="s">
        <v>2099</v>
      </c>
      <c r="D812" s="261"/>
      <c r="E812" s="262">
        <v>5.0599999999999996</v>
      </c>
      <c r="F812" s="222"/>
      <c r="G812" s="222"/>
      <c r="H812" s="222"/>
      <c r="I812" s="222"/>
      <c r="J812" s="222"/>
      <c r="K812" s="222"/>
      <c r="L812" s="222"/>
      <c r="M812" s="222"/>
      <c r="N812" s="222"/>
      <c r="O812" s="222"/>
      <c r="P812" s="222"/>
      <c r="Q812" s="222"/>
      <c r="R812" s="222"/>
      <c r="S812" s="222"/>
      <c r="T812" s="222"/>
      <c r="U812" s="222"/>
      <c r="V812" s="222"/>
      <c r="W812" s="222"/>
      <c r="X812" s="222"/>
      <c r="Y812" s="211"/>
      <c r="Z812" s="211"/>
      <c r="AA812" s="211"/>
      <c r="AB812" s="211"/>
      <c r="AC812" s="211"/>
      <c r="AD812" s="211"/>
      <c r="AE812" s="211"/>
      <c r="AF812" s="211"/>
      <c r="AG812" s="211" t="s">
        <v>288</v>
      </c>
      <c r="AH812" s="211">
        <v>2</v>
      </c>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70" t="s">
        <v>2100</v>
      </c>
      <c r="D813" s="261"/>
      <c r="E813" s="262">
        <v>4.7</v>
      </c>
      <c r="F813" s="222"/>
      <c r="G813" s="22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288</v>
      </c>
      <c r="AH813" s="211">
        <v>2</v>
      </c>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18"/>
      <c r="B814" s="219"/>
      <c r="C814" s="270" t="s">
        <v>2101</v>
      </c>
      <c r="D814" s="261"/>
      <c r="E814" s="262"/>
      <c r="F814" s="222"/>
      <c r="G814" s="222"/>
      <c r="H814" s="222"/>
      <c r="I814" s="222"/>
      <c r="J814" s="222"/>
      <c r="K814" s="222"/>
      <c r="L814" s="222"/>
      <c r="M814" s="222"/>
      <c r="N814" s="222"/>
      <c r="O814" s="222"/>
      <c r="P814" s="222"/>
      <c r="Q814" s="222"/>
      <c r="R814" s="222"/>
      <c r="S814" s="222"/>
      <c r="T814" s="222"/>
      <c r="U814" s="222"/>
      <c r="V814" s="222"/>
      <c r="W814" s="222"/>
      <c r="X814" s="222"/>
      <c r="Y814" s="211"/>
      <c r="Z814" s="211"/>
      <c r="AA814" s="211"/>
      <c r="AB814" s="211"/>
      <c r="AC814" s="211"/>
      <c r="AD814" s="211"/>
      <c r="AE814" s="211"/>
      <c r="AF814" s="211"/>
      <c r="AG814" s="211" t="s">
        <v>288</v>
      </c>
      <c r="AH814" s="211">
        <v>2</v>
      </c>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18"/>
      <c r="B815" s="219"/>
      <c r="C815" s="269" t="s">
        <v>316</v>
      </c>
      <c r="D815" s="261"/>
      <c r="E815" s="262"/>
      <c r="F815" s="222"/>
      <c r="G815" s="222"/>
      <c r="H815" s="222"/>
      <c r="I815" s="222"/>
      <c r="J815" s="222"/>
      <c r="K815" s="222"/>
      <c r="L815" s="222"/>
      <c r="M815" s="222"/>
      <c r="N815" s="222"/>
      <c r="O815" s="222"/>
      <c r="P815" s="222"/>
      <c r="Q815" s="222"/>
      <c r="R815" s="222"/>
      <c r="S815" s="222"/>
      <c r="T815" s="222"/>
      <c r="U815" s="222"/>
      <c r="V815" s="222"/>
      <c r="W815" s="222"/>
      <c r="X815" s="222"/>
      <c r="Y815" s="211"/>
      <c r="Z815" s="211"/>
      <c r="AA815" s="211"/>
      <c r="AB815" s="211"/>
      <c r="AC815" s="211"/>
      <c r="AD815" s="211"/>
      <c r="AE815" s="211"/>
      <c r="AF815" s="211"/>
      <c r="AG815" s="211" t="s">
        <v>288</v>
      </c>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18"/>
      <c r="B816" s="219"/>
      <c r="C816" s="268" t="s">
        <v>2102</v>
      </c>
      <c r="D816" s="259"/>
      <c r="E816" s="260">
        <v>0.46</v>
      </c>
      <c r="F816" s="222"/>
      <c r="G816" s="222"/>
      <c r="H816" s="222"/>
      <c r="I816" s="222"/>
      <c r="J816" s="222"/>
      <c r="K816" s="222"/>
      <c r="L816" s="222"/>
      <c r="M816" s="222"/>
      <c r="N816" s="222"/>
      <c r="O816" s="222"/>
      <c r="P816" s="222"/>
      <c r="Q816" s="222"/>
      <c r="R816" s="222"/>
      <c r="S816" s="222"/>
      <c r="T816" s="222"/>
      <c r="U816" s="222"/>
      <c r="V816" s="222"/>
      <c r="W816" s="222"/>
      <c r="X816" s="222"/>
      <c r="Y816" s="211"/>
      <c r="Z816" s="211"/>
      <c r="AA816" s="211"/>
      <c r="AB816" s="211"/>
      <c r="AC816" s="211"/>
      <c r="AD816" s="211"/>
      <c r="AE816" s="211"/>
      <c r="AF816" s="211"/>
      <c r="AG816" s="211" t="s">
        <v>288</v>
      </c>
      <c r="AH816" s="211">
        <v>0</v>
      </c>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ht="20.95" outlineLevel="1" x14ac:dyDescent="0.2">
      <c r="A817" s="233">
        <v>218</v>
      </c>
      <c r="B817" s="234" t="s">
        <v>2103</v>
      </c>
      <c r="C817" s="252" t="s">
        <v>2104</v>
      </c>
      <c r="D817" s="235" t="s">
        <v>342</v>
      </c>
      <c r="E817" s="236">
        <v>3.6479999999999999E-2</v>
      </c>
      <c r="F817" s="237"/>
      <c r="G817" s="238">
        <f>ROUND(E817*F817,2)</f>
        <v>0</v>
      </c>
      <c r="H817" s="237"/>
      <c r="I817" s="238">
        <f>ROUND(E817*H817,2)</f>
        <v>0</v>
      </c>
      <c r="J817" s="237"/>
      <c r="K817" s="238">
        <f>ROUND(E817*J817,2)</f>
        <v>0</v>
      </c>
      <c r="L817" s="238">
        <v>21</v>
      </c>
      <c r="M817" s="238">
        <f>G817*(1+L817/100)</f>
        <v>0</v>
      </c>
      <c r="N817" s="238">
        <v>1E-3</v>
      </c>
      <c r="O817" s="238">
        <f>ROUND(E817*N817,2)</f>
        <v>0</v>
      </c>
      <c r="P817" s="238">
        <v>0</v>
      </c>
      <c r="Q817" s="238">
        <f>ROUND(E817*P817,2)</f>
        <v>0</v>
      </c>
      <c r="R817" s="238" t="s">
        <v>343</v>
      </c>
      <c r="S817" s="238" t="s">
        <v>214</v>
      </c>
      <c r="T817" s="239" t="s">
        <v>284</v>
      </c>
      <c r="U817" s="222">
        <v>0</v>
      </c>
      <c r="V817" s="222">
        <f>ROUND(E817*U817,2)</f>
        <v>0</v>
      </c>
      <c r="W817" s="222"/>
      <c r="X817" s="222" t="s">
        <v>344</v>
      </c>
      <c r="Y817" s="211"/>
      <c r="Z817" s="211"/>
      <c r="AA817" s="211"/>
      <c r="AB817" s="211"/>
      <c r="AC817" s="211"/>
      <c r="AD817" s="211"/>
      <c r="AE817" s="211"/>
      <c r="AF817" s="211"/>
      <c r="AG817" s="211" t="s">
        <v>1686</v>
      </c>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18"/>
      <c r="B818" s="219"/>
      <c r="C818" s="269" t="s">
        <v>310</v>
      </c>
      <c r="D818" s="261"/>
      <c r="E818" s="262"/>
      <c r="F818" s="222"/>
      <c r="G818" s="222"/>
      <c r="H818" s="222"/>
      <c r="I818" s="222"/>
      <c r="J818" s="222"/>
      <c r="K818" s="222"/>
      <c r="L818" s="222"/>
      <c r="M818" s="222"/>
      <c r="N818" s="222"/>
      <c r="O818" s="222"/>
      <c r="P818" s="222"/>
      <c r="Q818" s="222"/>
      <c r="R818" s="222"/>
      <c r="S818" s="222"/>
      <c r="T818" s="222"/>
      <c r="U818" s="222"/>
      <c r="V818" s="222"/>
      <c r="W818" s="222"/>
      <c r="X818" s="222"/>
      <c r="Y818" s="211"/>
      <c r="Z818" s="211"/>
      <c r="AA818" s="211"/>
      <c r="AB818" s="211"/>
      <c r="AC818" s="211"/>
      <c r="AD818" s="211"/>
      <c r="AE818" s="211"/>
      <c r="AF818" s="211"/>
      <c r="AG818" s="211" t="s">
        <v>288</v>
      </c>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18"/>
      <c r="B819" s="219"/>
      <c r="C819" s="270" t="s">
        <v>2105</v>
      </c>
      <c r="D819" s="261"/>
      <c r="E819" s="262">
        <v>5.16</v>
      </c>
      <c r="F819" s="222"/>
      <c r="G819" s="22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288</v>
      </c>
      <c r="AH819" s="211">
        <v>2</v>
      </c>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18"/>
      <c r="B820" s="219"/>
      <c r="C820" s="270" t="s">
        <v>2106</v>
      </c>
      <c r="D820" s="261"/>
      <c r="E820" s="262">
        <v>3.08</v>
      </c>
      <c r="F820" s="222"/>
      <c r="G820" s="222"/>
      <c r="H820" s="222"/>
      <c r="I820" s="222"/>
      <c r="J820" s="222"/>
      <c r="K820" s="222"/>
      <c r="L820" s="222"/>
      <c r="M820" s="222"/>
      <c r="N820" s="222"/>
      <c r="O820" s="222"/>
      <c r="P820" s="222"/>
      <c r="Q820" s="222"/>
      <c r="R820" s="222"/>
      <c r="S820" s="222"/>
      <c r="T820" s="222"/>
      <c r="U820" s="222"/>
      <c r="V820" s="222"/>
      <c r="W820" s="222"/>
      <c r="X820" s="222"/>
      <c r="Y820" s="211"/>
      <c r="Z820" s="211"/>
      <c r="AA820" s="211"/>
      <c r="AB820" s="211"/>
      <c r="AC820" s="211"/>
      <c r="AD820" s="211"/>
      <c r="AE820" s="211"/>
      <c r="AF820" s="211"/>
      <c r="AG820" s="211" t="s">
        <v>288</v>
      </c>
      <c r="AH820" s="211">
        <v>2</v>
      </c>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18"/>
      <c r="B821" s="219"/>
      <c r="C821" s="270" t="s">
        <v>2107</v>
      </c>
      <c r="D821" s="261"/>
      <c r="E821" s="262"/>
      <c r="F821" s="222"/>
      <c r="G821" s="222"/>
      <c r="H821" s="222"/>
      <c r="I821" s="222"/>
      <c r="J821" s="222"/>
      <c r="K821" s="222"/>
      <c r="L821" s="222"/>
      <c r="M821" s="222"/>
      <c r="N821" s="222"/>
      <c r="O821" s="222"/>
      <c r="P821" s="222"/>
      <c r="Q821" s="222"/>
      <c r="R821" s="222"/>
      <c r="S821" s="222"/>
      <c r="T821" s="222"/>
      <c r="U821" s="222"/>
      <c r="V821" s="222"/>
      <c r="W821" s="222"/>
      <c r="X821" s="222"/>
      <c r="Y821" s="211"/>
      <c r="Z821" s="211"/>
      <c r="AA821" s="211"/>
      <c r="AB821" s="211"/>
      <c r="AC821" s="211"/>
      <c r="AD821" s="211"/>
      <c r="AE821" s="211"/>
      <c r="AF821" s="211"/>
      <c r="AG821" s="211" t="s">
        <v>288</v>
      </c>
      <c r="AH821" s="211">
        <v>2</v>
      </c>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18"/>
      <c r="B822" s="219"/>
      <c r="C822" s="269" t="s">
        <v>316</v>
      </c>
      <c r="D822" s="261"/>
      <c r="E822" s="262"/>
      <c r="F822" s="222"/>
      <c r="G822" s="222"/>
      <c r="H822" s="222"/>
      <c r="I822" s="222"/>
      <c r="J822" s="222"/>
      <c r="K822" s="222"/>
      <c r="L822" s="222"/>
      <c r="M822" s="222"/>
      <c r="N822" s="222"/>
      <c r="O822" s="222"/>
      <c r="P822" s="222"/>
      <c r="Q822" s="222"/>
      <c r="R822" s="222"/>
      <c r="S822" s="222"/>
      <c r="T822" s="222"/>
      <c r="U822" s="222"/>
      <c r="V822" s="222"/>
      <c r="W822" s="222"/>
      <c r="X822" s="222"/>
      <c r="Y822" s="211"/>
      <c r="Z822" s="211"/>
      <c r="AA822" s="211"/>
      <c r="AB822" s="211"/>
      <c r="AC822" s="211"/>
      <c r="AD822" s="211"/>
      <c r="AE822" s="211"/>
      <c r="AF822" s="211"/>
      <c r="AG822" s="211" t="s">
        <v>288</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18"/>
      <c r="B823" s="219"/>
      <c r="C823" s="268" t="s">
        <v>2108</v>
      </c>
      <c r="D823" s="259"/>
      <c r="E823" s="260">
        <v>3.6479999999999999E-2</v>
      </c>
      <c r="F823" s="222"/>
      <c r="G823" s="222"/>
      <c r="H823" s="222"/>
      <c r="I823" s="222"/>
      <c r="J823" s="222"/>
      <c r="K823" s="222"/>
      <c r="L823" s="222"/>
      <c r="M823" s="222"/>
      <c r="N823" s="222"/>
      <c r="O823" s="222"/>
      <c r="P823" s="222"/>
      <c r="Q823" s="222"/>
      <c r="R823" s="222"/>
      <c r="S823" s="222"/>
      <c r="T823" s="222"/>
      <c r="U823" s="222"/>
      <c r="V823" s="222"/>
      <c r="W823" s="222"/>
      <c r="X823" s="222"/>
      <c r="Y823" s="211"/>
      <c r="Z823" s="211"/>
      <c r="AA823" s="211"/>
      <c r="AB823" s="211"/>
      <c r="AC823" s="211"/>
      <c r="AD823" s="211"/>
      <c r="AE823" s="211"/>
      <c r="AF823" s="211"/>
      <c r="AG823" s="211" t="s">
        <v>288</v>
      </c>
      <c r="AH823" s="211">
        <v>0</v>
      </c>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33">
        <v>219</v>
      </c>
      <c r="B824" s="234" t="s">
        <v>2109</v>
      </c>
      <c r="C824" s="252" t="s">
        <v>2110</v>
      </c>
      <c r="D824" s="235" t="s">
        <v>342</v>
      </c>
      <c r="E824" s="236">
        <v>738.09299999999996</v>
      </c>
      <c r="F824" s="237"/>
      <c r="G824" s="238">
        <f>ROUND(E824*F824,2)</f>
        <v>0</v>
      </c>
      <c r="H824" s="237"/>
      <c r="I824" s="238">
        <f>ROUND(E824*H824,2)</f>
        <v>0</v>
      </c>
      <c r="J824" s="237"/>
      <c r="K824" s="238">
        <f>ROUND(E824*J824,2)</f>
        <v>0</v>
      </c>
      <c r="L824" s="238">
        <v>21</v>
      </c>
      <c r="M824" s="238">
        <f>G824*(1+L824/100)</f>
        <v>0</v>
      </c>
      <c r="N824" s="238">
        <v>0</v>
      </c>
      <c r="O824" s="238">
        <f>ROUND(E824*N824,2)</f>
        <v>0</v>
      </c>
      <c r="P824" s="238">
        <v>0</v>
      </c>
      <c r="Q824" s="238">
        <f>ROUND(E824*P824,2)</f>
        <v>0</v>
      </c>
      <c r="R824" s="238"/>
      <c r="S824" s="238" t="s">
        <v>247</v>
      </c>
      <c r="T824" s="239" t="s">
        <v>215</v>
      </c>
      <c r="U824" s="222">
        <v>0</v>
      </c>
      <c r="V824" s="222">
        <f>ROUND(E824*U824,2)</f>
        <v>0</v>
      </c>
      <c r="W824" s="222"/>
      <c r="X824" s="222" t="s">
        <v>344</v>
      </c>
      <c r="Y824" s="211"/>
      <c r="Z824" s="211"/>
      <c r="AA824" s="211"/>
      <c r="AB824" s="211"/>
      <c r="AC824" s="211"/>
      <c r="AD824" s="211"/>
      <c r="AE824" s="211"/>
      <c r="AF824" s="211"/>
      <c r="AG824" s="211" t="s">
        <v>345</v>
      </c>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18"/>
      <c r="B825" s="219"/>
      <c r="C825" s="268" t="s">
        <v>2111</v>
      </c>
      <c r="D825" s="259"/>
      <c r="E825" s="260">
        <v>7.76</v>
      </c>
      <c r="F825" s="222"/>
      <c r="G825" s="222"/>
      <c r="H825" s="222"/>
      <c r="I825" s="222"/>
      <c r="J825" s="222"/>
      <c r="K825" s="222"/>
      <c r="L825" s="222"/>
      <c r="M825" s="222"/>
      <c r="N825" s="222"/>
      <c r="O825" s="222"/>
      <c r="P825" s="222"/>
      <c r="Q825" s="222"/>
      <c r="R825" s="222"/>
      <c r="S825" s="222"/>
      <c r="T825" s="222"/>
      <c r="U825" s="222"/>
      <c r="V825" s="222"/>
      <c r="W825" s="222"/>
      <c r="X825" s="222"/>
      <c r="Y825" s="211"/>
      <c r="Z825" s="211"/>
      <c r="AA825" s="211"/>
      <c r="AB825" s="211"/>
      <c r="AC825" s="211"/>
      <c r="AD825" s="211"/>
      <c r="AE825" s="211"/>
      <c r="AF825" s="211"/>
      <c r="AG825" s="211" t="s">
        <v>288</v>
      </c>
      <c r="AH825" s="211">
        <v>0</v>
      </c>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18"/>
      <c r="B826" s="219"/>
      <c r="C826" s="268" t="s">
        <v>2026</v>
      </c>
      <c r="D826" s="259"/>
      <c r="E826" s="260">
        <v>11.404</v>
      </c>
      <c r="F826" s="222"/>
      <c r="G826" s="222"/>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288</v>
      </c>
      <c r="AH826" s="211">
        <v>0</v>
      </c>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outlineLevel="1" x14ac:dyDescent="0.2">
      <c r="A827" s="218"/>
      <c r="B827" s="219"/>
      <c r="C827" s="268" t="s">
        <v>2112</v>
      </c>
      <c r="D827" s="259"/>
      <c r="E827" s="260">
        <v>19.866</v>
      </c>
      <c r="F827" s="222"/>
      <c r="G827" s="222"/>
      <c r="H827" s="222"/>
      <c r="I827" s="222"/>
      <c r="J827" s="222"/>
      <c r="K827" s="222"/>
      <c r="L827" s="222"/>
      <c r="M827" s="222"/>
      <c r="N827" s="222"/>
      <c r="O827" s="222"/>
      <c r="P827" s="222"/>
      <c r="Q827" s="222"/>
      <c r="R827" s="222"/>
      <c r="S827" s="222"/>
      <c r="T827" s="222"/>
      <c r="U827" s="222"/>
      <c r="V827" s="222"/>
      <c r="W827" s="222"/>
      <c r="X827" s="222"/>
      <c r="Y827" s="211"/>
      <c r="Z827" s="211"/>
      <c r="AA827" s="211"/>
      <c r="AB827" s="211"/>
      <c r="AC827" s="211"/>
      <c r="AD827" s="211"/>
      <c r="AE827" s="211"/>
      <c r="AF827" s="211"/>
      <c r="AG827" s="211" t="s">
        <v>288</v>
      </c>
      <c r="AH827" s="211">
        <v>0</v>
      </c>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outlineLevel="1" x14ac:dyDescent="0.2">
      <c r="A828" s="218"/>
      <c r="B828" s="219"/>
      <c r="C828" s="268" t="s">
        <v>2113</v>
      </c>
      <c r="D828" s="259"/>
      <c r="E828" s="260">
        <v>11.858000000000001</v>
      </c>
      <c r="F828" s="222"/>
      <c r="G828" s="222"/>
      <c r="H828" s="222"/>
      <c r="I828" s="222"/>
      <c r="J828" s="222"/>
      <c r="K828" s="222"/>
      <c r="L828" s="222"/>
      <c r="M828" s="222"/>
      <c r="N828" s="222"/>
      <c r="O828" s="222"/>
      <c r="P828" s="222"/>
      <c r="Q828" s="222"/>
      <c r="R828" s="222"/>
      <c r="S828" s="222"/>
      <c r="T828" s="222"/>
      <c r="U828" s="222"/>
      <c r="V828" s="222"/>
      <c r="W828" s="222"/>
      <c r="X828" s="222"/>
      <c r="Y828" s="211"/>
      <c r="Z828" s="211"/>
      <c r="AA828" s="211"/>
      <c r="AB828" s="211"/>
      <c r="AC828" s="211"/>
      <c r="AD828" s="211"/>
      <c r="AE828" s="211"/>
      <c r="AF828" s="211"/>
      <c r="AG828" s="211" t="s">
        <v>288</v>
      </c>
      <c r="AH828" s="211">
        <v>0</v>
      </c>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outlineLevel="1" x14ac:dyDescent="0.2">
      <c r="A829" s="218"/>
      <c r="B829" s="219"/>
      <c r="C829" s="268" t="s">
        <v>2114</v>
      </c>
      <c r="D829" s="259"/>
      <c r="E829" s="260">
        <v>287.202</v>
      </c>
      <c r="F829" s="222"/>
      <c r="G829" s="222"/>
      <c r="H829" s="222"/>
      <c r="I829" s="222"/>
      <c r="J829" s="222"/>
      <c r="K829" s="222"/>
      <c r="L829" s="222"/>
      <c r="M829" s="222"/>
      <c r="N829" s="222"/>
      <c r="O829" s="222"/>
      <c r="P829" s="222"/>
      <c r="Q829" s="222"/>
      <c r="R829" s="222"/>
      <c r="S829" s="222"/>
      <c r="T829" s="222"/>
      <c r="U829" s="222"/>
      <c r="V829" s="222"/>
      <c r="W829" s="222"/>
      <c r="X829" s="222"/>
      <c r="Y829" s="211"/>
      <c r="Z829" s="211"/>
      <c r="AA829" s="211"/>
      <c r="AB829" s="211"/>
      <c r="AC829" s="211"/>
      <c r="AD829" s="211"/>
      <c r="AE829" s="211"/>
      <c r="AF829" s="211"/>
      <c r="AG829" s="211" t="s">
        <v>288</v>
      </c>
      <c r="AH829" s="211">
        <v>0</v>
      </c>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68" t="s">
        <v>2036</v>
      </c>
      <c r="D830" s="259"/>
      <c r="E830" s="260">
        <v>76.729200000000006</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0</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68" t="s">
        <v>2037</v>
      </c>
      <c r="D831" s="259"/>
      <c r="E831" s="260">
        <v>45.799599999999998</v>
      </c>
      <c r="F831" s="222"/>
      <c r="G831" s="22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288</v>
      </c>
      <c r="AH831" s="211">
        <v>0</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outlineLevel="1" x14ac:dyDescent="0.2">
      <c r="A832" s="218"/>
      <c r="B832" s="219"/>
      <c r="C832" s="268" t="s">
        <v>2038</v>
      </c>
      <c r="D832" s="259"/>
      <c r="E832" s="260">
        <v>132.34299999999999</v>
      </c>
      <c r="F832" s="222"/>
      <c r="G832" s="22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288</v>
      </c>
      <c r="AH832" s="211">
        <v>0</v>
      </c>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outlineLevel="1" x14ac:dyDescent="0.2">
      <c r="A833" s="218"/>
      <c r="B833" s="219"/>
      <c r="C833" s="268" t="s">
        <v>2039</v>
      </c>
      <c r="D833" s="259"/>
      <c r="E833" s="260">
        <v>75.242199999999997</v>
      </c>
      <c r="F833" s="222"/>
      <c r="G833" s="222"/>
      <c r="H833" s="222"/>
      <c r="I833" s="222"/>
      <c r="J833" s="222"/>
      <c r="K833" s="222"/>
      <c r="L833" s="222"/>
      <c r="M833" s="222"/>
      <c r="N833" s="222"/>
      <c r="O833" s="222"/>
      <c r="P833" s="222"/>
      <c r="Q833" s="222"/>
      <c r="R833" s="222"/>
      <c r="S833" s="222"/>
      <c r="T833" s="222"/>
      <c r="U833" s="222"/>
      <c r="V833" s="222"/>
      <c r="W833" s="222"/>
      <c r="X833" s="222"/>
      <c r="Y833" s="211"/>
      <c r="Z833" s="211"/>
      <c r="AA833" s="211"/>
      <c r="AB833" s="211"/>
      <c r="AC833" s="211"/>
      <c r="AD833" s="211"/>
      <c r="AE833" s="211"/>
      <c r="AF833" s="211"/>
      <c r="AG833" s="211" t="s">
        <v>288</v>
      </c>
      <c r="AH833" s="211">
        <v>0</v>
      </c>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18"/>
      <c r="B834" s="219"/>
      <c r="C834" s="268" t="s">
        <v>2040</v>
      </c>
      <c r="D834" s="259"/>
      <c r="E834" s="260">
        <v>69.888999999999996</v>
      </c>
      <c r="F834" s="222"/>
      <c r="G834" s="222"/>
      <c r="H834" s="222"/>
      <c r="I834" s="222"/>
      <c r="J834" s="222"/>
      <c r="K834" s="222"/>
      <c r="L834" s="222"/>
      <c r="M834" s="222"/>
      <c r="N834" s="222"/>
      <c r="O834" s="222"/>
      <c r="P834" s="222"/>
      <c r="Q834" s="222"/>
      <c r="R834" s="222"/>
      <c r="S834" s="222"/>
      <c r="T834" s="222"/>
      <c r="U834" s="222"/>
      <c r="V834" s="222"/>
      <c r="W834" s="222"/>
      <c r="X834" s="222"/>
      <c r="Y834" s="211"/>
      <c r="Z834" s="211"/>
      <c r="AA834" s="211"/>
      <c r="AB834" s="211"/>
      <c r="AC834" s="211"/>
      <c r="AD834" s="211"/>
      <c r="AE834" s="211"/>
      <c r="AF834" s="211"/>
      <c r="AG834" s="211" t="s">
        <v>288</v>
      </c>
      <c r="AH834" s="211">
        <v>0</v>
      </c>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33">
        <v>220</v>
      </c>
      <c r="B835" s="234" t="s">
        <v>1403</v>
      </c>
      <c r="C835" s="252" t="s">
        <v>1404</v>
      </c>
      <c r="D835" s="235" t="s">
        <v>338</v>
      </c>
      <c r="E835" s="236">
        <v>0.31089</v>
      </c>
      <c r="F835" s="237"/>
      <c r="G835" s="238">
        <f>ROUND(E835*F835,2)</f>
        <v>0</v>
      </c>
      <c r="H835" s="237"/>
      <c r="I835" s="238">
        <f>ROUND(E835*H835,2)</f>
        <v>0</v>
      </c>
      <c r="J835" s="237"/>
      <c r="K835" s="238">
        <f>ROUND(E835*J835,2)</f>
        <v>0</v>
      </c>
      <c r="L835" s="238">
        <v>21</v>
      </c>
      <c r="M835" s="238">
        <f>G835*(1+L835/100)</f>
        <v>0</v>
      </c>
      <c r="N835" s="238">
        <v>0</v>
      </c>
      <c r="O835" s="238">
        <f>ROUND(E835*N835,2)</f>
        <v>0</v>
      </c>
      <c r="P835" s="238">
        <v>0</v>
      </c>
      <c r="Q835" s="238">
        <f>ROUND(E835*P835,2)</f>
        <v>0</v>
      </c>
      <c r="R835" s="238" t="s">
        <v>1405</v>
      </c>
      <c r="S835" s="238" t="s">
        <v>214</v>
      </c>
      <c r="T835" s="239" t="s">
        <v>284</v>
      </c>
      <c r="U835" s="222">
        <v>3.0059999999999998</v>
      </c>
      <c r="V835" s="222">
        <f>ROUND(E835*U835,2)</f>
        <v>0.93</v>
      </c>
      <c r="W835" s="222"/>
      <c r="X835" s="222" t="s">
        <v>248</v>
      </c>
      <c r="Y835" s="211"/>
      <c r="Z835" s="211"/>
      <c r="AA835" s="211"/>
      <c r="AB835" s="211"/>
      <c r="AC835" s="211"/>
      <c r="AD835" s="211"/>
      <c r="AE835" s="211"/>
      <c r="AF835" s="211"/>
      <c r="AG835" s="211" t="s">
        <v>745</v>
      </c>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18"/>
      <c r="B836" s="219"/>
      <c r="C836" s="267" t="s">
        <v>824</v>
      </c>
      <c r="D836" s="265"/>
      <c r="E836" s="265"/>
      <c r="F836" s="265"/>
      <c r="G836" s="265"/>
      <c r="H836" s="222"/>
      <c r="I836" s="222"/>
      <c r="J836" s="222"/>
      <c r="K836" s="222"/>
      <c r="L836" s="222"/>
      <c r="M836" s="222"/>
      <c r="N836" s="222"/>
      <c r="O836" s="222"/>
      <c r="P836" s="222"/>
      <c r="Q836" s="222"/>
      <c r="R836" s="222"/>
      <c r="S836" s="222"/>
      <c r="T836" s="222"/>
      <c r="U836" s="222"/>
      <c r="V836" s="222"/>
      <c r="W836" s="222"/>
      <c r="X836" s="222"/>
      <c r="Y836" s="211"/>
      <c r="Z836" s="211"/>
      <c r="AA836" s="211"/>
      <c r="AB836" s="211"/>
      <c r="AC836" s="211"/>
      <c r="AD836" s="211"/>
      <c r="AE836" s="211"/>
      <c r="AF836" s="211"/>
      <c r="AG836" s="211" t="s">
        <v>286</v>
      </c>
      <c r="AH836" s="211"/>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ht="13.1" x14ac:dyDescent="0.2">
      <c r="A837" s="227" t="s">
        <v>209</v>
      </c>
      <c r="B837" s="228" t="s">
        <v>154</v>
      </c>
      <c r="C837" s="251" t="s">
        <v>155</v>
      </c>
      <c r="D837" s="229"/>
      <c r="E837" s="230"/>
      <c r="F837" s="231"/>
      <c r="G837" s="231">
        <f>SUMIF(AG838:AG910,"&lt;&gt;NOR",G838:G910)</f>
        <v>0</v>
      </c>
      <c r="H837" s="231"/>
      <c r="I837" s="231">
        <f>SUM(I838:I910)</f>
        <v>0</v>
      </c>
      <c r="J837" s="231"/>
      <c r="K837" s="231">
        <f>SUM(K838:K910)</f>
        <v>0</v>
      </c>
      <c r="L837" s="231"/>
      <c r="M837" s="231">
        <f>SUM(M838:M910)</f>
        <v>0</v>
      </c>
      <c r="N837" s="231"/>
      <c r="O837" s="231">
        <f>SUM(O838:O910)</f>
        <v>0.02</v>
      </c>
      <c r="P837" s="231"/>
      <c r="Q837" s="231">
        <f>SUM(Q838:Q910)</f>
        <v>0</v>
      </c>
      <c r="R837" s="231"/>
      <c r="S837" s="231"/>
      <c r="T837" s="232"/>
      <c r="U837" s="226"/>
      <c r="V837" s="226">
        <f>SUM(V838:V910)</f>
        <v>222.99999999999997</v>
      </c>
      <c r="W837" s="226"/>
      <c r="X837" s="226"/>
      <c r="AG837" t="s">
        <v>210</v>
      </c>
    </row>
    <row r="838" spans="1:60" ht="31.45" outlineLevel="1" x14ac:dyDescent="0.2">
      <c r="A838" s="233">
        <v>221</v>
      </c>
      <c r="B838" s="234" t="s">
        <v>1128</v>
      </c>
      <c r="C838" s="252" t="s">
        <v>1129</v>
      </c>
      <c r="D838" s="235" t="s">
        <v>349</v>
      </c>
      <c r="E838" s="236">
        <v>61.5</v>
      </c>
      <c r="F838" s="237"/>
      <c r="G838" s="238">
        <f>ROUND(E838*F838,2)</f>
        <v>0</v>
      </c>
      <c r="H838" s="237"/>
      <c r="I838" s="238">
        <f>ROUND(E838*H838,2)</f>
        <v>0</v>
      </c>
      <c r="J838" s="237"/>
      <c r="K838" s="238">
        <f>ROUND(E838*J838,2)</f>
        <v>0</v>
      </c>
      <c r="L838" s="238">
        <v>21</v>
      </c>
      <c r="M838" s="238">
        <f>G838*(1+L838/100)</f>
        <v>0</v>
      </c>
      <c r="N838" s="238">
        <v>1.2E-4</v>
      </c>
      <c r="O838" s="238">
        <f>ROUND(E838*N838,2)</f>
        <v>0.01</v>
      </c>
      <c r="P838" s="238">
        <v>0</v>
      </c>
      <c r="Q838" s="238">
        <f>ROUND(E838*P838,2)</f>
        <v>0</v>
      </c>
      <c r="R838" s="238" t="s">
        <v>1089</v>
      </c>
      <c r="S838" s="238" t="s">
        <v>214</v>
      </c>
      <c r="T838" s="239" t="s">
        <v>284</v>
      </c>
      <c r="U838" s="222">
        <v>0.64</v>
      </c>
      <c r="V838" s="222">
        <f>ROUND(E838*U838,2)</f>
        <v>39.36</v>
      </c>
      <c r="W838" s="222"/>
      <c r="X838" s="222" t="s">
        <v>248</v>
      </c>
      <c r="Y838" s="211"/>
      <c r="Z838" s="211"/>
      <c r="AA838" s="211"/>
      <c r="AB838" s="211"/>
      <c r="AC838" s="211"/>
      <c r="AD838" s="211"/>
      <c r="AE838" s="211"/>
      <c r="AF838" s="211"/>
      <c r="AG838" s="211" t="s">
        <v>745</v>
      </c>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18"/>
      <c r="B839" s="219"/>
      <c r="C839" s="268" t="s">
        <v>2115</v>
      </c>
      <c r="D839" s="259"/>
      <c r="E839" s="260">
        <v>6.8</v>
      </c>
      <c r="F839" s="222"/>
      <c r="G839" s="222"/>
      <c r="H839" s="222"/>
      <c r="I839" s="222"/>
      <c r="J839" s="222"/>
      <c r="K839" s="222"/>
      <c r="L839" s="222"/>
      <c r="M839" s="222"/>
      <c r="N839" s="222"/>
      <c r="O839" s="222"/>
      <c r="P839" s="222"/>
      <c r="Q839" s="222"/>
      <c r="R839" s="222"/>
      <c r="S839" s="222"/>
      <c r="T839" s="222"/>
      <c r="U839" s="222"/>
      <c r="V839" s="222"/>
      <c r="W839" s="222"/>
      <c r="X839" s="222"/>
      <c r="Y839" s="211"/>
      <c r="Z839" s="211"/>
      <c r="AA839" s="211"/>
      <c r="AB839" s="211"/>
      <c r="AC839" s="211"/>
      <c r="AD839" s="211"/>
      <c r="AE839" s="211"/>
      <c r="AF839" s="211"/>
      <c r="AG839" s="211" t="s">
        <v>288</v>
      </c>
      <c r="AH839" s="211">
        <v>0</v>
      </c>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outlineLevel="1" x14ac:dyDescent="0.2">
      <c r="A840" s="218"/>
      <c r="B840" s="219"/>
      <c r="C840" s="268" t="s">
        <v>2116</v>
      </c>
      <c r="D840" s="259"/>
      <c r="E840" s="260">
        <v>4.8</v>
      </c>
      <c r="F840" s="222"/>
      <c r="G840" s="222"/>
      <c r="H840" s="222"/>
      <c r="I840" s="222"/>
      <c r="J840" s="222"/>
      <c r="K840" s="222"/>
      <c r="L840" s="222"/>
      <c r="M840" s="222"/>
      <c r="N840" s="222"/>
      <c r="O840" s="222"/>
      <c r="P840" s="222"/>
      <c r="Q840" s="222"/>
      <c r="R840" s="222"/>
      <c r="S840" s="222"/>
      <c r="T840" s="222"/>
      <c r="U840" s="222"/>
      <c r="V840" s="222"/>
      <c r="W840" s="222"/>
      <c r="X840" s="222"/>
      <c r="Y840" s="211"/>
      <c r="Z840" s="211"/>
      <c r="AA840" s="211"/>
      <c r="AB840" s="211"/>
      <c r="AC840" s="211"/>
      <c r="AD840" s="211"/>
      <c r="AE840" s="211"/>
      <c r="AF840" s="211"/>
      <c r="AG840" s="211" t="s">
        <v>288</v>
      </c>
      <c r="AH840" s="211">
        <v>0</v>
      </c>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outlineLevel="1" x14ac:dyDescent="0.2">
      <c r="A841" s="218"/>
      <c r="B841" s="219"/>
      <c r="C841" s="268" t="s">
        <v>2117</v>
      </c>
      <c r="D841" s="259"/>
      <c r="E841" s="260">
        <v>10.8</v>
      </c>
      <c r="F841" s="222"/>
      <c r="G841" s="222"/>
      <c r="H841" s="222"/>
      <c r="I841" s="222"/>
      <c r="J841" s="222"/>
      <c r="K841" s="222"/>
      <c r="L841" s="222"/>
      <c r="M841" s="222"/>
      <c r="N841" s="222"/>
      <c r="O841" s="222"/>
      <c r="P841" s="222"/>
      <c r="Q841" s="222"/>
      <c r="R841" s="222"/>
      <c r="S841" s="222"/>
      <c r="T841" s="222"/>
      <c r="U841" s="222"/>
      <c r="V841" s="222"/>
      <c r="W841" s="222"/>
      <c r="X841" s="222"/>
      <c r="Y841" s="211"/>
      <c r="Z841" s="211"/>
      <c r="AA841" s="211"/>
      <c r="AB841" s="211"/>
      <c r="AC841" s="211"/>
      <c r="AD841" s="211"/>
      <c r="AE841" s="211"/>
      <c r="AF841" s="211"/>
      <c r="AG841" s="211" t="s">
        <v>288</v>
      </c>
      <c r="AH841" s="211">
        <v>0</v>
      </c>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18"/>
      <c r="B842" s="219"/>
      <c r="C842" s="268" t="s">
        <v>2118</v>
      </c>
      <c r="D842" s="259"/>
      <c r="E842" s="260">
        <v>3.5</v>
      </c>
      <c r="F842" s="222"/>
      <c r="G842" s="222"/>
      <c r="H842" s="222"/>
      <c r="I842" s="222"/>
      <c r="J842" s="222"/>
      <c r="K842" s="222"/>
      <c r="L842" s="222"/>
      <c r="M842" s="222"/>
      <c r="N842" s="222"/>
      <c r="O842" s="222"/>
      <c r="P842" s="222"/>
      <c r="Q842" s="222"/>
      <c r="R842" s="222"/>
      <c r="S842" s="222"/>
      <c r="T842" s="222"/>
      <c r="U842" s="222"/>
      <c r="V842" s="222"/>
      <c r="W842" s="222"/>
      <c r="X842" s="222"/>
      <c r="Y842" s="211"/>
      <c r="Z842" s="211"/>
      <c r="AA842" s="211"/>
      <c r="AB842" s="211"/>
      <c r="AC842" s="211"/>
      <c r="AD842" s="211"/>
      <c r="AE842" s="211"/>
      <c r="AF842" s="211"/>
      <c r="AG842" s="211" t="s">
        <v>288</v>
      </c>
      <c r="AH842" s="211">
        <v>0</v>
      </c>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68" t="s">
        <v>2119</v>
      </c>
      <c r="D843" s="259"/>
      <c r="E843" s="260">
        <v>21</v>
      </c>
      <c r="F843" s="222"/>
      <c r="G843" s="222"/>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288</v>
      </c>
      <c r="AH843" s="211">
        <v>0</v>
      </c>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outlineLevel="1" x14ac:dyDescent="0.2">
      <c r="A844" s="218"/>
      <c r="B844" s="219"/>
      <c r="C844" s="268" t="s">
        <v>2120</v>
      </c>
      <c r="D844" s="259"/>
      <c r="E844" s="260">
        <v>1</v>
      </c>
      <c r="F844" s="222"/>
      <c r="G844" s="222"/>
      <c r="H844" s="222"/>
      <c r="I844" s="222"/>
      <c r="J844" s="222"/>
      <c r="K844" s="222"/>
      <c r="L844" s="222"/>
      <c r="M844" s="222"/>
      <c r="N844" s="222"/>
      <c r="O844" s="222"/>
      <c r="P844" s="222"/>
      <c r="Q844" s="222"/>
      <c r="R844" s="222"/>
      <c r="S844" s="222"/>
      <c r="T844" s="222"/>
      <c r="U844" s="222"/>
      <c r="V844" s="222"/>
      <c r="W844" s="222"/>
      <c r="X844" s="222"/>
      <c r="Y844" s="211"/>
      <c r="Z844" s="211"/>
      <c r="AA844" s="211"/>
      <c r="AB844" s="211"/>
      <c r="AC844" s="211"/>
      <c r="AD844" s="211"/>
      <c r="AE844" s="211"/>
      <c r="AF844" s="211"/>
      <c r="AG844" s="211" t="s">
        <v>288</v>
      </c>
      <c r="AH844" s="211">
        <v>0</v>
      </c>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spans="1:60" outlineLevel="1" x14ac:dyDescent="0.2">
      <c r="A845" s="218"/>
      <c r="B845" s="219"/>
      <c r="C845" s="268" t="s">
        <v>2121</v>
      </c>
      <c r="D845" s="259"/>
      <c r="E845" s="260">
        <v>3</v>
      </c>
      <c r="F845" s="222"/>
      <c r="G845" s="222"/>
      <c r="H845" s="222"/>
      <c r="I845" s="222"/>
      <c r="J845" s="222"/>
      <c r="K845" s="222"/>
      <c r="L845" s="222"/>
      <c r="M845" s="222"/>
      <c r="N845" s="222"/>
      <c r="O845" s="222"/>
      <c r="P845" s="222"/>
      <c r="Q845" s="222"/>
      <c r="R845" s="222"/>
      <c r="S845" s="222"/>
      <c r="T845" s="222"/>
      <c r="U845" s="222"/>
      <c r="V845" s="222"/>
      <c r="W845" s="222"/>
      <c r="X845" s="222"/>
      <c r="Y845" s="211"/>
      <c r="Z845" s="211"/>
      <c r="AA845" s="211"/>
      <c r="AB845" s="211"/>
      <c r="AC845" s="211"/>
      <c r="AD845" s="211"/>
      <c r="AE845" s="211"/>
      <c r="AF845" s="211"/>
      <c r="AG845" s="211" t="s">
        <v>288</v>
      </c>
      <c r="AH845" s="211">
        <v>0</v>
      </c>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outlineLevel="1" x14ac:dyDescent="0.2">
      <c r="A846" s="218"/>
      <c r="B846" s="219"/>
      <c r="C846" s="268" t="s">
        <v>2122</v>
      </c>
      <c r="D846" s="259"/>
      <c r="E846" s="260">
        <v>8.1</v>
      </c>
      <c r="F846" s="222"/>
      <c r="G846" s="22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288</v>
      </c>
      <c r="AH846" s="211">
        <v>0</v>
      </c>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18"/>
      <c r="B847" s="219"/>
      <c r="C847" s="268" t="s">
        <v>2123</v>
      </c>
      <c r="D847" s="259"/>
      <c r="E847" s="260">
        <v>1.6</v>
      </c>
      <c r="F847" s="222"/>
      <c r="G847" s="222"/>
      <c r="H847" s="222"/>
      <c r="I847" s="222"/>
      <c r="J847" s="222"/>
      <c r="K847" s="222"/>
      <c r="L847" s="222"/>
      <c r="M847" s="222"/>
      <c r="N847" s="222"/>
      <c r="O847" s="222"/>
      <c r="P847" s="222"/>
      <c r="Q847" s="222"/>
      <c r="R847" s="222"/>
      <c r="S847" s="222"/>
      <c r="T847" s="222"/>
      <c r="U847" s="222"/>
      <c r="V847" s="222"/>
      <c r="W847" s="222"/>
      <c r="X847" s="222"/>
      <c r="Y847" s="211"/>
      <c r="Z847" s="211"/>
      <c r="AA847" s="211"/>
      <c r="AB847" s="211"/>
      <c r="AC847" s="211"/>
      <c r="AD847" s="211"/>
      <c r="AE847" s="211"/>
      <c r="AF847" s="211"/>
      <c r="AG847" s="211" t="s">
        <v>288</v>
      </c>
      <c r="AH847" s="211">
        <v>0</v>
      </c>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outlineLevel="1" x14ac:dyDescent="0.2">
      <c r="A848" s="218"/>
      <c r="B848" s="219"/>
      <c r="C848" s="268" t="s">
        <v>2124</v>
      </c>
      <c r="D848" s="259"/>
      <c r="E848" s="260">
        <v>0.9</v>
      </c>
      <c r="F848" s="222"/>
      <c r="G848" s="222"/>
      <c r="H848" s="222"/>
      <c r="I848" s="222"/>
      <c r="J848" s="222"/>
      <c r="K848" s="222"/>
      <c r="L848" s="222"/>
      <c r="M848" s="222"/>
      <c r="N848" s="222"/>
      <c r="O848" s="222"/>
      <c r="P848" s="222"/>
      <c r="Q848" s="222"/>
      <c r="R848" s="222"/>
      <c r="S848" s="222"/>
      <c r="T848" s="222"/>
      <c r="U848" s="222"/>
      <c r="V848" s="222"/>
      <c r="W848" s="222"/>
      <c r="X848" s="222"/>
      <c r="Y848" s="211"/>
      <c r="Z848" s="211"/>
      <c r="AA848" s="211"/>
      <c r="AB848" s="211"/>
      <c r="AC848" s="211"/>
      <c r="AD848" s="211"/>
      <c r="AE848" s="211"/>
      <c r="AF848" s="211"/>
      <c r="AG848" s="211" t="s">
        <v>288</v>
      </c>
      <c r="AH848" s="211">
        <v>0</v>
      </c>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ht="20.95" outlineLevel="1" x14ac:dyDescent="0.2">
      <c r="A849" s="233">
        <v>222</v>
      </c>
      <c r="B849" s="234" t="s">
        <v>2125</v>
      </c>
      <c r="C849" s="252" t="s">
        <v>2126</v>
      </c>
      <c r="D849" s="235" t="s">
        <v>349</v>
      </c>
      <c r="E849" s="236">
        <v>216.13</v>
      </c>
      <c r="F849" s="237"/>
      <c r="G849" s="238">
        <f>ROUND(E849*F849,2)</f>
        <v>0</v>
      </c>
      <c r="H849" s="237"/>
      <c r="I849" s="238">
        <f>ROUND(E849*H849,2)</f>
        <v>0</v>
      </c>
      <c r="J849" s="237"/>
      <c r="K849" s="238">
        <f>ROUND(E849*J849,2)</f>
        <v>0</v>
      </c>
      <c r="L849" s="238">
        <v>21</v>
      </c>
      <c r="M849" s="238">
        <f>G849*(1+L849/100)</f>
        <v>0</v>
      </c>
      <c r="N849" s="238">
        <v>0</v>
      </c>
      <c r="O849" s="238">
        <f>ROUND(E849*N849,2)</f>
        <v>0</v>
      </c>
      <c r="P849" s="238">
        <v>0</v>
      </c>
      <c r="Q849" s="238">
        <f>ROUND(E849*P849,2)</f>
        <v>0</v>
      </c>
      <c r="R849" s="238" t="s">
        <v>1089</v>
      </c>
      <c r="S849" s="238" t="s">
        <v>214</v>
      </c>
      <c r="T849" s="239" t="s">
        <v>284</v>
      </c>
      <c r="U849" s="222">
        <v>0.18</v>
      </c>
      <c r="V849" s="222">
        <f>ROUND(E849*U849,2)</f>
        <v>38.9</v>
      </c>
      <c r="W849" s="222"/>
      <c r="X849" s="222" t="s">
        <v>248</v>
      </c>
      <c r="Y849" s="211"/>
      <c r="Z849" s="211"/>
      <c r="AA849" s="211"/>
      <c r="AB849" s="211"/>
      <c r="AC849" s="211"/>
      <c r="AD849" s="211"/>
      <c r="AE849" s="211"/>
      <c r="AF849" s="211"/>
      <c r="AG849" s="211" t="s">
        <v>745</v>
      </c>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68" t="s">
        <v>1671</v>
      </c>
      <c r="D850" s="259"/>
      <c r="E850" s="260">
        <v>6.5</v>
      </c>
      <c r="F850" s="222"/>
      <c r="G850" s="222"/>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288</v>
      </c>
      <c r="AH850" s="211">
        <v>0</v>
      </c>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18"/>
      <c r="B851" s="219"/>
      <c r="C851" s="268" t="s">
        <v>1672</v>
      </c>
      <c r="D851" s="259"/>
      <c r="E851" s="260">
        <v>6.28</v>
      </c>
      <c r="F851" s="222"/>
      <c r="G851" s="222"/>
      <c r="H851" s="222"/>
      <c r="I851" s="222"/>
      <c r="J851" s="222"/>
      <c r="K851" s="222"/>
      <c r="L851" s="222"/>
      <c r="M851" s="222"/>
      <c r="N851" s="222"/>
      <c r="O851" s="222"/>
      <c r="P851" s="222"/>
      <c r="Q851" s="222"/>
      <c r="R851" s="222"/>
      <c r="S851" s="222"/>
      <c r="T851" s="222"/>
      <c r="U851" s="222"/>
      <c r="V851" s="222"/>
      <c r="W851" s="222"/>
      <c r="X851" s="222"/>
      <c r="Y851" s="211"/>
      <c r="Z851" s="211"/>
      <c r="AA851" s="211"/>
      <c r="AB851" s="211"/>
      <c r="AC851" s="211"/>
      <c r="AD851" s="211"/>
      <c r="AE851" s="211"/>
      <c r="AF851" s="211"/>
      <c r="AG851" s="211" t="s">
        <v>288</v>
      </c>
      <c r="AH851" s="211">
        <v>0</v>
      </c>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outlineLevel="1" x14ac:dyDescent="0.2">
      <c r="A852" s="218"/>
      <c r="B852" s="219"/>
      <c r="C852" s="268" t="s">
        <v>1673</v>
      </c>
      <c r="D852" s="259"/>
      <c r="E852" s="260">
        <v>7</v>
      </c>
      <c r="F852" s="222"/>
      <c r="G852" s="222"/>
      <c r="H852" s="222"/>
      <c r="I852" s="222"/>
      <c r="J852" s="222"/>
      <c r="K852" s="222"/>
      <c r="L852" s="222"/>
      <c r="M852" s="222"/>
      <c r="N852" s="222"/>
      <c r="O852" s="222"/>
      <c r="P852" s="222"/>
      <c r="Q852" s="222"/>
      <c r="R852" s="222"/>
      <c r="S852" s="222"/>
      <c r="T852" s="222"/>
      <c r="U852" s="222"/>
      <c r="V852" s="222"/>
      <c r="W852" s="222"/>
      <c r="X852" s="222"/>
      <c r="Y852" s="211"/>
      <c r="Z852" s="211"/>
      <c r="AA852" s="211"/>
      <c r="AB852" s="211"/>
      <c r="AC852" s="211"/>
      <c r="AD852" s="211"/>
      <c r="AE852" s="211"/>
      <c r="AF852" s="211"/>
      <c r="AG852" s="211" t="s">
        <v>288</v>
      </c>
      <c r="AH852" s="211">
        <v>0</v>
      </c>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outlineLevel="1" x14ac:dyDescent="0.2">
      <c r="A853" s="218"/>
      <c r="B853" s="219"/>
      <c r="C853" s="268" t="s">
        <v>1674</v>
      </c>
      <c r="D853" s="259"/>
      <c r="E853" s="260">
        <v>6.45</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outlineLevel="1" x14ac:dyDescent="0.2">
      <c r="A854" s="218"/>
      <c r="B854" s="219"/>
      <c r="C854" s="268" t="s">
        <v>1675</v>
      </c>
      <c r="D854" s="259"/>
      <c r="E854" s="260">
        <v>21.2</v>
      </c>
      <c r="F854" s="222"/>
      <c r="G854" s="222"/>
      <c r="H854" s="222"/>
      <c r="I854" s="222"/>
      <c r="J854" s="222"/>
      <c r="K854" s="222"/>
      <c r="L854" s="222"/>
      <c r="M854" s="222"/>
      <c r="N854" s="222"/>
      <c r="O854" s="222"/>
      <c r="P854" s="222"/>
      <c r="Q854" s="222"/>
      <c r="R854" s="222"/>
      <c r="S854" s="222"/>
      <c r="T854" s="222"/>
      <c r="U854" s="222"/>
      <c r="V854" s="222"/>
      <c r="W854" s="222"/>
      <c r="X854" s="222"/>
      <c r="Y854" s="211"/>
      <c r="Z854" s="211"/>
      <c r="AA854" s="211"/>
      <c r="AB854" s="211"/>
      <c r="AC854" s="211"/>
      <c r="AD854" s="211"/>
      <c r="AE854" s="211"/>
      <c r="AF854" s="211"/>
      <c r="AG854" s="211" t="s">
        <v>288</v>
      </c>
      <c r="AH854" s="211">
        <v>0</v>
      </c>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1676</v>
      </c>
      <c r="D855" s="259"/>
      <c r="E855" s="260">
        <v>19.2</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outlineLevel="1" x14ac:dyDescent="0.2">
      <c r="A856" s="218"/>
      <c r="B856" s="219"/>
      <c r="C856" s="268" t="s">
        <v>1677</v>
      </c>
      <c r="D856" s="259"/>
      <c r="E856" s="260">
        <v>32.4</v>
      </c>
      <c r="F856" s="222"/>
      <c r="G856" s="222"/>
      <c r="H856" s="222"/>
      <c r="I856" s="222"/>
      <c r="J856" s="222"/>
      <c r="K856" s="222"/>
      <c r="L856" s="222"/>
      <c r="M856" s="222"/>
      <c r="N856" s="222"/>
      <c r="O856" s="222"/>
      <c r="P856" s="222"/>
      <c r="Q856" s="222"/>
      <c r="R856" s="222"/>
      <c r="S856" s="222"/>
      <c r="T856" s="222"/>
      <c r="U856" s="222"/>
      <c r="V856" s="222"/>
      <c r="W856" s="222"/>
      <c r="X856" s="222"/>
      <c r="Y856" s="211"/>
      <c r="Z856" s="211"/>
      <c r="AA856" s="211"/>
      <c r="AB856" s="211"/>
      <c r="AC856" s="211"/>
      <c r="AD856" s="211"/>
      <c r="AE856" s="211"/>
      <c r="AF856" s="211"/>
      <c r="AG856" s="211" t="s">
        <v>288</v>
      </c>
      <c r="AH856" s="211">
        <v>0</v>
      </c>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1678</v>
      </c>
      <c r="D857" s="259"/>
      <c r="E857" s="260">
        <v>7.1</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18"/>
      <c r="B858" s="219"/>
      <c r="C858" s="268" t="s">
        <v>1679</v>
      </c>
      <c r="D858" s="259"/>
      <c r="E858" s="260">
        <v>45</v>
      </c>
      <c r="F858" s="222"/>
      <c r="G858" s="222"/>
      <c r="H858" s="222"/>
      <c r="I858" s="222"/>
      <c r="J858" s="222"/>
      <c r="K858" s="222"/>
      <c r="L858" s="222"/>
      <c r="M858" s="222"/>
      <c r="N858" s="222"/>
      <c r="O858" s="222"/>
      <c r="P858" s="222"/>
      <c r="Q858" s="222"/>
      <c r="R858" s="222"/>
      <c r="S858" s="222"/>
      <c r="T858" s="222"/>
      <c r="U858" s="222"/>
      <c r="V858" s="222"/>
      <c r="W858" s="222"/>
      <c r="X858" s="222"/>
      <c r="Y858" s="211"/>
      <c r="Z858" s="211"/>
      <c r="AA858" s="211"/>
      <c r="AB858" s="211"/>
      <c r="AC858" s="211"/>
      <c r="AD858" s="211"/>
      <c r="AE858" s="211"/>
      <c r="AF858" s="211"/>
      <c r="AG858" s="211" t="s">
        <v>288</v>
      </c>
      <c r="AH858" s="211">
        <v>0</v>
      </c>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1680</v>
      </c>
      <c r="D859" s="259"/>
      <c r="E859" s="260">
        <v>10.6</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18"/>
      <c r="B860" s="219"/>
      <c r="C860" s="268" t="s">
        <v>1681</v>
      </c>
      <c r="D860" s="259"/>
      <c r="E860" s="260">
        <v>22.2</v>
      </c>
      <c r="F860" s="222"/>
      <c r="G860" s="222"/>
      <c r="H860" s="222"/>
      <c r="I860" s="222"/>
      <c r="J860" s="222"/>
      <c r="K860" s="222"/>
      <c r="L860" s="222"/>
      <c r="M860" s="222"/>
      <c r="N860" s="222"/>
      <c r="O860" s="222"/>
      <c r="P860" s="222"/>
      <c r="Q860" s="222"/>
      <c r="R860" s="222"/>
      <c r="S860" s="222"/>
      <c r="T860" s="222"/>
      <c r="U860" s="222"/>
      <c r="V860" s="222"/>
      <c r="W860" s="222"/>
      <c r="X860" s="222"/>
      <c r="Y860" s="211"/>
      <c r="Z860" s="211"/>
      <c r="AA860" s="211"/>
      <c r="AB860" s="211"/>
      <c r="AC860" s="211"/>
      <c r="AD860" s="211"/>
      <c r="AE860" s="211"/>
      <c r="AF860" s="211"/>
      <c r="AG860" s="211" t="s">
        <v>288</v>
      </c>
      <c r="AH860" s="211">
        <v>0</v>
      </c>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18"/>
      <c r="B861" s="219"/>
      <c r="C861" s="268" t="s">
        <v>1682</v>
      </c>
      <c r="D861" s="259"/>
      <c r="E861" s="260">
        <v>18.899999999999999</v>
      </c>
      <c r="F861" s="222"/>
      <c r="G861" s="222"/>
      <c r="H861" s="222"/>
      <c r="I861" s="222"/>
      <c r="J861" s="222"/>
      <c r="K861" s="222"/>
      <c r="L861" s="222"/>
      <c r="M861" s="222"/>
      <c r="N861" s="222"/>
      <c r="O861" s="222"/>
      <c r="P861" s="222"/>
      <c r="Q861" s="222"/>
      <c r="R861" s="222"/>
      <c r="S861" s="222"/>
      <c r="T861" s="222"/>
      <c r="U861" s="222"/>
      <c r="V861" s="222"/>
      <c r="W861" s="222"/>
      <c r="X861" s="222"/>
      <c r="Y861" s="211"/>
      <c r="Z861" s="211"/>
      <c r="AA861" s="211"/>
      <c r="AB861" s="211"/>
      <c r="AC861" s="211"/>
      <c r="AD861" s="211"/>
      <c r="AE861" s="211"/>
      <c r="AF861" s="211"/>
      <c r="AG861" s="211" t="s">
        <v>288</v>
      </c>
      <c r="AH861" s="211">
        <v>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18"/>
      <c r="B862" s="219"/>
      <c r="C862" s="268" t="s">
        <v>1683</v>
      </c>
      <c r="D862" s="259"/>
      <c r="E862" s="260">
        <v>8.8000000000000007</v>
      </c>
      <c r="F862" s="222"/>
      <c r="G862" s="222"/>
      <c r="H862" s="222"/>
      <c r="I862" s="222"/>
      <c r="J862" s="222"/>
      <c r="K862" s="222"/>
      <c r="L862" s="222"/>
      <c r="M862" s="222"/>
      <c r="N862" s="222"/>
      <c r="O862" s="222"/>
      <c r="P862" s="222"/>
      <c r="Q862" s="222"/>
      <c r="R862" s="222"/>
      <c r="S862" s="222"/>
      <c r="T862" s="222"/>
      <c r="U862" s="222"/>
      <c r="V862" s="222"/>
      <c r="W862" s="222"/>
      <c r="X862" s="222"/>
      <c r="Y862" s="211"/>
      <c r="Z862" s="211"/>
      <c r="AA862" s="211"/>
      <c r="AB862" s="211"/>
      <c r="AC862" s="211"/>
      <c r="AD862" s="211"/>
      <c r="AE862" s="211"/>
      <c r="AF862" s="211"/>
      <c r="AG862" s="211" t="s">
        <v>288</v>
      </c>
      <c r="AH862" s="211">
        <v>0</v>
      </c>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18"/>
      <c r="B863" s="219"/>
      <c r="C863" s="268" t="s">
        <v>1684</v>
      </c>
      <c r="D863" s="259"/>
      <c r="E863" s="260">
        <v>4.5</v>
      </c>
      <c r="F863" s="222"/>
      <c r="G863" s="222"/>
      <c r="H863" s="222"/>
      <c r="I863" s="222"/>
      <c r="J863" s="222"/>
      <c r="K863" s="222"/>
      <c r="L863" s="222"/>
      <c r="M863" s="222"/>
      <c r="N863" s="222"/>
      <c r="O863" s="222"/>
      <c r="P863" s="222"/>
      <c r="Q863" s="222"/>
      <c r="R863" s="222"/>
      <c r="S863" s="222"/>
      <c r="T863" s="222"/>
      <c r="U863" s="222"/>
      <c r="V863" s="222"/>
      <c r="W863" s="222"/>
      <c r="X863" s="222"/>
      <c r="Y863" s="211"/>
      <c r="Z863" s="211"/>
      <c r="AA863" s="211"/>
      <c r="AB863" s="211"/>
      <c r="AC863" s="211"/>
      <c r="AD863" s="211"/>
      <c r="AE863" s="211"/>
      <c r="AF863" s="211"/>
      <c r="AG863" s="211" t="s">
        <v>288</v>
      </c>
      <c r="AH863" s="211">
        <v>0</v>
      </c>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ht="20.95" outlineLevel="1" x14ac:dyDescent="0.2">
      <c r="A864" s="233">
        <v>223</v>
      </c>
      <c r="B864" s="234" t="s">
        <v>1182</v>
      </c>
      <c r="C864" s="252" t="s">
        <v>1183</v>
      </c>
      <c r="D864" s="235" t="s">
        <v>349</v>
      </c>
      <c r="E864" s="236">
        <v>251.4</v>
      </c>
      <c r="F864" s="237"/>
      <c r="G864" s="238">
        <f>ROUND(E864*F864,2)</f>
        <v>0</v>
      </c>
      <c r="H864" s="237"/>
      <c r="I864" s="238">
        <f>ROUND(E864*H864,2)</f>
        <v>0</v>
      </c>
      <c r="J864" s="237"/>
      <c r="K864" s="238">
        <f>ROUND(E864*J864,2)</f>
        <v>0</v>
      </c>
      <c r="L864" s="238">
        <v>21</v>
      </c>
      <c r="M864" s="238">
        <f>G864*(1+L864/100)</f>
        <v>0</v>
      </c>
      <c r="N864" s="238">
        <v>2.0000000000000002E-5</v>
      </c>
      <c r="O864" s="238">
        <f>ROUND(E864*N864,2)</f>
        <v>0.01</v>
      </c>
      <c r="P864" s="238">
        <v>0</v>
      </c>
      <c r="Q864" s="238">
        <f>ROUND(E864*P864,2)</f>
        <v>0</v>
      </c>
      <c r="R864" s="238" t="s">
        <v>1089</v>
      </c>
      <c r="S864" s="238" t="s">
        <v>214</v>
      </c>
      <c r="T864" s="239" t="s">
        <v>284</v>
      </c>
      <c r="U864" s="222">
        <v>0.46800000000000003</v>
      </c>
      <c r="V864" s="222">
        <f>ROUND(E864*U864,2)</f>
        <v>117.66</v>
      </c>
      <c r="W864" s="222"/>
      <c r="X864" s="222" t="s">
        <v>248</v>
      </c>
      <c r="Y864" s="211"/>
      <c r="Z864" s="211"/>
      <c r="AA864" s="211"/>
      <c r="AB864" s="211"/>
      <c r="AC864" s="211"/>
      <c r="AD864" s="211"/>
      <c r="AE864" s="211"/>
      <c r="AF864" s="211"/>
      <c r="AG864" s="211" t="s">
        <v>745</v>
      </c>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2127</v>
      </c>
      <c r="D865" s="259"/>
      <c r="E865" s="260">
        <v>28</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18"/>
      <c r="B866" s="219"/>
      <c r="C866" s="268" t="s">
        <v>2128</v>
      </c>
      <c r="D866" s="259"/>
      <c r="E866" s="260">
        <v>24</v>
      </c>
      <c r="F866" s="222"/>
      <c r="G866" s="222"/>
      <c r="H866" s="222"/>
      <c r="I866" s="222"/>
      <c r="J866" s="222"/>
      <c r="K866" s="222"/>
      <c r="L866" s="222"/>
      <c r="M866" s="222"/>
      <c r="N866" s="222"/>
      <c r="O866" s="222"/>
      <c r="P866" s="222"/>
      <c r="Q866" s="222"/>
      <c r="R866" s="222"/>
      <c r="S866" s="222"/>
      <c r="T866" s="222"/>
      <c r="U866" s="222"/>
      <c r="V866" s="222"/>
      <c r="W866" s="222"/>
      <c r="X866" s="222"/>
      <c r="Y866" s="211"/>
      <c r="Z866" s="211"/>
      <c r="AA866" s="211"/>
      <c r="AB866" s="211"/>
      <c r="AC866" s="211"/>
      <c r="AD866" s="211"/>
      <c r="AE866" s="211"/>
      <c r="AF866" s="211"/>
      <c r="AG866" s="211" t="s">
        <v>288</v>
      </c>
      <c r="AH866" s="211">
        <v>0</v>
      </c>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2129</v>
      </c>
      <c r="D867" s="259"/>
      <c r="E867" s="260">
        <v>43.2</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18"/>
      <c r="B868" s="219"/>
      <c r="C868" s="268" t="s">
        <v>2130</v>
      </c>
      <c r="D868" s="259"/>
      <c r="E868" s="260">
        <v>10.6</v>
      </c>
      <c r="F868" s="222"/>
      <c r="G868" s="222"/>
      <c r="H868" s="222"/>
      <c r="I868" s="222"/>
      <c r="J868" s="222"/>
      <c r="K868" s="222"/>
      <c r="L868" s="222"/>
      <c r="M868" s="222"/>
      <c r="N868" s="222"/>
      <c r="O868" s="222"/>
      <c r="P868" s="222"/>
      <c r="Q868" s="222"/>
      <c r="R868" s="222"/>
      <c r="S868" s="222"/>
      <c r="T868" s="222"/>
      <c r="U868" s="222"/>
      <c r="V868" s="222"/>
      <c r="W868" s="222"/>
      <c r="X868" s="222"/>
      <c r="Y868" s="211"/>
      <c r="Z868" s="211"/>
      <c r="AA868" s="211"/>
      <c r="AB868" s="211"/>
      <c r="AC868" s="211"/>
      <c r="AD868" s="211"/>
      <c r="AE868" s="211"/>
      <c r="AF868" s="211"/>
      <c r="AG868" s="211" t="s">
        <v>288</v>
      </c>
      <c r="AH868" s="211">
        <v>0</v>
      </c>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18"/>
      <c r="B869" s="219"/>
      <c r="C869" s="268" t="s">
        <v>2131</v>
      </c>
      <c r="D869" s="259"/>
      <c r="E869" s="260">
        <v>66</v>
      </c>
      <c r="F869" s="222"/>
      <c r="G869" s="222"/>
      <c r="H869" s="222"/>
      <c r="I869" s="222"/>
      <c r="J869" s="222"/>
      <c r="K869" s="222"/>
      <c r="L869" s="222"/>
      <c r="M869" s="222"/>
      <c r="N869" s="222"/>
      <c r="O869" s="222"/>
      <c r="P869" s="222"/>
      <c r="Q869" s="222"/>
      <c r="R869" s="222"/>
      <c r="S869" s="222"/>
      <c r="T869" s="222"/>
      <c r="U869" s="222"/>
      <c r="V869" s="222"/>
      <c r="W869" s="222"/>
      <c r="X869" s="222"/>
      <c r="Y869" s="211"/>
      <c r="Z869" s="211"/>
      <c r="AA869" s="211"/>
      <c r="AB869" s="211"/>
      <c r="AC869" s="211"/>
      <c r="AD869" s="211"/>
      <c r="AE869" s="211"/>
      <c r="AF869" s="211"/>
      <c r="AG869" s="211" t="s">
        <v>288</v>
      </c>
      <c r="AH869" s="211">
        <v>0</v>
      </c>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18"/>
      <c r="B870" s="219"/>
      <c r="C870" s="268" t="s">
        <v>2132</v>
      </c>
      <c r="D870" s="259"/>
      <c r="E870" s="260">
        <v>11.6</v>
      </c>
      <c r="F870" s="222"/>
      <c r="G870" s="222"/>
      <c r="H870" s="222"/>
      <c r="I870" s="222"/>
      <c r="J870" s="222"/>
      <c r="K870" s="222"/>
      <c r="L870" s="222"/>
      <c r="M870" s="222"/>
      <c r="N870" s="222"/>
      <c r="O870" s="222"/>
      <c r="P870" s="222"/>
      <c r="Q870" s="222"/>
      <c r="R870" s="222"/>
      <c r="S870" s="222"/>
      <c r="T870" s="222"/>
      <c r="U870" s="222"/>
      <c r="V870" s="222"/>
      <c r="W870" s="222"/>
      <c r="X870" s="222"/>
      <c r="Y870" s="211"/>
      <c r="Z870" s="211"/>
      <c r="AA870" s="211"/>
      <c r="AB870" s="211"/>
      <c r="AC870" s="211"/>
      <c r="AD870" s="211"/>
      <c r="AE870" s="211"/>
      <c r="AF870" s="211"/>
      <c r="AG870" s="211" t="s">
        <v>288</v>
      </c>
      <c r="AH870" s="211">
        <v>0</v>
      </c>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8" t="s">
        <v>2133</v>
      </c>
      <c r="D871" s="259"/>
      <c r="E871" s="260">
        <v>25.2</v>
      </c>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v>0</v>
      </c>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18"/>
      <c r="B872" s="219"/>
      <c r="C872" s="268" t="s">
        <v>2134</v>
      </c>
      <c r="D872" s="259"/>
      <c r="E872" s="260">
        <v>27</v>
      </c>
      <c r="F872" s="222"/>
      <c r="G872" s="222"/>
      <c r="H872" s="222"/>
      <c r="I872" s="222"/>
      <c r="J872" s="222"/>
      <c r="K872" s="222"/>
      <c r="L872" s="222"/>
      <c r="M872" s="222"/>
      <c r="N872" s="222"/>
      <c r="O872" s="222"/>
      <c r="P872" s="222"/>
      <c r="Q872" s="222"/>
      <c r="R872" s="222"/>
      <c r="S872" s="222"/>
      <c r="T872" s="222"/>
      <c r="U872" s="222"/>
      <c r="V872" s="222"/>
      <c r="W872" s="222"/>
      <c r="X872" s="222"/>
      <c r="Y872" s="211"/>
      <c r="Z872" s="211"/>
      <c r="AA872" s="211"/>
      <c r="AB872" s="211"/>
      <c r="AC872" s="211"/>
      <c r="AD872" s="211"/>
      <c r="AE872" s="211"/>
      <c r="AF872" s="211"/>
      <c r="AG872" s="211" t="s">
        <v>288</v>
      </c>
      <c r="AH872" s="211">
        <v>0</v>
      </c>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18"/>
      <c r="B873" s="219"/>
      <c r="C873" s="268" t="s">
        <v>2135</v>
      </c>
      <c r="D873" s="259"/>
      <c r="E873" s="260">
        <v>10.4</v>
      </c>
      <c r="F873" s="222"/>
      <c r="G873" s="222"/>
      <c r="H873" s="222"/>
      <c r="I873" s="222"/>
      <c r="J873" s="222"/>
      <c r="K873" s="222"/>
      <c r="L873" s="222"/>
      <c r="M873" s="222"/>
      <c r="N873" s="222"/>
      <c r="O873" s="222"/>
      <c r="P873" s="222"/>
      <c r="Q873" s="222"/>
      <c r="R873" s="222"/>
      <c r="S873" s="222"/>
      <c r="T873" s="222"/>
      <c r="U873" s="222"/>
      <c r="V873" s="222"/>
      <c r="W873" s="222"/>
      <c r="X873" s="222"/>
      <c r="Y873" s="211"/>
      <c r="Z873" s="211"/>
      <c r="AA873" s="211"/>
      <c r="AB873" s="211"/>
      <c r="AC873" s="211"/>
      <c r="AD873" s="211"/>
      <c r="AE873" s="211"/>
      <c r="AF873" s="211"/>
      <c r="AG873" s="211" t="s">
        <v>288</v>
      </c>
      <c r="AH873" s="211">
        <v>0</v>
      </c>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18"/>
      <c r="B874" s="219"/>
      <c r="C874" s="268" t="s">
        <v>2136</v>
      </c>
      <c r="D874" s="259"/>
      <c r="E874" s="260">
        <v>5.4</v>
      </c>
      <c r="F874" s="222"/>
      <c r="G874" s="222"/>
      <c r="H874" s="222"/>
      <c r="I874" s="222"/>
      <c r="J874" s="222"/>
      <c r="K874" s="222"/>
      <c r="L874" s="222"/>
      <c r="M874" s="222"/>
      <c r="N874" s="222"/>
      <c r="O874" s="222"/>
      <c r="P874" s="222"/>
      <c r="Q874" s="222"/>
      <c r="R874" s="222"/>
      <c r="S874" s="222"/>
      <c r="T874" s="222"/>
      <c r="U874" s="222"/>
      <c r="V874" s="222"/>
      <c r="W874" s="222"/>
      <c r="X874" s="222"/>
      <c r="Y874" s="211"/>
      <c r="Z874" s="211"/>
      <c r="AA874" s="211"/>
      <c r="AB874" s="211"/>
      <c r="AC874" s="211"/>
      <c r="AD874" s="211"/>
      <c r="AE874" s="211"/>
      <c r="AF874" s="211"/>
      <c r="AG874" s="211" t="s">
        <v>288</v>
      </c>
      <c r="AH874" s="211">
        <v>0</v>
      </c>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33">
        <v>224</v>
      </c>
      <c r="B875" s="234" t="s">
        <v>1193</v>
      </c>
      <c r="C875" s="252" t="s">
        <v>1194</v>
      </c>
      <c r="D875" s="235" t="s">
        <v>349</v>
      </c>
      <c r="E875" s="236">
        <v>30.86</v>
      </c>
      <c r="F875" s="237"/>
      <c r="G875" s="238">
        <f>ROUND(E875*F875,2)</f>
        <v>0</v>
      </c>
      <c r="H875" s="237"/>
      <c r="I875" s="238">
        <f>ROUND(E875*H875,2)</f>
        <v>0</v>
      </c>
      <c r="J875" s="237"/>
      <c r="K875" s="238">
        <f>ROUND(E875*J875,2)</f>
        <v>0</v>
      </c>
      <c r="L875" s="238">
        <v>21</v>
      </c>
      <c r="M875" s="238">
        <f>G875*(1+L875/100)</f>
        <v>0</v>
      </c>
      <c r="N875" s="238">
        <v>2.0000000000000002E-5</v>
      </c>
      <c r="O875" s="238">
        <f>ROUND(E875*N875,2)</f>
        <v>0</v>
      </c>
      <c r="P875" s="238">
        <v>0</v>
      </c>
      <c r="Q875" s="238">
        <f>ROUND(E875*P875,2)</f>
        <v>0</v>
      </c>
      <c r="R875" s="238" t="s">
        <v>1089</v>
      </c>
      <c r="S875" s="238" t="s">
        <v>214</v>
      </c>
      <c r="T875" s="239" t="s">
        <v>284</v>
      </c>
      <c r="U875" s="222">
        <v>0.75700000000000001</v>
      </c>
      <c r="V875" s="222">
        <f>ROUND(E875*U875,2)</f>
        <v>23.36</v>
      </c>
      <c r="W875" s="222"/>
      <c r="X875" s="222" t="s">
        <v>248</v>
      </c>
      <c r="Y875" s="211"/>
      <c r="Z875" s="211"/>
      <c r="AA875" s="211"/>
      <c r="AB875" s="211"/>
      <c r="AC875" s="211"/>
      <c r="AD875" s="211"/>
      <c r="AE875" s="211"/>
      <c r="AF875" s="211"/>
      <c r="AG875" s="211" t="s">
        <v>745</v>
      </c>
      <c r="AH875" s="211"/>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68" t="s">
        <v>2137</v>
      </c>
      <c r="D876" s="259"/>
      <c r="E876" s="260">
        <v>7.6</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18"/>
      <c r="B877" s="219"/>
      <c r="C877" s="268" t="s">
        <v>2138</v>
      </c>
      <c r="D877" s="259"/>
      <c r="E877" s="260">
        <v>7.16</v>
      </c>
      <c r="F877" s="222"/>
      <c r="G877" s="222"/>
      <c r="H877" s="222"/>
      <c r="I877" s="222"/>
      <c r="J877" s="222"/>
      <c r="K877" s="222"/>
      <c r="L877" s="222"/>
      <c r="M877" s="222"/>
      <c r="N877" s="222"/>
      <c r="O877" s="222"/>
      <c r="P877" s="222"/>
      <c r="Q877" s="222"/>
      <c r="R877" s="222"/>
      <c r="S877" s="222"/>
      <c r="T877" s="222"/>
      <c r="U877" s="222"/>
      <c r="V877" s="222"/>
      <c r="W877" s="222"/>
      <c r="X877" s="222"/>
      <c r="Y877" s="211"/>
      <c r="Z877" s="211"/>
      <c r="AA877" s="211"/>
      <c r="AB877" s="211"/>
      <c r="AC877" s="211"/>
      <c r="AD877" s="211"/>
      <c r="AE877" s="211"/>
      <c r="AF877" s="211"/>
      <c r="AG877" s="211" t="s">
        <v>288</v>
      </c>
      <c r="AH877" s="211">
        <v>0</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18"/>
      <c r="B878" s="219"/>
      <c r="C878" s="268" t="s">
        <v>2139</v>
      </c>
      <c r="D878" s="259"/>
      <c r="E878" s="260">
        <v>8.6</v>
      </c>
      <c r="F878" s="222"/>
      <c r="G878" s="222"/>
      <c r="H878" s="222"/>
      <c r="I878" s="222"/>
      <c r="J878" s="222"/>
      <c r="K878" s="222"/>
      <c r="L878" s="222"/>
      <c r="M878" s="222"/>
      <c r="N878" s="222"/>
      <c r="O878" s="222"/>
      <c r="P878" s="222"/>
      <c r="Q878" s="222"/>
      <c r="R878" s="222"/>
      <c r="S878" s="222"/>
      <c r="T878" s="222"/>
      <c r="U878" s="222"/>
      <c r="V878" s="222"/>
      <c r="W878" s="222"/>
      <c r="X878" s="222"/>
      <c r="Y878" s="211"/>
      <c r="Z878" s="211"/>
      <c r="AA878" s="211"/>
      <c r="AB878" s="211"/>
      <c r="AC878" s="211"/>
      <c r="AD878" s="211"/>
      <c r="AE878" s="211"/>
      <c r="AF878" s="211"/>
      <c r="AG878" s="211" t="s">
        <v>288</v>
      </c>
      <c r="AH878" s="211">
        <v>0</v>
      </c>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68" t="s">
        <v>2140</v>
      </c>
      <c r="D879" s="259"/>
      <c r="E879" s="260">
        <v>7.5</v>
      </c>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v>0</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ht="20.95" outlineLevel="1" x14ac:dyDescent="0.2">
      <c r="A880" s="233">
        <v>225</v>
      </c>
      <c r="B880" s="234" t="s">
        <v>2141</v>
      </c>
      <c r="C880" s="252" t="s">
        <v>2142</v>
      </c>
      <c r="D880" s="235" t="s">
        <v>980</v>
      </c>
      <c r="E880" s="236">
        <v>1</v>
      </c>
      <c r="F880" s="237"/>
      <c r="G880" s="238">
        <f>ROUND(E880*F880,2)</f>
        <v>0</v>
      </c>
      <c r="H880" s="237"/>
      <c r="I880" s="238">
        <f>ROUND(E880*H880,2)</f>
        <v>0</v>
      </c>
      <c r="J880" s="237"/>
      <c r="K880" s="238">
        <f>ROUND(E880*J880,2)</f>
        <v>0</v>
      </c>
      <c r="L880" s="238">
        <v>21</v>
      </c>
      <c r="M880" s="238">
        <f>G880*(1+L880/100)</f>
        <v>0</v>
      </c>
      <c r="N880" s="238">
        <v>0</v>
      </c>
      <c r="O880" s="238">
        <f>ROUND(E880*N880,2)</f>
        <v>0</v>
      </c>
      <c r="P880" s="238">
        <v>0</v>
      </c>
      <c r="Q880" s="238">
        <f>ROUND(E880*P880,2)</f>
        <v>0</v>
      </c>
      <c r="R880" s="238"/>
      <c r="S880" s="238" t="s">
        <v>247</v>
      </c>
      <c r="T880" s="239" t="s">
        <v>215</v>
      </c>
      <c r="U880" s="222">
        <v>0</v>
      </c>
      <c r="V880" s="222">
        <f>ROUND(E880*U880,2)</f>
        <v>0</v>
      </c>
      <c r="W880" s="222"/>
      <c r="X880" s="222" t="s">
        <v>344</v>
      </c>
      <c r="Y880" s="211"/>
      <c r="Z880" s="211"/>
      <c r="AA880" s="211"/>
      <c r="AB880" s="211"/>
      <c r="AC880" s="211"/>
      <c r="AD880" s="211"/>
      <c r="AE880" s="211"/>
      <c r="AF880" s="211"/>
      <c r="AG880" s="211" t="s">
        <v>345</v>
      </c>
      <c r="AH880" s="211"/>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68" t="s">
        <v>2143</v>
      </c>
      <c r="D881" s="259"/>
      <c r="E881" s="260">
        <v>1</v>
      </c>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33">
        <v>226</v>
      </c>
      <c r="B882" s="234" t="s">
        <v>2144</v>
      </c>
      <c r="C882" s="252" t="s">
        <v>2145</v>
      </c>
      <c r="D882" s="235" t="s">
        <v>980</v>
      </c>
      <c r="E882" s="236">
        <v>1</v>
      </c>
      <c r="F882" s="237"/>
      <c r="G882" s="238">
        <f>ROUND(E882*F882,2)</f>
        <v>0</v>
      </c>
      <c r="H882" s="237"/>
      <c r="I882" s="238">
        <f>ROUND(E882*H882,2)</f>
        <v>0</v>
      </c>
      <c r="J882" s="237"/>
      <c r="K882" s="238">
        <f>ROUND(E882*J882,2)</f>
        <v>0</v>
      </c>
      <c r="L882" s="238">
        <v>21</v>
      </c>
      <c r="M882" s="238">
        <f>G882*(1+L882/100)</f>
        <v>0</v>
      </c>
      <c r="N882" s="238">
        <v>0</v>
      </c>
      <c r="O882" s="238">
        <f>ROUND(E882*N882,2)</f>
        <v>0</v>
      </c>
      <c r="P882" s="238">
        <v>0</v>
      </c>
      <c r="Q882" s="238">
        <f>ROUND(E882*P882,2)</f>
        <v>0</v>
      </c>
      <c r="R882" s="238"/>
      <c r="S882" s="238" t="s">
        <v>247</v>
      </c>
      <c r="T882" s="239" t="s">
        <v>215</v>
      </c>
      <c r="U882" s="222">
        <v>0</v>
      </c>
      <c r="V882" s="222">
        <f>ROUND(E882*U882,2)</f>
        <v>0</v>
      </c>
      <c r="W882" s="222"/>
      <c r="X882" s="222" t="s">
        <v>344</v>
      </c>
      <c r="Y882" s="211"/>
      <c r="Z882" s="211"/>
      <c r="AA882" s="211"/>
      <c r="AB882" s="211"/>
      <c r="AC882" s="211"/>
      <c r="AD882" s="211"/>
      <c r="AE882" s="211"/>
      <c r="AF882" s="211"/>
      <c r="AG882" s="211" t="s">
        <v>345</v>
      </c>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18"/>
      <c r="B883" s="219"/>
      <c r="C883" s="253" t="s">
        <v>2043</v>
      </c>
      <c r="D883" s="240"/>
      <c r="E883" s="240"/>
      <c r="F883" s="240"/>
      <c r="G883" s="240"/>
      <c r="H883" s="222"/>
      <c r="I883" s="222"/>
      <c r="J883" s="222"/>
      <c r="K883" s="222"/>
      <c r="L883" s="222"/>
      <c r="M883" s="222"/>
      <c r="N883" s="222"/>
      <c r="O883" s="222"/>
      <c r="P883" s="222"/>
      <c r="Q883" s="222"/>
      <c r="R883" s="222"/>
      <c r="S883" s="222"/>
      <c r="T883" s="222"/>
      <c r="U883" s="222"/>
      <c r="V883" s="222"/>
      <c r="W883" s="222"/>
      <c r="X883" s="222"/>
      <c r="Y883" s="211"/>
      <c r="Z883" s="211"/>
      <c r="AA883" s="211"/>
      <c r="AB883" s="211"/>
      <c r="AC883" s="211"/>
      <c r="AD883" s="211"/>
      <c r="AE883" s="211"/>
      <c r="AF883" s="211"/>
      <c r="AG883" s="211" t="s">
        <v>219</v>
      </c>
      <c r="AH883" s="211"/>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18"/>
      <c r="B884" s="219"/>
      <c r="C884" s="268" t="s">
        <v>2146</v>
      </c>
      <c r="D884" s="259"/>
      <c r="E884" s="260">
        <v>1</v>
      </c>
      <c r="F884" s="222"/>
      <c r="G884" s="222"/>
      <c r="H884" s="222"/>
      <c r="I884" s="222"/>
      <c r="J884" s="222"/>
      <c r="K884" s="222"/>
      <c r="L884" s="222"/>
      <c r="M884" s="222"/>
      <c r="N884" s="222"/>
      <c r="O884" s="222"/>
      <c r="P884" s="222"/>
      <c r="Q884" s="222"/>
      <c r="R884" s="222"/>
      <c r="S884" s="222"/>
      <c r="T884" s="222"/>
      <c r="U884" s="222"/>
      <c r="V884" s="222"/>
      <c r="W884" s="222"/>
      <c r="X884" s="222"/>
      <c r="Y884" s="211"/>
      <c r="Z884" s="211"/>
      <c r="AA884" s="211"/>
      <c r="AB884" s="211"/>
      <c r="AC884" s="211"/>
      <c r="AD884" s="211"/>
      <c r="AE884" s="211"/>
      <c r="AF884" s="211"/>
      <c r="AG884" s="211" t="s">
        <v>288</v>
      </c>
      <c r="AH884" s="211">
        <v>0</v>
      </c>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ht="20.95" outlineLevel="1" x14ac:dyDescent="0.2">
      <c r="A885" s="233">
        <v>227</v>
      </c>
      <c r="B885" s="234" t="s">
        <v>2147</v>
      </c>
      <c r="C885" s="252" t="s">
        <v>2148</v>
      </c>
      <c r="D885" s="235" t="s">
        <v>980</v>
      </c>
      <c r="E885" s="236">
        <v>1</v>
      </c>
      <c r="F885" s="237"/>
      <c r="G885" s="238">
        <f>ROUND(E885*F885,2)</f>
        <v>0</v>
      </c>
      <c r="H885" s="237"/>
      <c r="I885" s="238">
        <f>ROUND(E885*H885,2)</f>
        <v>0</v>
      </c>
      <c r="J885" s="237"/>
      <c r="K885" s="238">
        <f>ROUND(E885*J885,2)</f>
        <v>0</v>
      </c>
      <c r="L885" s="238">
        <v>21</v>
      </c>
      <c r="M885" s="238">
        <f>G885*(1+L885/100)</f>
        <v>0</v>
      </c>
      <c r="N885" s="238">
        <v>0</v>
      </c>
      <c r="O885" s="238">
        <f>ROUND(E885*N885,2)</f>
        <v>0</v>
      </c>
      <c r="P885" s="238">
        <v>0</v>
      </c>
      <c r="Q885" s="238">
        <f>ROUND(E885*P885,2)</f>
        <v>0</v>
      </c>
      <c r="R885" s="238"/>
      <c r="S885" s="238" t="s">
        <v>247</v>
      </c>
      <c r="T885" s="239" t="s">
        <v>215</v>
      </c>
      <c r="U885" s="222">
        <v>0</v>
      </c>
      <c r="V885" s="222">
        <f>ROUND(E885*U885,2)</f>
        <v>0</v>
      </c>
      <c r="W885" s="222"/>
      <c r="X885" s="222" t="s">
        <v>344</v>
      </c>
      <c r="Y885" s="211"/>
      <c r="Z885" s="211"/>
      <c r="AA885" s="211"/>
      <c r="AB885" s="211"/>
      <c r="AC885" s="211"/>
      <c r="AD885" s="211"/>
      <c r="AE885" s="211"/>
      <c r="AF885" s="211"/>
      <c r="AG885" s="211" t="s">
        <v>345</v>
      </c>
      <c r="AH885" s="211"/>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18"/>
      <c r="B886" s="219"/>
      <c r="C886" s="268" t="s">
        <v>2149</v>
      </c>
      <c r="D886" s="259"/>
      <c r="E886" s="260">
        <v>1</v>
      </c>
      <c r="F886" s="222"/>
      <c r="G886" s="222"/>
      <c r="H886" s="222"/>
      <c r="I886" s="222"/>
      <c r="J886" s="222"/>
      <c r="K886" s="222"/>
      <c r="L886" s="222"/>
      <c r="M886" s="222"/>
      <c r="N886" s="222"/>
      <c r="O886" s="222"/>
      <c r="P886" s="222"/>
      <c r="Q886" s="222"/>
      <c r="R886" s="222"/>
      <c r="S886" s="222"/>
      <c r="T886" s="222"/>
      <c r="U886" s="222"/>
      <c r="V886" s="222"/>
      <c r="W886" s="222"/>
      <c r="X886" s="222"/>
      <c r="Y886" s="211"/>
      <c r="Z886" s="211"/>
      <c r="AA886" s="211"/>
      <c r="AB886" s="211"/>
      <c r="AC886" s="211"/>
      <c r="AD886" s="211"/>
      <c r="AE886" s="211"/>
      <c r="AF886" s="211"/>
      <c r="AG886" s="211" t="s">
        <v>288</v>
      </c>
      <c r="AH886" s="211">
        <v>0</v>
      </c>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ht="20.95" outlineLevel="1" x14ac:dyDescent="0.2">
      <c r="A887" s="233">
        <v>228</v>
      </c>
      <c r="B887" s="234" t="s">
        <v>2150</v>
      </c>
      <c r="C887" s="252" t="s">
        <v>2151</v>
      </c>
      <c r="D887" s="235" t="s">
        <v>980</v>
      </c>
      <c r="E887" s="236">
        <v>1</v>
      </c>
      <c r="F887" s="237"/>
      <c r="G887" s="238">
        <f>ROUND(E887*F887,2)</f>
        <v>0</v>
      </c>
      <c r="H887" s="237"/>
      <c r="I887" s="238">
        <f>ROUND(E887*H887,2)</f>
        <v>0</v>
      </c>
      <c r="J887" s="237"/>
      <c r="K887" s="238">
        <f>ROUND(E887*J887,2)</f>
        <v>0</v>
      </c>
      <c r="L887" s="238">
        <v>21</v>
      </c>
      <c r="M887" s="238">
        <f>G887*(1+L887/100)</f>
        <v>0</v>
      </c>
      <c r="N887" s="238">
        <v>0</v>
      </c>
      <c r="O887" s="238">
        <f>ROUND(E887*N887,2)</f>
        <v>0</v>
      </c>
      <c r="P887" s="238">
        <v>0</v>
      </c>
      <c r="Q887" s="238">
        <f>ROUND(E887*P887,2)</f>
        <v>0</v>
      </c>
      <c r="R887" s="238"/>
      <c r="S887" s="238" t="s">
        <v>247</v>
      </c>
      <c r="T887" s="239" t="s">
        <v>215</v>
      </c>
      <c r="U887" s="222">
        <v>0</v>
      </c>
      <c r="V887" s="222">
        <f>ROUND(E887*U887,2)</f>
        <v>0</v>
      </c>
      <c r="W887" s="222"/>
      <c r="X887" s="222" t="s">
        <v>344</v>
      </c>
      <c r="Y887" s="211"/>
      <c r="Z887" s="211"/>
      <c r="AA887" s="211"/>
      <c r="AB887" s="211"/>
      <c r="AC887" s="211"/>
      <c r="AD887" s="211"/>
      <c r="AE887" s="211"/>
      <c r="AF887" s="211"/>
      <c r="AG887" s="211" t="s">
        <v>345</v>
      </c>
      <c r="AH887" s="211"/>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8" t="s">
        <v>2152</v>
      </c>
      <c r="D888" s="259"/>
      <c r="E888" s="260">
        <v>1</v>
      </c>
      <c r="F888" s="222"/>
      <c r="G888" s="222"/>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288</v>
      </c>
      <c r="AH888" s="211">
        <v>0</v>
      </c>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outlineLevel="1" x14ac:dyDescent="0.2">
      <c r="A889" s="233">
        <v>229</v>
      </c>
      <c r="B889" s="234" t="s">
        <v>2153</v>
      </c>
      <c r="C889" s="252" t="s">
        <v>2154</v>
      </c>
      <c r="D889" s="235" t="s">
        <v>980</v>
      </c>
      <c r="E889" s="236">
        <v>4</v>
      </c>
      <c r="F889" s="237"/>
      <c r="G889" s="238">
        <f>ROUND(E889*F889,2)</f>
        <v>0</v>
      </c>
      <c r="H889" s="237"/>
      <c r="I889" s="238">
        <f>ROUND(E889*H889,2)</f>
        <v>0</v>
      </c>
      <c r="J889" s="237"/>
      <c r="K889" s="238">
        <f>ROUND(E889*J889,2)</f>
        <v>0</v>
      </c>
      <c r="L889" s="238">
        <v>21</v>
      </c>
      <c r="M889" s="238">
        <f>G889*(1+L889/100)</f>
        <v>0</v>
      </c>
      <c r="N889" s="238">
        <v>0</v>
      </c>
      <c r="O889" s="238">
        <f>ROUND(E889*N889,2)</f>
        <v>0</v>
      </c>
      <c r="P889" s="238">
        <v>0</v>
      </c>
      <c r="Q889" s="238">
        <f>ROUND(E889*P889,2)</f>
        <v>0</v>
      </c>
      <c r="R889" s="238"/>
      <c r="S889" s="238" t="s">
        <v>247</v>
      </c>
      <c r="T889" s="239" t="s">
        <v>215</v>
      </c>
      <c r="U889" s="222">
        <v>0</v>
      </c>
      <c r="V889" s="222">
        <f>ROUND(E889*U889,2)</f>
        <v>0</v>
      </c>
      <c r="W889" s="222"/>
      <c r="X889" s="222" t="s">
        <v>344</v>
      </c>
      <c r="Y889" s="211"/>
      <c r="Z889" s="211"/>
      <c r="AA889" s="211"/>
      <c r="AB889" s="211"/>
      <c r="AC889" s="211"/>
      <c r="AD889" s="211"/>
      <c r="AE889" s="211"/>
      <c r="AF889" s="211"/>
      <c r="AG889" s="211" t="s">
        <v>345</v>
      </c>
      <c r="AH889" s="211"/>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68" t="s">
        <v>2155</v>
      </c>
      <c r="D890" s="259"/>
      <c r="E890" s="260">
        <v>4</v>
      </c>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v>0</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outlineLevel="1" x14ac:dyDescent="0.2">
      <c r="A891" s="233">
        <v>230</v>
      </c>
      <c r="B891" s="234" t="s">
        <v>2156</v>
      </c>
      <c r="C891" s="252" t="s">
        <v>2157</v>
      </c>
      <c r="D891" s="235" t="s">
        <v>980</v>
      </c>
      <c r="E891" s="236">
        <v>4</v>
      </c>
      <c r="F891" s="237"/>
      <c r="G891" s="238">
        <f>ROUND(E891*F891,2)</f>
        <v>0</v>
      </c>
      <c r="H891" s="237"/>
      <c r="I891" s="238">
        <f>ROUND(E891*H891,2)</f>
        <v>0</v>
      </c>
      <c r="J891" s="237"/>
      <c r="K891" s="238">
        <f>ROUND(E891*J891,2)</f>
        <v>0</v>
      </c>
      <c r="L891" s="238">
        <v>21</v>
      </c>
      <c r="M891" s="238">
        <f>G891*(1+L891/100)</f>
        <v>0</v>
      </c>
      <c r="N891" s="238">
        <v>0</v>
      </c>
      <c r="O891" s="238">
        <f>ROUND(E891*N891,2)</f>
        <v>0</v>
      </c>
      <c r="P891" s="238">
        <v>0</v>
      </c>
      <c r="Q891" s="238">
        <f>ROUND(E891*P891,2)</f>
        <v>0</v>
      </c>
      <c r="R891" s="238"/>
      <c r="S891" s="238" t="s">
        <v>247</v>
      </c>
      <c r="T891" s="239" t="s">
        <v>215</v>
      </c>
      <c r="U891" s="222">
        <v>0</v>
      </c>
      <c r="V891" s="222">
        <f>ROUND(E891*U891,2)</f>
        <v>0</v>
      </c>
      <c r="W891" s="222"/>
      <c r="X891" s="222" t="s">
        <v>344</v>
      </c>
      <c r="Y891" s="211"/>
      <c r="Z891" s="211"/>
      <c r="AA891" s="211"/>
      <c r="AB891" s="211"/>
      <c r="AC891" s="211"/>
      <c r="AD891" s="211"/>
      <c r="AE891" s="211"/>
      <c r="AF891" s="211"/>
      <c r="AG891" s="211" t="s">
        <v>345</v>
      </c>
      <c r="AH891" s="211"/>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8" t="s">
        <v>2158</v>
      </c>
      <c r="D892" s="259"/>
      <c r="E892" s="260">
        <v>4</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33">
        <v>231</v>
      </c>
      <c r="B893" s="234" t="s">
        <v>2159</v>
      </c>
      <c r="C893" s="252" t="s">
        <v>2160</v>
      </c>
      <c r="D893" s="235" t="s">
        <v>980</v>
      </c>
      <c r="E893" s="236">
        <v>6</v>
      </c>
      <c r="F893" s="237"/>
      <c r="G893" s="238">
        <f>ROUND(E893*F893,2)</f>
        <v>0</v>
      </c>
      <c r="H893" s="237"/>
      <c r="I893" s="238">
        <f>ROUND(E893*H893,2)</f>
        <v>0</v>
      </c>
      <c r="J893" s="237"/>
      <c r="K893" s="238">
        <f>ROUND(E893*J893,2)</f>
        <v>0</v>
      </c>
      <c r="L893" s="238">
        <v>21</v>
      </c>
      <c r="M893" s="238">
        <f>G893*(1+L893/100)</f>
        <v>0</v>
      </c>
      <c r="N893" s="238">
        <v>0</v>
      </c>
      <c r="O893" s="238">
        <f>ROUND(E893*N893,2)</f>
        <v>0</v>
      </c>
      <c r="P893" s="238">
        <v>0</v>
      </c>
      <c r="Q893" s="238">
        <f>ROUND(E893*P893,2)</f>
        <v>0</v>
      </c>
      <c r="R893" s="238"/>
      <c r="S893" s="238" t="s">
        <v>247</v>
      </c>
      <c r="T893" s="239" t="s">
        <v>215</v>
      </c>
      <c r="U893" s="222">
        <v>0</v>
      </c>
      <c r="V893" s="222">
        <f>ROUND(E893*U893,2)</f>
        <v>0</v>
      </c>
      <c r="W893" s="222"/>
      <c r="X893" s="222" t="s">
        <v>344</v>
      </c>
      <c r="Y893" s="211"/>
      <c r="Z893" s="211"/>
      <c r="AA893" s="211"/>
      <c r="AB893" s="211"/>
      <c r="AC893" s="211"/>
      <c r="AD893" s="211"/>
      <c r="AE893" s="211"/>
      <c r="AF893" s="211"/>
      <c r="AG893" s="211" t="s">
        <v>345</v>
      </c>
      <c r="AH893" s="211"/>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18"/>
      <c r="B894" s="219"/>
      <c r="C894" s="268" t="s">
        <v>2161</v>
      </c>
      <c r="D894" s="259"/>
      <c r="E894" s="260">
        <v>6</v>
      </c>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v>0</v>
      </c>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33">
        <v>232</v>
      </c>
      <c r="B895" s="234" t="s">
        <v>2162</v>
      </c>
      <c r="C895" s="252" t="s">
        <v>2163</v>
      </c>
      <c r="D895" s="235" t="s">
        <v>980</v>
      </c>
      <c r="E895" s="236">
        <v>1</v>
      </c>
      <c r="F895" s="237"/>
      <c r="G895" s="238">
        <f>ROUND(E895*F895,2)</f>
        <v>0</v>
      </c>
      <c r="H895" s="237"/>
      <c r="I895" s="238">
        <f>ROUND(E895*H895,2)</f>
        <v>0</v>
      </c>
      <c r="J895" s="237"/>
      <c r="K895" s="238">
        <f>ROUND(E895*J895,2)</f>
        <v>0</v>
      </c>
      <c r="L895" s="238">
        <v>21</v>
      </c>
      <c r="M895" s="238">
        <f>G895*(1+L895/100)</f>
        <v>0</v>
      </c>
      <c r="N895" s="238">
        <v>0</v>
      </c>
      <c r="O895" s="238">
        <f>ROUND(E895*N895,2)</f>
        <v>0</v>
      </c>
      <c r="P895" s="238">
        <v>0</v>
      </c>
      <c r="Q895" s="238">
        <f>ROUND(E895*P895,2)</f>
        <v>0</v>
      </c>
      <c r="R895" s="238"/>
      <c r="S895" s="238" t="s">
        <v>247</v>
      </c>
      <c r="T895" s="239" t="s">
        <v>215</v>
      </c>
      <c r="U895" s="222">
        <v>0</v>
      </c>
      <c r="V895" s="222">
        <f>ROUND(E895*U895,2)</f>
        <v>0</v>
      </c>
      <c r="W895" s="222"/>
      <c r="X895" s="222" t="s">
        <v>344</v>
      </c>
      <c r="Y895" s="211"/>
      <c r="Z895" s="211"/>
      <c r="AA895" s="211"/>
      <c r="AB895" s="211"/>
      <c r="AC895" s="211"/>
      <c r="AD895" s="211"/>
      <c r="AE895" s="211"/>
      <c r="AF895" s="211"/>
      <c r="AG895" s="211" t="s">
        <v>345</v>
      </c>
      <c r="AH895" s="211"/>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18"/>
      <c r="B896" s="219"/>
      <c r="C896" s="268" t="s">
        <v>2164</v>
      </c>
      <c r="D896" s="259"/>
      <c r="E896" s="260">
        <v>1</v>
      </c>
      <c r="F896" s="222"/>
      <c r="G896" s="222"/>
      <c r="H896" s="222"/>
      <c r="I896" s="222"/>
      <c r="J896" s="222"/>
      <c r="K896" s="222"/>
      <c r="L896" s="222"/>
      <c r="M896" s="222"/>
      <c r="N896" s="222"/>
      <c r="O896" s="222"/>
      <c r="P896" s="222"/>
      <c r="Q896" s="222"/>
      <c r="R896" s="222"/>
      <c r="S896" s="222"/>
      <c r="T896" s="222"/>
      <c r="U896" s="222"/>
      <c r="V896" s="222"/>
      <c r="W896" s="222"/>
      <c r="X896" s="222"/>
      <c r="Y896" s="211"/>
      <c r="Z896" s="211"/>
      <c r="AA896" s="211"/>
      <c r="AB896" s="211"/>
      <c r="AC896" s="211"/>
      <c r="AD896" s="211"/>
      <c r="AE896" s="211"/>
      <c r="AF896" s="211"/>
      <c r="AG896" s="211" t="s">
        <v>288</v>
      </c>
      <c r="AH896" s="211">
        <v>0</v>
      </c>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33">
        <v>233</v>
      </c>
      <c r="B897" s="234" t="s">
        <v>2165</v>
      </c>
      <c r="C897" s="252" t="s">
        <v>2166</v>
      </c>
      <c r="D897" s="235" t="s">
        <v>980</v>
      </c>
      <c r="E897" s="236">
        <v>5</v>
      </c>
      <c r="F897" s="237"/>
      <c r="G897" s="238">
        <f>ROUND(E897*F897,2)</f>
        <v>0</v>
      </c>
      <c r="H897" s="237"/>
      <c r="I897" s="238">
        <f>ROUND(E897*H897,2)</f>
        <v>0</v>
      </c>
      <c r="J897" s="237"/>
      <c r="K897" s="238">
        <f>ROUND(E897*J897,2)</f>
        <v>0</v>
      </c>
      <c r="L897" s="238">
        <v>21</v>
      </c>
      <c r="M897" s="238">
        <f>G897*(1+L897/100)</f>
        <v>0</v>
      </c>
      <c r="N897" s="238">
        <v>0</v>
      </c>
      <c r="O897" s="238">
        <f>ROUND(E897*N897,2)</f>
        <v>0</v>
      </c>
      <c r="P897" s="238">
        <v>0</v>
      </c>
      <c r="Q897" s="238">
        <f>ROUND(E897*P897,2)</f>
        <v>0</v>
      </c>
      <c r="R897" s="238"/>
      <c r="S897" s="238" t="s">
        <v>247</v>
      </c>
      <c r="T897" s="239" t="s">
        <v>215</v>
      </c>
      <c r="U897" s="222">
        <v>0</v>
      </c>
      <c r="V897" s="222">
        <f>ROUND(E897*U897,2)</f>
        <v>0</v>
      </c>
      <c r="W897" s="222"/>
      <c r="X897" s="222" t="s">
        <v>344</v>
      </c>
      <c r="Y897" s="211"/>
      <c r="Z897" s="211"/>
      <c r="AA897" s="211"/>
      <c r="AB897" s="211"/>
      <c r="AC897" s="211"/>
      <c r="AD897" s="211"/>
      <c r="AE897" s="211"/>
      <c r="AF897" s="211"/>
      <c r="AG897" s="211" t="s">
        <v>345</v>
      </c>
      <c r="AH897" s="211"/>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18"/>
      <c r="B898" s="219"/>
      <c r="C898" s="268" t="s">
        <v>2167</v>
      </c>
      <c r="D898" s="259"/>
      <c r="E898" s="260">
        <v>5</v>
      </c>
      <c r="F898" s="222"/>
      <c r="G898" s="222"/>
      <c r="H898" s="222"/>
      <c r="I898" s="222"/>
      <c r="J898" s="222"/>
      <c r="K898" s="222"/>
      <c r="L898" s="222"/>
      <c r="M898" s="222"/>
      <c r="N898" s="222"/>
      <c r="O898" s="222"/>
      <c r="P898" s="222"/>
      <c r="Q898" s="222"/>
      <c r="R898" s="222"/>
      <c r="S898" s="222"/>
      <c r="T898" s="222"/>
      <c r="U898" s="222"/>
      <c r="V898" s="222"/>
      <c r="W898" s="222"/>
      <c r="X898" s="222"/>
      <c r="Y898" s="211"/>
      <c r="Z898" s="211"/>
      <c r="AA898" s="211"/>
      <c r="AB898" s="211"/>
      <c r="AC898" s="211"/>
      <c r="AD898" s="211"/>
      <c r="AE898" s="211"/>
      <c r="AF898" s="211"/>
      <c r="AG898" s="211" t="s">
        <v>288</v>
      </c>
      <c r="AH898" s="211">
        <v>0</v>
      </c>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33">
        <v>234</v>
      </c>
      <c r="B899" s="234" t="s">
        <v>2168</v>
      </c>
      <c r="C899" s="252" t="s">
        <v>2169</v>
      </c>
      <c r="D899" s="235" t="s">
        <v>980</v>
      </c>
      <c r="E899" s="236">
        <v>2</v>
      </c>
      <c r="F899" s="237"/>
      <c r="G899" s="238">
        <f>ROUND(E899*F899,2)</f>
        <v>0</v>
      </c>
      <c r="H899" s="237"/>
      <c r="I899" s="238">
        <f>ROUND(E899*H899,2)</f>
        <v>0</v>
      </c>
      <c r="J899" s="237"/>
      <c r="K899" s="238">
        <f>ROUND(E899*J899,2)</f>
        <v>0</v>
      </c>
      <c r="L899" s="238">
        <v>21</v>
      </c>
      <c r="M899" s="238">
        <f>G899*(1+L899/100)</f>
        <v>0</v>
      </c>
      <c r="N899" s="238">
        <v>0</v>
      </c>
      <c r="O899" s="238">
        <f>ROUND(E899*N899,2)</f>
        <v>0</v>
      </c>
      <c r="P899" s="238">
        <v>0</v>
      </c>
      <c r="Q899" s="238">
        <f>ROUND(E899*P899,2)</f>
        <v>0</v>
      </c>
      <c r="R899" s="238"/>
      <c r="S899" s="238" t="s">
        <v>247</v>
      </c>
      <c r="T899" s="239" t="s">
        <v>215</v>
      </c>
      <c r="U899" s="222">
        <v>0</v>
      </c>
      <c r="V899" s="222">
        <f>ROUND(E899*U899,2)</f>
        <v>0</v>
      </c>
      <c r="W899" s="222"/>
      <c r="X899" s="222" t="s">
        <v>344</v>
      </c>
      <c r="Y899" s="211"/>
      <c r="Z899" s="211"/>
      <c r="AA899" s="211"/>
      <c r="AB899" s="211"/>
      <c r="AC899" s="211"/>
      <c r="AD899" s="211"/>
      <c r="AE899" s="211"/>
      <c r="AF899" s="211"/>
      <c r="AG899" s="211" t="s">
        <v>345</v>
      </c>
      <c r="AH899" s="211"/>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18"/>
      <c r="B900" s="219"/>
      <c r="C900" s="268" t="s">
        <v>2170</v>
      </c>
      <c r="D900" s="259"/>
      <c r="E900" s="260">
        <v>2</v>
      </c>
      <c r="F900" s="222"/>
      <c r="G900" s="222"/>
      <c r="H900" s="222"/>
      <c r="I900" s="222"/>
      <c r="J900" s="222"/>
      <c r="K900" s="222"/>
      <c r="L900" s="222"/>
      <c r="M900" s="222"/>
      <c r="N900" s="222"/>
      <c r="O900" s="222"/>
      <c r="P900" s="222"/>
      <c r="Q900" s="222"/>
      <c r="R900" s="222"/>
      <c r="S900" s="222"/>
      <c r="T900" s="222"/>
      <c r="U900" s="222"/>
      <c r="V900" s="222"/>
      <c r="W900" s="222"/>
      <c r="X900" s="222"/>
      <c r="Y900" s="211"/>
      <c r="Z900" s="211"/>
      <c r="AA900" s="211"/>
      <c r="AB900" s="211"/>
      <c r="AC900" s="211"/>
      <c r="AD900" s="211"/>
      <c r="AE900" s="211"/>
      <c r="AF900" s="211"/>
      <c r="AG900" s="211" t="s">
        <v>288</v>
      </c>
      <c r="AH900" s="211">
        <v>0</v>
      </c>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33">
        <v>235</v>
      </c>
      <c r="B901" s="234" t="s">
        <v>2171</v>
      </c>
      <c r="C901" s="252" t="s">
        <v>2172</v>
      </c>
      <c r="D901" s="235" t="s">
        <v>980</v>
      </c>
      <c r="E901" s="236">
        <v>4</v>
      </c>
      <c r="F901" s="237"/>
      <c r="G901" s="238">
        <f>ROUND(E901*F901,2)</f>
        <v>0</v>
      </c>
      <c r="H901" s="237"/>
      <c r="I901" s="238">
        <f>ROUND(E901*H901,2)</f>
        <v>0</v>
      </c>
      <c r="J901" s="237"/>
      <c r="K901" s="238">
        <f>ROUND(E901*J901,2)</f>
        <v>0</v>
      </c>
      <c r="L901" s="238">
        <v>21</v>
      </c>
      <c r="M901" s="238">
        <f>G901*(1+L901/100)</f>
        <v>0</v>
      </c>
      <c r="N901" s="238">
        <v>0</v>
      </c>
      <c r="O901" s="238">
        <f>ROUND(E901*N901,2)</f>
        <v>0</v>
      </c>
      <c r="P901" s="238">
        <v>0</v>
      </c>
      <c r="Q901" s="238">
        <f>ROUND(E901*P901,2)</f>
        <v>0</v>
      </c>
      <c r="R901" s="238"/>
      <c r="S901" s="238" t="s">
        <v>247</v>
      </c>
      <c r="T901" s="239" t="s">
        <v>215</v>
      </c>
      <c r="U901" s="222">
        <v>0</v>
      </c>
      <c r="V901" s="222">
        <f>ROUND(E901*U901,2)</f>
        <v>0</v>
      </c>
      <c r="W901" s="222"/>
      <c r="X901" s="222" t="s">
        <v>344</v>
      </c>
      <c r="Y901" s="211"/>
      <c r="Z901" s="211"/>
      <c r="AA901" s="211"/>
      <c r="AB901" s="211"/>
      <c r="AC901" s="211"/>
      <c r="AD901" s="211"/>
      <c r="AE901" s="211"/>
      <c r="AF901" s="211"/>
      <c r="AG901" s="211" t="s">
        <v>345</v>
      </c>
      <c r="AH901" s="211"/>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outlineLevel="1" x14ac:dyDescent="0.2">
      <c r="A902" s="218"/>
      <c r="B902" s="219"/>
      <c r="C902" s="268" t="s">
        <v>2173</v>
      </c>
      <c r="D902" s="259"/>
      <c r="E902" s="260">
        <v>4</v>
      </c>
      <c r="F902" s="222"/>
      <c r="G902" s="222"/>
      <c r="H902" s="222"/>
      <c r="I902" s="222"/>
      <c r="J902" s="222"/>
      <c r="K902" s="222"/>
      <c r="L902" s="222"/>
      <c r="M902" s="222"/>
      <c r="N902" s="222"/>
      <c r="O902" s="222"/>
      <c r="P902" s="222"/>
      <c r="Q902" s="222"/>
      <c r="R902" s="222"/>
      <c r="S902" s="222"/>
      <c r="T902" s="222"/>
      <c r="U902" s="222"/>
      <c r="V902" s="222"/>
      <c r="W902" s="222"/>
      <c r="X902" s="222"/>
      <c r="Y902" s="211"/>
      <c r="Z902" s="211"/>
      <c r="AA902" s="211"/>
      <c r="AB902" s="211"/>
      <c r="AC902" s="211"/>
      <c r="AD902" s="211"/>
      <c r="AE902" s="211"/>
      <c r="AF902" s="211"/>
      <c r="AG902" s="211" t="s">
        <v>288</v>
      </c>
      <c r="AH902" s="211">
        <v>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33">
        <v>236</v>
      </c>
      <c r="B903" s="234" t="s">
        <v>2174</v>
      </c>
      <c r="C903" s="252" t="s">
        <v>2175</v>
      </c>
      <c r="D903" s="235" t="s">
        <v>980</v>
      </c>
      <c r="E903" s="236">
        <v>3</v>
      </c>
      <c r="F903" s="237"/>
      <c r="G903" s="238">
        <f>ROUND(E903*F903,2)</f>
        <v>0</v>
      </c>
      <c r="H903" s="237"/>
      <c r="I903" s="238">
        <f>ROUND(E903*H903,2)</f>
        <v>0</v>
      </c>
      <c r="J903" s="237"/>
      <c r="K903" s="238">
        <f>ROUND(E903*J903,2)</f>
        <v>0</v>
      </c>
      <c r="L903" s="238">
        <v>21</v>
      </c>
      <c r="M903" s="238">
        <f>G903*(1+L903/100)</f>
        <v>0</v>
      </c>
      <c r="N903" s="238">
        <v>0</v>
      </c>
      <c r="O903" s="238">
        <f>ROUND(E903*N903,2)</f>
        <v>0</v>
      </c>
      <c r="P903" s="238">
        <v>0</v>
      </c>
      <c r="Q903" s="238">
        <f>ROUND(E903*P903,2)</f>
        <v>0</v>
      </c>
      <c r="R903" s="238"/>
      <c r="S903" s="238" t="s">
        <v>247</v>
      </c>
      <c r="T903" s="239" t="s">
        <v>215</v>
      </c>
      <c r="U903" s="222">
        <v>0</v>
      </c>
      <c r="V903" s="222">
        <f>ROUND(E903*U903,2)</f>
        <v>0</v>
      </c>
      <c r="W903" s="222"/>
      <c r="X903" s="222" t="s">
        <v>344</v>
      </c>
      <c r="Y903" s="211"/>
      <c r="Z903" s="211"/>
      <c r="AA903" s="211"/>
      <c r="AB903" s="211"/>
      <c r="AC903" s="211"/>
      <c r="AD903" s="211"/>
      <c r="AE903" s="211"/>
      <c r="AF903" s="211"/>
      <c r="AG903" s="211" t="s">
        <v>345</v>
      </c>
      <c r="AH903" s="211"/>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outlineLevel="1" x14ac:dyDescent="0.2">
      <c r="A904" s="218"/>
      <c r="B904" s="219"/>
      <c r="C904" s="268" t="s">
        <v>2176</v>
      </c>
      <c r="D904" s="259"/>
      <c r="E904" s="260">
        <v>3</v>
      </c>
      <c r="F904" s="222"/>
      <c r="G904" s="222"/>
      <c r="H904" s="222"/>
      <c r="I904" s="222"/>
      <c r="J904" s="222"/>
      <c r="K904" s="222"/>
      <c r="L904" s="222"/>
      <c r="M904" s="222"/>
      <c r="N904" s="222"/>
      <c r="O904" s="222"/>
      <c r="P904" s="222"/>
      <c r="Q904" s="222"/>
      <c r="R904" s="222"/>
      <c r="S904" s="222"/>
      <c r="T904" s="222"/>
      <c r="U904" s="222"/>
      <c r="V904" s="222"/>
      <c r="W904" s="222"/>
      <c r="X904" s="222"/>
      <c r="Y904" s="211"/>
      <c r="Z904" s="211"/>
      <c r="AA904" s="211"/>
      <c r="AB904" s="211"/>
      <c r="AC904" s="211"/>
      <c r="AD904" s="211"/>
      <c r="AE904" s="211"/>
      <c r="AF904" s="211"/>
      <c r="AG904" s="211" t="s">
        <v>288</v>
      </c>
      <c r="AH904" s="211">
        <v>0</v>
      </c>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33">
        <v>237</v>
      </c>
      <c r="B905" s="234" t="s">
        <v>2177</v>
      </c>
      <c r="C905" s="252" t="s">
        <v>2178</v>
      </c>
      <c r="D905" s="235" t="s">
        <v>980</v>
      </c>
      <c r="E905" s="236">
        <v>2</v>
      </c>
      <c r="F905" s="237"/>
      <c r="G905" s="238">
        <f>ROUND(E905*F905,2)</f>
        <v>0</v>
      </c>
      <c r="H905" s="237"/>
      <c r="I905" s="238">
        <f>ROUND(E905*H905,2)</f>
        <v>0</v>
      </c>
      <c r="J905" s="237"/>
      <c r="K905" s="238">
        <f>ROUND(E905*J905,2)</f>
        <v>0</v>
      </c>
      <c r="L905" s="238">
        <v>21</v>
      </c>
      <c r="M905" s="238">
        <f>G905*(1+L905/100)</f>
        <v>0</v>
      </c>
      <c r="N905" s="238">
        <v>0</v>
      </c>
      <c r="O905" s="238">
        <f>ROUND(E905*N905,2)</f>
        <v>0</v>
      </c>
      <c r="P905" s="238">
        <v>0</v>
      </c>
      <c r="Q905" s="238">
        <f>ROUND(E905*P905,2)</f>
        <v>0</v>
      </c>
      <c r="R905" s="238"/>
      <c r="S905" s="238" t="s">
        <v>247</v>
      </c>
      <c r="T905" s="239" t="s">
        <v>215</v>
      </c>
      <c r="U905" s="222">
        <v>0</v>
      </c>
      <c r="V905" s="222">
        <f>ROUND(E905*U905,2)</f>
        <v>0</v>
      </c>
      <c r="W905" s="222"/>
      <c r="X905" s="222" t="s">
        <v>344</v>
      </c>
      <c r="Y905" s="211"/>
      <c r="Z905" s="211"/>
      <c r="AA905" s="211"/>
      <c r="AB905" s="211"/>
      <c r="AC905" s="211"/>
      <c r="AD905" s="211"/>
      <c r="AE905" s="211"/>
      <c r="AF905" s="211"/>
      <c r="AG905" s="211" t="s">
        <v>345</v>
      </c>
      <c r="AH905" s="211"/>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outlineLevel="1" x14ac:dyDescent="0.2">
      <c r="A906" s="218"/>
      <c r="B906" s="219"/>
      <c r="C906" s="268" t="s">
        <v>2179</v>
      </c>
      <c r="D906" s="259"/>
      <c r="E906" s="260">
        <v>2</v>
      </c>
      <c r="F906" s="222"/>
      <c r="G906" s="222"/>
      <c r="H906" s="222"/>
      <c r="I906" s="222"/>
      <c r="J906" s="222"/>
      <c r="K906" s="222"/>
      <c r="L906" s="222"/>
      <c r="M906" s="222"/>
      <c r="N906" s="222"/>
      <c r="O906" s="222"/>
      <c r="P906" s="222"/>
      <c r="Q906" s="222"/>
      <c r="R906" s="222"/>
      <c r="S906" s="222"/>
      <c r="T906" s="222"/>
      <c r="U906" s="222"/>
      <c r="V906" s="222"/>
      <c r="W906" s="222"/>
      <c r="X906" s="222"/>
      <c r="Y906" s="211"/>
      <c r="Z906" s="211"/>
      <c r="AA906" s="211"/>
      <c r="AB906" s="211"/>
      <c r="AC906" s="211"/>
      <c r="AD906" s="211"/>
      <c r="AE906" s="211"/>
      <c r="AF906" s="211"/>
      <c r="AG906" s="211" t="s">
        <v>288</v>
      </c>
      <c r="AH906" s="211">
        <v>0</v>
      </c>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outlineLevel="1" x14ac:dyDescent="0.2">
      <c r="A907" s="233">
        <v>238</v>
      </c>
      <c r="B907" s="234" t="s">
        <v>2180</v>
      </c>
      <c r="C907" s="252" t="s">
        <v>2181</v>
      </c>
      <c r="D907" s="235" t="s">
        <v>980</v>
      </c>
      <c r="E907" s="236">
        <v>1</v>
      </c>
      <c r="F907" s="237"/>
      <c r="G907" s="238">
        <f>ROUND(E907*F907,2)</f>
        <v>0</v>
      </c>
      <c r="H907" s="237"/>
      <c r="I907" s="238">
        <f>ROUND(E907*H907,2)</f>
        <v>0</v>
      </c>
      <c r="J907" s="237"/>
      <c r="K907" s="238">
        <f>ROUND(E907*J907,2)</f>
        <v>0</v>
      </c>
      <c r="L907" s="238">
        <v>21</v>
      </c>
      <c r="M907" s="238">
        <f>G907*(1+L907/100)</f>
        <v>0</v>
      </c>
      <c r="N907" s="238">
        <v>0</v>
      </c>
      <c r="O907" s="238">
        <f>ROUND(E907*N907,2)</f>
        <v>0</v>
      </c>
      <c r="P907" s="238">
        <v>0</v>
      </c>
      <c r="Q907" s="238">
        <f>ROUND(E907*P907,2)</f>
        <v>0</v>
      </c>
      <c r="R907" s="238"/>
      <c r="S907" s="238" t="s">
        <v>247</v>
      </c>
      <c r="T907" s="239" t="s">
        <v>215</v>
      </c>
      <c r="U907" s="222">
        <v>0</v>
      </c>
      <c r="V907" s="222">
        <f>ROUND(E907*U907,2)</f>
        <v>0</v>
      </c>
      <c r="W907" s="222"/>
      <c r="X907" s="222" t="s">
        <v>344</v>
      </c>
      <c r="Y907" s="211"/>
      <c r="Z907" s="211"/>
      <c r="AA907" s="211"/>
      <c r="AB907" s="211"/>
      <c r="AC907" s="211"/>
      <c r="AD907" s="211"/>
      <c r="AE907" s="211"/>
      <c r="AF907" s="211"/>
      <c r="AG907" s="211" t="s">
        <v>345</v>
      </c>
      <c r="AH907" s="211"/>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68" t="s">
        <v>2182</v>
      </c>
      <c r="D908" s="259"/>
      <c r="E908" s="260">
        <v>1</v>
      </c>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v>0</v>
      </c>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ht="20.95" outlineLevel="1" x14ac:dyDescent="0.2">
      <c r="A909" s="233">
        <v>239</v>
      </c>
      <c r="B909" s="234" t="s">
        <v>2021</v>
      </c>
      <c r="C909" s="252" t="s">
        <v>2022</v>
      </c>
      <c r="D909" s="235" t="s">
        <v>338</v>
      </c>
      <c r="E909" s="236">
        <v>1.5369999999999999</v>
      </c>
      <c r="F909" s="237"/>
      <c r="G909" s="238">
        <f>ROUND(E909*F909,2)</f>
        <v>0</v>
      </c>
      <c r="H909" s="237"/>
      <c r="I909" s="238">
        <f>ROUND(E909*H909,2)</f>
        <v>0</v>
      </c>
      <c r="J909" s="237"/>
      <c r="K909" s="238">
        <f>ROUND(E909*J909,2)</f>
        <v>0</v>
      </c>
      <c r="L909" s="238">
        <v>21</v>
      </c>
      <c r="M909" s="238">
        <f>G909*(1+L909/100)</f>
        <v>0</v>
      </c>
      <c r="N909" s="238">
        <v>0</v>
      </c>
      <c r="O909" s="238">
        <f>ROUND(E909*N909,2)</f>
        <v>0</v>
      </c>
      <c r="P909" s="238">
        <v>0</v>
      </c>
      <c r="Q909" s="238">
        <f>ROUND(E909*P909,2)</f>
        <v>0</v>
      </c>
      <c r="R909" s="238" t="s">
        <v>1089</v>
      </c>
      <c r="S909" s="238" t="s">
        <v>214</v>
      </c>
      <c r="T909" s="239" t="s">
        <v>2183</v>
      </c>
      <c r="U909" s="222">
        <v>2.4209999999999998</v>
      </c>
      <c r="V909" s="222">
        <f>ROUND(E909*U909,2)</f>
        <v>3.72</v>
      </c>
      <c r="W909" s="222"/>
      <c r="X909" s="222" t="s">
        <v>248</v>
      </c>
      <c r="Y909" s="211"/>
      <c r="Z909" s="211"/>
      <c r="AA909" s="211"/>
      <c r="AB909" s="211"/>
      <c r="AC909" s="211"/>
      <c r="AD909" s="211"/>
      <c r="AE909" s="211"/>
      <c r="AF909" s="211"/>
      <c r="AG909" s="211" t="s">
        <v>1554</v>
      </c>
      <c r="AH909" s="211"/>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67" t="s">
        <v>824</v>
      </c>
      <c r="D910" s="265"/>
      <c r="E910" s="265"/>
      <c r="F910" s="265"/>
      <c r="G910" s="265"/>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286</v>
      </c>
      <c r="AH910" s="211"/>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ht="13.1" x14ac:dyDescent="0.2">
      <c r="A911" s="227" t="s">
        <v>209</v>
      </c>
      <c r="B911" s="228" t="s">
        <v>156</v>
      </c>
      <c r="C911" s="251" t="s">
        <v>157</v>
      </c>
      <c r="D911" s="229"/>
      <c r="E911" s="230"/>
      <c r="F911" s="231"/>
      <c r="G911" s="231">
        <f>SUMIF(AG912:AG921,"&lt;&gt;NOR",G912:G921)</f>
        <v>0</v>
      </c>
      <c r="H911" s="231"/>
      <c r="I911" s="231">
        <f>SUM(I912:I921)</f>
        <v>0</v>
      </c>
      <c r="J911" s="231"/>
      <c r="K911" s="231">
        <f>SUM(K912:K921)</f>
        <v>0</v>
      </c>
      <c r="L911" s="231"/>
      <c r="M911" s="231">
        <f>SUM(M912:M921)</f>
        <v>0</v>
      </c>
      <c r="N911" s="231"/>
      <c r="O911" s="231">
        <f>SUM(O912:O921)</f>
        <v>0</v>
      </c>
      <c r="P911" s="231"/>
      <c r="Q911" s="231">
        <f>SUM(Q912:Q921)</f>
        <v>0.02</v>
      </c>
      <c r="R911" s="231"/>
      <c r="S911" s="231"/>
      <c r="T911" s="232"/>
      <c r="U911" s="226"/>
      <c r="V911" s="226">
        <f>SUM(V912:V921)</f>
        <v>6.3699999999999992</v>
      </c>
      <c r="W911" s="226"/>
      <c r="X911" s="226"/>
      <c r="AG911" t="s">
        <v>210</v>
      </c>
    </row>
    <row r="912" spans="1:60" ht="20.95" outlineLevel="1" x14ac:dyDescent="0.2">
      <c r="A912" s="233">
        <v>240</v>
      </c>
      <c r="B912" s="234" t="s">
        <v>2184</v>
      </c>
      <c r="C912" s="252" t="s">
        <v>2185</v>
      </c>
      <c r="D912" s="235" t="s">
        <v>294</v>
      </c>
      <c r="E912" s="236">
        <v>24.755099999999999</v>
      </c>
      <c r="F912" s="237"/>
      <c r="G912" s="238">
        <f>ROUND(E912*F912,2)</f>
        <v>0</v>
      </c>
      <c r="H912" s="237"/>
      <c r="I912" s="238">
        <f>ROUND(E912*H912,2)</f>
        <v>0</v>
      </c>
      <c r="J912" s="237"/>
      <c r="K912" s="238">
        <f>ROUND(E912*J912,2)</f>
        <v>0</v>
      </c>
      <c r="L912" s="238">
        <v>21</v>
      </c>
      <c r="M912" s="238">
        <f>G912*(1+L912/100)</f>
        <v>0</v>
      </c>
      <c r="N912" s="238">
        <v>0</v>
      </c>
      <c r="O912" s="238">
        <f>ROUND(E912*N912,2)</f>
        <v>0</v>
      </c>
      <c r="P912" s="238">
        <v>1E-3</v>
      </c>
      <c r="Q912" s="238">
        <f>ROUND(E912*P912,2)</f>
        <v>0.02</v>
      </c>
      <c r="R912" s="238" t="s">
        <v>2186</v>
      </c>
      <c r="S912" s="238" t="s">
        <v>214</v>
      </c>
      <c r="T912" s="239" t="s">
        <v>284</v>
      </c>
      <c r="U912" s="222">
        <v>0.255</v>
      </c>
      <c r="V912" s="222">
        <f>ROUND(E912*U912,2)</f>
        <v>6.31</v>
      </c>
      <c r="W912" s="222"/>
      <c r="X912" s="222" t="s">
        <v>248</v>
      </c>
      <c r="Y912" s="211"/>
      <c r="Z912" s="211"/>
      <c r="AA912" s="211"/>
      <c r="AB912" s="211"/>
      <c r="AC912" s="211"/>
      <c r="AD912" s="211"/>
      <c r="AE912" s="211"/>
      <c r="AF912" s="211"/>
      <c r="AG912" s="211" t="s">
        <v>745</v>
      </c>
      <c r="AH912" s="211"/>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68" t="s">
        <v>2187</v>
      </c>
      <c r="D913" s="259"/>
      <c r="E913" s="260">
        <v>24.755099999999999</v>
      </c>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0</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ht="20.95" outlineLevel="1" x14ac:dyDescent="0.2">
      <c r="A914" s="243">
        <v>241</v>
      </c>
      <c r="B914" s="244" t="s">
        <v>719</v>
      </c>
      <c r="C914" s="255" t="s">
        <v>720</v>
      </c>
      <c r="D914" s="245" t="s">
        <v>338</v>
      </c>
      <c r="E914" s="246">
        <v>2.4760000000000001E-2</v>
      </c>
      <c r="F914" s="247"/>
      <c r="G914" s="248">
        <f>ROUND(E914*F914,2)</f>
        <v>0</v>
      </c>
      <c r="H914" s="247"/>
      <c r="I914" s="248">
        <f>ROUND(E914*H914,2)</f>
        <v>0</v>
      </c>
      <c r="J914" s="247"/>
      <c r="K914" s="248">
        <f>ROUND(E914*J914,2)</f>
        <v>0</v>
      </c>
      <c r="L914" s="248">
        <v>21</v>
      </c>
      <c r="M914" s="248">
        <f>G914*(1+L914/100)</f>
        <v>0</v>
      </c>
      <c r="N914" s="248">
        <v>0</v>
      </c>
      <c r="O914" s="248">
        <f>ROUND(E914*N914,2)</f>
        <v>0</v>
      </c>
      <c r="P914" s="248">
        <v>0</v>
      </c>
      <c r="Q914" s="248">
        <f>ROUND(E914*P914,2)</f>
        <v>0</v>
      </c>
      <c r="R914" s="248" t="s">
        <v>677</v>
      </c>
      <c r="S914" s="248" t="s">
        <v>214</v>
      </c>
      <c r="T914" s="249" t="s">
        <v>284</v>
      </c>
      <c r="U914" s="222">
        <v>0.93300000000000005</v>
      </c>
      <c r="V914" s="222">
        <f>ROUND(E914*U914,2)</f>
        <v>0.02</v>
      </c>
      <c r="W914" s="222"/>
      <c r="X914" s="222" t="s">
        <v>248</v>
      </c>
      <c r="Y914" s="211"/>
      <c r="Z914" s="211"/>
      <c r="AA914" s="211"/>
      <c r="AB914" s="211"/>
      <c r="AC914" s="211"/>
      <c r="AD914" s="211"/>
      <c r="AE914" s="211"/>
      <c r="AF914" s="211"/>
      <c r="AG914" s="211" t="s">
        <v>721</v>
      </c>
      <c r="AH914" s="211"/>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43">
        <v>242</v>
      </c>
      <c r="B915" s="244" t="s">
        <v>722</v>
      </c>
      <c r="C915" s="255" t="s">
        <v>723</v>
      </c>
      <c r="D915" s="245" t="s">
        <v>338</v>
      </c>
      <c r="E915" s="246">
        <v>4.9509999999999998E-2</v>
      </c>
      <c r="F915" s="247"/>
      <c r="G915" s="248">
        <f>ROUND(E915*F915,2)</f>
        <v>0</v>
      </c>
      <c r="H915" s="247"/>
      <c r="I915" s="248">
        <f>ROUND(E915*H915,2)</f>
        <v>0</v>
      </c>
      <c r="J915" s="247"/>
      <c r="K915" s="248">
        <f>ROUND(E915*J915,2)</f>
        <v>0</v>
      </c>
      <c r="L915" s="248">
        <v>21</v>
      </c>
      <c r="M915" s="248">
        <f>G915*(1+L915/100)</f>
        <v>0</v>
      </c>
      <c r="N915" s="248">
        <v>0</v>
      </c>
      <c r="O915" s="248">
        <f>ROUND(E915*N915,2)</f>
        <v>0</v>
      </c>
      <c r="P915" s="248">
        <v>0</v>
      </c>
      <c r="Q915" s="248">
        <f>ROUND(E915*P915,2)</f>
        <v>0</v>
      </c>
      <c r="R915" s="248" t="s">
        <v>677</v>
      </c>
      <c r="S915" s="248" t="s">
        <v>214</v>
      </c>
      <c r="T915" s="249" t="s">
        <v>284</v>
      </c>
      <c r="U915" s="222">
        <v>0.65300000000000002</v>
      </c>
      <c r="V915" s="222">
        <f>ROUND(E915*U915,2)</f>
        <v>0.03</v>
      </c>
      <c r="W915" s="222"/>
      <c r="X915" s="222" t="s">
        <v>248</v>
      </c>
      <c r="Y915" s="211"/>
      <c r="Z915" s="211"/>
      <c r="AA915" s="211"/>
      <c r="AB915" s="211"/>
      <c r="AC915" s="211"/>
      <c r="AD915" s="211"/>
      <c r="AE915" s="211"/>
      <c r="AF915" s="211"/>
      <c r="AG915" s="211" t="s">
        <v>721</v>
      </c>
      <c r="AH915" s="211"/>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33">
        <v>243</v>
      </c>
      <c r="B916" s="234" t="s">
        <v>724</v>
      </c>
      <c r="C916" s="252" t="s">
        <v>725</v>
      </c>
      <c r="D916" s="235" t="s">
        <v>338</v>
      </c>
      <c r="E916" s="236">
        <v>2.4760000000000001E-2</v>
      </c>
      <c r="F916" s="237"/>
      <c r="G916" s="238">
        <f>ROUND(E916*F916,2)</f>
        <v>0</v>
      </c>
      <c r="H916" s="237"/>
      <c r="I916" s="238">
        <f>ROUND(E916*H916,2)</f>
        <v>0</v>
      </c>
      <c r="J916" s="237"/>
      <c r="K916" s="238">
        <f>ROUND(E916*J916,2)</f>
        <v>0</v>
      </c>
      <c r="L916" s="238">
        <v>21</v>
      </c>
      <c r="M916" s="238">
        <f>G916*(1+L916/100)</f>
        <v>0</v>
      </c>
      <c r="N916" s="238">
        <v>0</v>
      </c>
      <c r="O916" s="238">
        <f>ROUND(E916*N916,2)</f>
        <v>0</v>
      </c>
      <c r="P916" s="238">
        <v>0</v>
      </c>
      <c r="Q916" s="238">
        <f>ROUND(E916*P916,2)</f>
        <v>0</v>
      </c>
      <c r="R916" s="238" t="s">
        <v>677</v>
      </c>
      <c r="S916" s="238" t="s">
        <v>214</v>
      </c>
      <c r="T916" s="239" t="s">
        <v>284</v>
      </c>
      <c r="U916" s="222">
        <v>0.49</v>
      </c>
      <c r="V916" s="222">
        <f>ROUND(E916*U916,2)</f>
        <v>0.01</v>
      </c>
      <c r="W916" s="222"/>
      <c r="X916" s="222" t="s">
        <v>248</v>
      </c>
      <c r="Y916" s="211"/>
      <c r="Z916" s="211"/>
      <c r="AA916" s="211"/>
      <c r="AB916" s="211"/>
      <c r="AC916" s="211"/>
      <c r="AD916" s="211"/>
      <c r="AE916" s="211"/>
      <c r="AF916" s="211"/>
      <c r="AG916" s="211" t="s">
        <v>721</v>
      </c>
      <c r="AH916" s="211"/>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53" t="s">
        <v>726</v>
      </c>
      <c r="D917" s="240"/>
      <c r="E917" s="240"/>
      <c r="F917" s="240"/>
      <c r="G917" s="240"/>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219</v>
      </c>
      <c r="AH917" s="211"/>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43">
        <v>244</v>
      </c>
      <c r="B918" s="244" t="s">
        <v>727</v>
      </c>
      <c r="C918" s="255" t="s">
        <v>728</v>
      </c>
      <c r="D918" s="245" t="s">
        <v>338</v>
      </c>
      <c r="E918" s="246">
        <v>0.61887999999999999</v>
      </c>
      <c r="F918" s="247"/>
      <c r="G918" s="248">
        <f>ROUND(E918*F918,2)</f>
        <v>0</v>
      </c>
      <c r="H918" s="247"/>
      <c r="I918" s="248">
        <f>ROUND(E918*H918,2)</f>
        <v>0</v>
      </c>
      <c r="J918" s="247"/>
      <c r="K918" s="248">
        <f>ROUND(E918*J918,2)</f>
        <v>0</v>
      </c>
      <c r="L918" s="248">
        <v>21</v>
      </c>
      <c r="M918" s="248">
        <f>G918*(1+L918/100)</f>
        <v>0</v>
      </c>
      <c r="N918" s="248">
        <v>0</v>
      </c>
      <c r="O918" s="248">
        <f>ROUND(E918*N918,2)</f>
        <v>0</v>
      </c>
      <c r="P918" s="248">
        <v>0</v>
      </c>
      <c r="Q918" s="248">
        <f>ROUND(E918*P918,2)</f>
        <v>0</v>
      </c>
      <c r="R918" s="248" t="s">
        <v>677</v>
      </c>
      <c r="S918" s="248" t="s">
        <v>214</v>
      </c>
      <c r="T918" s="249" t="s">
        <v>284</v>
      </c>
      <c r="U918" s="222">
        <v>0</v>
      </c>
      <c r="V918" s="222">
        <f>ROUND(E918*U918,2)</f>
        <v>0</v>
      </c>
      <c r="W918" s="222"/>
      <c r="X918" s="222" t="s">
        <v>248</v>
      </c>
      <c r="Y918" s="211"/>
      <c r="Z918" s="211"/>
      <c r="AA918" s="211"/>
      <c r="AB918" s="211"/>
      <c r="AC918" s="211"/>
      <c r="AD918" s="211"/>
      <c r="AE918" s="211"/>
      <c r="AF918" s="211"/>
      <c r="AG918" s="211" t="s">
        <v>721</v>
      </c>
      <c r="AH918" s="211"/>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43">
        <v>245</v>
      </c>
      <c r="B919" s="244" t="s">
        <v>2188</v>
      </c>
      <c r="C919" s="255" t="s">
        <v>2189</v>
      </c>
      <c r="D919" s="245" t="s">
        <v>338</v>
      </c>
      <c r="E919" s="246">
        <v>2.4760000000000001E-2</v>
      </c>
      <c r="F919" s="247"/>
      <c r="G919" s="248">
        <f>ROUND(E919*F919,2)</f>
        <v>0</v>
      </c>
      <c r="H919" s="247"/>
      <c r="I919" s="248">
        <f>ROUND(E919*H919,2)</f>
        <v>0</v>
      </c>
      <c r="J919" s="247"/>
      <c r="K919" s="248">
        <f>ROUND(E919*J919,2)</f>
        <v>0</v>
      </c>
      <c r="L919" s="248">
        <v>21</v>
      </c>
      <c r="M919" s="248">
        <f>G919*(1+L919/100)</f>
        <v>0</v>
      </c>
      <c r="N919" s="248">
        <v>0</v>
      </c>
      <c r="O919" s="248">
        <f>ROUND(E919*N919,2)</f>
        <v>0</v>
      </c>
      <c r="P919" s="248">
        <v>0</v>
      </c>
      <c r="Q919" s="248">
        <f>ROUND(E919*P919,2)</f>
        <v>0</v>
      </c>
      <c r="R919" s="248" t="s">
        <v>677</v>
      </c>
      <c r="S919" s="248" t="s">
        <v>214</v>
      </c>
      <c r="T919" s="249" t="s">
        <v>284</v>
      </c>
      <c r="U919" s="222">
        <v>0</v>
      </c>
      <c r="V919" s="222">
        <f>ROUND(E919*U919,2)</f>
        <v>0</v>
      </c>
      <c r="W919" s="222"/>
      <c r="X919" s="222" t="s">
        <v>248</v>
      </c>
      <c r="Y919" s="211"/>
      <c r="Z919" s="211"/>
      <c r="AA919" s="211"/>
      <c r="AB919" s="211"/>
      <c r="AC919" s="211"/>
      <c r="AD919" s="211"/>
      <c r="AE919" s="211"/>
      <c r="AF919" s="211"/>
      <c r="AG919" s="211" t="s">
        <v>721</v>
      </c>
      <c r="AH919" s="211"/>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33">
        <v>246</v>
      </c>
      <c r="B920" s="234" t="s">
        <v>735</v>
      </c>
      <c r="C920" s="252" t="s">
        <v>736</v>
      </c>
      <c r="D920" s="235" t="s">
        <v>338</v>
      </c>
      <c r="E920" s="236">
        <v>2.4760000000000001E-2</v>
      </c>
      <c r="F920" s="237"/>
      <c r="G920" s="238">
        <f>ROUND(E920*F920,2)</f>
        <v>0</v>
      </c>
      <c r="H920" s="237"/>
      <c r="I920" s="238">
        <f>ROUND(E920*H920,2)</f>
        <v>0</v>
      </c>
      <c r="J920" s="237"/>
      <c r="K920" s="238">
        <f>ROUND(E920*J920,2)</f>
        <v>0</v>
      </c>
      <c r="L920" s="238">
        <v>21</v>
      </c>
      <c r="M920" s="238">
        <f>G920*(1+L920/100)</f>
        <v>0</v>
      </c>
      <c r="N920" s="238">
        <v>0</v>
      </c>
      <c r="O920" s="238">
        <f>ROUND(E920*N920,2)</f>
        <v>0</v>
      </c>
      <c r="P920" s="238">
        <v>0</v>
      </c>
      <c r="Q920" s="238">
        <f>ROUND(E920*P920,2)</f>
        <v>0</v>
      </c>
      <c r="R920" s="238" t="s">
        <v>737</v>
      </c>
      <c r="S920" s="238" t="s">
        <v>214</v>
      </c>
      <c r="T920" s="239" t="s">
        <v>284</v>
      </c>
      <c r="U920" s="222">
        <v>0.01</v>
      </c>
      <c r="V920" s="222">
        <f>ROUND(E920*U920,2)</f>
        <v>0</v>
      </c>
      <c r="W920" s="222"/>
      <c r="X920" s="222" t="s">
        <v>248</v>
      </c>
      <c r="Y920" s="211"/>
      <c r="Z920" s="211"/>
      <c r="AA920" s="211"/>
      <c r="AB920" s="211"/>
      <c r="AC920" s="211"/>
      <c r="AD920" s="211"/>
      <c r="AE920" s="211"/>
      <c r="AF920" s="211"/>
      <c r="AG920" s="211" t="s">
        <v>721</v>
      </c>
      <c r="AH920" s="211"/>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67" t="s">
        <v>738</v>
      </c>
      <c r="D921" s="265"/>
      <c r="E921" s="265"/>
      <c r="F921" s="265"/>
      <c r="G921" s="265"/>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286</v>
      </c>
      <c r="AH921" s="211"/>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ht="13.1" x14ac:dyDescent="0.2">
      <c r="A922" s="227" t="s">
        <v>209</v>
      </c>
      <c r="B922" s="228" t="s">
        <v>158</v>
      </c>
      <c r="C922" s="251" t="s">
        <v>159</v>
      </c>
      <c r="D922" s="229"/>
      <c r="E922" s="230"/>
      <c r="F922" s="231"/>
      <c r="G922" s="231">
        <f>SUMIF(AG923:AG927,"&lt;&gt;NOR",G923:G927)</f>
        <v>0</v>
      </c>
      <c r="H922" s="231"/>
      <c r="I922" s="231">
        <f>SUM(I923:I927)</f>
        <v>0</v>
      </c>
      <c r="J922" s="231"/>
      <c r="K922" s="231">
        <f>SUM(K923:K927)</f>
        <v>0</v>
      </c>
      <c r="L922" s="231"/>
      <c r="M922" s="231">
        <f>SUM(M923:M927)</f>
        <v>0</v>
      </c>
      <c r="N922" s="231"/>
      <c r="O922" s="231">
        <f>SUM(O923:O927)</f>
        <v>0</v>
      </c>
      <c r="P922" s="231"/>
      <c r="Q922" s="231">
        <f>SUM(Q923:Q927)</f>
        <v>0</v>
      </c>
      <c r="R922" s="231"/>
      <c r="S922" s="231"/>
      <c r="T922" s="232"/>
      <c r="U922" s="226"/>
      <c r="V922" s="226">
        <f>SUM(V923:V927)</f>
        <v>0.94</v>
      </c>
      <c r="W922" s="226"/>
      <c r="X922" s="226"/>
      <c r="AG922" t="s">
        <v>210</v>
      </c>
    </row>
    <row r="923" spans="1:60" ht="31.45" outlineLevel="1" x14ac:dyDescent="0.2">
      <c r="A923" s="233">
        <v>247</v>
      </c>
      <c r="B923" s="234" t="s">
        <v>2190</v>
      </c>
      <c r="C923" s="252" t="s">
        <v>2191</v>
      </c>
      <c r="D923" s="235" t="s">
        <v>294</v>
      </c>
      <c r="E923" s="236">
        <v>3.9773999999999998</v>
      </c>
      <c r="F923" s="237"/>
      <c r="G923" s="238">
        <f>ROUND(E923*F923,2)</f>
        <v>0</v>
      </c>
      <c r="H923" s="237"/>
      <c r="I923" s="238">
        <f>ROUND(E923*H923,2)</f>
        <v>0</v>
      </c>
      <c r="J923" s="237"/>
      <c r="K923" s="238">
        <f>ROUND(E923*J923,2)</f>
        <v>0</v>
      </c>
      <c r="L923" s="238">
        <v>21</v>
      </c>
      <c r="M923" s="238">
        <f>G923*(1+L923/100)</f>
        <v>0</v>
      </c>
      <c r="N923" s="238">
        <v>9.5E-4</v>
      </c>
      <c r="O923" s="238">
        <f>ROUND(E923*N923,2)</f>
        <v>0</v>
      </c>
      <c r="P923" s="238">
        <v>0</v>
      </c>
      <c r="Q923" s="238">
        <f>ROUND(E923*P923,2)</f>
        <v>0</v>
      </c>
      <c r="R923" s="238" t="s">
        <v>2192</v>
      </c>
      <c r="S923" s="238" t="s">
        <v>214</v>
      </c>
      <c r="T923" s="239" t="s">
        <v>284</v>
      </c>
      <c r="U923" s="222">
        <v>0.23699999999999999</v>
      </c>
      <c r="V923" s="222">
        <f>ROUND(E923*U923,2)</f>
        <v>0.94</v>
      </c>
      <c r="W923" s="222"/>
      <c r="X923" s="222" t="s">
        <v>248</v>
      </c>
      <c r="Y923" s="211"/>
      <c r="Z923" s="211"/>
      <c r="AA923" s="211"/>
      <c r="AB923" s="211"/>
      <c r="AC923" s="211"/>
      <c r="AD923" s="211"/>
      <c r="AE923" s="211"/>
      <c r="AF923" s="211"/>
      <c r="AG923" s="211" t="s">
        <v>1554</v>
      </c>
      <c r="AH923" s="211"/>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53" t="s">
        <v>2193</v>
      </c>
      <c r="D924" s="240"/>
      <c r="E924" s="240"/>
      <c r="F924" s="240"/>
      <c r="G924" s="240"/>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219</v>
      </c>
      <c r="AH924" s="211"/>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18"/>
      <c r="B925" s="219"/>
      <c r="C925" s="268" t="s">
        <v>1854</v>
      </c>
      <c r="D925" s="259"/>
      <c r="E925" s="260">
        <v>3.9773999999999998</v>
      </c>
      <c r="F925" s="222"/>
      <c r="G925" s="222"/>
      <c r="H925" s="222"/>
      <c r="I925" s="222"/>
      <c r="J925" s="222"/>
      <c r="K925" s="222"/>
      <c r="L925" s="222"/>
      <c r="M925" s="222"/>
      <c r="N925" s="222"/>
      <c r="O925" s="222"/>
      <c r="P925" s="222"/>
      <c r="Q925" s="222"/>
      <c r="R925" s="222"/>
      <c r="S925" s="222"/>
      <c r="T925" s="222"/>
      <c r="U925" s="222"/>
      <c r="V925" s="222"/>
      <c r="W925" s="222"/>
      <c r="X925" s="222"/>
      <c r="Y925" s="211"/>
      <c r="Z925" s="211"/>
      <c r="AA925" s="211"/>
      <c r="AB925" s="211"/>
      <c r="AC925" s="211"/>
      <c r="AD925" s="211"/>
      <c r="AE925" s="211"/>
      <c r="AF925" s="211"/>
      <c r="AG925" s="211" t="s">
        <v>288</v>
      </c>
      <c r="AH925" s="211">
        <v>0</v>
      </c>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33">
        <v>248</v>
      </c>
      <c r="B926" s="234" t="s">
        <v>2194</v>
      </c>
      <c r="C926" s="252" t="s">
        <v>2195</v>
      </c>
      <c r="D926" s="235" t="s">
        <v>338</v>
      </c>
      <c r="E926" s="236">
        <v>3.7799999999999999E-3</v>
      </c>
      <c r="F926" s="237"/>
      <c r="G926" s="238">
        <f>ROUND(E926*F926,2)</f>
        <v>0</v>
      </c>
      <c r="H926" s="237"/>
      <c r="I926" s="238">
        <f>ROUND(E926*H926,2)</f>
        <v>0</v>
      </c>
      <c r="J926" s="237"/>
      <c r="K926" s="238">
        <f>ROUND(E926*J926,2)</f>
        <v>0</v>
      </c>
      <c r="L926" s="238">
        <v>21</v>
      </c>
      <c r="M926" s="238">
        <f>G926*(1+L926/100)</f>
        <v>0</v>
      </c>
      <c r="N926" s="238">
        <v>0</v>
      </c>
      <c r="O926" s="238">
        <f>ROUND(E926*N926,2)</f>
        <v>0</v>
      </c>
      <c r="P926" s="238">
        <v>0</v>
      </c>
      <c r="Q926" s="238">
        <f>ROUND(E926*P926,2)</f>
        <v>0</v>
      </c>
      <c r="R926" s="238" t="s">
        <v>2192</v>
      </c>
      <c r="S926" s="238" t="s">
        <v>214</v>
      </c>
      <c r="T926" s="239" t="s">
        <v>284</v>
      </c>
      <c r="U926" s="222">
        <v>1.321</v>
      </c>
      <c r="V926" s="222">
        <f>ROUND(E926*U926,2)</f>
        <v>0</v>
      </c>
      <c r="W926" s="222"/>
      <c r="X926" s="222" t="s">
        <v>1379</v>
      </c>
      <c r="Y926" s="211"/>
      <c r="Z926" s="211"/>
      <c r="AA926" s="211"/>
      <c r="AB926" s="211"/>
      <c r="AC926" s="211"/>
      <c r="AD926" s="211"/>
      <c r="AE926" s="211"/>
      <c r="AF926" s="211"/>
      <c r="AG926" s="211" t="s">
        <v>1380</v>
      </c>
      <c r="AH926" s="211"/>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67" t="s">
        <v>824</v>
      </c>
      <c r="D927" s="265"/>
      <c r="E927" s="265"/>
      <c r="F927" s="265"/>
      <c r="G927" s="265"/>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286</v>
      </c>
      <c r="AH927" s="211"/>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ht="13.1" x14ac:dyDescent="0.2">
      <c r="A928" s="227" t="s">
        <v>209</v>
      </c>
      <c r="B928" s="228" t="s">
        <v>162</v>
      </c>
      <c r="C928" s="251" t="s">
        <v>163</v>
      </c>
      <c r="D928" s="229"/>
      <c r="E928" s="230"/>
      <c r="F928" s="231"/>
      <c r="G928" s="231">
        <f>SUMIF(AG929:AG937,"&lt;&gt;NOR",G929:G937)</f>
        <v>0</v>
      </c>
      <c r="H928" s="231"/>
      <c r="I928" s="231">
        <f>SUM(I929:I937)</f>
        <v>0</v>
      </c>
      <c r="J928" s="231"/>
      <c r="K928" s="231">
        <f>SUM(K929:K937)</f>
        <v>0</v>
      </c>
      <c r="L928" s="231"/>
      <c r="M928" s="231">
        <f>SUM(M929:M937)</f>
        <v>0</v>
      </c>
      <c r="N928" s="231"/>
      <c r="O928" s="231">
        <f>SUM(O929:O937)</f>
        <v>0.15</v>
      </c>
      <c r="P928" s="231"/>
      <c r="Q928" s="231">
        <f>SUM(Q929:Q937)</f>
        <v>0</v>
      </c>
      <c r="R928" s="231"/>
      <c r="S928" s="231"/>
      <c r="T928" s="232"/>
      <c r="U928" s="226"/>
      <c r="V928" s="226">
        <f>SUM(V929:V937)</f>
        <v>108.69</v>
      </c>
      <c r="W928" s="226"/>
      <c r="X928" s="226"/>
      <c r="AG928" t="s">
        <v>210</v>
      </c>
    </row>
    <row r="929" spans="1:60" ht="20.95" outlineLevel="1" x14ac:dyDescent="0.2">
      <c r="A929" s="233">
        <v>249</v>
      </c>
      <c r="B929" s="234" t="s">
        <v>2196</v>
      </c>
      <c r="C929" s="252" t="s">
        <v>2197</v>
      </c>
      <c r="D929" s="235" t="s">
        <v>282</v>
      </c>
      <c r="E929" s="236">
        <v>2</v>
      </c>
      <c r="F929" s="237"/>
      <c r="G929" s="238">
        <f>ROUND(E929*F929,2)</f>
        <v>0</v>
      </c>
      <c r="H929" s="237"/>
      <c r="I929" s="238">
        <f>ROUND(E929*H929,2)</f>
        <v>0</v>
      </c>
      <c r="J929" s="237"/>
      <c r="K929" s="238">
        <f>ROUND(E929*J929,2)</f>
        <v>0</v>
      </c>
      <c r="L929" s="238">
        <v>21</v>
      </c>
      <c r="M929" s="238">
        <f>G929*(1+L929/100)</f>
        <v>0</v>
      </c>
      <c r="N929" s="238">
        <v>1.6500000000000001E-2</v>
      </c>
      <c r="O929" s="238">
        <f>ROUND(E929*N929,2)</f>
        <v>0.03</v>
      </c>
      <c r="P929" s="238">
        <v>0</v>
      </c>
      <c r="Q929" s="238">
        <f>ROUND(E929*P929,2)</f>
        <v>0</v>
      </c>
      <c r="R929" s="238" t="s">
        <v>860</v>
      </c>
      <c r="S929" s="238" t="s">
        <v>214</v>
      </c>
      <c r="T929" s="239" t="s">
        <v>284</v>
      </c>
      <c r="U929" s="222">
        <v>0</v>
      </c>
      <c r="V929" s="222">
        <f>ROUND(E929*U929,2)</f>
        <v>0</v>
      </c>
      <c r="W929" s="222"/>
      <c r="X929" s="222" t="s">
        <v>248</v>
      </c>
      <c r="Y929" s="211"/>
      <c r="Z929" s="211"/>
      <c r="AA929" s="211"/>
      <c r="AB929" s="211"/>
      <c r="AC929" s="211"/>
      <c r="AD929" s="211"/>
      <c r="AE929" s="211"/>
      <c r="AF929" s="211"/>
      <c r="AG929" s="211" t="s">
        <v>745</v>
      </c>
      <c r="AH929" s="211"/>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68" t="s">
        <v>1939</v>
      </c>
      <c r="D930" s="259"/>
      <c r="E930" s="260">
        <v>2</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0</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33">
        <v>250</v>
      </c>
      <c r="B931" s="234" t="s">
        <v>1462</v>
      </c>
      <c r="C931" s="252" t="s">
        <v>1463</v>
      </c>
      <c r="D931" s="235" t="s">
        <v>294</v>
      </c>
      <c r="E931" s="236">
        <v>719.77290000000005</v>
      </c>
      <c r="F931" s="237"/>
      <c r="G931" s="238">
        <f>ROUND(E931*F931,2)</f>
        <v>0</v>
      </c>
      <c r="H931" s="237"/>
      <c r="I931" s="238">
        <f>ROUND(E931*H931,2)</f>
        <v>0</v>
      </c>
      <c r="J931" s="237"/>
      <c r="K931" s="238">
        <f>ROUND(E931*J931,2)</f>
        <v>0</v>
      </c>
      <c r="L931" s="238">
        <v>21</v>
      </c>
      <c r="M931" s="238">
        <f>G931*(1+L931/100)</f>
        <v>0</v>
      </c>
      <c r="N931" s="238">
        <v>1.6000000000000001E-4</v>
      </c>
      <c r="O931" s="238">
        <f>ROUND(E931*N931,2)</f>
        <v>0.12</v>
      </c>
      <c r="P931" s="238">
        <v>0</v>
      </c>
      <c r="Q931" s="238">
        <f>ROUND(E931*P931,2)</f>
        <v>0</v>
      </c>
      <c r="R931" s="238" t="s">
        <v>1440</v>
      </c>
      <c r="S931" s="238" t="s">
        <v>214</v>
      </c>
      <c r="T931" s="239" t="s">
        <v>284</v>
      </c>
      <c r="U931" s="222">
        <v>0.151</v>
      </c>
      <c r="V931" s="222">
        <f>ROUND(E931*U931,2)</f>
        <v>108.69</v>
      </c>
      <c r="W931" s="222"/>
      <c r="X931" s="222" t="s">
        <v>248</v>
      </c>
      <c r="Y931" s="211"/>
      <c r="Z931" s="211"/>
      <c r="AA931" s="211"/>
      <c r="AB931" s="211"/>
      <c r="AC931" s="211"/>
      <c r="AD931" s="211"/>
      <c r="AE931" s="211"/>
      <c r="AF931" s="211"/>
      <c r="AG931" s="211" t="s">
        <v>745</v>
      </c>
      <c r="AH931" s="211"/>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67" t="s">
        <v>1464</v>
      </c>
      <c r="D932" s="265"/>
      <c r="E932" s="265"/>
      <c r="F932" s="265"/>
      <c r="G932" s="265"/>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286</v>
      </c>
      <c r="AH932" s="211"/>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68" t="s">
        <v>1894</v>
      </c>
      <c r="D933" s="259"/>
      <c r="E933" s="260">
        <v>574.61249999999995</v>
      </c>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v>0</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68" t="s">
        <v>2198</v>
      </c>
      <c r="D934" s="259"/>
      <c r="E934" s="260">
        <v>38.692500000000003</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0</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18"/>
      <c r="B935" s="219"/>
      <c r="C935" s="268" t="s">
        <v>2199</v>
      </c>
      <c r="D935" s="259"/>
      <c r="E935" s="260">
        <v>106.4679</v>
      </c>
      <c r="F935" s="222"/>
      <c r="G935" s="222"/>
      <c r="H935" s="222"/>
      <c r="I935" s="222"/>
      <c r="J935" s="222"/>
      <c r="K935" s="222"/>
      <c r="L935" s="222"/>
      <c r="M935" s="222"/>
      <c r="N935" s="222"/>
      <c r="O935" s="222"/>
      <c r="P935" s="222"/>
      <c r="Q935" s="222"/>
      <c r="R935" s="222"/>
      <c r="S935" s="222"/>
      <c r="T935" s="222"/>
      <c r="U935" s="222"/>
      <c r="V935" s="222"/>
      <c r="W935" s="222"/>
      <c r="X935" s="222"/>
      <c r="Y935" s="211"/>
      <c r="Z935" s="211"/>
      <c r="AA935" s="211"/>
      <c r="AB935" s="211"/>
      <c r="AC935" s="211"/>
      <c r="AD935" s="211"/>
      <c r="AE935" s="211"/>
      <c r="AF935" s="211"/>
      <c r="AG935" s="211" t="s">
        <v>288</v>
      </c>
      <c r="AH935" s="211">
        <v>0</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33">
        <v>251</v>
      </c>
      <c r="B936" s="234" t="s">
        <v>2200</v>
      </c>
      <c r="C936" s="252" t="s">
        <v>2201</v>
      </c>
      <c r="D936" s="235" t="s">
        <v>948</v>
      </c>
      <c r="E936" s="236">
        <v>3</v>
      </c>
      <c r="F936" s="237"/>
      <c r="G936" s="238">
        <f>ROUND(E936*F936,2)</f>
        <v>0</v>
      </c>
      <c r="H936" s="237"/>
      <c r="I936" s="238">
        <f>ROUND(E936*H936,2)</f>
        <v>0</v>
      </c>
      <c r="J936" s="237"/>
      <c r="K936" s="238">
        <f>ROUND(E936*J936,2)</f>
        <v>0</v>
      </c>
      <c r="L936" s="238">
        <v>21</v>
      </c>
      <c r="M936" s="238">
        <f>G936*(1+L936/100)</f>
        <v>0</v>
      </c>
      <c r="N936" s="238">
        <v>0</v>
      </c>
      <c r="O936" s="238">
        <f>ROUND(E936*N936,2)</f>
        <v>0</v>
      </c>
      <c r="P936" s="238">
        <v>0</v>
      </c>
      <c r="Q936" s="238">
        <f>ROUND(E936*P936,2)</f>
        <v>0</v>
      </c>
      <c r="R936" s="238"/>
      <c r="S936" s="238" t="s">
        <v>247</v>
      </c>
      <c r="T936" s="239" t="s">
        <v>215</v>
      </c>
      <c r="U936" s="222">
        <v>0</v>
      </c>
      <c r="V936" s="222">
        <f>ROUND(E936*U936,2)</f>
        <v>0</v>
      </c>
      <c r="W936" s="222"/>
      <c r="X936" s="222" t="s">
        <v>248</v>
      </c>
      <c r="Y936" s="211"/>
      <c r="Z936" s="211"/>
      <c r="AA936" s="211"/>
      <c r="AB936" s="211"/>
      <c r="AC936" s="211"/>
      <c r="AD936" s="211"/>
      <c r="AE936" s="211"/>
      <c r="AF936" s="211"/>
      <c r="AG936" s="211" t="s">
        <v>249</v>
      </c>
      <c r="AH936" s="211"/>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68" t="s">
        <v>2202</v>
      </c>
      <c r="D937" s="259"/>
      <c r="E937" s="260">
        <v>3</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ht="13.1" x14ac:dyDescent="0.2">
      <c r="A938" s="227" t="s">
        <v>209</v>
      </c>
      <c r="B938" s="228" t="s">
        <v>164</v>
      </c>
      <c r="C938" s="251" t="s">
        <v>165</v>
      </c>
      <c r="D938" s="229"/>
      <c r="E938" s="230"/>
      <c r="F938" s="231"/>
      <c r="G938" s="231">
        <f>SUMIF(AG939:AG974,"&lt;&gt;NOR",G939:G974)</f>
        <v>0</v>
      </c>
      <c r="H938" s="231"/>
      <c r="I938" s="231">
        <f>SUM(I939:I974)</f>
        <v>0</v>
      </c>
      <c r="J938" s="231"/>
      <c r="K938" s="231">
        <f>SUM(K939:K974)</f>
        <v>0</v>
      </c>
      <c r="L938" s="231"/>
      <c r="M938" s="231">
        <f>SUM(M939:M974)</f>
        <v>0</v>
      </c>
      <c r="N938" s="231"/>
      <c r="O938" s="231">
        <f>SUM(O939:O974)</f>
        <v>0.21000000000000002</v>
      </c>
      <c r="P938" s="231"/>
      <c r="Q938" s="231">
        <f>SUM(Q939:Q974)</f>
        <v>0</v>
      </c>
      <c r="R938" s="231"/>
      <c r="S938" s="231"/>
      <c r="T938" s="232"/>
      <c r="U938" s="226"/>
      <c r="V938" s="226">
        <f>SUM(V939:V974)</f>
        <v>73.55</v>
      </c>
      <c r="W938" s="226"/>
      <c r="X938" s="226"/>
      <c r="AG938" t="s">
        <v>210</v>
      </c>
    </row>
    <row r="939" spans="1:60" outlineLevel="1" x14ac:dyDescent="0.2">
      <c r="A939" s="233">
        <v>252</v>
      </c>
      <c r="B939" s="234" t="s">
        <v>1472</v>
      </c>
      <c r="C939" s="252" t="s">
        <v>1473</v>
      </c>
      <c r="D939" s="235" t="s">
        <v>294</v>
      </c>
      <c r="E939" s="236">
        <v>525.32169999999996</v>
      </c>
      <c r="F939" s="237"/>
      <c r="G939" s="238">
        <f>ROUND(E939*F939,2)</f>
        <v>0</v>
      </c>
      <c r="H939" s="237"/>
      <c r="I939" s="238">
        <f>ROUND(E939*H939,2)</f>
        <v>0</v>
      </c>
      <c r="J939" s="237"/>
      <c r="K939" s="238">
        <f>ROUND(E939*J939,2)</f>
        <v>0</v>
      </c>
      <c r="L939" s="238">
        <v>21</v>
      </c>
      <c r="M939" s="238">
        <f>G939*(1+L939/100)</f>
        <v>0</v>
      </c>
      <c r="N939" s="238">
        <v>1E-4</v>
      </c>
      <c r="O939" s="238">
        <f>ROUND(E939*N939,2)</f>
        <v>0.05</v>
      </c>
      <c r="P939" s="238">
        <v>0</v>
      </c>
      <c r="Q939" s="238">
        <f>ROUND(E939*P939,2)</f>
        <v>0</v>
      </c>
      <c r="R939" s="238" t="s">
        <v>1474</v>
      </c>
      <c r="S939" s="238" t="s">
        <v>214</v>
      </c>
      <c r="T939" s="239" t="s">
        <v>284</v>
      </c>
      <c r="U939" s="222">
        <v>0.03</v>
      </c>
      <c r="V939" s="222">
        <f>ROUND(E939*U939,2)</f>
        <v>15.76</v>
      </c>
      <c r="W939" s="222"/>
      <c r="X939" s="222" t="s">
        <v>248</v>
      </c>
      <c r="Y939" s="211"/>
      <c r="Z939" s="211"/>
      <c r="AA939" s="211"/>
      <c r="AB939" s="211"/>
      <c r="AC939" s="211"/>
      <c r="AD939" s="211"/>
      <c r="AE939" s="211"/>
      <c r="AF939" s="211"/>
      <c r="AG939" s="211" t="s">
        <v>745</v>
      </c>
      <c r="AH939" s="211"/>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9" t="s">
        <v>310</v>
      </c>
      <c r="D940" s="261"/>
      <c r="E940" s="262"/>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70" t="s">
        <v>1656</v>
      </c>
      <c r="D941" s="261"/>
      <c r="E941" s="262">
        <v>6.5</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2</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18"/>
      <c r="B942" s="219"/>
      <c r="C942" s="270" t="s">
        <v>1657</v>
      </c>
      <c r="D942" s="261"/>
      <c r="E942" s="262">
        <v>6.28</v>
      </c>
      <c r="F942" s="222"/>
      <c r="G942" s="222"/>
      <c r="H942" s="222"/>
      <c r="I942" s="222"/>
      <c r="J942" s="222"/>
      <c r="K942" s="222"/>
      <c r="L942" s="222"/>
      <c r="M942" s="222"/>
      <c r="N942" s="222"/>
      <c r="O942" s="222"/>
      <c r="P942" s="222"/>
      <c r="Q942" s="222"/>
      <c r="R942" s="222"/>
      <c r="S942" s="222"/>
      <c r="T942" s="222"/>
      <c r="U942" s="222"/>
      <c r="V942" s="222"/>
      <c r="W942" s="222"/>
      <c r="X942" s="222"/>
      <c r="Y942" s="211"/>
      <c r="Z942" s="211"/>
      <c r="AA942" s="211"/>
      <c r="AB942" s="211"/>
      <c r="AC942" s="211"/>
      <c r="AD942" s="211"/>
      <c r="AE942" s="211"/>
      <c r="AF942" s="211"/>
      <c r="AG942" s="211" t="s">
        <v>288</v>
      </c>
      <c r="AH942" s="211">
        <v>2</v>
      </c>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70" t="s">
        <v>1658</v>
      </c>
      <c r="D943" s="261"/>
      <c r="E943" s="262">
        <v>7</v>
      </c>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2</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18"/>
      <c r="B944" s="219"/>
      <c r="C944" s="270" t="s">
        <v>1659</v>
      </c>
      <c r="D944" s="261"/>
      <c r="E944" s="262">
        <v>6.45</v>
      </c>
      <c r="F944" s="222"/>
      <c r="G944" s="222"/>
      <c r="H944" s="222"/>
      <c r="I944" s="222"/>
      <c r="J944" s="222"/>
      <c r="K944" s="222"/>
      <c r="L944" s="222"/>
      <c r="M944" s="222"/>
      <c r="N944" s="222"/>
      <c r="O944" s="222"/>
      <c r="P944" s="222"/>
      <c r="Q944" s="222"/>
      <c r="R944" s="222"/>
      <c r="S944" s="222"/>
      <c r="T944" s="222"/>
      <c r="U944" s="222"/>
      <c r="V944" s="222"/>
      <c r="W944" s="222"/>
      <c r="X944" s="222"/>
      <c r="Y944" s="211"/>
      <c r="Z944" s="211"/>
      <c r="AA944" s="211"/>
      <c r="AB944" s="211"/>
      <c r="AC944" s="211"/>
      <c r="AD944" s="211"/>
      <c r="AE944" s="211"/>
      <c r="AF944" s="211"/>
      <c r="AG944" s="211" t="s">
        <v>288</v>
      </c>
      <c r="AH944" s="211">
        <v>2</v>
      </c>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70" t="s">
        <v>1660</v>
      </c>
      <c r="D945" s="261"/>
      <c r="E945" s="262">
        <v>21.2</v>
      </c>
      <c r="F945" s="222"/>
      <c r="G945" s="222"/>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288</v>
      </c>
      <c r="AH945" s="211">
        <v>2</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18"/>
      <c r="B946" s="219"/>
      <c r="C946" s="270" t="s">
        <v>1661</v>
      </c>
      <c r="D946" s="261"/>
      <c r="E946" s="262">
        <v>19.2</v>
      </c>
      <c r="F946" s="222"/>
      <c r="G946" s="222"/>
      <c r="H946" s="222"/>
      <c r="I946" s="222"/>
      <c r="J946" s="222"/>
      <c r="K946" s="222"/>
      <c r="L946" s="222"/>
      <c r="M946" s="222"/>
      <c r="N946" s="222"/>
      <c r="O946" s="222"/>
      <c r="P946" s="222"/>
      <c r="Q946" s="222"/>
      <c r="R946" s="222"/>
      <c r="S946" s="222"/>
      <c r="T946" s="222"/>
      <c r="U946" s="222"/>
      <c r="V946" s="222"/>
      <c r="W946" s="222"/>
      <c r="X946" s="222"/>
      <c r="Y946" s="211"/>
      <c r="Z946" s="211"/>
      <c r="AA946" s="211"/>
      <c r="AB946" s="211"/>
      <c r="AC946" s="211"/>
      <c r="AD946" s="211"/>
      <c r="AE946" s="211"/>
      <c r="AF946" s="211"/>
      <c r="AG946" s="211" t="s">
        <v>288</v>
      </c>
      <c r="AH946" s="211">
        <v>2</v>
      </c>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18"/>
      <c r="B947" s="219"/>
      <c r="C947" s="270" t="s">
        <v>1662</v>
      </c>
      <c r="D947" s="261"/>
      <c r="E947" s="262">
        <v>32.4</v>
      </c>
      <c r="F947" s="222"/>
      <c r="G947" s="222"/>
      <c r="H947" s="222"/>
      <c r="I947" s="222"/>
      <c r="J947" s="222"/>
      <c r="K947" s="222"/>
      <c r="L947" s="222"/>
      <c r="M947" s="222"/>
      <c r="N947" s="222"/>
      <c r="O947" s="222"/>
      <c r="P947" s="222"/>
      <c r="Q947" s="222"/>
      <c r="R947" s="222"/>
      <c r="S947" s="222"/>
      <c r="T947" s="222"/>
      <c r="U947" s="222"/>
      <c r="V947" s="222"/>
      <c r="W947" s="222"/>
      <c r="X947" s="222"/>
      <c r="Y947" s="211"/>
      <c r="Z947" s="211"/>
      <c r="AA947" s="211"/>
      <c r="AB947" s="211"/>
      <c r="AC947" s="211"/>
      <c r="AD947" s="211"/>
      <c r="AE947" s="211"/>
      <c r="AF947" s="211"/>
      <c r="AG947" s="211" t="s">
        <v>288</v>
      </c>
      <c r="AH947" s="211">
        <v>2</v>
      </c>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70" t="s">
        <v>1663</v>
      </c>
      <c r="D948" s="261"/>
      <c r="E948" s="262">
        <v>7.1</v>
      </c>
      <c r="F948" s="222"/>
      <c r="G948" s="222"/>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288</v>
      </c>
      <c r="AH948" s="211">
        <v>2</v>
      </c>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70" t="s">
        <v>1664</v>
      </c>
      <c r="D949" s="261"/>
      <c r="E949" s="262">
        <v>45</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2</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18"/>
      <c r="B950" s="219"/>
      <c r="C950" s="270" t="s">
        <v>1665</v>
      </c>
      <c r="D950" s="261"/>
      <c r="E950" s="262">
        <v>10.6</v>
      </c>
      <c r="F950" s="222"/>
      <c r="G950" s="222"/>
      <c r="H950" s="222"/>
      <c r="I950" s="222"/>
      <c r="J950" s="222"/>
      <c r="K950" s="222"/>
      <c r="L950" s="222"/>
      <c r="M950" s="222"/>
      <c r="N950" s="222"/>
      <c r="O950" s="222"/>
      <c r="P950" s="222"/>
      <c r="Q950" s="222"/>
      <c r="R950" s="222"/>
      <c r="S950" s="222"/>
      <c r="T950" s="222"/>
      <c r="U950" s="222"/>
      <c r="V950" s="222"/>
      <c r="W950" s="222"/>
      <c r="X950" s="222"/>
      <c r="Y950" s="211"/>
      <c r="Z950" s="211"/>
      <c r="AA950" s="211"/>
      <c r="AB950" s="211"/>
      <c r="AC950" s="211"/>
      <c r="AD950" s="211"/>
      <c r="AE950" s="211"/>
      <c r="AF950" s="211"/>
      <c r="AG950" s="211" t="s">
        <v>288</v>
      </c>
      <c r="AH950" s="211">
        <v>2</v>
      </c>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70" t="s">
        <v>1666</v>
      </c>
      <c r="D951" s="261"/>
      <c r="E951" s="262">
        <v>22.2</v>
      </c>
      <c r="F951" s="222"/>
      <c r="G951" s="222"/>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288</v>
      </c>
      <c r="AH951" s="211">
        <v>2</v>
      </c>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18"/>
      <c r="B952" s="219"/>
      <c r="C952" s="270" t="s">
        <v>1667</v>
      </c>
      <c r="D952" s="261"/>
      <c r="E952" s="262">
        <v>18.899999999999999</v>
      </c>
      <c r="F952" s="222"/>
      <c r="G952" s="222"/>
      <c r="H952" s="222"/>
      <c r="I952" s="222"/>
      <c r="J952" s="222"/>
      <c r="K952" s="222"/>
      <c r="L952" s="222"/>
      <c r="M952" s="222"/>
      <c r="N952" s="222"/>
      <c r="O952" s="222"/>
      <c r="P952" s="222"/>
      <c r="Q952" s="222"/>
      <c r="R952" s="222"/>
      <c r="S952" s="222"/>
      <c r="T952" s="222"/>
      <c r="U952" s="222"/>
      <c r="V952" s="222"/>
      <c r="W952" s="222"/>
      <c r="X952" s="222"/>
      <c r="Y952" s="211"/>
      <c r="Z952" s="211"/>
      <c r="AA952" s="211"/>
      <c r="AB952" s="211"/>
      <c r="AC952" s="211"/>
      <c r="AD952" s="211"/>
      <c r="AE952" s="211"/>
      <c r="AF952" s="211"/>
      <c r="AG952" s="211" t="s">
        <v>288</v>
      </c>
      <c r="AH952" s="211">
        <v>2</v>
      </c>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outlineLevel="1" x14ac:dyDescent="0.2">
      <c r="A953" s="218"/>
      <c r="B953" s="219"/>
      <c r="C953" s="270" t="s">
        <v>1668</v>
      </c>
      <c r="D953" s="261"/>
      <c r="E953" s="262">
        <v>8.8000000000000007</v>
      </c>
      <c r="F953" s="222"/>
      <c r="G953" s="222"/>
      <c r="H953" s="222"/>
      <c r="I953" s="222"/>
      <c r="J953" s="222"/>
      <c r="K953" s="222"/>
      <c r="L953" s="222"/>
      <c r="M953" s="222"/>
      <c r="N953" s="222"/>
      <c r="O953" s="222"/>
      <c r="P953" s="222"/>
      <c r="Q953" s="222"/>
      <c r="R953" s="222"/>
      <c r="S953" s="222"/>
      <c r="T953" s="222"/>
      <c r="U953" s="222"/>
      <c r="V953" s="222"/>
      <c r="W953" s="222"/>
      <c r="X953" s="222"/>
      <c r="Y953" s="211"/>
      <c r="Z953" s="211"/>
      <c r="AA953" s="211"/>
      <c r="AB953" s="211"/>
      <c r="AC953" s="211"/>
      <c r="AD953" s="211"/>
      <c r="AE953" s="211"/>
      <c r="AF953" s="211"/>
      <c r="AG953" s="211" t="s">
        <v>288</v>
      </c>
      <c r="AH953" s="211">
        <v>2</v>
      </c>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18"/>
      <c r="B954" s="219"/>
      <c r="C954" s="270" t="s">
        <v>1669</v>
      </c>
      <c r="D954" s="261"/>
      <c r="E954" s="262">
        <v>4.5</v>
      </c>
      <c r="F954" s="222"/>
      <c r="G954" s="222"/>
      <c r="H954" s="222"/>
      <c r="I954" s="222"/>
      <c r="J954" s="222"/>
      <c r="K954" s="222"/>
      <c r="L954" s="222"/>
      <c r="M954" s="222"/>
      <c r="N954" s="222"/>
      <c r="O954" s="222"/>
      <c r="P954" s="222"/>
      <c r="Q954" s="222"/>
      <c r="R954" s="222"/>
      <c r="S954" s="222"/>
      <c r="T954" s="222"/>
      <c r="U954" s="222"/>
      <c r="V954" s="222"/>
      <c r="W954" s="222"/>
      <c r="X954" s="222"/>
      <c r="Y954" s="211"/>
      <c r="Z954" s="211"/>
      <c r="AA954" s="211"/>
      <c r="AB954" s="211"/>
      <c r="AC954" s="211"/>
      <c r="AD954" s="211"/>
      <c r="AE954" s="211"/>
      <c r="AF954" s="211"/>
      <c r="AG954" s="211" t="s">
        <v>288</v>
      </c>
      <c r="AH954" s="211">
        <v>2</v>
      </c>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18"/>
      <c r="B955" s="219"/>
      <c r="C955" s="271" t="s">
        <v>315</v>
      </c>
      <c r="D955" s="263"/>
      <c r="E955" s="264">
        <v>216.13</v>
      </c>
      <c r="F955" s="222"/>
      <c r="G955" s="222"/>
      <c r="H955" s="222"/>
      <c r="I955" s="222"/>
      <c r="J955" s="222"/>
      <c r="K955" s="222"/>
      <c r="L955" s="222"/>
      <c r="M955" s="222"/>
      <c r="N955" s="222"/>
      <c r="O955" s="222"/>
      <c r="P955" s="222"/>
      <c r="Q955" s="222"/>
      <c r="R955" s="222"/>
      <c r="S955" s="222"/>
      <c r="T955" s="222"/>
      <c r="U955" s="222"/>
      <c r="V955" s="222"/>
      <c r="W955" s="222"/>
      <c r="X955" s="222"/>
      <c r="Y955" s="211"/>
      <c r="Z955" s="211"/>
      <c r="AA955" s="211"/>
      <c r="AB955" s="211"/>
      <c r="AC955" s="211"/>
      <c r="AD955" s="211"/>
      <c r="AE955" s="211"/>
      <c r="AF955" s="211"/>
      <c r="AG955" s="211" t="s">
        <v>288</v>
      </c>
      <c r="AH955" s="211">
        <v>3</v>
      </c>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outlineLevel="1" x14ac:dyDescent="0.2">
      <c r="A956" s="218"/>
      <c r="B956" s="219"/>
      <c r="C956" s="269" t="s">
        <v>316</v>
      </c>
      <c r="D956" s="261"/>
      <c r="E956" s="262"/>
      <c r="F956" s="222"/>
      <c r="G956" s="222"/>
      <c r="H956" s="222"/>
      <c r="I956" s="222"/>
      <c r="J956" s="222"/>
      <c r="K956" s="222"/>
      <c r="L956" s="222"/>
      <c r="M956" s="222"/>
      <c r="N956" s="222"/>
      <c r="O956" s="222"/>
      <c r="P956" s="222"/>
      <c r="Q956" s="222"/>
      <c r="R956" s="222"/>
      <c r="S956" s="222"/>
      <c r="T956" s="222"/>
      <c r="U956" s="222"/>
      <c r="V956" s="222"/>
      <c r="W956" s="222"/>
      <c r="X956" s="222"/>
      <c r="Y956" s="211"/>
      <c r="Z956" s="211"/>
      <c r="AA956" s="211"/>
      <c r="AB956" s="211"/>
      <c r="AC956" s="211"/>
      <c r="AD956" s="211"/>
      <c r="AE956" s="211"/>
      <c r="AF956" s="211"/>
      <c r="AG956" s="211" t="s">
        <v>288</v>
      </c>
      <c r="AH956" s="211"/>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18"/>
      <c r="B957" s="219"/>
      <c r="C957" s="268" t="s">
        <v>1670</v>
      </c>
      <c r="D957" s="259"/>
      <c r="E957" s="260">
        <v>64.838999999999999</v>
      </c>
      <c r="F957" s="222"/>
      <c r="G957" s="222"/>
      <c r="H957" s="222"/>
      <c r="I957" s="222"/>
      <c r="J957" s="222"/>
      <c r="K957" s="222"/>
      <c r="L957" s="222"/>
      <c r="M957" s="222"/>
      <c r="N957" s="222"/>
      <c r="O957" s="222"/>
      <c r="P957" s="222"/>
      <c r="Q957" s="222"/>
      <c r="R957" s="222"/>
      <c r="S957" s="222"/>
      <c r="T957" s="222"/>
      <c r="U957" s="222"/>
      <c r="V957" s="222"/>
      <c r="W957" s="222"/>
      <c r="X957" s="222"/>
      <c r="Y957" s="211"/>
      <c r="Z957" s="211"/>
      <c r="AA957" s="211"/>
      <c r="AB957" s="211"/>
      <c r="AC957" s="211"/>
      <c r="AD957" s="211"/>
      <c r="AE957" s="211"/>
      <c r="AF957" s="211"/>
      <c r="AG957" s="211" t="s">
        <v>288</v>
      </c>
      <c r="AH957" s="211">
        <v>0</v>
      </c>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9" t="s">
        <v>310</v>
      </c>
      <c r="D958" s="261"/>
      <c r="E958" s="262"/>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70" t="s">
        <v>1753</v>
      </c>
      <c r="D959" s="261"/>
      <c r="E959" s="262">
        <v>8.5</v>
      </c>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2</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18"/>
      <c r="B960" s="219"/>
      <c r="C960" s="270" t="s">
        <v>1754</v>
      </c>
      <c r="D960" s="261"/>
      <c r="E960" s="262">
        <v>4.8</v>
      </c>
      <c r="F960" s="222"/>
      <c r="G960" s="222"/>
      <c r="H960" s="222"/>
      <c r="I960" s="222"/>
      <c r="J960" s="222"/>
      <c r="K960" s="222"/>
      <c r="L960" s="222"/>
      <c r="M960" s="222"/>
      <c r="N960" s="222"/>
      <c r="O960" s="222"/>
      <c r="P960" s="222"/>
      <c r="Q960" s="222"/>
      <c r="R960" s="222"/>
      <c r="S960" s="222"/>
      <c r="T960" s="222"/>
      <c r="U960" s="222"/>
      <c r="V960" s="222"/>
      <c r="W960" s="222"/>
      <c r="X960" s="222"/>
      <c r="Y960" s="211"/>
      <c r="Z960" s="211"/>
      <c r="AA960" s="211"/>
      <c r="AB960" s="211"/>
      <c r="AC960" s="211"/>
      <c r="AD960" s="211"/>
      <c r="AE960" s="211"/>
      <c r="AF960" s="211"/>
      <c r="AG960" s="211" t="s">
        <v>288</v>
      </c>
      <c r="AH960" s="211">
        <v>2</v>
      </c>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70" t="s">
        <v>1755</v>
      </c>
      <c r="D961" s="261"/>
      <c r="E961" s="262">
        <v>10.8</v>
      </c>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2</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outlineLevel="1" x14ac:dyDescent="0.2">
      <c r="A962" s="218"/>
      <c r="B962" s="219"/>
      <c r="C962" s="270" t="s">
        <v>1756</v>
      </c>
      <c r="D962" s="261"/>
      <c r="E962" s="262">
        <v>3.5</v>
      </c>
      <c r="F962" s="222"/>
      <c r="G962" s="222"/>
      <c r="H962" s="222"/>
      <c r="I962" s="222"/>
      <c r="J962" s="222"/>
      <c r="K962" s="222"/>
      <c r="L962" s="222"/>
      <c r="M962" s="222"/>
      <c r="N962" s="222"/>
      <c r="O962" s="222"/>
      <c r="P962" s="222"/>
      <c r="Q962" s="222"/>
      <c r="R962" s="222"/>
      <c r="S962" s="222"/>
      <c r="T962" s="222"/>
      <c r="U962" s="222"/>
      <c r="V962" s="222"/>
      <c r="W962" s="222"/>
      <c r="X962" s="222"/>
      <c r="Y962" s="211"/>
      <c r="Z962" s="211"/>
      <c r="AA962" s="211"/>
      <c r="AB962" s="211"/>
      <c r="AC962" s="211"/>
      <c r="AD962" s="211"/>
      <c r="AE962" s="211"/>
      <c r="AF962" s="211"/>
      <c r="AG962" s="211" t="s">
        <v>288</v>
      </c>
      <c r="AH962" s="211">
        <v>2</v>
      </c>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spans="1:60" outlineLevel="1" x14ac:dyDescent="0.2">
      <c r="A963" s="218"/>
      <c r="B963" s="219"/>
      <c r="C963" s="270" t="s">
        <v>1757</v>
      </c>
      <c r="D963" s="261"/>
      <c r="E963" s="262">
        <v>21</v>
      </c>
      <c r="F963" s="222"/>
      <c r="G963" s="222"/>
      <c r="H963" s="222"/>
      <c r="I963" s="222"/>
      <c r="J963" s="222"/>
      <c r="K963" s="222"/>
      <c r="L963" s="222"/>
      <c r="M963" s="222"/>
      <c r="N963" s="222"/>
      <c r="O963" s="222"/>
      <c r="P963" s="222"/>
      <c r="Q963" s="222"/>
      <c r="R963" s="222"/>
      <c r="S963" s="222"/>
      <c r="T963" s="222"/>
      <c r="U963" s="222"/>
      <c r="V963" s="222"/>
      <c r="W963" s="222"/>
      <c r="X963" s="222"/>
      <c r="Y963" s="211"/>
      <c r="Z963" s="211"/>
      <c r="AA963" s="211"/>
      <c r="AB963" s="211"/>
      <c r="AC963" s="211"/>
      <c r="AD963" s="211"/>
      <c r="AE963" s="211"/>
      <c r="AF963" s="211"/>
      <c r="AG963" s="211" t="s">
        <v>288</v>
      </c>
      <c r="AH963" s="211">
        <v>2</v>
      </c>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18"/>
      <c r="B964" s="219"/>
      <c r="C964" s="270" t="s">
        <v>1758</v>
      </c>
      <c r="D964" s="261"/>
      <c r="E964" s="262">
        <v>1</v>
      </c>
      <c r="F964" s="222"/>
      <c r="G964" s="222"/>
      <c r="H964" s="222"/>
      <c r="I964" s="222"/>
      <c r="J964" s="222"/>
      <c r="K964" s="222"/>
      <c r="L964" s="222"/>
      <c r="M964" s="222"/>
      <c r="N964" s="222"/>
      <c r="O964" s="222"/>
      <c r="P964" s="222"/>
      <c r="Q964" s="222"/>
      <c r="R964" s="222"/>
      <c r="S964" s="222"/>
      <c r="T964" s="222"/>
      <c r="U964" s="222"/>
      <c r="V964" s="222"/>
      <c r="W964" s="222"/>
      <c r="X964" s="222"/>
      <c r="Y964" s="211"/>
      <c r="Z964" s="211"/>
      <c r="AA964" s="211"/>
      <c r="AB964" s="211"/>
      <c r="AC964" s="211"/>
      <c r="AD964" s="211"/>
      <c r="AE964" s="211"/>
      <c r="AF964" s="211"/>
      <c r="AG964" s="211" t="s">
        <v>288</v>
      </c>
      <c r="AH964" s="211">
        <v>2</v>
      </c>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70" t="s">
        <v>1759</v>
      </c>
      <c r="D965" s="261"/>
      <c r="E965" s="262">
        <v>3</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2</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18"/>
      <c r="B966" s="219"/>
      <c r="C966" s="270" t="s">
        <v>1760</v>
      </c>
      <c r="D966" s="261"/>
      <c r="E966" s="262">
        <v>8.1</v>
      </c>
      <c r="F966" s="222"/>
      <c r="G966" s="222"/>
      <c r="H966" s="222"/>
      <c r="I966" s="222"/>
      <c r="J966" s="222"/>
      <c r="K966" s="222"/>
      <c r="L966" s="222"/>
      <c r="M966" s="222"/>
      <c r="N966" s="222"/>
      <c r="O966" s="222"/>
      <c r="P966" s="222"/>
      <c r="Q966" s="222"/>
      <c r="R966" s="222"/>
      <c r="S966" s="222"/>
      <c r="T966" s="222"/>
      <c r="U966" s="222"/>
      <c r="V966" s="222"/>
      <c r="W966" s="222"/>
      <c r="X966" s="222"/>
      <c r="Y966" s="211"/>
      <c r="Z966" s="211"/>
      <c r="AA966" s="211"/>
      <c r="AB966" s="211"/>
      <c r="AC966" s="211"/>
      <c r="AD966" s="211"/>
      <c r="AE966" s="211"/>
      <c r="AF966" s="211"/>
      <c r="AG966" s="211" t="s">
        <v>288</v>
      </c>
      <c r="AH966" s="211">
        <v>2</v>
      </c>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18"/>
      <c r="B967" s="219"/>
      <c r="C967" s="270" t="s">
        <v>1761</v>
      </c>
      <c r="D967" s="261"/>
      <c r="E967" s="262">
        <v>1.6</v>
      </c>
      <c r="F967" s="222"/>
      <c r="G967" s="222"/>
      <c r="H967" s="222"/>
      <c r="I967" s="222"/>
      <c r="J967" s="222"/>
      <c r="K967" s="222"/>
      <c r="L967" s="222"/>
      <c r="M967" s="222"/>
      <c r="N967" s="222"/>
      <c r="O967" s="222"/>
      <c r="P967" s="222"/>
      <c r="Q967" s="222"/>
      <c r="R967" s="222"/>
      <c r="S967" s="222"/>
      <c r="T967" s="222"/>
      <c r="U967" s="222"/>
      <c r="V967" s="222"/>
      <c r="W967" s="222"/>
      <c r="X967" s="222"/>
      <c r="Y967" s="211"/>
      <c r="Z967" s="211"/>
      <c r="AA967" s="211"/>
      <c r="AB967" s="211"/>
      <c r="AC967" s="211"/>
      <c r="AD967" s="211"/>
      <c r="AE967" s="211"/>
      <c r="AF967" s="211"/>
      <c r="AG967" s="211" t="s">
        <v>288</v>
      </c>
      <c r="AH967" s="211">
        <v>2</v>
      </c>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70" t="s">
        <v>1762</v>
      </c>
      <c r="D968" s="261"/>
      <c r="E968" s="262">
        <v>0.9</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2</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outlineLevel="1" x14ac:dyDescent="0.2">
      <c r="A969" s="218"/>
      <c r="B969" s="219"/>
      <c r="C969" s="271" t="s">
        <v>315</v>
      </c>
      <c r="D969" s="263"/>
      <c r="E969" s="264">
        <v>63.2</v>
      </c>
      <c r="F969" s="222"/>
      <c r="G969" s="222"/>
      <c r="H969" s="222"/>
      <c r="I969" s="222"/>
      <c r="J969" s="222"/>
      <c r="K969" s="222"/>
      <c r="L969" s="222"/>
      <c r="M969" s="222"/>
      <c r="N969" s="222"/>
      <c r="O969" s="222"/>
      <c r="P969" s="222"/>
      <c r="Q969" s="222"/>
      <c r="R969" s="222"/>
      <c r="S969" s="222"/>
      <c r="T969" s="222"/>
      <c r="U969" s="222"/>
      <c r="V969" s="222"/>
      <c r="W969" s="222"/>
      <c r="X969" s="222"/>
      <c r="Y969" s="211"/>
      <c r="Z969" s="211"/>
      <c r="AA969" s="211"/>
      <c r="AB969" s="211"/>
      <c r="AC969" s="211"/>
      <c r="AD969" s="211"/>
      <c r="AE969" s="211"/>
      <c r="AF969" s="211"/>
      <c r="AG969" s="211" t="s">
        <v>288</v>
      </c>
      <c r="AH969" s="211">
        <v>3</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69" t="s">
        <v>316</v>
      </c>
      <c r="D970" s="261"/>
      <c r="E970" s="262"/>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18"/>
      <c r="B971" s="219"/>
      <c r="C971" s="268" t="s">
        <v>2203</v>
      </c>
      <c r="D971" s="259"/>
      <c r="E971" s="260">
        <v>63.2</v>
      </c>
      <c r="F971" s="222"/>
      <c r="G971" s="222"/>
      <c r="H971" s="222"/>
      <c r="I971" s="222"/>
      <c r="J971" s="222"/>
      <c r="K971" s="222"/>
      <c r="L971" s="222"/>
      <c r="M971" s="222"/>
      <c r="N971" s="222"/>
      <c r="O971" s="222"/>
      <c r="P971" s="222"/>
      <c r="Q971" s="222"/>
      <c r="R971" s="222"/>
      <c r="S971" s="222"/>
      <c r="T971" s="222"/>
      <c r="U971" s="222"/>
      <c r="V971" s="222"/>
      <c r="W971" s="222"/>
      <c r="X971" s="222"/>
      <c r="Y971" s="211"/>
      <c r="Z971" s="211"/>
      <c r="AA971" s="211"/>
      <c r="AB971" s="211"/>
      <c r="AC971" s="211"/>
      <c r="AD971" s="211"/>
      <c r="AE971" s="211"/>
      <c r="AF971" s="211"/>
      <c r="AG971" s="211" t="s">
        <v>288</v>
      </c>
      <c r="AH971" s="211">
        <v>0</v>
      </c>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ht="20.95" outlineLevel="1" x14ac:dyDescent="0.2">
      <c r="A972" s="218"/>
      <c r="B972" s="219"/>
      <c r="C972" s="268" t="s">
        <v>2204</v>
      </c>
      <c r="D972" s="259"/>
      <c r="E972" s="260">
        <v>397.28269999999998</v>
      </c>
      <c r="F972" s="222"/>
      <c r="G972" s="222"/>
      <c r="H972" s="222"/>
      <c r="I972" s="222"/>
      <c r="J972" s="222"/>
      <c r="K972" s="222"/>
      <c r="L972" s="222"/>
      <c r="M972" s="222"/>
      <c r="N972" s="222"/>
      <c r="O972" s="222"/>
      <c r="P972" s="222"/>
      <c r="Q972" s="222"/>
      <c r="R972" s="222"/>
      <c r="S972" s="222"/>
      <c r="T972" s="222"/>
      <c r="U972" s="222"/>
      <c r="V972" s="222"/>
      <c r="W972" s="222"/>
      <c r="X972" s="222"/>
      <c r="Y972" s="211"/>
      <c r="Z972" s="211"/>
      <c r="AA972" s="211"/>
      <c r="AB972" s="211"/>
      <c r="AC972" s="211"/>
      <c r="AD972" s="211"/>
      <c r="AE972" s="211"/>
      <c r="AF972" s="211"/>
      <c r="AG972" s="211" t="s">
        <v>288</v>
      </c>
      <c r="AH972" s="211">
        <v>0</v>
      </c>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outlineLevel="1" x14ac:dyDescent="0.2">
      <c r="A973" s="233">
        <v>253</v>
      </c>
      <c r="B973" s="234" t="s">
        <v>1480</v>
      </c>
      <c r="C973" s="252" t="s">
        <v>1481</v>
      </c>
      <c r="D973" s="235" t="s">
        <v>294</v>
      </c>
      <c r="E973" s="236">
        <v>525.32169999999996</v>
      </c>
      <c r="F973" s="237"/>
      <c r="G973" s="238">
        <f>ROUND(E973*F973,2)</f>
        <v>0</v>
      </c>
      <c r="H973" s="237"/>
      <c r="I973" s="238">
        <f>ROUND(E973*H973,2)</f>
        <v>0</v>
      </c>
      <c r="J973" s="237"/>
      <c r="K973" s="238">
        <f>ROUND(E973*J973,2)</f>
        <v>0</v>
      </c>
      <c r="L973" s="238">
        <v>21</v>
      </c>
      <c r="M973" s="238">
        <f>G973*(1+L973/100)</f>
        <v>0</v>
      </c>
      <c r="N973" s="238">
        <v>3.1E-4</v>
      </c>
      <c r="O973" s="238">
        <f>ROUND(E973*N973,2)</f>
        <v>0.16</v>
      </c>
      <c r="P973" s="238">
        <v>0</v>
      </c>
      <c r="Q973" s="238">
        <f>ROUND(E973*P973,2)</f>
        <v>0</v>
      </c>
      <c r="R973" s="238" t="s">
        <v>1474</v>
      </c>
      <c r="S973" s="238" t="s">
        <v>214</v>
      </c>
      <c r="T973" s="239" t="s">
        <v>284</v>
      </c>
      <c r="U973" s="222">
        <v>0.11</v>
      </c>
      <c r="V973" s="222">
        <f>ROUND(E973*U973,2)</f>
        <v>57.79</v>
      </c>
      <c r="W973" s="222"/>
      <c r="X973" s="222" t="s">
        <v>248</v>
      </c>
      <c r="Y973" s="211"/>
      <c r="Z973" s="211"/>
      <c r="AA973" s="211"/>
      <c r="AB973" s="211"/>
      <c r="AC973" s="211"/>
      <c r="AD973" s="211"/>
      <c r="AE973" s="211"/>
      <c r="AF973" s="211"/>
      <c r="AG973" s="211" t="s">
        <v>745</v>
      </c>
      <c r="AH973" s="211"/>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18"/>
      <c r="B974" s="219"/>
      <c r="C974" s="268" t="s">
        <v>2205</v>
      </c>
      <c r="D974" s="259"/>
      <c r="E974" s="260">
        <v>525.32169999999996</v>
      </c>
      <c r="F974" s="222"/>
      <c r="G974" s="222"/>
      <c r="H974" s="222"/>
      <c r="I974" s="222"/>
      <c r="J974" s="222"/>
      <c r="K974" s="222"/>
      <c r="L974" s="222"/>
      <c r="M974" s="222"/>
      <c r="N974" s="222"/>
      <c r="O974" s="222"/>
      <c r="P974" s="222"/>
      <c r="Q974" s="222"/>
      <c r="R974" s="222"/>
      <c r="S974" s="222"/>
      <c r="T974" s="222"/>
      <c r="U974" s="222"/>
      <c r="V974" s="222"/>
      <c r="W974" s="222"/>
      <c r="X974" s="222"/>
      <c r="Y974" s="211"/>
      <c r="Z974" s="211"/>
      <c r="AA974" s="211"/>
      <c r="AB974" s="211"/>
      <c r="AC974" s="211"/>
      <c r="AD974" s="211"/>
      <c r="AE974" s="211"/>
      <c r="AF974" s="211"/>
      <c r="AG974" s="211" t="s">
        <v>288</v>
      </c>
      <c r="AH974" s="211">
        <v>5</v>
      </c>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x14ac:dyDescent="0.2">
      <c r="A975" s="3"/>
      <c r="B975" s="4"/>
      <c r="C975" s="256"/>
      <c r="D975" s="6"/>
      <c r="E975" s="3"/>
      <c r="F975" s="3"/>
      <c r="G975" s="3"/>
      <c r="H975" s="3"/>
      <c r="I975" s="3"/>
      <c r="J975" s="3"/>
      <c r="K975" s="3"/>
      <c r="L975" s="3"/>
      <c r="M975" s="3"/>
      <c r="N975" s="3"/>
      <c r="O975" s="3"/>
      <c r="P975" s="3"/>
      <c r="Q975" s="3"/>
      <c r="R975" s="3"/>
      <c r="S975" s="3"/>
      <c r="T975" s="3"/>
      <c r="U975" s="3"/>
      <c r="V975" s="3"/>
      <c r="W975" s="3"/>
      <c r="X975" s="3"/>
      <c r="AE975">
        <v>15</v>
      </c>
      <c r="AF975">
        <v>21</v>
      </c>
      <c r="AG975" t="s">
        <v>196</v>
      </c>
    </row>
    <row r="976" spans="1:60" ht="13.1" x14ac:dyDescent="0.2">
      <c r="A976" s="214"/>
      <c r="B976" s="215" t="s">
        <v>29</v>
      </c>
      <c r="C976" s="257"/>
      <c r="D976" s="216"/>
      <c r="E976" s="217"/>
      <c r="F976" s="217"/>
      <c r="G976" s="250">
        <f>G8+G58+G72+G105+G109+G184+G288+G292+G331+G358+G360+G444+G447+G460+G552+G578+G587+G622+G692+G718+G837+G911+G922+G928+G938</f>
        <v>0</v>
      </c>
      <c r="H976" s="3"/>
      <c r="I976" s="3"/>
      <c r="J976" s="3"/>
      <c r="K976" s="3"/>
      <c r="L976" s="3"/>
      <c r="M976" s="3"/>
      <c r="N976" s="3"/>
      <c r="O976" s="3"/>
      <c r="P976" s="3"/>
      <c r="Q976" s="3"/>
      <c r="R976" s="3"/>
      <c r="S976" s="3"/>
      <c r="T976" s="3"/>
      <c r="U976" s="3"/>
      <c r="V976" s="3"/>
      <c r="W976" s="3"/>
      <c r="X976" s="3"/>
      <c r="AE976">
        <f>SUMIF(L7:L974,AE975,G7:G974)</f>
        <v>0</v>
      </c>
      <c r="AF976">
        <f>SUMIF(L7:L974,AF975,G7:G974)</f>
        <v>0</v>
      </c>
      <c r="AG976" t="s">
        <v>278</v>
      </c>
    </row>
    <row r="977" spans="3:33" x14ac:dyDescent="0.2">
      <c r="C977" s="258"/>
      <c r="D977" s="10"/>
      <c r="AG977" t="s">
        <v>279</v>
      </c>
    </row>
    <row r="978" spans="3:33" x14ac:dyDescent="0.2">
      <c r="D978" s="10"/>
    </row>
    <row r="979" spans="3:33" x14ac:dyDescent="0.2">
      <c r="D979" s="10"/>
    </row>
    <row r="980" spans="3:33" x14ac:dyDescent="0.2">
      <c r="D980" s="10"/>
    </row>
    <row r="981" spans="3:33" x14ac:dyDescent="0.2">
      <c r="D981" s="10"/>
    </row>
    <row r="982" spans="3:33" x14ac:dyDescent="0.2">
      <c r="D982" s="10"/>
    </row>
    <row r="983" spans="3:33" x14ac:dyDescent="0.2">
      <c r="D983" s="10"/>
    </row>
    <row r="984" spans="3:33" x14ac:dyDescent="0.2">
      <c r="D984" s="10"/>
    </row>
    <row r="985" spans="3:33" x14ac:dyDescent="0.2">
      <c r="D985" s="10"/>
    </row>
    <row r="986" spans="3:33" x14ac:dyDescent="0.2">
      <c r="D986" s="10"/>
    </row>
    <row r="987" spans="3:33" x14ac:dyDescent="0.2">
      <c r="D987" s="10"/>
    </row>
    <row r="988" spans="3:33" x14ac:dyDescent="0.2">
      <c r="D988" s="10"/>
    </row>
    <row r="989" spans="3:33" x14ac:dyDescent="0.2">
      <c r="D989" s="10"/>
    </row>
    <row r="990" spans="3:33" x14ac:dyDescent="0.2">
      <c r="D990" s="10"/>
    </row>
    <row r="991" spans="3:33" x14ac:dyDescent="0.2">
      <c r="D991" s="10"/>
    </row>
    <row r="992" spans="3:33"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i5HTJQAoJmEHnVWIHv+SOClSxgw/cRelrI3vl/oe+JikO/tNPdGlBgos3+ZJLM63PVqZf6ly3yxT3EiVXxdLg==" saltValue="NiveHMQoc3qFSiTZElr8gQ==" spinCount="100000" sheet="1"/>
  <mergeCells count="133">
    <mergeCell ref="C932:G932"/>
    <mergeCell ref="C883:G883"/>
    <mergeCell ref="C910:G910"/>
    <mergeCell ref="C917:G917"/>
    <mergeCell ref="C921:G921"/>
    <mergeCell ref="C924:G924"/>
    <mergeCell ref="C927:G927"/>
    <mergeCell ref="C793:G793"/>
    <mergeCell ref="C794:G794"/>
    <mergeCell ref="C795:G795"/>
    <mergeCell ref="C796:G796"/>
    <mergeCell ref="C799:G799"/>
    <mergeCell ref="C836:G836"/>
    <mergeCell ref="C783:G783"/>
    <mergeCell ref="C784:G784"/>
    <mergeCell ref="C785:G785"/>
    <mergeCell ref="C788:G788"/>
    <mergeCell ref="C791:G791"/>
    <mergeCell ref="C792:G792"/>
    <mergeCell ref="C775:G775"/>
    <mergeCell ref="C776:G776"/>
    <mergeCell ref="C777:G777"/>
    <mergeCell ref="C778:G778"/>
    <mergeCell ref="C779:G779"/>
    <mergeCell ref="C782:G782"/>
    <mergeCell ref="C765:G765"/>
    <mergeCell ref="C768:G768"/>
    <mergeCell ref="C769:G769"/>
    <mergeCell ref="C770:G770"/>
    <mergeCell ref="C771:G771"/>
    <mergeCell ref="C772:G772"/>
    <mergeCell ref="C757:G757"/>
    <mergeCell ref="C758:G758"/>
    <mergeCell ref="C759:G759"/>
    <mergeCell ref="C760:G760"/>
    <mergeCell ref="C763:G763"/>
    <mergeCell ref="C764:G764"/>
    <mergeCell ref="C749:G749"/>
    <mergeCell ref="C750:G750"/>
    <mergeCell ref="C751:G751"/>
    <mergeCell ref="C752:G752"/>
    <mergeCell ref="C755:G755"/>
    <mergeCell ref="C756:G756"/>
    <mergeCell ref="C735:G735"/>
    <mergeCell ref="C738:G738"/>
    <mergeCell ref="C741:G741"/>
    <mergeCell ref="C744:G744"/>
    <mergeCell ref="C747:G747"/>
    <mergeCell ref="C748:G748"/>
    <mergeCell ref="C664:G664"/>
    <mergeCell ref="C683:G683"/>
    <mergeCell ref="C687:G687"/>
    <mergeCell ref="C691:G691"/>
    <mergeCell ref="C712:G712"/>
    <mergeCell ref="C717:G717"/>
    <mergeCell ref="C585:G585"/>
    <mergeCell ref="C613:G613"/>
    <mergeCell ref="C617:G617"/>
    <mergeCell ref="C621:G621"/>
    <mergeCell ref="C624:G624"/>
    <mergeCell ref="C631:G631"/>
    <mergeCell ref="C577:G577"/>
    <mergeCell ref="C580:G580"/>
    <mergeCell ref="C581:G581"/>
    <mergeCell ref="C582:G582"/>
    <mergeCell ref="C583:G583"/>
    <mergeCell ref="C584:G584"/>
    <mergeCell ref="C518:G518"/>
    <mergeCell ref="C521:G521"/>
    <mergeCell ref="C524:G524"/>
    <mergeCell ref="C525:G525"/>
    <mergeCell ref="C543:G543"/>
    <mergeCell ref="C547:G547"/>
    <mergeCell ref="C485:G485"/>
    <mergeCell ref="C489:G489"/>
    <mergeCell ref="C492:G492"/>
    <mergeCell ref="C494:G494"/>
    <mergeCell ref="C497:G497"/>
    <mergeCell ref="C500:G500"/>
    <mergeCell ref="C432:G432"/>
    <mergeCell ref="C437:G437"/>
    <mergeCell ref="C443:G443"/>
    <mergeCell ref="C446:G446"/>
    <mergeCell ref="C459:G459"/>
    <mergeCell ref="C481:G481"/>
    <mergeCell ref="C383:G383"/>
    <mergeCell ref="C391:G391"/>
    <mergeCell ref="C396:G396"/>
    <mergeCell ref="C412:G412"/>
    <mergeCell ref="C424:G424"/>
    <mergeCell ref="C429:G429"/>
    <mergeCell ref="C333:G333"/>
    <mergeCell ref="C336:G336"/>
    <mergeCell ref="C366:G366"/>
    <mergeCell ref="C369:G369"/>
    <mergeCell ref="C374:G374"/>
    <mergeCell ref="C379:G379"/>
    <mergeCell ref="C213:G213"/>
    <mergeCell ref="C216:G216"/>
    <mergeCell ref="C225:G225"/>
    <mergeCell ref="C231:G231"/>
    <mergeCell ref="C290:G290"/>
    <mergeCell ref="C294:G294"/>
    <mergeCell ref="C149:G149"/>
    <mergeCell ref="C194:G194"/>
    <mergeCell ref="C198:G198"/>
    <mergeCell ref="C199:G199"/>
    <mergeCell ref="C202:G202"/>
    <mergeCell ref="C203:G203"/>
    <mergeCell ref="C96:G96"/>
    <mergeCell ref="C107:G107"/>
    <mergeCell ref="C111:G111"/>
    <mergeCell ref="C115:G115"/>
    <mergeCell ref="C119:G119"/>
    <mergeCell ref="C122:G122"/>
    <mergeCell ref="C45:G45"/>
    <mergeCell ref="C62:G62"/>
    <mergeCell ref="C68:G68"/>
    <mergeCell ref="C80:G80"/>
    <mergeCell ref="C83:G83"/>
    <mergeCell ref="C87:G87"/>
    <mergeCell ref="C15:G15"/>
    <mergeCell ref="C17:G17"/>
    <mergeCell ref="C20:G20"/>
    <mergeCell ref="C24:G24"/>
    <mergeCell ref="C35:G35"/>
    <mergeCell ref="C38:G3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743E-5648-4AA1-BF61-4267ABAF3556}">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68</v>
      </c>
      <c r="C3" s="200" t="s">
        <v>69</v>
      </c>
      <c r="D3" s="198"/>
      <c r="E3" s="198"/>
      <c r="F3" s="198"/>
      <c r="G3" s="199"/>
      <c r="AC3" s="176" t="s">
        <v>185</v>
      </c>
      <c r="AG3" t="s">
        <v>186</v>
      </c>
    </row>
    <row r="4" spans="1:60" ht="25.05" customHeight="1" x14ac:dyDescent="0.2">
      <c r="A4" s="201" t="s">
        <v>9</v>
      </c>
      <c r="B4" s="202" t="s">
        <v>71</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SUMIF(AG9:AG39,"&lt;&gt;NOR",G9:G39)</f>
        <v>0</v>
      </c>
      <c r="H8" s="231"/>
      <c r="I8" s="231">
        <f>SUM(I9:I39)</f>
        <v>0</v>
      </c>
      <c r="J8" s="231"/>
      <c r="K8" s="231">
        <f>SUM(K9:K39)</f>
        <v>0</v>
      </c>
      <c r="L8" s="231"/>
      <c r="M8" s="231">
        <f>SUM(M9:M39)</f>
        <v>0</v>
      </c>
      <c r="N8" s="231"/>
      <c r="O8" s="231">
        <f>SUM(O9:O39)</f>
        <v>0</v>
      </c>
      <c r="P8" s="231"/>
      <c r="Q8" s="231">
        <f>SUM(Q9:Q39)</f>
        <v>0</v>
      </c>
      <c r="R8" s="231"/>
      <c r="S8" s="231"/>
      <c r="T8" s="232"/>
      <c r="U8" s="226"/>
      <c r="V8" s="226">
        <f>SUM(V9:V39)</f>
        <v>241.97000000000006</v>
      </c>
      <c r="W8" s="226"/>
      <c r="X8" s="226"/>
      <c r="AG8" t="s">
        <v>210</v>
      </c>
    </row>
    <row r="9" spans="1:60" ht="20.95" outlineLevel="1" x14ac:dyDescent="0.2">
      <c r="A9" s="243">
        <v>1</v>
      </c>
      <c r="B9" s="244" t="s">
        <v>1499</v>
      </c>
      <c r="C9" s="255" t="s">
        <v>1500</v>
      </c>
      <c r="D9" s="245" t="s">
        <v>349</v>
      </c>
      <c r="E9" s="246">
        <v>120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14.4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1501</v>
      </c>
      <c r="C10" s="255" t="s">
        <v>1502</v>
      </c>
      <c r="D10" s="245" t="s">
        <v>349</v>
      </c>
      <c r="E10" s="246">
        <v>36</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5.76</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1503</v>
      </c>
      <c r="C11" s="255" t="s">
        <v>1504</v>
      </c>
      <c r="D11" s="245" t="s">
        <v>349</v>
      </c>
      <c r="E11" s="246">
        <v>220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109.38</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1505</v>
      </c>
      <c r="C12" s="255" t="s">
        <v>1506</v>
      </c>
      <c r="D12" s="245" t="s">
        <v>246</v>
      </c>
      <c r="E12" s="246">
        <v>4</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7.09</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1507</v>
      </c>
      <c r="C13" s="255" t="s">
        <v>1508</v>
      </c>
      <c r="D13" s="245" t="s">
        <v>246</v>
      </c>
      <c r="E13" s="246">
        <v>83</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20.25</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1509</v>
      </c>
      <c r="C14" s="255" t="s">
        <v>1510</v>
      </c>
      <c r="D14" s="245" t="s">
        <v>246</v>
      </c>
      <c r="E14" s="246">
        <v>28</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9.86</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1511</v>
      </c>
      <c r="C15" s="255" t="s">
        <v>1512</v>
      </c>
      <c r="D15" s="245" t="s">
        <v>246</v>
      </c>
      <c r="E15" s="246">
        <v>9</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7.84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1513</v>
      </c>
      <c r="C16" s="255" t="s">
        <v>1514</v>
      </c>
      <c r="D16" s="245" t="s">
        <v>246</v>
      </c>
      <c r="E16" s="246">
        <v>9</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0.99</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1515</v>
      </c>
      <c r="C17" s="252" t="s">
        <v>1516</v>
      </c>
      <c r="D17" s="235" t="s">
        <v>342</v>
      </c>
      <c r="E17" s="236">
        <v>92.4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343</v>
      </c>
      <c r="S17" s="238" t="s">
        <v>214</v>
      </c>
      <c r="T17" s="239" t="s">
        <v>284</v>
      </c>
      <c r="U17" s="222">
        <v>0</v>
      </c>
      <c r="V17" s="222">
        <f>ROUND(E17*U17,2)</f>
        <v>0</v>
      </c>
      <c r="W17" s="222"/>
      <c r="X17" s="222" t="s">
        <v>344</v>
      </c>
      <c r="Y17" s="211"/>
      <c r="Z17" s="211"/>
      <c r="AA17" s="211"/>
      <c r="AB17" s="211"/>
      <c r="AC17" s="211"/>
      <c r="AD17" s="211"/>
      <c r="AE17" s="211"/>
      <c r="AF17" s="211"/>
      <c r="AG17" s="211" t="s">
        <v>345</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2227</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1518</v>
      </c>
      <c r="C19" s="252" t="s">
        <v>1519</v>
      </c>
      <c r="D19" s="235" t="s">
        <v>342</v>
      </c>
      <c r="E19" s="236">
        <v>22.68</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343</v>
      </c>
      <c r="S19" s="238" t="s">
        <v>214</v>
      </c>
      <c r="T19" s="239" t="s">
        <v>284</v>
      </c>
      <c r="U19" s="222">
        <v>0</v>
      </c>
      <c r="V19" s="222">
        <f>ROUND(E19*U19,2)</f>
        <v>0</v>
      </c>
      <c r="W19" s="222"/>
      <c r="X19" s="222" t="s">
        <v>344</v>
      </c>
      <c r="Y19" s="211"/>
      <c r="Z19" s="211"/>
      <c r="AA19" s="211"/>
      <c r="AB19" s="211"/>
      <c r="AC19" s="211"/>
      <c r="AD19" s="211"/>
      <c r="AE19" s="211"/>
      <c r="AF19" s="211"/>
      <c r="AG19" s="211" t="s">
        <v>345</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2228</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1521</v>
      </c>
      <c r="C21" s="252" t="s">
        <v>1522</v>
      </c>
      <c r="D21" s="235" t="s">
        <v>342</v>
      </c>
      <c r="E21" s="236">
        <v>136.08000000000001</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343</v>
      </c>
      <c r="S21" s="238" t="s">
        <v>214</v>
      </c>
      <c r="T21" s="239" t="s">
        <v>284</v>
      </c>
      <c r="U21" s="222">
        <v>0</v>
      </c>
      <c r="V21" s="222">
        <f>ROUND(E21*U21,2)</f>
        <v>0</v>
      </c>
      <c r="W21" s="222"/>
      <c r="X21" s="222" t="s">
        <v>344</v>
      </c>
      <c r="Y21" s="211"/>
      <c r="Z21" s="211"/>
      <c r="AA21" s="211"/>
      <c r="AB21" s="211"/>
      <c r="AC21" s="211"/>
      <c r="AD21" s="211"/>
      <c r="AE21" s="211"/>
      <c r="AF21" s="211"/>
      <c r="AG21" s="211" t="s">
        <v>345</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2229</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1524</v>
      </c>
      <c r="C23" s="255" t="s">
        <v>1525</v>
      </c>
      <c r="D23" s="245" t="s">
        <v>246</v>
      </c>
      <c r="E23" s="246">
        <v>4</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344</v>
      </c>
      <c r="Y23" s="211"/>
      <c r="Z23" s="211"/>
      <c r="AA23" s="211"/>
      <c r="AB23" s="211"/>
      <c r="AC23" s="211"/>
      <c r="AD23" s="211"/>
      <c r="AE23" s="211"/>
      <c r="AF23" s="211"/>
      <c r="AG23" s="211" t="s">
        <v>345</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1526</v>
      </c>
      <c r="C24" s="255" t="s">
        <v>1527</v>
      </c>
      <c r="D24" s="245" t="s">
        <v>246</v>
      </c>
      <c r="E24" s="246">
        <v>76</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343</v>
      </c>
      <c r="S24" s="248" t="s">
        <v>214</v>
      </c>
      <c r="T24" s="249" t="s">
        <v>284</v>
      </c>
      <c r="U24" s="222">
        <v>0</v>
      </c>
      <c r="V24" s="222">
        <f>ROUND(E24*U24,2)</f>
        <v>0</v>
      </c>
      <c r="W24" s="222"/>
      <c r="X24" s="222" t="s">
        <v>344</v>
      </c>
      <c r="Y24" s="211"/>
      <c r="Z24" s="211"/>
      <c r="AA24" s="211"/>
      <c r="AB24" s="211"/>
      <c r="AC24" s="211"/>
      <c r="AD24" s="211"/>
      <c r="AE24" s="211"/>
      <c r="AF24" s="211"/>
      <c r="AG24" s="211" t="s">
        <v>345</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2230</v>
      </c>
      <c r="C25" s="255" t="s">
        <v>2231</v>
      </c>
      <c r="D25" s="245" t="s">
        <v>246</v>
      </c>
      <c r="E25" s="246">
        <v>148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344</v>
      </c>
      <c r="Y25" s="211"/>
      <c r="Z25" s="211"/>
      <c r="AA25" s="211"/>
      <c r="AB25" s="211"/>
      <c r="AC25" s="211"/>
      <c r="AD25" s="211"/>
      <c r="AE25" s="211"/>
      <c r="AF25" s="211"/>
      <c r="AG25" s="211" t="s">
        <v>345</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1532</v>
      </c>
      <c r="C26" s="255" t="s">
        <v>1533</v>
      </c>
      <c r="D26" s="245" t="s">
        <v>246</v>
      </c>
      <c r="E26" s="246">
        <v>9</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343</v>
      </c>
      <c r="S26" s="248" t="s">
        <v>214</v>
      </c>
      <c r="T26" s="249" t="s">
        <v>284</v>
      </c>
      <c r="U26" s="222">
        <v>0</v>
      </c>
      <c r="V26" s="222">
        <f>ROUND(E26*U26,2)</f>
        <v>0</v>
      </c>
      <c r="W26" s="222"/>
      <c r="X26" s="222" t="s">
        <v>344</v>
      </c>
      <c r="Y26" s="211"/>
      <c r="Z26" s="211"/>
      <c r="AA26" s="211"/>
      <c r="AB26" s="211"/>
      <c r="AC26" s="211"/>
      <c r="AD26" s="211"/>
      <c r="AE26" s="211"/>
      <c r="AF26" s="211"/>
      <c r="AG26" s="211" t="s">
        <v>345</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1534</v>
      </c>
      <c r="C27" s="255" t="s">
        <v>1535</v>
      </c>
      <c r="D27" s="245" t="s">
        <v>246</v>
      </c>
      <c r="E27" s="246">
        <v>18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t="s">
        <v>343</v>
      </c>
      <c r="S27" s="248" t="s">
        <v>214</v>
      </c>
      <c r="T27" s="249" t="s">
        <v>284</v>
      </c>
      <c r="U27" s="222">
        <v>0</v>
      </c>
      <c r="V27" s="222">
        <f>ROUND(E27*U27,2)</f>
        <v>0</v>
      </c>
      <c r="W27" s="222"/>
      <c r="X27" s="222" t="s">
        <v>344</v>
      </c>
      <c r="Y27" s="211"/>
      <c r="Z27" s="211"/>
      <c r="AA27" s="211"/>
      <c r="AB27" s="211"/>
      <c r="AC27" s="211"/>
      <c r="AD27" s="211"/>
      <c r="AE27" s="211"/>
      <c r="AF27" s="211"/>
      <c r="AG27" s="211" t="s">
        <v>345</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1536</v>
      </c>
      <c r="C28" s="255" t="s">
        <v>1537</v>
      </c>
      <c r="D28" s="245" t="s">
        <v>246</v>
      </c>
      <c r="E28" s="246">
        <v>9</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343</v>
      </c>
      <c r="S28" s="248" t="s">
        <v>214</v>
      </c>
      <c r="T28" s="249" t="s">
        <v>284</v>
      </c>
      <c r="U28" s="222">
        <v>0</v>
      </c>
      <c r="V28" s="222">
        <f>ROUND(E28*U28,2)</f>
        <v>0</v>
      </c>
      <c r="W28" s="222"/>
      <c r="X28" s="222" t="s">
        <v>344</v>
      </c>
      <c r="Y28" s="211"/>
      <c r="Z28" s="211"/>
      <c r="AA28" s="211"/>
      <c r="AB28" s="211"/>
      <c r="AC28" s="211"/>
      <c r="AD28" s="211"/>
      <c r="AE28" s="211"/>
      <c r="AF28" s="211"/>
      <c r="AG28" s="211" t="s">
        <v>345</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1538</v>
      </c>
      <c r="C29" s="255" t="s">
        <v>1539</v>
      </c>
      <c r="D29" s="245" t="s">
        <v>246</v>
      </c>
      <c r="E29" s="246">
        <v>10</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343</v>
      </c>
      <c r="S29" s="248" t="s">
        <v>214</v>
      </c>
      <c r="T29" s="249" t="s">
        <v>284</v>
      </c>
      <c r="U29" s="222">
        <v>0</v>
      </c>
      <c r="V29" s="222">
        <f>ROUND(E29*U29,2)</f>
        <v>0</v>
      </c>
      <c r="W29" s="222"/>
      <c r="X29" s="222" t="s">
        <v>344</v>
      </c>
      <c r="Y29" s="211"/>
      <c r="Z29" s="211"/>
      <c r="AA29" s="211"/>
      <c r="AB29" s="211"/>
      <c r="AC29" s="211"/>
      <c r="AD29" s="211"/>
      <c r="AE29" s="211"/>
      <c r="AF29" s="211"/>
      <c r="AG29" s="211" t="s">
        <v>345</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1540</v>
      </c>
      <c r="C30" s="255" t="s">
        <v>1541</v>
      </c>
      <c r="D30" s="245" t="s">
        <v>246</v>
      </c>
      <c r="E30" s="246">
        <v>64</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343</v>
      </c>
      <c r="S30" s="248" t="s">
        <v>214</v>
      </c>
      <c r="T30" s="249" t="s">
        <v>284</v>
      </c>
      <c r="U30" s="222">
        <v>0</v>
      </c>
      <c r="V30" s="222">
        <f>ROUND(E30*U30,2)</f>
        <v>0</v>
      </c>
      <c r="W30" s="222"/>
      <c r="X30" s="222" t="s">
        <v>344</v>
      </c>
      <c r="Y30" s="211"/>
      <c r="Z30" s="211"/>
      <c r="AA30" s="211"/>
      <c r="AB30" s="211"/>
      <c r="AC30" s="211"/>
      <c r="AD30" s="211"/>
      <c r="AE30" s="211"/>
      <c r="AF30" s="211"/>
      <c r="AG30" s="211" t="s">
        <v>345</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1544</v>
      </c>
      <c r="C31" s="255" t="s">
        <v>1545</v>
      </c>
      <c r="D31" s="245" t="s">
        <v>246</v>
      </c>
      <c r="E31" s="246">
        <v>9</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343</v>
      </c>
      <c r="S31" s="248" t="s">
        <v>214</v>
      </c>
      <c r="T31" s="249" t="s">
        <v>284</v>
      </c>
      <c r="U31" s="222">
        <v>0</v>
      </c>
      <c r="V31" s="222">
        <f>ROUND(E31*U31,2)</f>
        <v>0</v>
      </c>
      <c r="W31" s="222"/>
      <c r="X31" s="222" t="s">
        <v>344</v>
      </c>
      <c r="Y31" s="211"/>
      <c r="Z31" s="211"/>
      <c r="AA31" s="211"/>
      <c r="AB31" s="211"/>
      <c r="AC31" s="211"/>
      <c r="AD31" s="211"/>
      <c r="AE31" s="211"/>
      <c r="AF31" s="211"/>
      <c r="AG31" s="211" t="s">
        <v>345</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1546</v>
      </c>
      <c r="C32" s="255" t="s">
        <v>1547</v>
      </c>
      <c r="D32" s="245" t="s">
        <v>246</v>
      </c>
      <c r="E32" s="246">
        <v>18</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345</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1548</v>
      </c>
      <c r="C33" s="255" t="s">
        <v>1549</v>
      </c>
      <c r="D33" s="245" t="s">
        <v>1550</v>
      </c>
      <c r="E33" s="246">
        <v>36</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670</v>
      </c>
      <c r="S33" s="248" t="s">
        <v>214</v>
      </c>
      <c r="T33" s="249" t="s">
        <v>284</v>
      </c>
      <c r="U33" s="222">
        <v>1</v>
      </c>
      <c r="V33" s="222">
        <f>ROUND(E33*U33,2)</f>
        <v>36</v>
      </c>
      <c r="W33" s="222"/>
      <c r="X33" s="222" t="s">
        <v>671</v>
      </c>
      <c r="Y33" s="211"/>
      <c r="Z33" s="211"/>
      <c r="AA33" s="211"/>
      <c r="AB33" s="211"/>
      <c r="AC33" s="211"/>
      <c r="AD33" s="211"/>
      <c r="AE33" s="211"/>
      <c r="AF33" s="211"/>
      <c r="AG33" s="211" t="s">
        <v>1551</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33">
        <v>23</v>
      </c>
      <c r="B34" s="234" t="s">
        <v>1552</v>
      </c>
      <c r="C34" s="252" t="s">
        <v>1553</v>
      </c>
      <c r="D34" s="235" t="s">
        <v>349</v>
      </c>
      <c r="E34" s="236">
        <v>80</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214</v>
      </c>
      <c r="T34" s="239" t="s">
        <v>284</v>
      </c>
      <c r="U34" s="222">
        <v>0.25</v>
      </c>
      <c r="V34" s="222">
        <f>ROUND(E34*U34,2)</f>
        <v>20</v>
      </c>
      <c r="W34" s="222"/>
      <c r="X34" s="222" t="s">
        <v>248</v>
      </c>
      <c r="Y34" s="211"/>
      <c r="Z34" s="211"/>
      <c r="AA34" s="211"/>
      <c r="AB34" s="211"/>
      <c r="AC34" s="211"/>
      <c r="AD34" s="211"/>
      <c r="AE34" s="211"/>
      <c r="AF34" s="211"/>
      <c r="AG34" s="211" t="s">
        <v>1554</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8" t="s">
        <v>124</v>
      </c>
      <c r="D35" s="259"/>
      <c r="E35" s="260">
        <v>80</v>
      </c>
      <c r="F35" s="222"/>
      <c r="G35" s="222"/>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288</v>
      </c>
      <c r="AH35" s="211">
        <v>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24</v>
      </c>
      <c r="B36" s="244" t="s">
        <v>1556</v>
      </c>
      <c r="C36" s="255" t="s">
        <v>1557</v>
      </c>
      <c r="D36" s="245" t="s">
        <v>349</v>
      </c>
      <c r="E36" s="246">
        <v>15</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214</v>
      </c>
      <c r="T36" s="249" t="s">
        <v>284</v>
      </c>
      <c r="U36" s="222">
        <v>0.12</v>
      </c>
      <c r="V36" s="222">
        <f>ROUND(E36*U36,2)</f>
        <v>1.8</v>
      </c>
      <c r="W36" s="222"/>
      <c r="X36" s="222" t="s">
        <v>248</v>
      </c>
      <c r="Y36" s="211"/>
      <c r="Z36" s="211"/>
      <c r="AA36" s="211"/>
      <c r="AB36" s="211"/>
      <c r="AC36" s="211"/>
      <c r="AD36" s="211"/>
      <c r="AE36" s="211"/>
      <c r="AF36" s="211"/>
      <c r="AG36" s="211" t="s">
        <v>1554</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43">
        <v>25</v>
      </c>
      <c r="B37" s="244" t="s">
        <v>1558</v>
      </c>
      <c r="C37" s="255" t="s">
        <v>1559</v>
      </c>
      <c r="D37" s="245" t="s">
        <v>349</v>
      </c>
      <c r="E37" s="246">
        <v>10</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214</v>
      </c>
      <c r="T37" s="249" t="s">
        <v>284</v>
      </c>
      <c r="U37" s="222">
        <v>0.18</v>
      </c>
      <c r="V37" s="222">
        <f>ROUND(E37*U37,2)</f>
        <v>1.8</v>
      </c>
      <c r="W37" s="222"/>
      <c r="X37" s="222" t="s">
        <v>248</v>
      </c>
      <c r="Y37" s="211"/>
      <c r="Z37" s="211"/>
      <c r="AA37" s="211"/>
      <c r="AB37" s="211"/>
      <c r="AC37" s="211"/>
      <c r="AD37" s="211"/>
      <c r="AE37" s="211"/>
      <c r="AF37" s="211"/>
      <c r="AG37" s="211" t="s">
        <v>1554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26</v>
      </c>
      <c r="B38" s="244" t="s">
        <v>1560</v>
      </c>
      <c r="C38" s="255" t="s">
        <v>1561</v>
      </c>
      <c r="D38" s="245" t="s">
        <v>246</v>
      </c>
      <c r="E38" s="246">
        <v>6</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214</v>
      </c>
      <c r="T38" s="249" t="s">
        <v>284</v>
      </c>
      <c r="U38" s="222">
        <v>0.8</v>
      </c>
      <c r="V38" s="222">
        <f>ROUND(E38*U38,2)</f>
        <v>4.8</v>
      </c>
      <c r="W38" s="222"/>
      <c r="X38" s="222" t="s">
        <v>248</v>
      </c>
      <c r="Y38" s="211"/>
      <c r="Z38" s="211"/>
      <c r="AA38" s="211"/>
      <c r="AB38" s="211"/>
      <c r="AC38" s="211"/>
      <c r="AD38" s="211"/>
      <c r="AE38" s="211"/>
      <c r="AF38" s="211"/>
      <c r="AG38" s="211" t="s">
        <v>1554</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1562</v>
      </c>
      <c r="C39" s="255" t="s">
        <v>1563</v>
      </c>
      <c r="D39" s="245" t="s">
        <v>246</v>
      </c>
      <c r="E39" s="246">
        <v>5</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0.4</v>
      </c>
      <c r="V39" s="222">
        <f>ROUND(E39*U39,2)</f>
        <v>2</v>
      </c>
      <c r="W39" s="222"/>
      <c r="X39" s="222" t="s">
        <v>248</v>
      </c>
      <c r="Y39" s="211"/>
      <c r="Z39" s="211"/>
      <c r="AA39" s="211"/>
      <c r="AB39" s="211"/>
      <c r="AC39" s="211"/>
      <c r="AD39" s="211"/>
      <c r="AE39" s="211"/>
      <c r="AF39" s="211"/>
      <c r="AG39" s="211" t="s">
        <v>1554</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13.1" x14ac:dyDescent="0.2">
      <c r="A40" s="227" t="s">
        <v>209</v>
      </c>
      <c r="B40" s="228" t="s">
        <v>178</v>
      </c>
      <c r="C40" s="251" t="s">
        <v>179</v>
      </c>
      <c r="D40" s="229"/>
      <c r="E40" s="230"/>
      <c r="F40" s="231"/>
      <c r="G40" s="231">
        <f>SUMIF(AG41:AG43,"&lt;&gt;NOR",G41:G43)</f>
        <v>0</v>
      </c>
      <c r="H40" s="231"/>
      <c r="I40" s="231">
        <f>SUM(I41:I43)</f>
        <v>0</v>
      </c>
      <c r="J40" s="231"/>
      <c r="K40" s="231">
        <f>SUM(K41:K43)</f>
        <v>0</v>
      </c>
      <c r="L40" s="231"/>
      <c r="M40" s="231">
        <f>SUM(M41:M43)</f>
        <v>0</v>
      </c>
      <c r="N40" s="231"/>
      <c r="O40" s="231">
        <f>SUM(O41:O43)</f>
        <v>0</v>
      </c>
      <c r="P40" s="231"/>
      <c r="Q40" s="231">
        <f>SUM(Q41:Q43)</f>
        <v>0</v>
      </c>
      <c r="R40" s="231"/>
      <c r="S40" s="231"/>
      <c r="T40" s="232"/>
      <c r="U40" s="226"/>
      <c r="V40" s="226">
        <f>SUM(V41:V43)</f>
        <v>56.94</v>
      </c>
      <c r="W40" s="226"/>
      <c r="X40" s="226"/>
      <c r="AG40" t="s">
        <v>210</v>
      </c>
    </row>
    <row r="41" spans="1:60" outlineLevel="1" x14ac:dyDescent="0.2">
      <c r="A41" s="243">
        <v>28</v>
      </c>
      <c r="B41" s="244" t="s">
        <v>1564</v>
      </c>
      <c r="C41" s="255" t="s">
        <v>1565</v>
      </c>
      <c r="D41" s="245" t="s">
        <v>349</v>
      </c>
      <c r="E41" s="246">
        <v>120</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0.13552</v>
      </c>
      <c r="V41" s="222">
        <f>ROUND(E41*U41,2)</f>
        <v>16.260000000000002</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29</v>
      </c>
      <c r="B42" s="244" t="s">
        <v>1566</v>
      </c>
      <c r="C42" s="255" t="s">
        <v>1567</v>
      </c>
      <c r="D42" s="245" t="s">
        <v>349</v>
      </c>
      <c r="E42" s="246">
        <v>120</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214</v>
      </c>
      <c r="T42" s="249" t="s">
        <v>284</v>
      </c>
      <c r="U42" s="222">
        <v>0.16200000000000001</v>
      </c>
      <c r="V42" s="222">
        <f>ROUND(E42*U42,2)</f>
        <v>19.440000000000001</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33">
        <v>30</v>
      </c>
      <c r="B43" s="234" t="s">
        <v>1568</v>
      </c>
      <c r="C43" s="252" t="s">
        <v>1569</v>
      </c>
      <c r="D43" s="235" t="s">
        <v>294</v>
      </c>
      <c r="E43" s="236">
        <v>120</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c r="S43" s="238" t="s">
        <v>214</v>
      </c>
      <c r="T43" s="239" t="s">
        <v>284</v>
      </c>
      <c r="U43" s="222">
        <v>0.17699999999999999</v>
      </c>
      <c r="V43" s="222">
        <f>ROUND(E43*U43,2)</f>
        <v>21.24</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x14ac:dyDescent="0.2">
      <c r="A44" s="3"/>
      <c r="B44" s="4"/>
      <c r="C44" s="256"/>
      <c r="D44" s="6"/>
      <c r="E44" s="3"/>
      <c r="F44" s="3"/>
      <c r="G44" s="3"/>
      <c r="H44" s="3"/>
      <c r="I44" s="3"/>
      <c r="J44" s="3"/>
      <c r="K44" s="3"/>
      <c r="L44" s="3"/>
      <c r="M44" s="3"/>
      <c r="N44" s="3"/>
      <c r="O44" s="3"/>
      <c r="P44" s="3"/>
      <c r="Q44" s="3"/>
      <c r="R44" s="3"/>
      <c r="S44" s="3"/>
      <c r="T44" s="3"/>
      <c r="U44" s="3"/>
      <c r="V44" s="3"/>
      <c r="W44" s="3"/>
      <c r="X44" s="3"/>
      <c r="AE44">
        <v>15</v>
      </c>
      <c r="AF44">
        <v>21</v>
      </c>
      <c r="AG44" t="s">
        <v>196</v>
      </c>
    </row>
    <row r="45" spans="1:60" ht="13.1" x14ac:dyDescent="0.2">
      <c r="A45" s="214"/>
      <c r="B45" s="215" t="s">
        <v>29</v>
      </c>
      <c r="C45" s="257"/>
      <c r="D45" s="216"/>
      <c r="E45" s="217"/>
      <c r="F45" s="217"/>
      <c r="G45" s="250">
        <f>G8+G40</f>
        <v>0</v>
      </c>
      <c r="H45" s="3"/>
      <c r="I45" s="3"/>
      <c r="J45" s="3"/>
      <c r="K45" s="3"/>
      <c r="L45" s="3"/>
      <c r="M45" s="3"/>
      <c r="N45" s="3"/>
      <c r="O45" s="3"/>
      <c r="P45" s="3"/>
      <c r="Q45" s="3"/>
      <c r="R45" s="3"/>
      <c r="S45" s="3"/>
      <c r="T45" s="3"/>
      <c r="U45" s="3"/>
      <c r="V45" s="3"/>
      <c r="W45" s="3"/>
      <c r="X45" s="3"/>
      <c r="AE45">
        <f>SUMIF(L7:L43,AE44,G7:G43)</f>
        <v>0</v>
      </c>
      <c r="AF45">
        <f>SUMIF(L7:L43,AF44,G7:G43)</f>
        <v>0</v>
      </c>
      <c r="AG45" t="s">
        <v>278</v>
      </c>
    </row>
    <row r="46" spans="1:60" x14ac:dyDescent="0.2">
      <c r="C46" s="258"/>
      <c r="D46" s="10"/>
      <c r="AG46" t="s">
        <v>279</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u9+TqWJUrIKjTAvT9DKbP9NRH82CQDMfH6OPLffaTBIVjbOPy6B9IwJsXeSnudDWwbSfqJpC0nCtoDA5/JuCQ==" saltValue="rJ1c+NTG8N3159eLvfXxUA=="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928E-324D-454F-A3AB-E39B9391FFE3}">
  <sheetPr>
    <outlinePr summaryBelow="0"/>
  </sheetPr>
  <dimension ref="A1:BH5000"/>
  <sheetViews>
    <sheetView view="pageBreakPreview" zoomScale="60" zoomScaleNormal="100" workbookViewId="0">
      <pane ySplit="7" topLeftCell="A1417" activePane="bottomLeft" state="frozen"/>
      <selection pane="bottomLeft" activeCell="B1421" sqref="B142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74</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SUMIF(AG9:AG76,"&lt;&gt;NOR",G9:G76)</f>
        <v>0</v>
      </c>
      <c r="H8" s="231"/>
      <c r="I8" s="231">
        <f>SUM(I9:I76)</f>
        <v>0</v>
      </c>
      <c r="J8" s="231"/>
      <c r="K8" s="231">
        <f>SUM(K9:K76)</f>
        <v>0</v>
      </c>
      <c r="L8" s="231"/>
      <c r="M8" s="231">
        <f>SUM(M9:M76)</f>
        <v>0</v>
      </c>
      <c r="N8" s="231"/>
      <c r="O8" s="231">
        <f>SUM(O9:O76)</f>
        <v>8.58</v>
      </c>
      <c r="P8" s="231"/>
      <c r="Q8" s="231">
        <f>SUM(Q9:Q76)</f>
        <v>0</v>
      </c>
      <c r="R8" s="231"/>
      <c r="S8" s="231"/>
      <c r="T8" s="232"/>
      <c r="U8" s="226"/>
      <c r="V8" s="226">
        <f>SUM(V9:V76)</f>
        <v>409.48999999999995</v>
      </c>
      <c r="W8" s="226"/>
      <c r="X8" s="226"/>
      <c r="AG8" t="s">
        <v>210</v>
      </c>
    </row>
    <row r="9" spans="1:60" outlineLevel="1" x14ac:dyDescent="0.2">
      <c r="A9" s="233">
        <v>1</v>
      </c>
      <c r="B9" s="234" t="s">
        <v>280</v>
      </c>
      <c r="C9" s="252" t="s">
        <v>281</v>
      </c>
      <c r="D9" s="235" t="s">
        <v>282</v>
      </c>
      <c r="E9" s="236">
        <v>274.09813000000003</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100.05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ht="20.95" outlineLevel="1" x14ac:dyDescent="0.2">
      <c r="A11" s="218"/>
      <c r="B11" s="219"/>
      <c r="C11" s="268" t="s">
        <v>2232</v>
      </c>
      <c r="D11" s="259"/>
      <c r="E11" s="260">
        <v>30.48</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18"/>
      <c r="B12" s="219"/>
      <c r="C12" s="268" t="s">
        <v>2233</v>
      </c>
      <c r="D12" s="259"/>
      <c r="E12" s="260">
        <v>26.6</v>
      </c>
      <c r="F12" s="222"/>
      <c r="G12" s="22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288</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8" t="s">
        <v>2234</v>
      </c>
      <c r="D13" s="259"/>
      <c r="E13" s="260">
        <v>44.26</v>
      </c>
      <c r="F13" s="222"/>
      <c r="G13" s="222"/>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288</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8" t="s">
        <v>2235</v>
      </c>
      <c r="D14" s="259"/>
      <c r="E14" s="260">
        <v>172.76</v>
      </c>
      <c r="F14" s="222"/>
      <c r="G14" s="22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288</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33">
        <v>2</v>
      </c>
      <c r="B15" s="234" t="s">
        <v>2236</v>
      </c>
      <c r="C15" s="252" t="s">
        <v>2237</v>
      </c>
      <c r="D15" s="235" t="s">
        <v>282</v>
      </c>
      <c r="E15" s="236">
        <v>12</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t="s">
        <v>283</v>
      </c>
      <c r="S15" s="238" t="s">
        <v>214</v>
      </c>
      <c r="T15" s="239" t="s">
        <v>284</v>
      </c>
      <c r="U15" s="222">
        <v>3.5329999999999999</v>
      </c>
      <c r="V15" s="222">
        <f>ROUND(E15*U15,2)</f>
        <v>42.4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67" t="s">
        <v>2238</v>
      </c>
      <c r="D16" s="265"/>
      <c r="E16" s="265"/>
      <c r="F16" s="265"/>
      <c r="G16" s="265"/>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286</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8" t="s">
        <v>2239</v>
      </c>
      <c r="D17" s="259"/>
      <c r="E17" s="260">
        <v>12</v>
      </c>
      <c r="F17" s="222"/>
      <c r="G17" s="22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288</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3</v>
      </c>
      <c r="B18" s="244" t="s">
        <v>2240</v>
      </c>
      <c r="C18" s="255" t="s">
        <v>2241</v>
      </c>
      <c r="D18" s="245" t="s">
        <v>980</v>
      </c>
      <c r="E18" s="246">
        <v>7</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2242</v>
      </c>
      <c r="Y18" s="211"/>
      <c r="Z18" s="211"/>
      <c r="AA18" s="211"/>
      <c r="AB18" s="211"/>
      <c r="AC18" s="211"/>
      <c r="AD18" s="211"/>
      <c r="AE18" s="211"/>
      <c r="AF18" s="211"/>
      <c r="AG18" s="211" t="s">
        <v>2243</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4</v>
      </c>
      <c r="B19" s="234" t="s">
        <v>290</v>
      </c>
      <c r="C19" s="252" t="s">
        <v>291</v>
      </c>
      <c r="D19" s="235" t="s">
        <v>282</v>
      </c>
      <c r="E19" s="236">
        <v>274.09813000000003</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283</v>
      </c>
      <c r="S19" s="238" t="s">
        <v>214</v>
      </c>
      <c r="T19" s="239" t="s">
        <v>284</v>
      </c>
      <c r="U19" s="222">
        <v>8.4000000000000005E-2</v>
      </c>
      <c r="V19" s="222">
        <f>ROUND(E19*U19,2)</f>
        <v>23.02</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31.45" outlineLevel="1" x14ac:dyDescent="0.2">
      <c r="A20" s="218"/>
      <c r="B20" s="219"/>
      <c r="C20" s="267" t="s">
        <v>285</v>
      </c>
      <c r="D20" s="265"/>
      <c r="E20" s="265"/>
      <c r="F20" s="265"/>
      <c r="G20" s="265"/>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286</v>
      </c>
      <c r="AH20" s="211"/>
      <c r="AI20" s="211"/>
      <c r="AJ20" s="211"/>
      <c r="AK20" s="211"/>
      <c r="AL20" s="211"/>
      <c r="AM20" s="211"/>
      <c r="AN20" s="211"/>
      <c r="AO20" s="211"/>
      <c r="AP20" s="211"/>
      <c r="AQ20" s="211"/>
      <c r="AR20" s="211"/>
      <c r="AS20" s="211"/>
      <c r="AT20" s="211"/>
      <c r="AU20" s="211"/>
      <c r="AV20" s="211"/>
      <c r="AW20" s="211"/>
      <c r="AX20" s="211"/>
      <c r="AY20" s="211"/>
      <c r="AZ20" s="211"/>
      <c r="BA20" s="241"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1"/>
      <c r="BC20" s="211"/>
      <c r="BD20" s="211"/>
      <c r="BE20" s="211"/>
      <c r="BF20" s="211"/>
      <c r="BG20" s="211"/>
      <c r="BH20" s="211"/>
    </row>
    <row r="21" spans="1:60" outlineLevel="1" x14ac:dyDescent="0.2">
      <c r="A21" s="233">
        <v>5</v>
      </c>
      <c r="B21" s="234" t="s">
        <v>300</v>
      </c>
      <c r="C21" s="252" t="s">
        <v>301</v>
      </c>
      <c r="D21" s="235" t="s">
        <v>282</v>
      </c>
      <c r="E21" s="236">
        <v>274.09813000000003</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283</v>
      </c>
      <c r="S21" s="238" t="s">
        <v>214</v>
      </c>
      <c r="T21" s="239" t="s">
        <v>284</v>
      </c>
      <c r="U21" s="222">
        <v>0.51900000000000002</v>
      </c>
      <c r="V21" s="222">
        <f>ROUND(E21*U21,2)</f>
        <v>142.26</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7" t="s">
        <v>302</v>
      </c>
      <c r="D22" s="265"/>
      <c r="E22" s="265"/>
      <c r="F22" s="265"/>
      <c r="G22" s="265"/>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286</v>
      </c>
      <c r="AH22" s="211"/>
      <c r="AI22" s="211"/>
      <c r="AJ22" s="211"/>
      <c r="AK22" s="211"/>
      <c r="AL22" s="211"/>
      <c r="AM22" s="211"/>
      <c r="AN22" s="211"/>
      <c r="AO22" s="211"/>
      <c r="AP22" s="211"/>
      <c r="AQ22" s="211"/>
      <c r="AR22" s="211"/>
      <c r="AS22" s="211"/>
      <c r="AT22" s="211"/>
      <c r="AU22" s="211"/>
      <c r="AV22" s="211"/>
      <c r="AW22" s="211"/>
      <c r="AX22" s="211"/>
      <c r="AY22" s="211"/>
      <c r="AZ22" s="211"/>
      <c r="BA22" s="241" t="str">
        <f>C22</f>
        <v>bez naložení do dopravní nádoby, ale s vyprázdněním dopravní nádoby na hromadu nebo na dopravní prostředek,</v>
      </c>
      <c r="BB22" s="211"/>
      <c r="BC22" s="211"/>
      <c r="BD22" s="211"/>
      <c r="BE22" s="211"/>
      <c r="BF22" s="211"/>
      <c r="BG22" s="211"/>
      <c r="BH22" s="211"/>
    </row>
    <row r="23" spans="1:60" outlineLevel="1" x14ac:dyDescent="0.2">
      <c r="A23" s="233">
        <v>6</v>
      </c>
      <c r="B23" s="234" t="s">
        <v>303</v>
      </c>
      <c r="C23" s="252" t="s">
        <v>304</v>
      </c>
      <c r="D23" s="235" t="s">
        <v>282</v>
      </c>
      <c r="E23" s="236">
        <v>166.62261000000001</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t="s">
        <v>283</v>
      </c>
      <c r="S23" s="238" t="s">
        <v>214</v>
      </c>
      <c r="T23" s="239" t="s">
        <v>284</v>
      </c>
      <c r="U23" s="222">
        <v>1.0999999999999999E-2</v>
      </c>
      <c r="V23" s="222">
        <f>ROUND(E23*U23,2)</f>
        <v>1.83</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18"/>
      <c r="B24" s="219"/>
      <c r="C24" s="267" t="s">
        <v>305</v>
      </c>
      <c r="D24" s="265"/>
      <c r="E24" s="265"/>
      <c r="F24" s="265"/>
      <c r="G24" s="265"/>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286</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0.95" outlineLevel="1" x14ac:dyDescent="0.2">
      <c r="A25" s="218"/>
      <c r="B25" s="219"/>
      <c r="C25" s="268" t="s">
        <v>2232</v>
      </c>
      <c r="D25" s="259"/>
      <c r="E25" s="260">
        <v>30.48</v>
      </c>
      <c r="F25" s="222"/>
      <c r="G25" s="222"/>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288</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31.45" outlineLevel="1" x14ac:dyDescent="0.2">
      <c r="A26" s="218"/>
      <c r="B26" s="219"/>
      <c r="C26" s="268" t="s">
        <v>2233</v>
      </c>
      <c r="D26" s="259"/>
      <c r="E26" s="260">
        <v>26.6</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18"/>
      <c r="B27" s="219"/>
      <c r="C27" s="268" t="s">
        <v>2234</v>
      </c>
      <c r="D27" s="259"/>
      <c r="E27" s="260">
        <v>44.26</v>
      </c>
      <c r="F27" s="222"/>
      <c r="G27" s="22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288</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68" t="s">
        <v>2235</v>
      </c>
      <c r="D28" s="259"/>
      <c r="E28" s="260">
        <v>172.76</v>
      </c>
      <c r="F28" s="222"/>
      <c r="G28" s="22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288</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ht="20.95" outlineLevel="1" x14ac:dyDescent="0.2">
      <c r="A29" s="218"/>
      <c r="B29" s="219"/>
      <c r="C29" s="268" t="s">
        <v>2244</v>
      </c>
      <c r="D29" s="259"/>
      <c r="E29" s="260">
        <v>-138.88</v>
      </c>
      <c r="F29" s="222"/>
      <c r="G29" s="22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288</v>
      </c>
      <c r="AH29" s="211">
        <v>0</v>
      </c>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8" t="s">
        <v>2245</v>
      </c>
      <c r="D30" s="259"/>
      <c r="E30" s="260">
        <v>19.399999999999999</v>
      </c>
      <c r="F30" s="222"/>
      <c r="G30" s="22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288</v>
      </c>
      <c r="AH30" s="211">
        <v>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68" t="s">
        <v>2239</v>
      </c>
      <c r="D31" s="259"/>
      <c r="E31" s="260">
        <v>12</v>
      </c>
      <c r="F31" s="222"/>
      <c r="G31" s="22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288</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31.45" outlineLevel="1" x14ac:dyDescent="0.2">
      <c r="A32" s="233">
        <v>7</v>
      </c>
      <c r="B32" s="234" t="s">
        <v>308</v>
      </c>
      <c r="C32" s="252" t="s">
        <v>309</v>
      </c>
      <c r="D32" s="235" t="s">
        <v>282</v>
      </c>
      <c r="E32" s="236">
        <v>1666.2261000000001</v>
      </c>
      <c r="F32" s="237"/>
      <c r="G32" s="238">
        <f>ROUND(E32*F32,2)</f>
        <v>0</v>
      </c>
      <c r="H32" s="237"/>
      <c r="I32" s="238">
        <f>ROUND(E32*H32,2)</f>
        <v>0</v>
      </c>
      <c r="J32" s="237"/>
      <c r="K32" s="238">
        <f>ROUND(E32*J32,2)</f>
        <v>0</v>
      </c>
      <c r="L32" s="238">
        <v>21</v>
      </c>
      <c r="M32" s="238">
        <f>G32*(1+L32/100)</f>
        <v>0</v>
      </c>
      <c r="N32" s="238">
        <v>0</v>
      </c>
      <c r="O32" s="238">
        <f>ROUND(E32*N32,2)</f>
        <v>0</v>
      </c>
      <c r="P32" s="238">
        <v>0</v>
      </c>
      <c r="Q32" s="238">
        <f>ROUND(E32*P32,2)</f>
        <v>0</v>
      </c>
      <c r="R32" s="238" t="s">
        <v>283</v>
      </c>
      <c r="S32" s="238" t="s">
        <v>214</v>
      </c>
      <c r="T32" s="239" t="s">
        <v>284</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67" t="s">
        <v>305</v>
      </c>
      <c r="D33" s="265"/>
      <c r="E33" s="265"/>
      <c r="F33" s="265"/>
      <c r="G33" s="265"/>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286</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68" t="s">
        <v>2246</v>
      </c>
      <c r="D34" s="259"/>
      <c r="E34" s="260">
        <v>1666.23</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33">
        <v>8</v>
      </c>
      <c r="B35" s="234" t="s">
        <v>2247</v>
      </c>
      <c r="C35" s="252" t="s">
        <v>2248</v>
      </c>
      <c r="D35" s="235" t="s">
        <v>282</v>
      </c>
      <c r="E35" s="236">
        <v>5</v>
      </c>
      <c r="F35" s="237"/>
      <c r="G35" s="238">
        <f>ROUND(E35*F35,2)</f>
        <v>0</v>
      </c>
      <c r="H35" s="237"/>
      <c r="I35" s="238">
        <f>ROUND(E35*H35,2)</f>
        <v>0</v>
      </c>
      <c r="J35" s="237"/>
      <c r="K35" s="238">
        <f>ROUND(E35*J35,2)</f>
        <v>0</v>
      </c>
      <c r="L35" s="238">
        <v>21</v>
      </c>
      <c r="M35" s="238">
        <f>G35*(1+L35/100)</f>
        <v>0</v>
      </c>
      <c r="N35" s="238">
        <v>1.7</v>
      </c>
      <c r="O35" s="238">
        <f>ROUND(E35*N35,2)</f>
        <v>8.5</v>
      </c>
      <c r="P35" s="238">
        <v>0</v>
      </c>
      <c r="Q35" s="238">
        <f>ROUND(E35*P35,2)</f>
        <v>0</v>
      </c>
      <c r="R35" s="238" t="s">
        <v>283</v>
      </c>
      <c r="S35" s="238" t="s">
        <v>214</v>
      </c>
      <c r="T35" s="239" t="s">
        <v>284</v>
      </c>
      <c r="U35" s="222">
        <v>1.587</v>
      </c>
      <c r="V35" s="222">
        <f>ROUND(E35*U35,2)</f>
        <v>7.94</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20.95" outlineLevel="1" x14ac:dyDescent="0.2">
      <c r="A36" s="218"/>
      <c r="B36" s="219"/>
      <c r="C36" s="267" t="s">
        <v>2249</v>
      </c>
      <c r="D36" s="265"/>
      <c r="E36" s="265"/>
      <c r="F36" s="265"/>
      <c r="G36" s="265"/>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286</v>
      </c>
      <c r="AH36" s="211"/>
      <c r="AI36" s="211"/>
      <c r="AJ36" s="211"/>
      <c r="AK36" s="211"/>
      <c r="AL36" s="211"/>
      <c r="AM36" s="211"/>
      <c r="AN36" s="211"/>
      <c r="AO36" s="211"/>
      <c r="AP36" s="211"/>
      <c r="AQ36" s="211"/>
      <c r="AR36" s="211"/>
      <c r="AS36" s="211"/>
      <c r="AT36" s="211"/>
      <c r="AU36" s="211"/>
      <c r="AV36" s="211"/>
      <c r="AW36" s="211"/>
      <c r="AX36" s="211"/>
      <c r="AY36" s="211"/>
      <c r="AZ36" s="211"/>
      <c r="BA36" s="241" t="str">
        <f>C36</f>
        <v>sypaninou z vhodných hornin tř. 1 - 4 nebo materiálem připraveným podél výkopu ve vzdálenosti do 3 m od jeho kraje, pro jakoukoliv hloubku výkopu a jakoukoliv míru zhutnění,</v>
      </c>
      <c r="BB36" s="211"/>
      <c r="BC36" s="211"/>
      <c r="BD36" s="211"/>
      <c r="BE36" s="211"/>
      <c r="BF36" s="211"/>
      <c r="BG36" s="211"/>
      <c r="BH36" s="211"/>
    </row>
    <row r="37" spans="1:60" outlineLevel="1" x14ac:dyDescent="0.2">
      <c r="A37" s="218"/>
      <c r="B37" s="219"/>
      <c r="C37" s="268" t="s">
        <v>2250</v>
      </c>
      <c r="D37" s="259"/>
      <c r="E37" s="260">
        <v>5</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33">
        <v>9</v>
      </c>
      <c r="B38" s="234" t="s">
        <v>1580</v>
      </c>
      <c r="C38" s="252" t="s">
        <v>1581</v>
      </c>
      <c r="D38" s="235" t="s">
        <v>282</v>
      </c>
      <c r="E38" s="236">
        <v>19.399999999999999</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t="s">
        <v>283</v>
      </c>
      <c r="S38" s="238" t="s">
        <v>214</v>
      </c>
      <c r="T38" s="239" t="s">
        <v>284</v>
      </c>
      <c r="U38" s="222">
        <v>0.65200000000000002</v>
      </c>
      <c r="V38" s="222">
        <f>ROUND(E38*U38,2)</f>
        <v>12.65</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68" t="s">
        <v>2245</v>
      </c>
      <c r="D39" s="259"/>
      <c r="E39" s="260">
        <v>19.399999999999999</v>
      </c>
      <c r="F39" s="222"/>
      <c r="G39" s="222"/>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288</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33">
        <v>10</v>
      </c>
      <c r="B40" s="234" t="s">
        <v>318</v>
      </c>
      <c r="C40" s="252" t="s">
        <v>319</v>
      </c>
      <c r="D40" s="235" t="s">
        <v>282</v>
      </c>
      <c r="E40" s="236">
        <v>286.09813000000003</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t="s">
        <v>283</v>
      </c>
      <c r="S40" s="238" t="s">
        <v>214</v>
      </c>
      <c r="T40" s="239" t="s">
        <v>284</v>
      </c>
      <c r="U40" s="222">
        <v>8.9999999999999993E-3</v>
      </c>
      <c r="V40" s="222">
        <f>ROUND(E40*U40,2)</f>
        <v>2.57</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ht="20.95" outlineLevel="1" x14ac:dyDescent="0.2">
      <c r="A41" s="218"/>
      <c r="B41" s="219"/>
      <c r="C41" s="268" t="s">
        <v>2232</v>
      </c>
      <c r="D41" s="259"/>
      <c r="E41" s="260">
        <v>30.48</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31.45" outlineLevel="1" x14ac:dyDescent="0.2">
      <c r="A42" s="218"/>
      <c r="B42" s="219"/>
      <c r="C42" s="268" t="s">
        <v>2233</v>
      </c>
      <c r="D42" s="259"/>
      <c r="E42" s="260">
        <v>26.6</v>
      </c>
      <c r="F42" s="222"/>
      <c r="G42" s="222"/>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288</v>
      </c>
      <c r="AH42" s="211">
        <v>0</v>
      </c>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8" t="s">
        <v>2234</v>
      </c>
      <c r="D43" s="259"/>
      <c r="E43" s="260">
        <v>44.26</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8" t="s">
        <v>2235</v>
      </c>
      <c r="D44" s="259"/>
      <c r="E44" s="260">
        <v>172.76</v>
      </c>
      <c r="F44" s="222"/>
      <c r="G44" s="222"/>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68" t="s">
        <v>2239</v>
      </c>
      <c r="D45" s="259"/>
      <c r="E45" s="260">
        <v>12</v>
      </c>
      <c r="F45" s="222"/>
      <c r="G45" s="222"/>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288</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3">
        <v>11</v>
      </c>
      <c r="B46" s="234" t="s">
        <v>320</v>
      </c>
      <c r="C46" s="252" t="s">
        <v>321</v>
      </c>
      <c r="D46" s="235" t="s">
        <v>282</v>
      </c>
      <c r="E46" s="236">
        <v>150.87551999999999</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t="s">
        <v>283</v>
      </c>
      <c r="S46" s="238" t="s">
        <v>214</v>
      </c>
      <c r="T46" s="239" t="s">
        <v>284</v>
      </c>
      <c r="U46" s="222">
        <v>0.20200000000000001</v>
      </c>
      <c r="V46" s="222">
        <f>ROUND(E46*U46,2)</f>
        <v>30.48</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67" t="s">
        <v>322</v>
      </c>
      <c r="D47" s="265"/>
      <c r="E47" s="265"/>
      <c r="F47" s="265"/>
      <c r="G47" s="265"/>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286</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18"/>
      <c r="B48" s="219"/>
      <c r="C48" s="268" t="s">
        <v>2251</v>
      </c>
      <c r="D48" s="259"/>
      <c r="E48" s="260">
        <v>138.88</v>
      </c>
      <c r="F48" s="222"/>
      <c r="G48" s="22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288</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68" t="s">
        <v>2239</v>
      </c>
      <c r="D49" s="259"/>
      <c r="E49" s="260">
        <v>12</v>
      </c>
      <c r="F49" s="222"/>
      <c r="G49" s="222"/>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288</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33">
        <v>12</v>
      </c>
      <c r="B50" s="234" t="s">
        <v>325</v>
      </c>
      <c r="C50" s="252" t="s">
        <v>326</v>
      </c>
      <c r="D50" s="235" t="s">
        <v>294</v>
      </c>
      <c r="E50" s="236">
        <v>97</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t="s">
        <v>327</v>
      </c>
      <c r="S50" s="238" t="s">
        <v>214</v>
      </c>
      <c r="T50" s="239" t="s">
        <v>284</v>
      </c>
      <c r="U50" s="222">
        <v>0.06</v>
      </c>
      <c r="V50" s="222">
        <f>ROUND(E50*U50,2)</f>
        <v>5.82</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67" t="s">
        <v>328</v>
      </c>
      <c r="D51" s="265"/>
      <c r="E51" s="265"/>
      <c r="F51" s="265"/>
      <c r="G51" s="265"/>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286</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68" t="s">
        <v>2252</v>
      </c>
      <c r="D52" s="259"/>
      <c r="E52" s="260">
        <v>97</v>
      </c>
      <c r="F52" s="222"/>
      <c r="G52" s="22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288</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ht="20.95" outlineLevel="1" x14ac:dyDescent="0.2">
      <c r="A53" s="233">
        <v>13</v>
      </c>
      <c r="B53" s="234" t="s">
        <v>330</v>
      </c>
      <c r="C53" s="252" t="s">
        <v>331</v>
      </c>
      <c r="D53" s="235" t="s">
        <v>294</v>
      </c>
      <c r="E53" s="236">
        <v>37</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c r="S53" s="238" t="s">
        <v>247</v>
      </c>
      <c r="T53" s="23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18"/>
      <c r="B54" s="219"/>
      <c r="C54" s="268" t="s">
        <v>2253</v>
      </c>
      <c r="D54" s="259"/>
      <c r="E54" s="260">
        <v>37</v>
      </c>
      <c r="F54" s="222"/>
      <c r="G54" s="222"/>
      <c r="H54" s="222"/>
      <c r="I54" s="222"/>
      <c r="J54" s="222"/>
      <c r="K54" s="222"/>
      <c r="L54" s="222"/>
      <c r="M54" s="222"/>
      <c r="N54" s="222"/>
      <c r="O54" s="222"/>
      <c r="P54" s="222"/>
      <c r="Q54" s="222"/>
      <c r="R54" s="222"/>
      <c r="S54" s="222"/>
      <c r="T54" s="222"/>
      <c r="U54" s="222"/>
      <c r="V54" s="222"/>
      <c r="W54" s="222"/>
      <c r="X54" s="222"/>
      <c r="Y54" s="211"/>
      <c r="Z54" s="211"/>
      <c r="AA54" s="211"/>
      <c r="AB54" s="211"/>
      <c r="AC54" s="211"/>
      <c r="AD54" s="211"/>
      <c r="AE54" s="211"/>
      <c r="AF54" s="211"/>
      <c r="AG54" s="211" t="s">
        <v>288</v>
      </c>
      <c r="AH54" s="211">
        <v>0</v>
      </c>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0.95" outlineLevel="1" x14ac:dyDescent="0.2">
      <c r="A55" s="233">
        <v>14</v>
      </c>
      <c r="B55" s="234" t="s">
        <v>2254</v>
      </c>
      <c r="C55" s="252" t="s">
        <v>2255</v>
      </c>
      <c r="D55" s="235" t="s">
        <v>294</v>
      </c>
      <c r="E55" s="236">
        <v>97</v>
      </c>
      <c r="F55" s="237"/>
      <c r="G55" s="238">
        <f>ROUND(E55*F55,2)</f>
        <v>0</v>
      </c>
      <c r="H55" s="237"/>
      <c r="I55" s="238">
        <f>ROUND(E55*H55,2)</f>
        <v>0</v>
      </c>
      <c r="J55" s="237"/>
      <c r="K55" s="238">
        <f>ROUND(E55*J55,2)</f>
        <v>0</v>
      </c>
      <c r="L55" s="238">
        <v>21</v>
      </c>
      <c r="M55" s="238">
        <f>G55*(1+L55/100)</f>
        <v>0</v>
      </c>
      <c r="N55" s="238">
        <v>0</v>
      </c>
      <c r="O55" s="238">
        <f>ROUND(E55*N55,2)</f>
        <v>0</v>
      </c>
      <c r="P55" s="238">
        <v>0</v>
      </c>
      <c r="Q55" s="238">
        <f>ROUND(E55*P55,2)</f>
        <v>0</v>
      </c>
      <c r="R55" s="238" t="s">
        <v>283</v>
      </c>
      <c r="S55" s="238" t="s">
        <v>214</v>
      </c>
      <c r="T55" s="239" t="s">
        <v>284</v>
      </c>
      <c r="U55" s="222">
        <v>0.254</v>
      </c>
      <c r="V55" s="222">
        <f>ROUND(E55*U55,2)</f>
        <v>24.64</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ht="20.95" outlineLevel="1" x14ac:dyDescent="0.2">
      <c r="A56" s="218"/>
      <c r="B56" s="219"/>
      <c r="C56" s="267" t="s">
        <v>335</v>
      </c>
      <c r="D56" s="265"/>
      <c r="E56" s="265"/>
      <c r="F56" s="265"/>
      <c r="G56" s="265"/>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286</v>
      </c>
      <c r="AH56" s="211"/>
      <c r="AI56" s="211"/>
      <c r="AJ56" s="211"/>
      <c r="AK56" s="211"/>
      <c r="AL56" s="211"/>
      <c r="AM56" s="211"/>
      <c r="AN56" s="211"/>
      <c r="AO56" s="211"/>
      <c r="AP56" s="211"/>
      <c r="AQ56" s="211"/>
      <c r="AR56" s="211"/>
      <c r="AS56" s="211"/>
      <c r="AT56" s="211"/>
      <c r="AU56" s="211"/>
      <c r="AV56" s="211"/>
      <c r="AW56" s="211"/>
      <c r="AX56" s="211"/>
      <c r="AY56" s="211"/>
      <c r="AZ56" s="211"/>
      <c r="BA56" s="241" t="str">
        <f>C56</f>
        <v>s případným nutným přemístěním hromad nebo dočasných skládek na místo potřeby ze vzdálenosti do 30 m, v rovině nebo ve svahu do 1 : 5,</v>
      </c>
      <c r="BB56" s="211"/>
      <c r="BC56" s="211"/>
      <c r="BD56" s="211"/>
      <c r="BE56" s="211"/>
      <c r="BF56" s="211"/>
      <c r="BG56" s="211"/>
      <c r="BH56" s="211"/>
    </row>
    <row r="57" spans="1:60" outlineLevel="1" x14ac:dyDescent="0.2">
      <c r="A57" s="218"/>
      <c r="B57" s="219"/>
      <c r="C57" s="268" t="s">
        <v>2252</v>
      </c>
      <c r="D57" s="259"/>
      <c r="E57" s="260">
        <v>97</v>
      </c>
      <c r="F57" s="222"/>
      <c r="G57" s="22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288</v>
      </c>
      <c r="AH57" s="211">
        <v>0</v>
      </c>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33">
        <v>15</v>
      </c>
      <c r="B58" s="234" t="s">
        <v>2256</v>
      </c>
      <c r="C58" s="252" t="s">
        <v>2257</v>
      </c>
      <c r="D58" s="235" t="s">
        <v>1938</v>
      </c>
      <c r="E58" s="236">
        <v>19.399999999999999</v>
      </c>
      <c r="F58" s="237"/>
      <c r="G58" s="238">
        <f>ROUND(E58*F58,2)</f>
        <v>0</v>
      </c>
      <c r="H58" s="237"/>
      <c r="I58" s="238">
        <f>ROUND(E58*H58,2)</f>
        <v>0</v>
      </c>
      <c r="J58" s="237"/>
      <c r="K58" s="238">
        <f>ROUND(E58*J58,2)</f>
        <v>0</v>
      </c>
      <c r="L58" s="238">
        <v>21</v>
      </c>
      <c r="M58" s="238">
        <f>G58*(1+L58/100)</f>
        <v>0</v>
      </c>
      <c r="N58" s="238">
        <v>0</v>
      </c>
      <c r="O58" s="238">
        <f>ROUND(E58*N58,2)</f>
        <v>0</v>
      </c>
      <c r="P58" s="238">
        <v>0</v>
      </c>
      <c r="Q58" s="238">
        <f>ROUND(E58*P58,2)</f>
        <v>0</v>
      </c>
      <c r="R58" s="238"/>
      <c r="S58" s="238" t="s">
        <v>247</v>
      </c>
      <c r="T58" s="23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68" t="s">
        <v>2245</v>
      </c>
      <c r="D59" s="259"/>
      <c r="E59" s="260">
        <v>19.399999999999999</v>
      </c>
      <c r="F59" s="222"/>
      <c r="G59" s="222"/>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288</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3">
        <v>16</v>
      </c>
      <c r="B60" s="234" t="s">
        <v>336</v>
      </c>
      <c r="C60" s="252" t="s">
        <v>337</v>
      </c>
      <c r="D60" s="235" t="s">
        <v>338</v>
      </c>
      <c r="E60" s="236">
        <v>316.58296000000001</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283</v>
      </c>
      <c r="S60" s="238" t="s">
        <v>214</v>
      </c>
      <c r="T60" s="239" t="s">
        <v>284</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69" t="s">
        <v>310</v>
      </c>
      <c r="D61" s="261"/>
      <c r="E61" s="262"/>
      <c r="F61" s="222"/>
      <c r="G61" s="222"/>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288</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20.95" outlineLevel="1" x14ac:dyDescent="0.2">
      <c r="A62" s="218"/>
      <c r="B62" s="219"/>
      <c r="C62" s="270" t="s">
        <v>2258</v>
      </c>
      <c r="D62" s="261"/>
      <c r="E62" s="262">
        <v>30.48</v>
      </c>
      <c r="F62" s="222"/>
      <c r="G62" s="222"/>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288</v>
      </c>
      <c r="AH62" s="211">
        <v>2</v>
      </c>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ht="31.45" outlineLevel="1" x14ac:dyDescent="0.2">
      <c r="A63" s="218"/>
      <c r="B63" s="219"/>
      <c r="C63" s="270" t="s">
        <v>2259</v>
      </c>
      <c r="D63" s="261"/>
      <c r="E63" s="262">
        <v>26.6</v>
      </c>
      <c r="F63" s="222"/>
      <c r="G63" s="22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288</v>
      </c>
      <c r="AH63" s="211">
        <v>2</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70" t="s">
        <v>2260</v>
      </c>
      <c r="D64" s="261"/>
      <c r="E64" s="262">
        <v>44.26</v>
      </c>
      <c r="F64" s="222"/>
      <c r="G64" s="222"/>
      <c r="H64" s="222"/>
      <c r="I64" s="222"/>
      <c r="J64" s="222"/>
      <c r="K64" s="222"/>
      <c r="L64" s="222"/>
      <c r="M64" s="222"/>
      <c r="N64" s="222"/>
      <c r="O64" s="222"/>
      <c r="P64" s="222"/>
      <c r="Q64" s="222"/>
      <c r="R64" s="222"/>
      <c r="S64" s="222"/>
      <c r="T64" s="222"/>
      <c r="U64" s="222"/>
      <c r="V64" s="222"/>
      <c r="W64" s="222"/>
      <c r="X64" s="222"/>
      <c r="Y64" s="211"/>
      <c r="Z64" s="211"/>
      <c r="AA64" s="211"/>
      <c r="AB64" s="211"/>
      <c r="AC64" s="211"/>
      <c r="AD64" s="211"/>
      <c r="AE64" s="211"/>
      <c r="AF64" s="211"/>
      <c r="AG64" s="211" t="s">
        <v>288</v>
      </c>
      <c r="AH64" s="211">
        <v>2</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70" t="s">
        <v>2261</v>
      </c>
      <c r="D65" s="261"/>
      <c r="E65" s="262">
        <v>172.76</v>
      </c>
      <c r="F65" s="222"/>
      <c r="G65" s="222"/>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288</v>
      </c>
      <c r="AH65" s="211">
        <v>2</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ht="20.95" outlineLevel="1" x14ac:dyDescent="0.2">
      <c r="A66" s="218"/>
      <c r="B66" s="219"/>
      <c r="C66" s="270" t="s">
        <v>2262</v>
      </c>
      <c r="D66" s="261"/>
      <c r="E66" s="262">
        <v>-138.88</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2</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70" t="s">
        <v>2263</v>
      </c>
      <c r="D67" s="261"/>
      <c r="E67" s="262">
        <v>19.399999999999999</v>
      </c>
      <c r="F67" s="222"/>
      <c r="G67" s="222"/>
      <c r="H67" s="222"/>
      <c r="I67" s="222"/>
      <c r="J67" s="222"/>
      <c r="K67" s="222"/>
      <c r="L67" s="222"/>
      <c r="M67" s="222"/>
      <c r="N67" s="222"/>
      <c r="O67" s="222"/>
      <c r="P67" s="222"/>
      <c r="Q67" s="222"/>
      <c r="R67" s="222"/>
      <c r="S67" s="222"/>
      <c r="T67" s="222"/>
      <c r="U67" s="222"/>
      <c r="V67" s="222"/>
      <c r="W67" s="222"/>
      <c r="X67" s="222"/>
      <c r="Y67" s="211"/>
      <c r="Z67" s="211"/>
      <c r="AA67" s="211"/>
      <c r="AB67" s="211"/>
      <c r="AC67" s="211"/>
      <c r="AD67" s="211"/>
      <c r="AE67" s="211"/>
      <c r="AF67" s="211"/>
      <c r="AG67" s="211" t="s">
        <v>288</v>
      </c>
      <c r="AH67" s="211">
        <v>2</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70" t="s">
        <v>2264</v>
      </c>
      <c r="D68" s="261"/>
      <c r="E68" s="262">
        <v>12</v>
      </c>
      <c r="F68" s="222"/>
      <c r="G68" s="222"/>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288</v>
      </c>
      <c r="AH68" s="211">
        <v>2</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71" t="s">
        <v>315</v>
      </c>
      <c r="D69" s="263"/>
      <c r="E69" s="264"/>
      <c r="F69" s="222"/>
      <c r="G69" s="22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288</v>
      </c>
      <c r="AH69" s="211">
        <v>3</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69" t="s">
        <v>316</v>
      </c>
      <c r="D70" s="261"/>
      <c r="E70" s="262"/>
      <c r="F70" s="222"/>
      <c r="G70" s="222"/>
      <c r="H70" s="222"/>
      <c r="I70" s="222"/>
      <c r="J70" s="222"/>
      <c r="K70" s="222"/>
      <c r="L70" s="222"/>
      <c r="M70" s="222"/>
      <c r="N70" s="222"/>
      <c r="O70" s="222"/>
      <c r="P70" s="222"/>
      <c r="Q70" s="222"/>
      <c r="R70" s="222"/>
      <c r="S70" s="222"/>
      <c r="T70" s="222"/>
      <c r="U70" s="222"/>
      <c r="V70" s="222"/>
      <c r="W70" s="222"/>
      <c r="X70" s="222"/>
      <c r="Y70" s="211"/>
      <c r="Z70" s="211"/>
      <c r="AA70" s="211"/>
      <c r="AB70" s="211"/>
      <c r="AC70" s="211"/>
      <c r="AD70" s="211"/>
      <c r="AE70" s="211"/>
      <c r="AF70" s="211"/>
      <c r="AG70" s="211" t="s">
        <v>288</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68" t="s">
        <v>2265</v>
      </c>
      <c r="D71" s="259"/>
      <c r="E71" s="260">
        <v>316.58</v>
      </c>
      <c r="F71" s="222"/>
      <c r="G71" s="22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288</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33">
        <v>17</v>
      </c>
      <c r="B72" s="234" t="s">
        <v>385</v>
      </c>
      <c r="C72" s="252" t="s">
        <v>386</v>
      </c>
      <c r="D72" s="235" t="s">
        <v>294</v>
      </c>
      <c r="E72" s="236">
        <v>168.4</v>
      </c>
      <c r="F72" s="237"/>
      <c r="G72" s="238">
        <f>ROUND(E72*F72,2)</f>
        <v>0</v>
      </c>
      <c r="H72" s="237"/>
      <c r="I72" s="238">
        <f>ROUND(E72*H72,2)</f>
        <v>0</v>
      </c>
      <c r="J72" s="237"/>
      <c r="K72" s="238">
        <f>ROUND(E72*J72,2)</f>
        <v>0</v>
      </c>
      <c r="L72" s="238">
        <v>21</v>
      </c>
      <c r="M72" s="238">
        <f>G72*(1+L72/100)</f>
        <v>0</v>
      </c>
      <c r="N72" s="238">
        <v>5.0000000000000001E-4</v>
      </c>
      <c r="O72" s="238">
        <f>ROUND(E72*N72,2)</f>
        <v>0.08</v>
      </c>
      <c r="P72" s="238">
        <v>0</v>
      </c>
      <c r="Q72" s="238">
        <f>ROUND(E72*P72,2)</f>
        <v>0</v>
      </c>
      <c r="R72" s="238" t="s">
        <v>362</v>
      </c>
      <c r="S72" s="238" t="s">
        <v>214</v>
      </c>
      <c r="T72" s="239" t="s">
        <v>284</v>
      </c>
      <c r="U72" s="222">
        <v>9.4E-2</v>
      </c>
      <c r="V72" s="222">
        <f>ROUND(E72*U72,2)</f>
        <v>15.83</v>
      </c>
      <c r="W72" s="222"/>
      <c r="X72" s="222" t="s">
        <v>248</v>
      </c>
      <c r="Y72" s="211"/>
      <c r="Z72" s="211"/>
      <c r="AA72" s="211"/>
      <c r="AB72" s="211"/>
      <c r="AC72" s="211"/>
      <c r="AD72" s="211"/>
      <c r="AE72" s="211"/>
      <c r="AF72" s="211"/>
      <c r="AG72" s="211" t="s">
        <v>249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8" t="s">
        <v>2253</v>
      </c>
      <c r="D73" s="259"/>
      <c r="E73" s="260">
        <v>37</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68" t="s">
        <v>2266</v>
      </c>
      <c r="D74" s="259"/>
      <c r="E74" s="260">
        <v>131.4</v>
      </c>
      <c r="F74" s="222"/>
      <c r="G74" s="222"/>
      <c r="H74" s="222"/>
      <c r="I74" s="222"/>
      <c r="J74" s="222"/>
      <c r="K74" s="222"/>
      <c r="L74" s="222"/>
      <c r="M74" s="222"/>
      <c r="N74" s="222"/>
      <c r="O74" s="222"/>
      <c r="P74" s="222"/>
      <c r="Q74" s="222"/>
      <c r="R74" s="222"/>
      <c r="S74" s="222"/>
      <c r="T74" s="222"/>
      <c r="U74" s="222"/>
      <c r="V74" s="222"/>
      <c r="W74" s="222"/>
      <c r="X74" s="222"/>
      <c r="Y74" s="211"/>
      <c r="Z74" s="211"/>
      <c r="AA74" s="211"/>
      <c r="AB74" s="211"/>
      <c r="AC74" s="211"/>
      <c r="AD74" s="211"/>
      <c r="AE74" s="211"/>
      <c r="AF74" s="211"/>
      <c r="AG74" s="211" t="s">
        <v>288</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33">
        <v>18</v>
      </c>
      <c r="B75" s="234" t="s">
        <v>340</v>
      </c>
      <c r="C75" s="252" t="s">
        <v>341</v>
      </c>
      <c r="D75" s="235" t="s">
        <v>342</v>
      </c>
      <c r="E75" s="236">
        <v>4.8499999999999996</v>
      </c>
      <c r="F75" s="237"/>
      <c r="G75" s="238">
        <f>ROUND(E75*F75,2)</f>
        <v>0</v>
      </c>
      <c r="H75" s="237"/>
      <c r="I75" s="238">
        <f>ROUND(E75*H75,2)</f>
        <v>0</v>
      </c>
      <c r="J75" s="237"/>
      <c r="K75" s="238">
        <f>ROUND(E75*J75,2)</f>
        <v>0</v>
      </c>
      <c r="L75" s="238">
        <v>21</v>
      </c>
      <c r="M75" s="238">
        <f>G75*(1+L75/100)</f>
        <v>0</v>
      </c>
      <c r="N75" s="238">
        <v>1E-3</v>
      </c>
      <c r="O75" s="238">
        <f>ROUND(E75*N75,2)</f>
        <v>0</v>
      </c>
      <c r="P75" s="238">
        <v>0</v>
      </c>
      <c r="Q75" s="238">
        <f>ROUND(E75*P75,2)</f>
        <v>0</v>
      </c>
      <c r="R75" s="238" t="s">
        <v>343</v>
      </c>
      <c r="S75" s="238" t="s">
        <v>214</v>
      </c>
      <c r="T75" s="239" t="s">
        <v>284</v>
      </c>
      <c r="U75" s="222">
        <v>0</v>
      </c>
      <c r="V75" s="222">
        <f>ROUND(E75*U75,2)</f>
        <v>0</v>
      </c>
      <c r="W75" s="222"/>
      <c r="X75" s="222" t="s">
        <v>344</v>
      </c>
      <c r="Y75" s="211"/>
      <c r="Z75" s="211"/>
      <c r="AA75" s="211"/>
      <c r="AB75" s="211"/>
      <c r="AC75" s="211"/>
      <c r="AD75" s="211"/>
      <c r="AE75" s="211"/>
      <c r="AF75" s="211"/>
      <c r="AG75" s="211" t="s">
        <v>345</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2267</v>
      </c>
      <c r="D76" s="259"/>
      <c r="E76" s="260">
        <v>4.8499999999999996</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ht="13.1" x14ac:dyDescent="0.2">
      <c r="A77" s="227" t="s">
        <v>209</v>
      </c>
      <c r="B77" s="228" t="s">
        <v>96</v>
      </c>
      <c r="C77" s="251" t="s">
        <v>97</v>
      </c>
      <c r="D77" s="229"/>
      <c r="E77" s="230"/>
      <c r="F77" s="231"/>
      <c r="G77" s="231">
        <f>SUMIF(AG78:AG92,"&lt;&gt;NOR",G78:G92)</f>
        <v>0</v>
      </c>
      <c r="H77" s="231"/>
      <c r="I77" s="231">
        <f>SUM(I78:I92)</f>
        <v>0</v>
      </c>
      <c r="J77" s="231"/>
      <c r="K77" s="231">
        <f>SUM(K78:K92)</f>
        <v>0</v>
      </c>
      <c r="L77" s="231"/>
      <c r="M77" s="231">
        <f>SUM(M78:M92)</f>
        <v>0</v>
      </c>
      <c r="N77" s="231"/>
      <c r="O77" s="231">
        <f>SUM(O78:O92)</f>
        <v>6.5600000000000005</v>
      </c>
      <c r="P77" s="231"/>
      <c r="Q77" s="231">
        <f>SUM(Q78:Q92)</f>
        <v>0</v>
      </c>
      <c r="R77" s="231"/>
      <c r="S77" s="231"/>
      <c r="T77" s="232"/>
      <c r="U77" s="226"/>
      <c r="V77" s="226">
        <f>SUM(V78:V92)</f>
        <v>106.85000000000001</v>
      </c>
      <c r="W77" s="226"/>
      <c r="X77" s="226"/>
      <c r="AG77" t="s">
        <v>210</v>
      </c>
    </row>
    <row r="78" spans="1:60" ht="20.95" outlineLevel="1" x14ac:dyDescent="0.2">
      <c r="A78" s="233">
        <v>19</v>
      </c>
      <c r="B78" s="234" t="s">
        <v>347</v>
      </c>
      <c r="C78" s="252" t="s">
        <v>348</v>
      </c>
      <c r="D78" s="235" t="s">
        <v>349</v>
      </c>
      <c r="E78" s="236">
        <v>68.8</v>
      </c>
      <c r="F78" s="237"/>
      <c r="G78" s="238">
        <f>ROUND(E78*F78,2)</f>
        <v>0</v>
      </c>
      <c r="H78" s="237"/>
      <c r="I78" s="238">
        <f>ROUND(E78*H78,2)</f>
        <v>0</v>
      </c>
      <c r="J78" s="237"/>
      <c r="K78" s="238">
        <f>ROUND(E78*J78,2)</f>
        <v>0</v>
      </c>
      <c r="L78" s="238">
        <v>21</v>
      </c>
      <c r="M78" s="238">
        <f>G78*(1+L78/100)</f>
        <v>0</v>
      </c>
      <c r="N78" s="238">
        <v>8.0000000000000004E-4</v>
      </c>
      <c r="O78" s="238">
        <f>ROUND(E78*N78,2)</f>
        <v>0.06</v>
      </c>
      <c r="P78" s="238">
        <v>0</v>
      </c>
      <c r="Q78" s="238">
        <f>ROUND(E78*P78,2)</f>
        <v>0</v>
      </c>
      <c r="R78" s="238" t="s">
        <v>350</v>
      </c>
      <c r="S78" s="238" t="s">
        <v>214</v>
      </c>
      <c r="T78" s="239" t="s">
        <v>284</v>
      </c>
      <c r="U78" s="222">
        <v>1.01999</v>
      </c>
      <c r="V78" s="222">
        <f>ROUND(E78*U78,2)</f>
        <v>70.180000000000007</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8" t="s">
        <v>2268</v>
      </c>
      <c r="D79" s="259"/>
      <c r="E79" s="260">
        <v>68.8</v>
      </c>
      <c r="F79" s="222"/>
      <c r="G79" s="222"/>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288</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33">
        <v>20</v>
      </c>
      <c r="B80" s="234" t="s">
        <v>2269</v>
      </c>
      <c r="C80" s="252" t="s">
        <v>2270</v>
      </c>
      <c r="D80" s="235" t="s">
        <v>294</v>
      </c>
      <c r="E80" s="236">
        <v>4.2713999999999999</v>
      </c>
      <c r="F80" s="237"/>
      <c r="G80" s="238">
        <f>ROUND(E80*F80,2)</f>
        <v>0</v>
      </c>
      <c r="H80" s="237"/>
      <c r="I80" s="238">
        <f>ROUND(E80*H80,2)</f>
        <v>0</v>
      </c>
      <c r="J80" s="237"/>
      <c r="K80" s="238">
        <f>ROUND(E80*J80,2)</f>
        <v>0</v>
      </c>
      <c r="L80" s="238">
        <v>21</v>
      </c>
      <c r="M80" s="238">
        <f>G80*(1+L80/100)</f>
        <v>0</v>
      </c>
      <c r="N80" s="238">
        <v>0.77122999999999997</v>
      </c>
      <c r="O80" s="238">
        <f>ROUND(E80*N80,2)</f>
        <v>3.29</v>
      </c>
      <c r="P80" s="238">
        <v>0</v>
      </c>
      <c r="Q80" s="238">
        <f>ROUND(E80*P80,2)</f>
        <v>0</v>
      </c>
      <c r="R80" s="238" t="s">
        <v>354</v>
      </c>
      <c r="S80" s="238" t="s">
        <v>214</v>
      </c>
      <c r="T80" s="239" t="s">
        <v>284</v>
      </c>
      <c r="U80" s="222">
        <v>0.93400000000000005</v>
      </c>
      <c r="V80" s="222">
        <f>ROUND(E80*U80,2)</f>
        <v>3.99</v>
      </c>
      <c r="W80" s="222"/>
      <c r="X80" s="222" t="s">
        <v>248</v>
      </c>
      <c r="Y80" s="211"/>
      <c r="Z80" s="211"/>
      <c r="AA80" s="211"/>
      <c r="AB80" s="211"/>
      <c r="AC80" s="211"/>
      <c r="AD80" s="211"/>
      <c r="AE80" s="211"/>
      <c r="AF80" s="211"/>
      <c r="AG80" s="211" t="s">
        <v>249</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7" t="s">
        <v>2271</v>
      </c>
      <c r="D81" s="265"/>
      <c r="E81" s="265"/>
      <c r="F81" s="265"/>
      <c r="G81" s="265"/>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286</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8" t="s">
        <v>2272</v>
      </c>
      <c r="D82" s="259"/>
      <c r="E82" s="260">
        <v>4.2699999999999996</v>
      </c>
      <c r="F82" s="222"/>
      <c r="G82" s="222"/>
      <c r="H82" s="222"/>
      <c r="I82" s="222"/>
      <c r="J82" s="222"/>
      <c r="K82" s="222"/>
      <c r="L82" s="222"/>
      <c r="M82" s="222"/>
      <c r="N82" s="222"/>
      <c r="O82" s="222"/>
      <c r="P82" s="222"/>
      <c r="Q82" s="222"/>
      <c r="R82" s="222"/>
      <c r="S82" s="222"/>
      <c r="T82" s="222"/>
      <c r="U82" s="222"/>
      <c r="V82" s="222"/>
      <c r="W82" s="222"/>
      <c r="X82" s="222"/>
      <c r="Y82" s="211"/>
      <c r="Z82" s="211"/>
      <c r="AA82" s="211"/>
      <c r="AB82" s="211"/>
      <c r="AC82" s="211"/>
      <c r="AD82" s="211"/>
      <c r="AE82" s="211"/>
      <c r="AF82" s="211"/>
      <c r="AG82" s="211" t="s">
        <v>288</v>
      </c>
      <c r="AH82" s="211">
        <v>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33">
        <v>21</v>
      </c>
      <c r="B83" s="234" t="s">
        <v>2273</v>
      </c>
      <c r="C83" s="252" t="s">
        <v>2274</v>
      </c>
      <c r="D83" s="235" t="s">
        <v>338</v>
      </c>
      <c r="E83" s="236">
        <v>0.28047</v>
      </c>
      <c r="F83" s="237"/>
      <c r="G83" s="238">
        <f>ROUND(E83*F83,2)</f>
        <v>0</v>
      </c>
      <c r="H83" s="237"/>
      <c r="I83" s="238">
        <f>ROUND(E83*H83,2)</f>
        <v>0</v>
      </c>
      <c r="J83" s="237"/>
      <c r="K83" s="238">
        <f>ROUND(E83*J83,2)</f>
        <v>0</v>
      </c>
      <c r="L83" s="238">
        <v>21</v>
      </c>
      <c r="M83" s="238">
        <f>G83*(1+L83/100)</f>
        <v>0</v>
      </c>
      <c r="N83" s="238">
        <v>1.0202899999999999</v>
      </c>
      <c r="O83" s="238">
        <f>ROUND(E83*N83,2)</f>
        <v>0.28999999999999998</v>
      </c>
      <c r="P83" s="238">
        <v>0</v>
      </c>
      <c r="Q83" s="238">
        <f>ROUND(E83*P83,2)</f>
        <v>0</v>
      </c>
      <c r="R83" s="238" t="s">
        <v>354</v>
      </c>
      <c r="S83" s="238" t="s">
        <v>214</v>
      </c>
      <c r="T83" s="239" t="s">
        <v>284</v>
      </c>
      <c r="U83" s="222">
        <v>25.271000000000001</v>
      </c>
      <c r="V83" s="222">
        <f>ROUND(E83*U83,2)</f>
        <v>7.09</v>
      </c>
      <c r="W83" s="222"/>
      <c r="X83" s="222" t="s">
        <v>248</v>
      </c>
      <c r="Y83" s="211"/>
      <c r="Z83" s="211"/>
      <c r="AA83" s="211"/>
      <c r="AB83" s="211"/>
      <c r="AC83" s="211"/>
      <c r="AD83" s="211"/>
      <c r="AE83" s="211"/>
      <c r="AF83" s="211"/>
      <c r="AG83" s="211" t="s">
        <v>249</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7" t="s">
        <v>2275</v>
      </c>
      <c r="D84" s="265"/>
      <c r="E84" s="265"/>
      <c r="F84" s="265"/>
      <c r="G84" s="265"/>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286</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68" t="s">
        <v>2276</v>
      </c>
      <c r="D85" s="259"/>
      <c r="E85" s="260">
        <v>0.28000000000000003</v>
      </c>
      <c r="F85" s="222"/>
      <c r="G85" s="222"/>
      <c r="H85" s="222"/>
      <c r="I85" s="222"/>
      <c r="J85" s="222"/>
      <c r="K85" s="222"/>
      <c r="L85" s="222"/>
      <c r="M85" s="222"/>
      <c r="N85" s="222"/>
      <c r="O85" s="222"/>
      <c r="P85" s="222"/>
      <c r="Q85" s="222"/>
      <c r="R85" s="222"/>
      <c r="S85" s="222"/>
      <c r="T85" s="222"/>
      <c r="U85" s="222"/>
      <c r="V85" s="222"/>
      <c r="W85" s="222"/>
      <c r="X85" s="222"/>
      <c r="Y85" s="211"/>
      <c r="Z85" s="211"/>
      <c r="AA85" s="211"/>
      <c r="AB85" s="211"/>
      <c r="AC85" s="211"/>
      <c r="AD85" s="211"/>
      <c r="AE85" s="211"/>
      <c r="AF85" s="211"/>
      <c r="AG85" s="211" t="s">
        <v>288</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20.95" outlineLevel="1" x14ac:dyDescent="0.2">
      <c r="A86" s="233">
        <v>22</v>
      </c>
      <c r="B86" s="234" t="s">
        <v>2277</v>
      </c>
      <c r="C86" s="252" t="s">
        <v>2278</v>
      </c>
      <c r="D86" s="235" t="s">
        <v>282</v>
      </c>
      <c r="E86" s="236">
        <v>1.9890000000000001</v>
      </c>
      <c r="F86" s="237"/>
      <c r="G86" s="238">
        <f>ROUND(E86*F86,2)</f>
        <v>0</v>
      </c>
      <c r="H86" s="237"/>
      <c r="I86" s="238">
        <f>ROUND(E86*H86,2)</f>
        <v>0</v>
      </c>
      <c r="J86" s="237"/>
      <c r="K86" s="238">
        <f>ROUND(E86*J86,2)</f>
        <v>0</v>
      </c>
      <c r="L86" s="238">
        <v>21</v>
      </c>
      <c r="M86" s="238">
        <f>G86*(1+L86/100)</f>
        <v>0</v>
      </c>
      <c r="N86" s="238">
        <v>0.76473999999999998</v>
      </c>
      <c r="O86" s="238">
        <f>ROUND(E86*N86,2)</f>
        <v>1.52</v>
      </c>
      <c r="P86" s="238">
        <v>0</v>
      </c>
      <c r="Q86" s="238">
        <f>ROUND(E86*P86,2)</f>
        <v>0</v>
      </c>
      <c r="R86" s="238" t="s">
        <v>350</v>
      </c>
      <c r="S86" s="238" t="s">
        <v>214</v>
      </c>
      <c r="T86" s="239" t="s">
        <v>284</v>
      </c>
      <c r="U86" s="222">
        <v>3.9291900000000002</v>
      </c>
      <c r="V86" s="222">
        <f>ROUND(E86*U86,2)</f>
        <v>7.82</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7" t="s">
        <v>2279</v>
      </c>
      <c r="D87" s="265"/>
      <c r="E87" s="265"/>
      <c r="F87" s="265"/>
      <c r="G87" s="265"/>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286</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8" t="s">
        <v>2280</v>
      </c>
      <c r="D88" s="259"/>
      <c r="E88" s="260">
        <v>1.6</v>
      </c>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18"/>
      <c r="B89" s="219"/>
      <c r="C89" s="268" t="s">
        <v>2281</v>
      </c>
      <c r="D89" s="259"/>
      <c r="E89" s="260">
        <v>0.39</v>
      </c>
      <c r="F89" s="222"/>
      <c r="G89" s="222"/>
      <c r="H89" s="222"/>
      <c r="I89" s="222"/>
      <c r="J89" s="222"/>
      <c r="K89" s="222"/>
      <c r="L89" s="222"/>
      <c r="M89" s="222"/>
      <c r="N89" s="222"/>
      <c r="O89" s="222"/>
      <c r="P89" s="222"/>
      <c r="Q89" s="222"/>
      <c r="R89" s="222"/>
      <c r="S89" s="222"/>
      <c r="T89" s="222"/>
      <c r="U89" s="222"/>
      <c r="V89" s="222"/>
      <c r="W89" s="222"/>
      <c r="X89" s="222"/>
      <c r="Y89" s="211"/>
      <c r="Z89" s="211"/>
      <c r="AA89" s="211"/>
      <c r="AB89" s="211"/>
      <c r="AC89" s="211"/>
      <c r="AD89" s="211"/>
      <c r="AE89" s="211"/>
      <c r="AF89" s="211"/>
      <c r="AG89" s="211" t="s">
        <v>288</v>
      </c>
      <c r="AH89" s="211">
        <v>0</v>
      </c>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ht="20.95" outlineLevel="1" x14ac:dyDescent="0.2">
      <c r="A90" s="233">
        <v>23</v>
      </c>
      <c r="B90" s="234" t="s">
        <v>2282</v>
      </c>
      <c r="C90" s="252" t="s">
        <v>2283</v>
      </c>
      <c r="D90" s="235" t="s">
        <v>282</v>
      </c>
      <c r="E90" s="236">
        <v>2.4018799999999998</v>
      </c>
      <c r="F90" s="237"/>
      <c r="G90" s="238">
        <f>ROUND(E90*F90,2)</f>
        <v>0</v>
      </c>
      <c r="H90" s="237"/>
      <c r="I90" s="238">
        <f>ROUND(E90*H90,2)</f>
        <v>0</v>
      </c>
      <c r="J90" s="237"/>
      <c r="K90" s="238">
        <f>ROUND(E90*J90,2)</f>
        <v>0</v>
      </c>
      <c r="L90" s="238">
        <v>21</v>
      </c>
      <c r="M90" s="238">
        <f>G90*(1+L90/100)</f>
        <v>0</v>
      </c>
      <c r="N90" s="238">
        <v>0.58179999999999998</v>
      </c>
      <c r="O90" s="238">
        <f>ROUND(E90*N90,2)</f>
        <v>1.4</v>
      </c>
      <c r="P90" s="238">
        <v>0</v>
      </c>
      <c r="Q90" s="238">
        <f>ROUND(E90*P90,2)</f>
        <v>0</v>
      </c>
      <c r="R90" s="238" t="s">
        <v>350</v>
      </c>
      <c r="S90" s="238" t="s">
        <v>214</v>
      </c>
      <c r="T90" s="239" t="s">
        <v>284</v>
      </c>
      <c r="U90" s="222">
        <v>7.3976800000000003</v>
      </c>
      <c r="V90" s="222">
        <f>ROUND(E90*U90,2)</f>
        <v>17.77</v>
      </c>
      <c r="W90" s="222"/>
      <c r="X90" s="222" t="s">
        <v>248</v>
      </c>
      <c r="Y90" s="211"/>
      <c r="Z90" s="211"/>
      <c r="AA90" s="211"/>
      <c r="AB90" s="211"/>
      <c r="AC90" s="211"/>
      <c r="AD90" s="211"/>
      <c r="AE90" s="211"/>
      <c r="AF90" s="211"/>
      <c r="AG90" s="211" t="s">
        <v>249</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7" t="s">
        <v>2284</v>
      </c>
      <c r="D91" s="265"/>
      <c r="E91" s="265"/>
      <c r="F91" s="265"/>
      <c r="G91" s="265"/>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286</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68" t="s">
        <v>2285</v>
      </c>
      <c r="D92" s="259"/>
      <c r="E92" s="260">
        <v>2.4</v>
      </c>
      <c r="F92" s="222"/>
      <c r="G92" s="222"/>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288</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ht="13.1" x14ac:dyDescent="0.2">
      <c r="A93" s="227" t="s">
        <v>209</v>
      </c>
      <c r="B93" s="228" t="s">
        <v>104</v>
      </c>
      <c r="C93" s="251" t="s">
        <v>105</v>
      </c>
      <c r="D93" s="229"/>
      <c r="E93" s="230"/>
      <c r="F93" s="231"/>
      <c r="G93" s="231">
        <f>SUMIF(AG94:AG99,"&lt;&gt;NOR",G94:G99)</f>
        <v>0</v>
      </c>
      <c r="H93" s="231"/>
      <c r="I93" s="231">
        <f>SUM(I94:I99)</f>
        <v>0</v>
      </c>
      <c r="J93" s="231"/>
      <c r="K93" s="231">
        <f>SUM(K94:K99)</f>
        <v>0</v>
      </c>
      <c r="L93" s="231"/>
      <c r="M93" s="231">
        <f>SUM(M94:M99)</f>
        <v>0</v>
      </c>
      <c r="N93" s="231"/>
      <c r="O93" s="231">
        <f>SUM(O94:O99)</f>
        <v>7.6800000000000006</v>
      </c>
      <c r="P93" s="231"/>
      <c r="Q93" s="231">
        <f>SUM(Q94:Q99)</f>
        <v>0</v>
      </c>
      <c r="R93" s="231"/>
      <c r="S93" s="231"/>
      <c r="T93" s="232"/>
      <c r="U93" s="226"/>
      <c r="V93" s="226">
        <f>SUM(V94:V99)</f>
        <v>27.259999999999998</v>
      </c>
      <c r="W93" s="226"/>
      <c r="X93" s="226"/>
      <c r="AG93" t="s">
        <v>210</v>
      </c>
    </row>
    <row r="94" spans="1:60" outlineLevel="1" x14ac:dyDescent="0.2">
      <c r="A94" s="233">
        <v>24</v>
      </c>
      <c r="B94" s="234" t="s">
        <v>2286</v>
      </c>
      <c r="C94" s="252" t="s">
        <v>2287</v>
      </c>
      <c r="D94" s="235" t="s">
        <v>349</v>
      </c>
      <c r="E94" s="236">
        <v>67.420500000000004</v>
      </c>
      <c r="F94" s="237"/>
      <c r="G94" s="238">
        <f>ROUND(E94*F94,2)</f>
        <v>0</v>
      </c>
      <c r="H94" s="237"/>
      <c r="I94" s="238">
        <f>ROUND(E94*H94,2)</f>
        <v>0</v>
      </c>
      <c r="J94" s="237"/>
      <c r="K94" s="238">
        <f>ROUND(E94*J94,2)</f>
        <v>0</v>
      </c>
      <c r="L94" s="238">
        <v>21</v>
      </c>
      <c r="M94" s="238">
        <f>G94*(1+L94/100)</f>
        <v>0</v>
      </c>
      <c r="N94" s="238">
        <v>0.11033999999999999</v>
      </c>
      <c r="O94" s="238">
        <f>ROUND(E94*N94,2)</f>
        <v>7.44</v>
      </c>
      <c r="P94" s="238">
        <v>0</v>
      </c>
      <c r="Q94" s="238">
        <f>ROUND(E94*P94,2)</f>
        <v>0</v>
      </c>
      <c r="R94" s="238" t="s">
        <v>354</v>
      </c>
      <c r="S94" s="238" t="s">
        <v>214</v>
      </c>
      <c r="T94" s="239" t="s">
        <v>284</v>
      </c>
      <c r="U94" s="222">
        <v>0.309</v>
      </c>
      <c r="V94" s="222">
        <f>ROUND(E94*U94,2)</f>
        <v>20.83</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67" t="s">
        <v>2288</v>
      </c>
      <c r="D95" s="265"/>
      <c r="E95" s="265"/>
      <c r="F95" s="265"/>
      <c r="G95" s="265"/>
      <c r="H95" s="222"/>
      <c r="I95" s="222"/>
      <c r="J95" s="222"/>
      <c r="K95" s="222"/>
      <c r="L95" s="222"/>
      <c r="M95" s="222"/>
      <c r="N95" s="222"/>
      <c r="O95" s="222"/>
      <c r="P95" s="222"/>
      <c r="Q95" s="222"/>
      <c r="R95" s="222"/>
      <c r="S95" s="222"/>
      <c r="T95" s="222"/>
      <c r="U95" s="222"/>
      <c r="V95" s="222"/>
      <c r="W95" s="222"/>
      <c r="X95" s="222"/>
      <c r="Y95" s="211"/>
      <c r="Z95" s="211"/>
      <c r="AA95" s="211"/>
      <c r="AB95" s="211"/>
      <c r="AC95" s="211"/>
      <c r="AD95" s="211"/>
      <c r="AE95" s="211"/>
      <c r="AF95" s="211"/>
      <c r="AG95" s="211" t="s">
        <v>286</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68" t="s">
        <v>2289</v>
      </c>
      <c r="D96" s="259"/>
      <c r="E96" s="260">
        <v>67.42</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33">
        <v>25</v>
      </c>
      <c r="B97" s="234" t="s">
        <v>2290</v>
      </c>
      <c r="C97" s="252" t="s">
        <v>2291</v>
      </c>
      <c r="D97" s="235" t="s">
        <v>338</v>
      </c>
      <c r="E97" s="236">
        <v>0.23241999999999999</v>
      </c>
      <c r="F97" s="237"/>
      <c r="G97" s="238">
        <f>ROUND(E97*F97,2)</f>
        <v>0</v>
      </c>
      <c r="H97" s="237"/>
      <c r="I97" s="238">
        <f>ROUND(E97*H97,2)</f>
        <v>0</v>
      </c>
      <c r="J97" s="237"/>
      <c r="K97" s="238">
        <f>ROUND(E97*J97,2)</f>
        <v>0</v>
      </c>
      <c r="L97" s="238">
        <v>21</v>
      </c>
      <c r="M97" s="238">
        <f>G97*(1+L97/100)</f>
        <v>0</v>
      </c>
      <c r="N97" s="238">
        <v>1.0166500000000001</v>
      </c>
      <c r="O97" s="238">
        <f>ROUND(E97*N97,2)</f>
        <v>0.24</v>
      </c>
      <c r="P97" s="238">
        <v>0</v>
      </c>
      <c r="Q97" s="238">
        <f>ROUND(E97*P97,2)</f>
        <v>0</v>
      </c>
      <c r="R97" s="238" t="s">
        <v>354</v>
      </c>
      <c r="S97" s="238" t="s">
        <v>214</v>
      </c>
      <c r="T97" s="239" t="s">
        <v>284</v>
      </c>
      <c r="U97" s="222">
        <v>27.672999999999998</v>
      </c>
      <c r="V97" s="222">
        <f>ROUND(E97*U97,2)</f>
        <v>6.43</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67" t="s">
        <v>2292</v>
      </c>
      <c r="D98" s="265"/>
      <c r="E98" s="265"/>
      <c r="F98" s="265"/>
      <c r="G98" s="265"/>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286</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18"/>
      <c r="B99" s="219"/>
      <c r="C99" s="268" t="s">
        <v>2293</v>
      </c>
      <c r="D99" s="259"/>
      <c r="E99" s="260">
        <v>0.23</v>
      </c>
      <c r="F99" s="222"/>
      <c r="G99" s="222"/>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288</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13.1" x14ac:dyDescent="0.2">
      <c r="A100" s="227" t="s">
        <v>209</v>
      </c>
      <c r="B100" s="228" t="s">
        <v>106</v>
      </c>
      <c r="C100" s="251" t="s">
        <v>107</v>
      </c>
      <c r="D100" s="229"/>
      <c r="E100" s="230"/>
      <c r="F100" s="231"/>
      <c r="G100" s="231">
        <f>SUMIF(AG101:AG112,"&lt;&gt;NOR",G101:G112)</f>
        <v>0</v>
      </c>
      <c r="H100" s="231"/>
      <c r="I100" s="231">
        <f>SUM(I101:I112)</f>
        <v>0</v>
      </c>
      <c r="J100" s="231"/>
      <c r="K100" s="231">
        <f>SUM(K101:K112)</f>
        <v>0</v>
      </c>
      <c r="L100" s="231"/>
      <c r="M100" s="231">
        <f>SUM(M101:M112)</f>
        <v>0</v>
      </c>
      <c r="N100" s="231"/>
      <c r="O100" s="231">
        <f>SUM(O101:O112)</f>
        <v>78.010000000000005</v>
      </c>
      <c r="P100" s="231"/>
      <c r="Q100" s="231">
        <f>SUM(Q101:Q112)</f>
        <v>0</v>
      </c>
      <c r="R100" s="231"/>
      <c r="S100" s="231"/>
      <c r="T100" s="232"/>
      <c r="U100" s="226"/>
      <c r="V100" s="226">
        <f>SUM(V101:V112)</f>
        <v>129.54000000000002</v>
      </c>
      <c r="W100" s="226"/>
      <c r="X100" s="226"/>
      <c r="AG100" t="s">
        <v>210</v>
      </c>
    </row>
    <row r="101" spans="1:60" outlineLevel="1" x14ac:dyDescent="0.2">
      <c r="A101" s="233">
        <v>26</v>
      </c>
      <c r="B101" s="234" t="s">
        <v>360</v>
      </c>
      <c r="C101" s="252" t="s">
        <v>361</v>
      </c>
      <c r="D101" s="235" t="s">
        <v>282</v>
      </c>
      <c r="E101" s="236">
        <v>47.47916</v>
      </c>
      <c r="F101" s="237"/>
      <c r="G101" s="238">
        <f>ROUND(E101*F101,2)</f>
        <v>0</v>
      </c>
      <c r="H101" s="237"/>
      <c r="I101" s="238">
        <f>ROUND(E101*H101,2)</f>
        <v>0</v>
      </c>
      <c r="J101" s="237"/>
      <c r="K101" s="238">
        <f>ROUND(E101*J101,2)</f>
        <v>0</v>
      </c>
      <c r="L101" s="238">
        <v>21</v>
      </c>
      <c r="M101" s="238">
        <f>G101*(1+L101/100)</f>
        <v>0</v>
      </c>
      <c r="N101" s="238">
        <v>1.63</v>
      </c>
      <c r="O101" s="238">
        <f>ROUND(E101*N101,2)</f>
        <v>77.39</v>
      </c>
      <c r="P101" s="238">
        <v>0</v>
      </c>
      <c r="Q101" s="238">
        <f>ROUND(E101*P101,2)</f>
        <v>0</v>
      </c>
      <c r="R101" s="238" t="s">
        <v>362</v>
      </c>
      <c r="S101" s="238" t="s">
        <v>214</v>
      </c>
      <c r="T101" s="239" t="s">
        <v>284</v>
      </c>
      <c r="U101" s="222">
        <v>0.92</v>
      </c>
      <c r="V101" s="222">
        <f>ROUND(E101*U101,2)</f>
        <v>43.68</v>
      </c>
      <c r="W101" s="222"/>
      <c r="X101" s="222" t="s">
        <v>248</v>
      </c>
      <c r="Y101" s="211"/>
      <c r="Z101" s="211"/>
      <c r="AA101" s="211"/>
      <c r="AB101" s="211"/>
      <c r="AC101" s="211"/>
      <c r="AD101" s="211"/>
      <c r="AE101" s="211"/>
      <c r="AF101" s="211"/>
      <c r="AG101" s="211" t="s">
        <v>249</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7" t="s">
        <v>363</v>
      </c>
      <c r="D102" s="265"/>
      <c r="E102" s="265"/>
      <c r="F102" s="265"/>
      <c r="G102" s="265"/>
      <c r="H102" s="222"/>
      <c r="I102" s="222"/>
      <c r="J102" s="222"/>
      <c r="K102" s="222"/>
      <c r="L102" s="222"/>
      <c r="M102" s="222"/>
      <c r="N102" s="222"/>
      <c r="O102" s="222"/>
      <c r="P102" s="222"/>
      <c r="Q102" s="222"/>
      <c r="R102" s="222"/>
      <c r="S102" s="222"/>
      <c r="T102" s="222"/>
      <c r="U102" s="222"/>
      <c r="V102" s="222"/>
      <c r="W102" s="222"/>
      <c r="X102" s="222"/>
      <c r="Y102" s="211"/>
      <c r="Z102" s="211"/>
      <c r="AA102" s="211"/>
      <c r="AB102" s="211"/>
      <c r="AC102" s="211"/>
      <c r="AD102" s="211"/>
      <c r="AE102" s="211"/>
      <c r="AF102" s="211"/>
      <c r="AG102" s="211" t="s">
        <v>286</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68" t="s">
        <v>2294</v>
      </c>
      <c r="D103" s="259"/>
      <c r="E103" s="260">
        <v>47.48</v>
      </c>
      <c r="F103" s="222"/>
      <c r="G103" s="222"/>
      <c r="H103" s="222"/>
      <c r="I103" s="222"/>
      <c r="J103" s="222"/>
      <c r="K103" s="222"/>
      <c r="L103" s="222"/>
      <c r="M103" s="222"/>
      <c r="N103" s="222"/>
      <c r="O103" s="222"/>
      <c r="P103" s="222"/>
      <c r="Q103" s="222"/>
      <c r="R103" s="222"/>
      <c r="S103" s="222"/>
      <c r="T103" s="222"/>
      <c r="U103" s="222"/>
      <c r="V103" s="222"/>
      <c r="W103" s="222"/>
      <c r="X103" s="222"/>
      <c r="Y103" s="211"/>
      <c r="Z103" s="211"/>
      <c r="AA103" s="211"/>
      <c r="AB103" s="211"/>
      <c r="AC103" s="211"/>
      <c r="AD103" s="211"/>
      <c r="AE103" s="211"/>
      <c r="AF103" s="211"/>
      <c r="AG103" s="211" t="s">
        <v>288</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33">
        <v>27</v>
      </c>
      <c r="B104" s="234" t="s">
        <v>366</v>
      </c>
      <c r="C104" s="252" t="s">
        <v>367</v>
      </c>
      <c r="D104" s="235" t="s">
        <v>294</v>
      </c>
      <c r="E104" s="236">
        <v>1014.1362</v>
      </c>
      <c r="F104" s="237"/>
      <c r="G104" s="238">
        <f>ROUND(E104*F104,2)</f>
        <v>0</v>
      </c>
      <c r="H104" s="237"/>
      <c r="I104" s="238">
        <f>ROUND(E104*H104,2)</f>
        <v>0</v>
      </c>
      <c r="J104" s="237"/>
      <c r="K104" s="238">
        <f>ROUND(E104*J104,2)</f>
        <v>0</v>
      </c>
      <c r="L104" s="238">
        <v>21</v>
      </c>
      <c r="M104" s="238">
        <f>G104*(1+L104/100)</f>
        <v>0</v>
      </c>
      <c r="N104" s="238">
        <v>1.8000000000000001E-4</v>
      </c>
      <c r="O104" s="238">
        <f>ROUND(E104*N104,2)</f>
        <v>0.18</v>
      </c>
      <c r="P104" s="238">
        <v>0</v>
      </c>
      <c r="Q104" s="238">
        <f>ROUND(E104*P104,2)</f>
        <v>0</v>
      </c>
      <c r="R104" s="238" t="s">
        <v>362</v>
      </c>
      <c r="S104" s="238" t="s">
        <v>214</v>
      </c>
      <c r="T104" s="239" t="s">
        <v>284</v>
      </c>
      <c r="U104" s="222">
        <v>7.4999999999999997E-2</v>
      </c>
      <c r="V104" s="222">
        <f>ROUND(E104*U104,2)</f>
        <v>76.06</v>
      </c>
      <c r="W104" s="222"/>
      <c r="X104" s="222" t="s">
        <v>248</v>
      </c>
      <c r="Y104" s="211"/>
      <c r="Z104" s="211"/>
      <c r="AA104" s="211"/>
      <c r="AB104" s="211"/>
      <c r="AC104" s="211"/>
      <c r="AD104" s="211"/>
      <c r="AE104" s="211"/>
      <c r="AF104" s="211"/>
      <c r="AG104" s="211" t="s">
        <v>249</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7" t="s">
        <v>368</v>
      </c>
      <c r="D105" s="265"/>
      <c r="E105" s="265"/>
      <c r="F105" s="265"/>
      <c r="G105" s="265"/>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286</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8" t="s">
        <v>2295</v>
      </c>
      <c r="D106" s="259"/>
      <c r="E106" s="260">
        <v>1014.14</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ht="20.95" outlineLevel="1" x14ac:dyDescent="0.2">
      <c r="A107" s="233">
        <v>28</v>
      </c>
      <c r="B107" s="234" t="s">
        <v>2296</v>
      </c>
      <c r="C107" s="252" t="s">
        <v>2297</v>
      </c>
      <c r="D107" s="235" t="s">
        <v>349</v>
      </c>
      <c r="E107" s="236">
        <v>178.2</v>
      </c>
      <c r="F107" s="237"/>
      <c r="G107" s="238">
        <f>ROUND(E107*F107,2)</f>
        <v>0</v>
      </c>
      <c r="H107" s="237"/>
      <c r="I107" s="238">
        <f>ROUND(E107*H107,2)</f>
        <v>0</v>
      </c>
      <c r="J107" s="237"/>
      <c r="K107" s="238">
        <f>ROUND(E107*J107,2)</f>
        <v>0</v>
      </c>
      <c r="L107" s="238">
        <v>21</v>
      </c>
      <c r="M107" s="238">
        <f>G107*(1+L107/100)</f>
        <v>0</v>
      </c>
      <c r="N107" s="238">
        <v>0</v>
      </c>
      <c r="O107" s="238">
        <f>ROUND(E107*N107,2)</f>
        <v>0</v>
      </c>
      <c r="P107" s="238">
        <v>0</v>
      </c>
      <c r="Q107" s="238">
        <f>ROUND(E107*P107,2)</f>
        <v>0</v>
      </c>
      <c r="R107" s="238" t="s">
        <v>373</v>
      </c>
      <c r="S107" s="238" t="s">
        <v>214</v>
      </c>
      <c r="T107" s="239" t="s">
        <v>284</v>
      </c>
      <c r="U107" s="222">
        <v>5.5E-2</v>
      </c>
      <c r="V107" s="222">
        <f>ROUND(E107*U107,2)</f>
        <v>9.8000000000000007</v>
      </c>
      <c r="W107" s="222"/>
      <c r="X107" s="222" t="s">
        <v>248</v>
      </c>
      <c r="Y107" s="211"/>
      <c r="Z107" s="211"/>
      <c r="AA107" s="211"/>
      <c r="AB107" s="211"/>
      <c r="AC107" s="211"/>
      <c r="AD107" s="211"/>
      <c r="AE107" s="211"/>
      <c r="AF107" s="211"/>
      <c r="AG107" s="211" t="s">
        <v>249</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8" t="s">
        <v>2298</v>
      </c>
      <c r="D108" s="259"/>
      <c r="E108" s="260">
        <v>178.2</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33">
        <v>29</v>
      </c>
      <c r="B109" s="234" t="s">
        <v>2299</v>
      </c>
      <c r="C109" s="252" t="s">
        <v>2300</v>
      </c>
      <c r="D109" s="235" t="s">
        <v>349</v>
      </c>
      <c r="E109" s="236">
        <v>184.15004999999999</v>
      </c>
      <c r="F109" s="237"/>
      <c r="G109" s="238">
        <f>ROUND(E109*F109,2)</f>
        <v>0</v>
      </c>
      <c r="H109" s="237"/>
      <c r="I109" s="238">
        <f>ROUND(E109*H109,2)</f>
        <v>0</v>
      </c>
      <c r="J109" s="237"/>
      <c r="K109" s="238">
        <f>ROUND(E109*J109,2)</f>
        <v>0</v>
      </c>
      <c r="L109" s="238">
        <v>21</v>
      </c>
      <c r="M109" s="238">
        <f>G109*(1+L109/100)</f>
        <v>0</v>
      </c>
      <c r="N109" s="238">
        <v>4.8000000000000001E-4</v>
      </c>
      <c r="O109" s="238">
        <f>ROUND(E109*N109,2)</f>
        <v>0.09</v>
      </c>
      <c r="P109" s="238">
        <v>0</v>
      </c>
      <c r="Q109" s="238">
        <f>ROUND(E109*P109,2)</f>
        <v>0</v>
      </c>
      <c r="R109" s="238" t="s">
        <v>343</v>
      </c>
      <c r="S109" s="238" t="s">
        <v>214</v>
      </c>
      <c r="T109" s="239" t="s">
        <v>284</v>
      </c>
      <c r="U109" s="222">
        <v>0</v>
      </c>
      <c r="V109" s="222">
        <f>ROUND(E109*U109,2)</f>
        <v>0</v>
      </c>
      <c r="W109" s="222"/>
      <c r="X109" s="222" t="s">
        <v>344</v>
      </c>
      <c r="Y109" s="211"/>
      <c r="Z109" s="211"/>
      <c r="AA109" s="211"/>
      <c r="AB109" s="211"/>
      <c r="AC109" s="211"/>
      <c r="AD109" s="211"/>
      <c r="AE109" s="211"/>
      <c r="AF109" s="211"/>
      <c r="AG109" s="211" t="s">
        <v>345</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68" t="s">
        <v>2301</v>
      </c>
      <c r="D110" s="259"/>
      <c r="E110" s="260">
        <v>184.15</v>
      </c>
      <c r="F110" s="222"/>
      <c r="G110" s="222"/>
      <c r="H110" s="222"/>
      <c r="I110" s="222"/>
      <c r="J110" s="222"/>
      <c r="K110" s="222"/>
      <c r="L110" s="222"/>
      <c r="M110" s="222"/>
      <c r="N110" s="222"/>
      <c r="O110" s="222"/>
      <c r="P110" s="222"/>
      <c r="Q110" s="222"/>
      <c r="R110" s="222"/>
      <c r="S110" s="222"/>
      <c r="T110" s="222"/>
      <c r="U110" s="222"/>
      <c r="V110" s="222"/>
      <c r="W110" s="222"/>
      <c r="X110" s="222"/>
      <c r="Y110" s="211"/>
      <c r="Z110" s="211"/>
      <c r="AA110" s="211"/>
      <c r="AB110" s="211"/>
      <c r="AC110" s="211"/>
      <c r="AD110" s="211"/>
      <c r="AE110" s="211"/>
      <c r="AF110" s="211"/>
      <c r="AG110" s="211" t="s">
        <v>288</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ht="20.95" outlineLevel="1" x14ac:dyDescent="0.2">
      <c r="A111" s="233">
        <v>30</v>
      </c>
      <c r="B111" s="234" t="s">
        <v>380</v>
      </c>
      <c r="C111" s="252" t="s">
        <v>381</v>
      </c>
      <c r="D111" s="235" t="s">
        <v>294</v>
      </c>
      <c r="E111" s="236">
        <v>1159.0128</v>
      </c>
      <c r="F111" s="237"/>
      <c r="G111" s="238">
        <f>ROUND(E111*F111,2)</f>
        <v>0</v>
      </c>
      <c r="H111" s="237"/>
      <c r="I111" s="238">
        <f>ROUND(E111*H111,2)</f>
        <v>0</v>
      </c>
      <c r="J111" s="237"/>
      <c r="K111" s="238">
        <f>ROUND(E111*J111,2)</f>
        <v>0</v>
      </c>
      <c r="L111" s="238">
        <v>21</v>
      </c>
      <c r="M111" s="238">
        <f>G111*(1+L111/100)</f>
        <v>0</v>
      </c>
      <c r="N111" s="238">
        <v>2.9999999999999997E-4</v>
      </c>
      <c r="O111" s="238">
        <f>ROUND(E111*N111,2)</f>
        <v>0.35</v>
      </c>
      <c r="P111" s="238">
        <v>0</v>
      </c>
      <c r="Q111" s="238">
        <f>ROUND(E111*P111,2)</f>
        <v>0</v>
      </c>
      <c r="R111" s="238" t="s">
        <v>343</v>
      </c>
      <c r="S111" s="238" t="s">
        <v>214</v>
      </c>
      <c r="T111" s="239" t="s">
        <v>284</v>
      </c>
      <c r="U111" s="222">
        <v>0</v>
      </c>
      <c r="V111" s="222">
        <f>ROUND(E111*U111,2)</f>
        <v>0</v>
      </c>
      <c r="W111" s="222"/>
      <c r="X111" s="222" t="s">
        <v>344</v>
      </c>
      <c r="Y111" s="211"/>
      <c r="Z111" s="211"/>
      <c r="AA111" s="211"/>
      <c r="AB111" s="211"/>
      <c r="AC111" s="211"/>
      <c r="AD111" s="211"/>
      <c r="AE111" s="211"/>
      <c r="AF111" s="211"/>
      <c r="AG111" s="211" t="s">
        <v>345</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8" t="s">
        <v>2302</v>
      </c>
      <c r="D112" s="259"/>
      <c r="E112" s="260">
        <v>1159.01</v>
      </c>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ht="13.1" x14ac:dyDescent="0.2">
      <c r="A113" s="227" t="s">
        <v>209</v>
      </c>
      <c r="B113" s="228" t="s">
        <v>108</v>
      </c>
      <c r="C113" s="251" t="s">
        <v>109</v>
      </c>
      <c r="D113" s="229"/>
      <c r="E113" s="230"/>
      <c r="F113" s="231"/>
      <c r="G113" s="231">
        <f>SUMIF(AG114:AG147,"&lt;&gt;NOR",G114:G147)</f>
        <v>0</v>
      </c>
      <c r="H113" s="231"/>
      <c r="I113" s="231">
        <f>SUM(I114:I147)</f>
        <v>0</v>
      </c>
      <c r="J113" s="231"/>
      <c r="K113" s="231">
        <f>SUM(K114:K147)</f>
        <v>0</v>
      </c>
      <c r="L113" s="231"/>
      <c r="M113" s="231">
        <f>SUM(M114:M147)</f>
        <v>0</v>
      </c>
      <c r="N113" s="231"/>
      <c r="O113" s="231">
        <f>SUM(O114:O147)</f>
        <v>139.36000000000001</v>
      </c>
      <c r="P113" s="231"/>
      <c r="Q113" s="231">
        <f>SUM(Q114:Q147)</f>
        <v>0</v>
      </c>
      <c r="R113" s="231"/>
      <c r="S113" s="231"/>
      <c r="T113" s="232"/>
      <c r="U113" s="226"/>
      <c r="V113" s="226">
        <f>SUM(V114:V147)</f>
        <v>75.989999999999995</v>
      </c>
      <c r="W113" s="226"/>
      <c r="X113" s="226"/>
      <c r="AG113" t="s">
        <v>210</v>
      </c>
    </row>
    <row r="114" spans="1:60" ht="20.95" outlineLevel="1" x14ac:dyDescent="0.2">
      <c r="A114" s="233">
        <v>31</v>
      </c>
      <c r="B114" s="234" t="s">
        <v>1592</v>
      </c>
      <c r="C114" s="252" t="s">
        <v>388</v>
      </c>
      <c r="D114" s="235" t="s">
        <v>294</v>
      </c>
      <c r="E114" s="236">
        <v>89.6</v>
      </c>
      <c r="F114" s="237"/>
      <c r="G114" s="238">
        <f>ROUND(E114*F114,2)</f>
        <v>0</v>
      </c>
      <c r="H114" s="237"/>
      <c r="I114" s="238">
        <f>ROUND(E114*H114,2)</f>
        <v>0</v>
      </c>
      <c r="J114" s="237"/>
      <c r="K114" s="238">
        <f>ROUND(E114*J114,2)</f>
        <v>0</v>
      </c>
      <c r="L114" s="238">
        <v>21</v>
      </c>
      <c r="M114" s="238">
        <f>G114*(1+L114/100)</f>
        <v>0</v>
      </c>
      <c r="N114" s="238">
        <v>0.378</v>
      </c>
      <c r="O114" s="238">
        <f>ROUND(E114*N114,2)</f>
        <v>33.869999999999997</v>
      </c>
      <c r="P114" s="238">
        <v>0</v>
      </c>
      <c r="Q114" s="238">
        <f>ROUND(E114*P114,2)</f>
        <v>0</v>
      </c>
      <c r="R114" s="238" t="s">
        <v>389</v>
      </c>
      <c r="S114" s="238" t="s">
        <v>214</v>
      </c>
      <c r="T114" s="239" t="s">
        <v>284</v>
      </c>
      <c r="U114" s="222">
        <v>2.5999999999999999E-2</v>
      </c>
      <c r="V114" s="222">
        <f>ROUND(E114*U114,2)</f>
        <v>2.33</v>
      </c>
      <c r="W114" s="222"/>
      <c r="X114" s="222" t="s">
        <v>248</v>
      </c>
      <c r="Y114" s="211"/>
      <c r="Z114" s="211"/>
      <c r="AA114" s="211"/>
      <c r="AB114" s="211"/>
      <c r="AC114" s="211"/>
      <c r="AD114" s="211"/>
      <c r="AE114" s="211"/>
      <c r="AF114" s="211"/>
      <c r="AG114" s="211" t="s">
        <v>249</v>
      </c>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18"/>
      <c r="B115" s="219"/>
      <c r="C115" s="268" t="s">
        <v>2303</v>
      </c>
      <c r="D115" s="259"/>
      <c r="E115" s="260">
        <v>89.6</v>
      </c>
      <c r="F115" s="222"/>
      <c r="G115" s="222"/>
      <c r="H115" s="222"/>
      <c r="I115" s="222"/>
      <c r="J115" s="222"/>
      <c r="K115" s="222"/>
      <c r="L115" s="222"/>
      <c r="M115" s="222"/>
      <c r="N115" s="222"/>
      <c r="O115" s="222"/>
      <c r="P115" s="222"/>
      <c r="Q115" s="222"/>
      <c r="R115" s="222"/>
      <c r="S115" s="222"/>
      <c r="T115" s="222"/>
      <c r="U115" s="222"/>
      <c r="V115" s="222"/>
      <c r="W115" s="222"/>
      <c r="X115" s="222"/>
      <c r="Y115" s="211"/>
      <c r="Z115" s="211"/>
      <c r="AA115" s="211"/>
      <c r="AB115" s="211"/>
      <c r="AC115" s="211"/>
      <c r="AD115" s="211"/>
      <c r="AE115" s="211"/>
      <c r="AF115" s="211"/>
      <c r="AG115" s="211" t="s">
        <v>288</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ht="20.95" outlineLevel="1" x14ac:dyDescent="0.2">
      <c r="A116" s="233">
        <v>32</v>
      </c>
      <c r="B116" s="234" t="s">
        <v>2304</v>
      </c>
      <c r="C116" s="252" t="s">
        <v>1609</v>
      </c>
      <c r="D116" s="235" t="s">
        <v>294</v>
      </c>
      <c r="E116" s="236">
        <v>37</v>
      </c>
      <c r="F116" s="237"/>
      <c r="G116" s="238">
        <f>ROUND(E116*F116,2)</f>
        <v>0</v>
      </c>
      <c r="H116" s="237"/>
      <c r="I116" s="238">
        <f>ROUND(E116*H116,2)</f>
        <v>0</v>
      </c>
      <c r="J116" s="237"/>
      <c r="K116" s="238">
        <f>ROUND(E116*J116,2)</f>
        <v>0</v>
      </c>
      <c r="L116" s="238">
        <v>21</v>
      </c>
      <c r="M116" s="238">
        <f>G116*(1+L116/100)</f>
        <v>0</v>
      </c>
      <c r="N116" s="238">
        <v>0.441</v>
      </c>
      <c r="O116" s="238">
        <f>ROUND(E116*N116,2)</f>
        <v>16.32</v>
      </c>
      <c r="P116" s="238">
        <v>0</v>
      </c>
      <c r="Q116" s="238">
        <f>ROUND(E116*P116,2)</f>
        <v>0</v>
      </c>
      <c r="R116" s="238" t="s">
        <v>389</v>
      </c>
      <c r="S116" s="238" t="s">
        <v>214</v>
      </c>
      <c r="T116" s="239" t="s">
        <v>284</v>
      </c>
      <c r="U116" s="222">
        <v>2.9000000000000001E-2</v>
      </c>
      <c r="V116" s="222">
        <f>ROUND(E116*U116,2)</f>
        <v>1.07</v>
      </c>
      <c r="W116" s="222"/>
      <c r="X116" s="222" t="s">
        <v>248</v>
      </c>
      <c r="Y116" s="211"/>
      <c r="Z116" s="211"/>
      <c r="AA116" s="211"/>
      <c r="AB116" s="211"/>
      <c r="AC116" s="211"/>
      <c r="AD116" s="211"/>
      <c r="AE116" s="211"/>
      <c r="AF116" s="211"/>
      <c r="AG116" s="211" t="s">
        <v>249</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68" t="s">
        <v>2253</v>
      </c>
      <c r="D117" s="259"/>
      <c r="E117" s="260">
        <v>37</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ht="20.95" outlineLevel="1" x14ac:dyDescent="0.2">
      <c r="A118" s="233">
        <v>33</v>
      </c>
      <c r="B118" s="234" t="s">
        <v>2305</v>
      </c>
      <c r="C118" s="252" t="s">
        <v>2306</v>
      </c>
      <c r="D118" s="235" t="s">
        <v>294</v>
      </c>
      <c r="E118" s="236">
        <v>65.7</v>
      </c>
      <c r="F118" s="237"/>
      <c r="G118" s="238">
        <f>ROUND(E118*F118,2)</f>
        <v>0</v>
      </c>
      <c r="H118" s="237"/>
      <c r="I118" s="238">
        <f>ROUND(E118*H118,2)</f>
        <v>0</v>
      </c>
      <c r="J118" s="237"/>
      <c r="K118" s="238">
        <f>ROUND(E118*J118,2)</f>
        <v>0</v>
      </c>
      <c r="L118" s="238">
        <v>21</v>
      </c>
      <c r="M118" s="238">
        <f>G118*(1+L118/100)</f>
        <v>0</v>
      </c>
      <c r="N118" s="238">
        <v>0.5292</v>
      </c>
      <c r="O118" s="238">
        <f>ROUND(E118*N118,2)</f>
        <v>34.770000000000003</v>
      </c>
      <c r="P118" s="238">
        <v>0</v>
      </c>
      <c r="Q118" s="238">
        <f>ROUND(E118*P118,2)</f>
        <v>0</v>
      </c>
      <c r="R118" s="238" t="s">
        <v>389</v>
      </c>
      <c r="S118" s="238" t="s">
        <v>214</v>
      </c>
      <c r="T118" s="239" t="s">
        <v>284</v>
      </c>
      <c r="U118" s="222">
        <v>3.2000000000000001E-2</v>
      </c>
      <c r="V118" s="222">
        <f>ROUND(E118*U118,2)</f>
        <v>2.1</v>
      </c>
      <c r="W118" s="222"/>
      <c r="X118" s="222" t="s">
        <v>248</v>
      </c>
      <c r="Y118" s="211"/>
      <c r="Z118" s="211"/>
      <c r="AA118" s="211"/>
      <c r="AB118" s="211"/>
      <c r="AC118" s="211"/>
      <c r="AD118" s="211"/>
      <c r="AE118" s="211"/>
      <c r="AF118" s="211"/>
      <c r="AG118" s="211" t="s">
        <v>249</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68" t="s">
        <v>2307</v>
      </c>
      <c r="D119" s="259"/>
      <c r="E119" s="260">
        <v>65.7</v>
      </c>
      <c r="F119" s="222"/>
      <c r="G119" s="222"/>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288</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ht="20.95" outlineLevel="1" x14ac:dyDescent="0.2">
      <c r="A120" s="233">
        <v>34</v>
      </c>
      <c r="B120" s="234" t="s">
        <v>1594</v>
      </c>
      <c r="C120" s="252" t="s">
        <v>1595</v>
      </c>
      <c r="D120" s="235" t="s">
        <v>294</v>
      </c>
      <c r="E120" s="236">
        <v>44.8</v>
      </c>
      <c r="F120" s="237"/>
      <c r="G120" s="238">
        <f>ROUND(E120*F120,2)</f>
        <v>0</v>
      </c>
      <c r="H120" s="237"/>
      <c r="I120" s="238">
        <f>ROUND(E120*H120,2)</f>
        <v>0</v>
      </c>
      <c r="J120" s="237"/>
      <c r="K120" s="238">
        <f>ROUND(E120*J120,2)</f>
        <v>0</v>
      </c>
      <c r="L120" s="238">
        <v>21</v>
      </c>
      <c r="M120" s="238">
        <f>G120*(1+L120/100)</f>
        <v>0</v>
      </c>
      <c r="N120" s="238">
        <v>0.18462999999999999</v>
      </c>
      <c r="O120" s="238">
        <f>ROUND(E120*N120,2)</f>
        <v>8.27</v>
      </c>
      <c r="P120" s="238">
        <v>0</v>
      </c>
      <c r="Q120" s="238">
        <f>ROUND(E120*P120,2)</f>
        <v>0</v>
      </c>
      <c r="R120" s="238" t="s">
        <v>389</v>
      </c>
      <c r="S120" s="238" t="s">
        <v>214</v>
      </c>
      <c r="T120" s="239" t="s">
        <v>284</v>
      </c>
      <c r="U120" s="222">
        <v>6.4000000000000001E-2</v>
      </c>
      <c r="V120" s="222">
        <f>ROUND(E120*U120,2)</f>
        <v>2.87</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7" t="s">
        <v>1596</v>
      </c>
      <c r="D121" s="265"/>
      <c r="E121" s="265"/>
      <c r="F121" s="265"/>
      <c r="G121" s="265"/>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286</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68" t="s">
        <v>2308</v>
      </c>
      <c r="D122" s="259"/>
      <c r="E122" s="260">
        <v>44.8</v>
      </c>
      <c r="F122" s="222"/>
      <c r="G122" s="222"/>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288</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ht="20.95" outlineLevel="1" x14ac:dyDescent="0.2">
      <c r="A123" s="243">
        <v>35</v>
      </c>
      <c r="B123" s="244" t="s">
        <v>2309</v>
      </c>
      <c r="C123" s="255" t="s">
        <v>2310</v>
      </c>
      <c r="D123" s="245" t="s">
        <v>294</v>
      </c>
      <c r="E123" s="246">
        <v>44.8</v>
      </c>
      <c r="F123" s="247"/>
      <c r="G123" s="248">
        <f>ROUND(E123*F123,2)</f>
        <v>0</v>
      </c>
      <c r="H123" s="247"/>
      <c r="I123" s="248">
        <f>ROUND(E123*H123,2)</f>
        <v>0</v>
      </c>
      <c r="J123" s="247"/>
      <c r="K123" s="248">
        <f>ROUND(E123*J123,2)</f>
        <v>0</v>
      </c>
      <c r="L123" s="248">
        <v>21</v>
      </c>
      <c r="M123" s="248">
        <f>G123*(1+L123/100)</f>
        <v>0</v>
      </c>
      <c r="N123" s="248">
        <v>6.0999999999999997E-4</v>
      </c>
      <c r="O123" s="248">
        <f>ROUND(E123*N123,2)</f>
        <v>0.03</v>
      </c>
      <c r="P123" s="248">
        <v>0</v>
      </c>
      <c r="Q123" s="248">
        <f>ROUND(E123*P123,2)</f>
        <v>0</v>
      </c>
      <c r="R123" s="248" t="s">
        <v>389</v>
      </c>
      <c r="S123" s="248" t="s">
        <v>214</v>
      </c>
      <c r="T123" s="249" t="s">
        <v>284</v>
      </c>
      <c r="U123" s="222">
        <v>2E-3</v>
      </c>
      <c r="V123" s="222">
        <f>ROUND(E123*U123,2)</f>
        <v>0.09</v>
      </c>
      <c r="W123" s="222"/>
      <c r="X123" s="222" t="s">
        <v>248</v>
      </c>
      <c r="Y123" s="211"/>
      <c r="Z123" s="211"/>
      <c r="AA123" s="211"/>
      <c r="AB123" s="211"/>
      <c r="AC123" s="211"/>
      <c r="AD123" s="211"/>
      <c r="AE123" s="211"/>
      <c r="AF123" s="211"/>
      <c r="AG123" s="211" t="s">
        <v>249</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ht="20.95" outlineLevel="1" x14ac:dyDescent="0.2">
      <c r="A124" s="243">
        <v>36</v>
      </c>
      <c r="B124" s="244" t="s">
        <v>2311</v>
      </c>
      <c r="C124" s="255" t="s">
        <v>2312</v>
      </c>
      <c r="D124" s="245" t="s">
        <v>294</v>
      </c>
      <c r="E124" s="246">
        <v>44.8</v>
      </c>
      <c r="F124" s="247"/>
      <c r="G124" s="248">
        <f>ROUND(E124*F124,2)</f>
        <v>0</v>
      </c>
      <c r="H124" s="247"/>
      <c r="I124" s="248">
        <f>ROUND(E124*H124,2)</f>
        <v>0</v>
      </c>
      <c r="J124" s="247"/>
      <c r="K124" s="248">
        <f>ROUND(E124*J124,2)</f>
        <v>0</v>
      </c>
      <c r="L124" s="248">
        <v>21</v>
      </c>
      <c r="M124" s="248">
        <f>G124*(1+L124/100)</f>
        <v>0</v>
      </c>
      <c r="N124" s="248">
        <v>0.10141</v>
      </c>
      <c r="O124" s="248">
        <f>ROUND(E124*N124,2)</f>
        <v>4.54</v>
      </c>
      <c r="P124" s="248">
        <v>0</v>
      </c>
      <c r="Q124" s="248">
        <f>ROUND(E124*P124,2)</f>
        <v>0</v>
      </c>
      <c r="R124" s="248" t="s">
        <v>389</v>
      </c>
      <c r="S124" s="248" t="s">
        <v>214</v>
      </c>
      <c r="T124" s="249" t="s">
        <v>284</v>
      </c>
      <c r="U124" s="222">
        <v>6.4000000000000001E-2</v>
      </c>
      <c r="V124" s="222">
        <f>ROUND(E124*U124,2)</f>
        <v>2.87</v>
      </c>
      <c r="W124" s="222"/>
      <c r="X124" s="222" t="s">
        <v>248</v>
      </c>
      <c r="Y124" s="211"/>
      <c r="Z124" s="211"/>
      <c r="AA124" s="211"/>
      <c r="AB124" s="211"/>
      <c r="AC124" s="211"/>
      <c r="AD124" s="211"/>
      <c r="AE124" s="211"/>
      <c r="AF124" s="211"/>
      <c r="AG124" s="211" t="s">
        <v>249</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33">
        <v>37</v>
      </c>
      <c r="B125" s="234" t="s">
        <v>390</v>
      </c>
      <c r="C125" s="252" t="s">
        <v>391</v>
      </c>
      <c r="D125" s="235" t="s">
        <v>294</v>
      </c>
      <c r="E125" s="236">
        <v>37</v>
      </c>
      <c r="F125" s="237"/>
      <c r="G125" s="238">
        <f>ROUND(E125*F125,2)</f>
        <v>0</v>
      </c>
      <c r="H125" s="237"/>
      <c r="I125" s="238">
        <f>ROUND(E125*H125,2)</f>
        <v>0</v>
      </c>
      <c r="J125" s="237"/>
      <c r="K125" s="238">
        <f>ROUND(E125*J125,2)</f>
        <v>0</v>
      </c>
      <c r="L125" s="238">
        <v>21</v>
      </c>
      <c r="M125" s="238">
        <f>G125*(1+L125/100)</f>
        <v>0</v>
      </c>
      <c r="N125" s="238">
        <v>7.3899999999999993E-2</v>
      </c>
      <c r="O125" s="238">
        <f>ROUND(E125*N125,2)</f>
        <v>2.73</v>
      </c>
      <c r="P125" s="238">
        <v>0</v>
      </c>
      <c r="Q125" s="238">
        <f>ROUND(E125*P125,2)</f>
        <v>0</v>
      </c>
      <c r="R125" s="238" t="s">
        <v>389</v>
      </c>
      <c r="S125" s="238" t="s">
        <v>214</v>
      </c>
      <c r="T125" s="239" t="s">
        <v>284</v>
      </c>
      <c r="U125" s="222">
        <v>0.45200000000000001</v>
      </c>
      <c r="V125" s="222">
        <f>ROUND(E125*U125,2)</f>
        <v>16.72</v>
      </c>
      <c r="W125" s="222"/>
      <c r="X125" s="222" t="s">
        <v>248</v>
      </c>
      <c r="Y125" s="211"/>
      <c r="Z125" s="211"/>
      <c r="AA125" s="211"/>
      <c r="AB125" s="211"/>
      <c r="AC125" s="211"/>
      <c r="AD125" s="211"/>
      <c r="AE125" s="211"/>
      <c r="AF125" s="211"/>
      <c r="AG125" s="211" t="s">
        <v>249</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ht="20.95" outlineLevel="1" x14ac:dyDescent="0.2">
      <c r="A126" s="218"/>
      <c r="B126" s="219"/>
      <c r="C126" s="267" t="s">
        <v>392</v>
      </c>
      <c r="D126" s="265"/>
      <c r="E126" s="265"/>
      <c r="F126" s="265"/>
      <c r="G126" s="265"/>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286</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41" t="str">
        <f>C126</f>
        <v>s provedením lože z kameniva drceného, s vyplněním spár, s dvojitým hutněním a se smetením přebytečného materiálu na krajnici. S dodáním hmot pro lože a výplň spár.</v>
      </c>
      <c r="BB126" s="211"/>
      <c r="BC126" s="211"/>
      <c r="BD126" s="211"/>
      <c r="BE126" s="211"/>
      <c r="BF126" s="211"/>
      <c r="BG126" s="211"/>
      <c r="BH126" s="211"/>
    </row>
    <row r="127" spans="1:60" outlineLevel="1" x14ac:dyDescent="0.2">
      <c r="A127" s="218"/>
      <c r="B127" s="219"/>
      <c r="C127" s="268" t="s">
        <v>2253</v>
      </c>
      <c r="D127" s="259"/>
      <c r="E127" s="260">
        <v>37</v>
      </c>
      <c r="F127" s="222"/>
      <c r="G127" s="222"/>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20.95" outlineLevel="1" x14ac:dyDescent="0.2">
      <c r="A128" s="233">
        <v>38</v>
      </c>
      <c r="B128" s="234" t="s">
        <v>2313</v>
      </c>
      <c r="C128" s="252" t="s">
        <v>2314</v>
      </c>
      <c r="D128" s="235" t="s">
        <v>349</v>
      </c>
      <c r="E128" s="236">
        <v>117</v>
      </c>
      <c r="F128" s="237"/>
      <c r="G128" s="238">
        <f>ROUND(E128*F128,2)</f>
        <v>0</v>
      </c>
      <c r="H128" s="237"/>
      <c r="I128" s="238">
        <f>ROUND(E128*H128,2)</f>
        <v>0</v>
      </c>
      <c r="J128" s="237"/>
      <c r="K128" s="238">
        <f>ROUND(E128*J128,2)</f>
        <v>0</v>
      </c>
      <c r="L128" s="238">
        <v>21</v>
      </c>
      <c r="M128" s="238">
        <f>G128*(1+L128/100)</f>
        <v>0</v>
      </c>
      <c r="N128" s="238">
        <v>0.12472</v>
      </c>
      <c r="O128" s="238">
        <f>ROUND(E128*N128,2)</f>
        <v>14.59</v>
      </c>
      <c r="P128" s="238">
        <v>0</v>
      </c>
      <c r="Q128" s="238">
        <f>ROUND(E128*P128,2)</f>
        <v>0</v>
      </c>
      <c r="R128" s="238" t="s">
        <v>389</v>
      </c>
      <c r="S128" s="238" t="s">
        <v>214</v>
      </c>
      <c r="T128" s="239" t="s">
        <v>284</v>
      </c>
      <c r="U128" s="222">
        <v>0.14000000000000001</v>
      </c>
      <c r="V128" s="222">
        <f>ROUND(E128*U128,2)</f>
        <v>16.38</v>
      </c>
      <c r="W128" s="222"/>
      <c r="X128" s="222" t="s">
        <v>248</v>
      </c>
      <c r="Y128" s="211"/>
      <c r="Z128" s="211"/>
      <c r="AA128" s="211"/>
      <c r="AB128" s="211"/>
      <c r="AC128" s="211"/>
      <c r="AD128" s="211"/>
      <c r="AE128" s="211"/>
      <c r="AF128" s="211"/>
      <c r="AG128" s="211" t="s">
        <v>249</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7" t="s">
        <v>398</v>
      </c>
      <c r="D129" s="265"/>
      <c r="E129" s="265"/>
      <c r="F129" s="265"/>
      <c r="G129" s="265"/>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286</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2315</v>
      </c>
      <c r="D130" s="259"/>
      <c r="E130" s="260">
        <v>117</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33">
        <v>39</v>
      </c>
      <c r="B131" s="234" t="s">
        <v>2316</v>
      </c>
      <c r="C131" s="252" t="s">
        <v>2317</v>
      </c>
      <c r="D131" s="235" t="s">
        <v>349</v>
      </c>
      <c r="E131" s="236">
        <v>55.1</v>
      </c>
      <c r="F131" s="237"/>
      <c r="G131" s="238">
        <f>ROUND(E131*F131,2)</f>
        <v>0</v>
      </c>
      <c r="H131" s="237"/>
      <c r="I131" s="238">
        <f>ROUND(E131*H131,2)</f>
        <v>0</v>
      </c>
      <c r="J131" s="237"/>
      <c r="K131" s="238">
        <f>ROUND(E131*J131,2)</f>
        <v>0</v>
      </c>
      <c r="L131" s="238">
        <v>21</v>
      </c>
      <c r="M131" s="238">
        <f>G131*(1+L131/100)</f>
        <v>0</v>
      </c>
      <c r="N131" s="238">
        <v>2.2399999999999998E-3</v>
      </c>
      <c r="O131" s="238">
        <f>ROUND(E131*N131,2)</f>
        <v>0.12</v>
      </c>
      <c r="P131" s="238">
        <v>0</v>
      </c>
      <c r="Q131" s="238">
        <f>ROUND(E131*P131,2)</f>
        <v>0</v>
      </c>
      <c r="R131" s="238" t="s">
        <v>389</v>
      </c>
      <c r="S131" s="238" t="s">
        <v>214</v>
      </c>
      <c r="T131" s="239" t="s">
        <v>284</v>
      </c>
      <c r="U131" s="222">
        <v>0.129</v>
      </c>
      <c r="V131" s="222">
        <f>ROUND(E131*U131,2)</f>
        <v>7.11</v>
      </c>
      <c r="W131" s="222"/>
      <c r="X131" s="222" t="s">
        <v>248</v>
      </c>
      <c r="Y131" s="211"/>
      <c r="Z131" s="211"/>
      <c r="AA131" s="211"/>
      <c r="AB131" s="211"/>
      <c r="AC131" s="211"/>
      <c r="AD131" s="211"/>
      <c r="AE131" s="211"/>
      <c r="AF131" s="211"/>
      <c r="AG131" s="211" t="s">
        <v>249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7" t="s">
        <v>2318</v>
      </c>
      <c r="D132" s="265"/>
      <c r="E132" s="265"/>
      <c r="F132" s="265"/>
      <c r="G132" s="265"/>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286</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54" t="s">
        <v>2319</v>
      </c>
      <c r="D133" s="242"/>
      <c r="E133" s="242"/>
      <c r="F133" s="242"/>
      <c r="G133" s="24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219</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2320</v>
      </c>
      <c r="D134" s="259"/>
      <c r="E134" s="260">
        <v>55.1</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33">
        <v>40</v>
      </c>
      <c r="B135" s="234" t="s">
        <v>2321</v>
      </c>
      <c r="C135" s="252" t="s">
        <v>2322</v>
      </c>
      <c r="D135" s="235" t="s">
        <v>349</v>
      </c>
      <c r="E135" s="236">
        <v>55.1</v>
      </c>
      <c r="F135" s="237"/>
      <c r="G135" s="238">
        <f>ROUND(E135*F135,2)</f>
        <v>0</v>
      </c>
      <c r="H135" s="237"/>
      <c r="I135" s="238">
        <f>ROUND(E135*H135,2)</f>
        <v>0</v>
      </c>
      <c r="J135" s="237"/>
      <c r="K135" s="238">
        <f>ROUND(E135*J135,2)</f>
        <v>0</v>
      </c>
      <c r="L135" s="238">
        <v>21</v>
      </c>
      <c r="M135" s="238">
        <f>G135*(1+L135/100)</f>
        <v>0</v>
      </c>
      <c r="N135" s="238">
        <v>0</v>
      </c>
      <c r="O135" s="238">
        <f>ROUND(E135*N135,2)</f>
        <v>0</v>
      </c>
      <c r="P135" s="238">
        <v>0</v>
      </c>
      <c r="Q135" s="238">
        <f>ROUND(E135*P135,2)</f>
        <v>0</v>
      </c>
      <c r="R135" s="238" t="s">
        <v>389</v>
      </c>
      <c r="S135" s="238" t="s">
        <v>214</v>
      </c>
      <c r="T135" s="239" t="s">
        <v>284</v>
      </c>
      <c r="U135" s="222">
        <v>9.2999999999999999E-2</v>
      </c>
      <c r="V135" s="222">
        <f>ROUND(E135*U135,2)</f>
        <v>5.12</v>
      </c>
      <c r="W135" s="222"/>
      <c r="X135" s="222" t="s">
        <v>248</v>
      </c>
      <c r="Y135" s="211"/>
      <c r="Z135" s="211"/>
      <c r="AA135" s="211"/>
      <c r="AB135" s="211"/>
      <c r="AC135" s="211"/>
      <c r="AD135" s="211"/>
      <c r="AE135" s="211"/>
      <c r="AF135" s="211"/>
      <c r="AG135" s="211" t="s">
        <v>249</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7" t="s">
        <v>2323</v>
      </c>
      <c r="D136" s="265"/>
      <c r="E136" s="265"/>
      <c r="F136" s="265"/>
      <c r="G136" s="265"/>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286</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ht="41.9" outlineLevel="1" x14ac:dyDescent="0.2">
      <c r="A137" s="233">
        <v>41</v>
      </c>
      <c r="B137" s="234" t="s">
        <v>1601</v>
      </c>
      <c r="C137" s="252" t="s">
        <v>1602</v>
      </c>
      <c r="D137" s="235" t="s">
        <v>349</v>
      </c>
      <c r="E137" s="236">
        <v>22</v>
      </c>
      <c r="F137" s="237"/>
      <c r="G137" s="238">
        <f>ROUND(E137*F137,2)</f>
        <v>0</v>
      </c>
      <c r="H137" s="237"/>
      <c r="I137" s="238">
        <f>ROUND(E137*H137,2)</f>
        <v>0</v>
      </c>
      <c r="J137" s="237"/>
      <c r="K137" s="238">
        <f>ROUND(E137*J137,2)</f>
        <v>0</v>
      </c>
      <c r="L137" s="238">
        <v>21</v>
      </c>
      <c r="M137" s="238">
        <f>G137*(1+L137/100)</f>
        <v>0</v>
      </c>
      <c r="N137" s="238">
        <v>0.22133</v>
      </c>
      <c r="O137" s="238">
        <f>ROUND(E137*N137,2)</f>
        <v>4.87</v>
      </c>
      <c r="P137" s="238">
        <v>0</v>
      </c>
      <c r="Q137" s="238">
        <f>ROUND(E137*P137,2)</f>
        <v>0</v>
      </c>
      <c r="R137" s="238" t="s">
        <v>389</v>
      </c>
      <c r="S137" s="238" t="s">
        <v>214</v>
      </c>
      <c r="T137" s="239" t="s">
        <v>284</v>
      </c>
      <c r="U137" s="222">
        <v>0.27200000000000002</v>
      </c>
      <c r="V137" s="222">
        <f>ROUND(E137*U137,2)</f>
        <v>5.98</v>
      </c>
      <c r="W137" s="222"/>
      <c r="X137" s="222" t="s">
        <v>248</v>
      </c>
      <c r="Y137" s="211"/>
      <c r="Z137" s="211"/>
      <c r="AA137" s="211"/>
      <c r="AB137" s="211"/>
      <c r="AC137" s="211"/>
      <c r="AD137" s="211"/>
      <c r="AE137" s="211"/>
      <c r="AF137" s="211"/>
      <c r="AG137" s="211" t="s">
        <v>249</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7" t="s">
        <v>1603</v>
      </c>
      <c r="D138" s="265"/>
      <c r="E138" s="265"/>
      <c r="F138" s="265"/>
      <c r="G138" s="265"/>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286</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2324</v>
      </c>
      <c r="D139" s="259"/>
      <c r="E139" s="260">
        <v>22</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ht="41.9" outlineLevel="1" x14ac:dyDescent="0.2">
      <c r="A140" s="233">
        <v>42</v>
      </c>
      <c r="B140" s="234" t="s">
        <v>2325</v>
      </c>
      <c r="C140" s="252" t="s">
        <v>2326</v>
      </c>
      <c r="D140" s="235" t="s">
        <v>349</v>
      </c>
      <c r="E140" s="236">
        <v>34</v>
      </c>
      <c r="F140" s="237"/>
      <c r="G140" s="238">
        <f>ROUND(E140*F140,2)</f>
        <v>0</v>
      </c>
      <c r="H140" s="237"/>
      <c r="I140" s="238">
        <f>ROUND(E140*H140,2)</f>
        <v>0</v>
      </c>
      <c r="J140" s="237"/>
      <c r="K140" s="238">
        <f>ROUND(E140*J140,2)</f>
        <v>0</v>
      </c>
      <c r="L140" s="238">
        <v>21</v>
      </c>
      <c r="M140" s="238">
        <f>G140*(1+L140/100)</f>
        <v>0</v>
      </c>
      <c r="N140" s="238">
        <v>0.26980999999999999</v>
      </c>
      <c r="O140" s="238">
        <f>ROUND(E140*N140,2)</f>
        <v>9.17</v>
      </c>
      <c r="P140" s="238">
        <v>0</v>
      </c>
      <c r="Q140" s="238">
        <f>ROUND(E140*P140,2)</f>
        <v>0</v>
      </c>
      <c r="R140" s="238" t="s">
        <v>389</v>
      </c>
      <c r="S140" s="238" t="s">
        <v>214</v>
      </c>
      <c r="T140" s="239" t="s">
        <v>284</v>
      </c>
      <c r="U140" s="222">
        <v>0.27200000000000002</v>
      </c>
      <c r="V140" s="222">
        <f>ROUND(E140*U140,2)</f>
        <v>9.25</v>
      </c>
      <c r="W140" s="222"/>
      <c r="X140" s="222" t="s">
        <v>248</v>
      </c>
      <c r="Y140" s="211"/>
      <c r="Z140" s="211"/>
      <c r="AA140" s="211"/>
      <c r="AB140" s="211"/>
      <c r="AC140" s="211"/>
      <c r="AD140" s="211"/>
      <c r="AE140" s="211"/>
      <c r="AF140" s="211"/>
      <c r="AG140" s="211" t="s">
        <v>249</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7" t="s">
        <v>1603</v>
      </c>
      <c r="D141" s="265"/>
      <c r="E141" s="265"/>
      <c r="F141" s="265"/>
      <c r="G141" s="265"/>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286</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2327</v>
      </c>
      <c r="D142" s="259"/>
      <c r="E142" s="260">
        <v>34</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43">
        <v>43</v>
      </c>
      <c r="B143" s="244" t="s">
        <v>393</v>
      </c>
      <c r="C143" s="255" t="s">
        <v>394</v>
      </c>
      <c r="D143" s="245" t="s">
        <v>349</v>
      </c>
      <c r="E143" s="246">
        <v>10</v>
      </c>
      <c r="F143" s="247"/>
      <c r="G143" s="248">
        <f>ROUND(E143*F143,2)</f>
        <v>0</v>
      </c>
      <c r="H143" s="247"/>
      <c r="I143" s="248">
        <f>ROUND(E143*H143,2)</f>
        <v>0</v>
      </c>
      <c r="J143" s="247"/>
      <c r="K143" s="248">
        <f>ROUND(E143*J143,2)</f>
        <v>0</v>
      </c>
      <c r="L143" s="248">
        <v>21</v>
      </c>
      <c r="M143" s="248">
        <f>G143*(1+L143/100)</f>
        <v>0</v>
      </c>
      <c r="N143" s="248">
        <v>3.3E-4</v>
      </c>
      <c r="O143" s="248">
        <f>ROUND(E143*N143,2)</f>
        <v>0</v>
      </c>
      <c r="P143" s="248">
        <v>0</v>
      </c>
      <c r="Q143" s="248">
        <f>ROUND(E143*P143,2)</f>
        <v>0</v>
      </c>
      <c r="R143" s="248" t="s">
        <v>389</v>
      </c>
      <c r="S143" s="248" t="s">
        <v>214</v>
      </c>
      <c r="T143" s="249" t="s">
        <v>284</v>
      </c>
      <c r="U143" s="222">
        <v>0.41</v>
      </c>
      <c r="V143" s="222">
        <f>ROUND(E143*U143,2)</f>
        <v>4.0999999999999996</v>
      </c>
      <c r="W143" s="222"/>
      <c r="X143" s="222" t="s">
        <v>248</v>
      </c>
      <c r="Y143" s="211"/>
      <c r="Z143" s="211"/>
      <c r="AA143" s="211"/>
      <c r="AB143" s="211"/>
      <c r="AC143" s="211"/>
      <c r="AD143" s="211"/>
      <c r="AE143" s="211"/>
      <c r="AF143" s="211"/>
      <c r="AG143" s="211" t="s">
        <v>249</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33">
        <v>44</v>
      </c>
      <c r="B144" s="234" t="s">
        <v>2328</v>
      </c>
      <c r="C144" s="252" t="s">
        <v>2329</v>
      </c>
      <c r="D144" s="235" t="s">
        <v>294</v>
      </c>
      <c r="E144" s="236">
        <v>65.7</v>
      </c>
      <c r="F144" s="237"/>
      <c r="G144" s="238">
        <f>ROUND(E144*F144,2)</f>
        <v>0</v>
      </c>
      <c r="H144" s="237"/>
      <c r="I144" s="238">
        <f>ROUND(E144*H144,2)</f>
        <v>0</v>
      </c>
      <c r="J144" s="237"/>
      <c r="K144" s="238">
        <f>ROUND(E144*J144,2)</f>
        <v>0</v>
      </c>
      <c r="L144" s="238">
        <v>21</v>
      </c>
      <c r="M144" s="238">
        <f>G144*(1+L144/100)</f>
        <v>0</v>
      </c>
      <c r="N144" s="238">
        <v>0.08</v>
      </c>
      <c r="O144" s="238">
        <f>ROUND(E144*N144,2)</f>
        <v>5.26</v>
      </c>
      <c r="P144" s="238">
        <v>0</v>
      </c>
      <c r="Q144" s="238">
        <f>ROUND(E144*P144,2)</f>
        <v>0</v>
      </c>
      <c r="R144" s="238"/>
      <c r="S144" s="238" t="s">
        <v>247</v>
      </c>
      <c r="T144" s="239" t="s">
        <v>215</v>
      </c>
      <c r="U144" s="222">
        <v>0</v>
      </c>
      <c r="V144" s="222">
        <f>ROUND(E144*U144,2)</f>
        <v>0</v>
      </c>
      <c r="W144" s="222"/>
      <c r="X144" s="222" t="s">
        <v>248</v>
      </c>
      <c r="Y144" s="211"/>
      <c r="Z144" s="211"/>
      <c r="AA144" s="211"/>
      <c r="AB144" s="211"/>
      <c r="AC144" s="211"/>
      <c r="AD144" s="211"/>
      <c r="AE144" s="211"/>
      <c r="AF144" s="211"/>
      <c r="AG144" s="211" t="s">
        <v>249</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2307</v>
      </c>
      <c r="D145" s="259"/>
      <c r="E145" s="260">
        <v>65.7</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ht="20.95" outlineLevel="1" x14ac:dyDescent="0.2">
      <c r="A146" s="233">
        <v>45</v>
      </c>
      <c r="B146" s="234" t="s">
        <v>2330</v>
      </c>
      <c r="C146" s="252" t="s">
        <v>2331</v>
      </c>
      <c r="D146" s="235" t="s">
        <v>294</v>
      </c>
      <c r="E146" s="236">
        <v>37.369999999999997</v>
      </c>
      <c r="F146" s="237"/>
      <c r="G146" s="238">
        <f>ROUND(E146*F146,2)</f>
        <v>0</v>
      </c>
      <c r="H146" s="237"/>
      <c r="I146" s="238">
        <f>ROUND(E146*H146,2)</f>
        <v>0</v>
      </c>
      <c r="J146" s="237"/>
      <c r="K146" s="238">
        <f>ROUND(E146*J146,2)</f>
        <v>0</v>
      </c>
      <c r="L146" s="238">
        <v>21</v>
      </c>
      <c r="M146" s="238">
        <f>G146*(1+L146/100)</f>
        <v>0</v>
      </c>
      <c r="N146" s="238">
        <v>0.129</v>
      </c>
      <c r="O146" s="238">
        <f>ROUND(E146*N146,2)</f>
        <v>4.82</v>
      </c>
      <c r="P146" s="238">
        <v>0</v>
      </c>
      <c r="Q146" s="238">
        <f>ROUND(E146*P146,2)</f>
        <v>0</v>
      </c>
      <c r="R146" s="238" t="s">
        <v>343</v>
      </c>
      <c r="S146" s="238" t="s">
        <v>214</v>
      </c>
      <c r="T146" s="239" t="s">
        <v>284</v>
      </c>
      <c r="U146" s="222">
        <v>0</v>
      </c>
      <c r="V146" s="222">
        <f>ROUND(E146*U146,2)</f>
        <v>0</v>
      </c>
      <c r="W146" s="222"/>
      <c r="X146" s="222" t="s">
        <v>344</v>
      </c>
      <c r="Y146" s="211"/>
      <c r="Z146" s="211"/>
      <c r="AA146" s="211"/>
      <c r="AB146" s="211"/>
      <c r="AC146" s="211"/>
      <c r="AD146" s="211"/>
      <c r="AE146" s="211"/>
      <c r="AF146" s="211"/>
      <c r="AG146" s="211" t="s">
        <v>345</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2332</v>
      </c>
      <c r="D147" s="259"/>
      <c r="E147" s="260">
        <v>37.369999999999997</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ht="13.1" x14ac:dyDescent="0.2">
      <c r="A148" s="227" t="s">
        <v>209</v>
      </c>
      <c r="B148" s="228" t="s">
        <v>114</v>
      </c>
      <c r="C148" s="251" t="s">
        <v>115</v>
      </c>
      <c r="D148" s="229"/>
      <c r="E148" s="230"/>
      <c r="F148" s="231"/>
      <c r="G148" s="231">
        <f>SUMIF(AG149:AG236,"&lt;&gt;NOR",G149:G236)</f>
        <v>0</v>
      </c>
      <c r="H148" s="231"/>
      <c r="I148" s="231">
        <f>SUM(I149:I236)</f>
        <v>0</v>
      </c>
      <c r="J148" s="231"/>
      <c r="K148" s="231">
        <f>SUM(K149:K236)</f>
        <v>0</v>
      </c>
      <c r="L148" s="231"/>
      <c r="M148" s="231">
        <f>SUM(M149:M236)</f>
        <v>0</v>
      </c>
      <c r="N148" s="231"/>
      <c r="O148" s="231">
        <f>SUM(O149:O236)</f>
        <v>17.93</v>
      </c>
      <c r="P148" s="231"/>
      <c r="Q148" s="231">
        <f>SUM(Q149:Q236)</f>
        <v>0</v>
      </c>
      <c r="R148" s="231"/>
      <c r="S148" s="231"/>
      <c r="T148" s="232"/>
      <c r="U148" s="226"/>
      <c r="V148" s="226">
        <f>SUM(V149:V236)</f>
        <v>646.41999999999996</v>
      </c>
      <c r="W148" s="226"/>
      <c r="X148" s="226"/>
      <c r="AG148" t="s">
        <v>210</v>
      </c>
    </row>
    <row r="149" spans="1:60" ht="20.95" outlineLevel="1" x14ac:dyDescent="0.2">
      <c r="A149" s="233">
        <v>46</v>
      </c>
      <c r="B149" s="234" t="s">
        <v>406</v>
      </c>
      <c r="C149" s="252" t="s">
        <v>407</v>
      </c>
      <c r="D149" s="235" t="s">
        <v>294</v>
      </c>
      <c r="E149" s="236">
        <v>93.031499999999994</v>
      </c>
      <c r="F149" s="237"/>
      <c r="G149" s="238">
        <f>ROUND(E149*F149,2)</f>
        <v>0</v>
      </c>
      <c r="H149" s="237"/>
      <c r="I149" s="238">
        <f>ROUND(E149*H149,2)</f>
        <v>0</v>
      </c>
      <c r="J149" s="237"/>
      <c r="K149" s="238">
        <f>ROUND(E149*J149,2)</f>
        <v>0</v>
      </c>
      <c r="L149" s="238">
        <v>21</v>
      </c>
      <c r="M149" s="238">
        <f>G149*(1+L149/100)</f>
        <v>0</v>
      </c>
      <c r="N149" s="238">
        <v>3.2000000000000003E-4</v>
      </c>
      <c r="O149" s="238">
        <f>ROUND(E149*N149,2)</f>
        <v>0.03</v>
      </c>
      <c r="P149" s="238">
        <v>0</v>
      </c>
      <c r="Q149" s="238">
        <f>ROUND(E149*P149,2)</f>
        <v>0</v>
      </c>
      <c r="R149" s="238" t="s">
        <v>354</v>
      </c>
      <c r="S149" s="238" t="s">
        <v>214</v>
      </c>
      <c r="T149" s="239" t="s">
        <v>284</v>
      </c>
      <c r="U149" s="222">
        <v>7.0000000000000007E-2</v>
      </c>
      <c r="V149" s="222">
        <f>ROUND(E149*U149,2)</f>
        <v>6.51</v>
      </c>
      <c r="W149" s="222"/>
      <c r="X149" s="222" t="s">
        <v>248</v>
      </c>
      <c r="Y149" s="211"/>
      <c r="Z149" s="211"/>
      <c r="AA149" s="211"/>
      <c r="AB149" s="211"/>
      <c r="AC149" s="211"/>
      <c r="AD149" s="211"/>
      <c r="AE149" s="211"/>
      <c r="AF149" s="211"/>
      <c r="AG149" s="211" t="s">
        <v>249</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7" t="s">
        <v>408</v>
      </c>
      <c r="D150" s="265"/>
      <c r="E150" s="265"/>
      <c r="F150" s="265"/>
      <c r="G150" s="265"/>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286</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ht="31.45" outlineLevel="1" x14ac:dyDescent="0.2">
      <c r="A151" s="218"/>
      <c r="B151" s="219"/>
      <c r="C151" s="268" t="s">
        <v>2333</v>
      </c>
      <c r="D151" s="259"/>
      <c r="E151" s="260">
        <v>63.322499999999998</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ht="31.45" outlineLevel="1" x14ac:dyDescent="0.2">
      <c r="A152" s="218"/>
      <c r="B152" s="219"/>
      <c r="C152" s="268" t="s">
        <v>2334</v>
      </c>
      <c r="D152" s="259"/>
      <c r="E152" s="260">
        <v>29.709</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33">
        <v>47</v>
      </c>
      <c r="B153" s="234" t="s">
        <v>416</v>
      </c>
      <c r="C153" s="252" t="s">
        <v>417</v>
      </c>
      <c r="D153" s="235" t="s">
        <v>294</v>
      </c>
      <c r="E153" s="236">
        <v>29.709</v>
      </c>
      <c r="F153" s="237"/>
      <c r="G153" s="238">
        <f>ROUND(E153*F153,2)</f>
        <v>0</v>
      </c>
      <c r="H153" s="237"/>
      <c r="I153" s="238">
        <f>ROUND(E153*H153,2)</f>
        <v>0</v>
      </c>
      <c r="J153" s="237"/>
      <c r="K153" s="238">
        <f>ROUND(E153*J153,2)</f>
        <v>0</v>
      </c>
      <c r="L153" s="238">
        <v>21</v>
      </c>
      <c r="M153" s="238">
        <f>G153*(1+L153/100)</f>
        <v>0</v>
      </c>
      <c r="N153" s="238">
        <v>3.4909999999999997E-2</v>
      </c>
      <c r="O153" s="238">
        <f>ROUND(E153*N153,2)</f>
        <v>1.04</v>
      </c>
      <c r="P153" s="238">
        <v>0</v>
      </c>
      <c r="Q153" s="238">
        <f>ROUND(E153*P153,2)</f>
        <v>0</v>
      </c>
      <c r="R153" s="238" t="s">
        <v>350</v>
      </c>
      <c r="S153" s="238" t="s">
        <v>214</v>
      </c>
      <c r="T153" s="239" t="s">
        <v>284</v>
      </c>
      <c r="U153" s="222">
        <v>1.1841699999999999</v>
      </c>
      <c r="V153" s="222">
        <f>ROUND(E153*U153,2)</f>
        <v>35.18</v>
      </c>
      <c r="W153" s="222"/>
      <c r="X153" s="222" t="s">
        <v>248</v>
      </c>
      <c r="Y153" s="211"/>
      <c r="Z153" s="211"/>
      <c r="AA153" s="211"/>
      <c r="AB153" s="211"/>
      <c r="AC153" s="211"/>
      <c r="AD153" s="211"/>
      <c r="AE153" s="211"/>
      <c r="AF153" s="211"/>
      <c r="AG153" s="211" t="s">
        <v>249</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7" t="s">
        <v>418</v>
      </c>
      <c r="D154" s="265"/>
      <c r="E154" s="265"/>
      <c r="F154" s="265"/>
      <c r="G154" s="265"/>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286</v>
      </c>
      <c r="AH154" s="211"/>
      <c r="AI154" s="211"/>
      <c r="AJ154" s="211"/>
      <c r="AK154" s="211"/>
      <c r="AL154" s="211"/>
      <c r="AM154" s="211"/>
      <c r="AN154" s="211"/>
      <c r="AO154" s="211"/>
      <c r="AP154" s="211"/>
      <c r="AQ154" s="211"/>
      <c r="AR154" s="211"/>
      <c r="AS154" s="211"/>
      <c r="AT154" s="211"/>
      <c r="AU154" s="211"/>
      <c r="AV154" s="211"/>
      <c r="AW154" s="211"/>
      <c r="AX154" s="211"/>
      <c r="AY154" s="211"/>
      <c r="AZ154" s="211"/>
      <c r="BA154" s="241" t="str">
        <f>C154</f>
        <v>okenního nebo dveřního, z pomocného pracovního lešení o výšce podlahy do 1900 mm a pro zatížení do 1,5 kPa,</v>
      </c>
      <c r="BB154" s="211"/>
      <c r="BC154" s="211"/>
      <c r="BD154" s="211"/>
      <c r="BE154" s="211"/>
      <c r="BF154" s="211"/>
      <c r="BG154" s="211"/>
      <c r="BH154" s="211"/>
    </row>
    <row r="155" spans="1:60" ht="31.45" outlineLevel="1" x14ac:dyDescent="0.2">
      <c r="A155" s="218"/>
      <c r="B155" s="219"/>
      <c r="C155" s="268" t="s">
        <v>2334</v>
      </c>
      <c r="D155" s="259"/>
      <c r="E155" s="260">
        <v>29.709</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ht="20.95" outlineLevel="1" x14ac:dyDescent="0.2">
      <c r="A156" s="233">
        <v>48</v>
      </c>
      <c r="B156" s="234" t="s">
        <v>420</v>
      </c>
      <c r="C156" s="252" t="s">
        <v>421</v>
      </c>
      <c r="D156" s="235" t="s">
        <v>294</v>
      </c>
      <c r="E156" s="236">
        <v>63.322499999999998</v>
      </c>
      <c r="F156" s="237"/>
      <c r="G156" s="238">
        <f>ROUND(E156*F156,2)</f>
        <v>0</v>
      </c>
      <c r="H156" s="237"/>
      <c r="I156" s="238">
        <f>ROUND(E156*H156,2)</f>
        <v>0</v>
      </c>
      <c r="J156" s="237"/>
      <c r="K156" s="238">
        <f>ROUND(E156*J156,2)</f>
        <v>0</v>
      </c>
      <c r="L156" s="238">
        <v>21</v>
      </c>
      <c r="M156" s="238">
        <f>G156*(1+L156/100)</f>
        <v>0</v>
      </c>
      <c r="N156" s="238">
        <v>4.9840000000000002E-2</v>
      </c>
      <c r="O156" s="238">
        <f>ROUND(E156*N156,2)</f>
        <v>3.16</v>
      </c>
      <c r="P156" s="238">
        <v>0</v>
      </c>
      <c r="Q156" s="238">
        <f>ROUND(E156*P156,2)</f>
        <v>0</v>
      </c>
      <c r="R156" s="238" t="s">
        <v>354</v>
      </c>
      <c r="S156" s="238" t="s">
        <v>214</v>
      </c>
      <c r="T156" s="239" t="s">
        <v>284</v>
      </c>
      <c r="U156" s="222">
        <v>0.34799999999999998</v>
      </c>
      <c r="V156" s="222">
        <f>ROUND(E156*U156,2)</f>
        <v>22.04</v>
      </c>
      <c r="W156" s="222"/>
      <c r="X156" s="222" t="s">
        <v>248</v>
      </c>
      <c r="Y156" s="211"/>
      <c r="Z156" s="211"/>
      <c r="AA156" s="211"/>
      <c r="AB156" s="211"/>
      <c r="AC156" s="211"/>
      <c r="AD156" s="211"/>
      <c r="AE156" s="211"/>
      <c r="AF156" s="211"/>
      <c r="AG156" s="211" t="s">
        <v>249</v>
      </c>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ht="20.95" outlineLevel="1" x14ac:dyDescent="0.2">
      <c r="A157" s="218"/>
      <c r="B157" s="219"/>
      <c r="C157" s="267" t="s">
        <v>422</v>
      </c>
      <c r="D157" s="265"/>
      <c r="E157" s="265"/>
      <c r="F157" s="265"/>
      <c r="G157" s="265"/>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286</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41" t="str">
        <f>C157</f>
        <v>na zdivu jako podklad např. pod izolaci, na parapetech z prefabrikovaných dílců, pod oplechování apod., vodorovný nebo ve spádu do 15°, hlazený dřevěným hladítkem,</v>
      </c>
      <c r="BB157" s="211"/>
      <c r="BC157" s="211"/>
      <c r="BD157" s="211"/>
      <c r="BE157" s="211"/>
      <c r="BF157" s="211"/>
      <c r="BG157" s="211"/>
      <c r="BH157" s="211"/>
    </row>
    <row r="158" spans="1:60" ht="31.45" outlineLevel="1" x14ac:dyDescent="0.2">
      <c r="A158" s="218"/>
      <c r="B158" s="219"/>
      <c r="C158" s="268" t="s">
        <v>2333</v>
      </c>
      <c r="D158" s="259"/>
      <c r="E158" s="260">
        <v>63.322499999999998</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33">
        <v>49</v>
      </c>
      <c r="B159" s="234" t="s">
        <v>411</v>
      </c>
      <c r="C159" s="252" t="s">
        <v>412</v>
      </c>
      <c r="D159" s="235" t="s">
        <v>294</v>
      </c>
      <c r="E159" s="236">
        <v>595.05650000000003</v>
      </c>
      <c r="F159" s="237"/>
      <c r="G159" s="238">
        <f>ROUND(E159*F159,2)</f>
        <v>0</v>
      </c>
      <c r="H159" s="237"/>
      <c r="I159" s="238">
        <f>ROUND(E159*H159,2)</f>
        <v>0</v>
      </c>
      <c r="J159" s="237"/>
      <c r="K159" s="238">
        <f>ROUND(E159*J159,2)</f>
        <v>0</v>
      </c>
      <c r="L159" s="238">
        <v>21</v>
      </c>
      <c r="M159" s="238">
        <f>G159*(1+L159/100)</f>
        <v>0</v>
      </c>
      <c r="N159" s="238">
        <v>4.0000000000000003E-5</v>
      </c>
      <c r="O159" s="238">
        <f>ROUND(E159*N159,2)</f>
        <v>0.02</v>
      </c>
      <c r="P159" s="238">
        <v>0</v>
      </c>
      <c r="Q159" s="238">
        <f>ROUND(E159*P159,2)</f>
        <v>0</v>
      </c>
      <c r="R159" s="238" t="s">
        <v>354</v>
      </c>
      <c r="S159" s="238" t="s">
        <v>214</v>
      </c>
      <c r="T159" s="239" t="s">
        <v>284</v>
      </c>
      <c r="U159" s="222">
        <v>7.8E-2</v>
      </c>
      <c r="V159" s="222">
        <f>ROUND(E159*U159,2)</f>
        <v>46.41</v>
      </c>
      <c r="W159" s="222"/>
      <c r="X159" s="222" t="s">
        <v>248</v>
      </c>
      <c r="Y159" s="211"/>
      <c r="Z159" s="211"/>
      <c r="AA159" s="211"/>
      <c r="AB159" s="211"/>
      <c r="AC159" s="211"/>
      <c r="AD159" s="211"/>
      <c r="AE159" s="211"/>
      <c r="AF159" s="211"/>
      <c r="AG159" s="211" t="s">
        <v>249</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ht="20.95" outlineLevel="1" x14ac:dyDescent="0.2">
      <c r="A160" s="218"/>
      <c r="B160" s="219"/>
      <c r="C160" s="267" t="s">
        <v>413</v>
      </c>
      <c r="D160" s="265"/>
      <c r="E160" s="265"/>
      <c r="F160" s="265"/>
      <c r="G160" s="265"/>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286</v>
      </c>
      <c r="AH160" s="211"/>
      <c r="AI160" s="211"/>
      <c r="AJ160" s="211"/>
      <c r="AK160" s="211"/>
      <c r="AL160" s="211"/>
      <c r="AM160" s="211"/>
      <c r="AN160" s="211"/>
      <c r="AO160" s="211"/>
      <c r="AP160" s="211"/>
      <c r="AQ160" s="211"/>
      <c r="AR160" s="211"/>
      <c r="AS160" s="211"/>
      <c r="AT160" s="211"/>
      <c r="AU160" s="211"/>
      <c r="AV160" s="211"/>
      <c r="AW160" s="211"/>
      <c r="AX160" s="211"/>
      <c r="AY160" s="211"/>
      <c r="AZ160" s="211"/>
      <c r="BA160" s="241" t="str">
        <f>C160</f>
        <v>které se zřizují před úpravami povrchu, a obalení osazených dveřních zárubní před znečištěním při úpravách povrchu nástřikem plastických maltovin včetně pozdějšího odkrytí,</v>
      </c>
      <c r="BB160" s="211"/>
      <c r="BC160" s="211"/>
      <c r="BD160" s="211"/>
      <c r="BE160" s="211"/>
      <c r="BF160" s="211"/>
      <c r="BG160" s="211"/>
      <c r="BH160" s="211"/>
    </row>
    <row r="161" spans="1:60" outlineLevel="1" x14ac:dyDescent="0.2">
      <c r="A161" s="218"/>
      <c r="B161" s="219"/>
      <c r="C161" s="268" t="s">
        <v>2335</v>
      </c>
      <c r="D161" s="259"/>
      <c r="E161" s="260">
        <v>3.36</v>
      </c>
      <c r="F161" s="222"/>
      <c r="G161" s="222"/>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288</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8" t="s">
        <v>2336</v>
      </c>
      <c r="D162" s="259"/>
      <c r="E162" s="260">
        <v>3.78</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2337</v>
      </c>
      <c r="D163" s="259"/>
      <c r="E163" s="260">
        <v>12.96</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8" t="s">
        <v>2338</v>
      </c>
      <c r="D164" s="259"/>
      <c r="E164" s="260">
        <v>37.869999999999997</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8" t="s">
        <v>2339</v>
      </c>
      <c r="D165" s="259"/>
      <c r="E165" s="260">
        <v>4.4000000000000004</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2340</v>
      </c>
      <c r="D166" s="259"/>
      <c r="E166" s="260">
        <v>1.8</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8" t="s">
        <v>2341</v>
      </c>
      <c r="D167" s="259"/>
      <c r="E167" s="260">
        <v>2.4300000000000002</v>
      </c>
      <c r="F167" s="222"/>
      <c r="G167" s="222"/>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288</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8" t="s">
        <v>2342</v>
      </c>
      <c r="D168" s="259"/>
      <c r="E168" s="260">
        <v>1.89</v>
      </c>
      <c r="F168" s="222"/>
      <c r="G168" s="222"/>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288</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2343</v>
      </c>
      <c r="D169" s="259"/>
      <c r="E169" s="260">
        <v>2.5099999999999998</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2344</v>
      </c>
      <c r="D170" s="259"/>
      <c r="E170" s="260">
        <v>4.95</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2345</v>
      </c>
      <c r="D171" s="259"/>
      <c r="E171" s="260">
        <v>10.39</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2346</v>
      </c>
      <c r="D172" s="259"/>
      <c r="E172" s="260">
        <v>2.8</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2347</v>
      </c>
      <c r="D173" s="259"/>
      <c r="E173" s="260">
        <v>6.86</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8" t="s">
        <v>2348</v>
      </c>
      <c r="D174" s="259"/>
      <c r="E174" s="260">
        <v>3.9</v>
      </c>
      <c r="F174" s="222"/>
      <c r="G174" s="222"/>
      <c r="H174" s="222"/>
      <c r="I174" s="222"/>
      <c r="J174" s="222"/>
      <c r="K174" s="222"/>
      <c r="L174" s="222"/>
      <c r="M174" s="222"/>
      <c r="N174" s="222"/>
      <c r="O174" s="222"/>
      <c r="P174" s="222"/>
      <c r="Q174" s="222"/>
      <c r="R174" s="222"/>
      <c r="S174" s="222"/>
      <c r="T174" s="222"/>
      <c r="U174" s="222"/>
      <c r="V174" s="222"/>
      <c r="W174" s="222"/>
      <c r="X174" s="222"/>
      <c r="Y174" s="211"/>
      <c r="Z174" s="211"/>
      <c r="AA174" s="211"/>
      <c r="AB174" s="211"/>
      <c r="AC174" s="211"/>
      <c r="AD174" s="211"/>
      <c r="AE174" s="211"/>
      <c r="AF174" s="211"/>
      <c r="AG174" s="211" t="s">
        <v>288</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2349</v>
      </c>
      <c r="D175" s="259"/>
      <c r="E175" s="260">
        <v>5.4</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2350</v>
      </c>
      <c r="D176" s="259"/>
      <c r="E176" s="260">
        <v>2.1</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2351</v>
      </c>
      <c r="D177" s="259"/>
      <c r="E177" s="260">
        <v>19.440000000000001</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8" t="s">
        <v>2352</v>
      </c>
      <c r="D178" s="259"/>
      <c r="E178" s="260">
        <v>18.899999999999999</v>
      </c>
      <c r="F178" s="222"/>
      <c r="G178" s="222"/>
      <c r="H178" s="222"/>
      <c r="I178" s="222"/>
      <c r="J178" s="222"/>
      <c r="K178" s="222"/>
      <c r="L178" s="222"/>
      <c r="M178" s="222"/>
      <c r="N178" s="222"/>
      <c r="O178" s="222"/>
      <c r="P178" s="222"/>
      <c r="Q178" s="222"/>
      <c r="R178" s="222"/>
      <c r="S178" s="222"/>
      <c r="T178" s="222"/>
      <c r="U178" s="222"/>
      <c r="V178" s="222"/>
      <c r="W178" s="222"/>
      <c r="X178" s="222"/>
      <c r="Y178" s="211"/>
      <c r="Z178" s="211"/>
      <c r="AA178" s="211"/>
      <c r="AB178" s="211"/>
      <c r="AC178" s="211"/>
      <c r="AD178" s="211"/>
      <c r="AE178" s="211"/>
      <c r="AF178" s="211"/>
      <c r="AG178" s="211" t="s">
        <v>288</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2353</v>
      </c>
      <c r="D179" s="259"/>
      <c r="E179" s="260">
        <v>14.51</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2354</v>
      </c>
      <c r="D180" s="259"/>
      <c r="E180" s="260">
        <v>56.7</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8" t="s">
        <v>2355</v>
      </c>
      <c r="D181" s="259"/>
      <c r="E181" s="260">
        <v>102.6</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2356</v>
      </c>
      <c r="D182" s="259"/>
      <c r="E182" s="260">
        <v>6.48</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2357</v>
      </c>
      <c r="D183" s="259"/>
      <c r="E183" s="260">
        <v>9.7200000000000006</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2358</v>
      </c>
      <c r="D184" s="259"/>
      <c r="E184" s="260">
        <v>74.88</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2359</v>
      </c>
      <c r="D185" s="259"/>
      <c r="E185" s="260">
        <v>19.440000000000001</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2360</v>
      </c>
      <c r="D186" s="259"/>
      <c r="E186" s="260">
        <v>12.96</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2361</v>
      </c>
      <c r="D187" s="259"/>
      <c r="E187" s="260">
        <v>38.880000000000003</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2362</v>
      </c>
      <c r="D188" s="259"/>
      <c r="E188" s="260">
        <v>11.76</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2363</v>
      </c>
      <c r="D189" s="259"/>
      <c r="E189" s="260">
        <v>26.25</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2364</v>
      </c>
      <c r="D190" s="259"/>
      <c r="E190" s="260">
        <v>47.5</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68" t="s">
        <v>2365</v>
      </c>
      <c r="D191" s="259"/>
      <c r="E191" s="260">
        <v>3.24</v>
      </c>
      <c r="F191" s="222"/>
      <c r="G191" s="222"/>
      <c r="H191" s="222"/>
      <c r="I191" s="222"/>
      <c r="J191" s="222"/>
      <c r="K191" s="222"/>
      <c r="L191" s="222"/>
      <c r="M191" s="222"/>
      <c r="N191" s="222"/>
      <c r="O191" s="222"/>
      <c r="P191" s="222"/>
      <c r="Q191" s="222"/>
      <c r="R191" s="222"/>
      <c r="S191" s="222"/>
      <c r="T191" s="222"/>
      <c r="U191" s="222"/>
      <c r="V191" s="222"/>
      <c r="W191" s="222"/>
      <c r="X191" s="222"/>
      <c r="Y191" s="211"/>
      <c r="Z191" s="211"/>
      <c r="AA191" s="211"/>
      <c r="AB191" s="211"/>
      <c r="AC191" s="211"/>
      <c r="AD191" s="211"/>
      <c r="AE191" s="211"/>
      <c r="AF191" s="211"/>
      <c r="AG191" s="211" t="s">
        <v>288</v>
      </c>
      <c r="AH191" s="211">
        <v>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8" t="s">
        <v>2366</v>
      </c>
      <c r="D192" s="259"/>
      <c r="E192" s="260">
        <v>3.78</v>
      </c>
      <c r="F192" s="222"/>
      <c r="G192" s="222"/>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288</v>
      </c>
      <c r="AH192" s="211">
        <v>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8" t="s">
        <v>2367</v>
      </c>
      <c r="D193" s="259"/>
      <c r="E193" s="260">
        <v>20.61</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33">
        <v>50</v>
      </c>
      <c r="B194" s="234" t="s">
        <v>470</v>
      </c>
      <c r="C194" s="252" t="s">
        <v>471</v>
      </c>
      <c r="D194" s="235" t="s">
        <v>349</v>
      </c>
      <c r="E194" s="236">
        <v>253.29</v>
      </c>
      <c r="F194" s="237"/>
      <c r="G194" s="238">
        <f>ROUND(E194*F194,2)</f>
        <v>0</v>
      </c>
      <c r="H194" s="237"/>
      <c r="I194" s="238">
        <f>ROUND(E194*H194,2)</f>
        <v>0</v>
      </c>
      <c r="J194" s="237"/>
      <c r="K194" s="238">
        <f>ROUND(E194*J194,2)</f>
        <v>0</v>
      </c>
      <c r="L194" s="238">
        <v>21</v>
      </c>
      <c r="M194" s="238">
        <f>G194*(1+L194/100)</f>
        <v>0</v>
      </c>
      <c r="N194" s="238">
        <v>2.3800000000000002E-3</v>
      </c>
      <c r="O194" s="238">
        <f>ROUND(E194*N194,2)</f>
        <v>0.6</v>
      </c>
      <c r="P194" s="238">
        <v>0</v>
      </c>
      <c r="Q194" s="238">
        <f>ROUND(E194*P194,2)</f>
        <v>0</v>
      </c>
      <c r="R194" s="238" t="s">
        <v>350</v>
      </c>
      <c r="S194" s="238" t="s">
        <v>214</v>
      </c>
      <c r="T194" s="239" t="s">
        <v>284</v>
      </c>
      <c r="U194" s="222">
        <v>0.18232999999999999</v>
      </c>
      <c r="V194" s="222">
        <f>ROUND(E194*U194,2)</f>
        <v>46.18</v>
      </c>
      <c r="W194" s="222"/>
      <c r="X194" s="222" t="s">
        <v>248</v>
      </c>
      <c r="Y194" s="211"/>
      <c r="Z194" s="211"/>
      <c r="AA194" s="211"/>
      <c r="AB194" s="211"/>
      <c r="AC194" s="211"/>
      <c r="AD194" s="211"/>
      <c r="AE194" s="211"/>
      <c r="AF194" s="211"/>
      <c r="AG194" s="211" t="s">
        <v>249</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68" t="s">
        <v>2368</v>
      </c>
      <c r="D195" s="259"/>
      <c r="E195" s="260">
        <v>36</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8" t="s">
        <v>2369</v>
      </c>
      <c r="D196" s="259"/>
      <c r="E196" s="260">
        <v>34.200000000000003</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2370</v>
      </c>
      <c r="D197" s="259"/>
      <c r="E197" s="260">
        <v>22.95</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68" t="s">
        <v>2371</v>
      </c>
      <c r="D198" s="259"/>
      <c r="E198" s="260">
        <v>4.4000000000000004</v>
      </c>
      <c r="F198" s="222"/>
      <c r="G198" s="222"/>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288</v>
      </c>
      <c r="AH198" s="211">
        <v>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8" t="s">
        <v>2372</v>
      </c>
      <c r="D199" s="259"/>
      <c r="E199" s="260">
        <v>13.5</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68" t="s">
        <v>2373</v>
      </c>
      <c r="D200" s="259"/>
      <c r="E200" s="260">
        <v>50.4</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68" t="s">
        <v>2374</v>
      </c>
      <c r="D201" s="259"/>
      <c r="E201" s="260">
        <v>7.44</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68" t="s">
        <v>2375</v>
      </c>
      <c r="D202" s="259"/>
      <c r="E202" s="260">
        <v>3</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68" t="s">
        <v>2376</v>
      </c>
      <c r="D203" s="259"/>
      <c r="E203" s="260">
        <v>2.8</v>
      </c>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8" t="s">
        <v>2377</v>
      </c>
      <c r="D204" s="259"/>
      <c r="E204" s="260">
        <v>57</v>
      </c>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2378</v>
      </c>
      <c r="D205" s="259"/>
      <c r="E205" s="260">
        <v>13.2</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68" t="s">
        <v>2379</v>
      </c>
      <c r="D206" s="259"/>
      <c r="E206" s="260">
        <v>8.4</v>
      </c>
      <c r="F206" s="222"/>
      <c r="G206" s="222"/>
      <c r="H206" s="222"/>
      <c r="I206" s="222"/>
      <c r="J206" s="222"/>
      <c r="K206" s="222"/>
      <c r="L206" s="222"/>
      <c r="M206" s="222"/>
      <c r="N206" s="222"/>
      <c r="O206" s="222"/>
      <c r="P206" s="222"/>
      <c r="Q206" s="222"/>
      <c r="R206" s="222"/>
      <c r="S206" s="222"/>
      <c r="T206" s="222"/>
      <c r="U206" s="222"/>
      <c r="V206" s="222"/>
      <c r="W206" s="222"/>
      <c r="X206" s="222"/>
      <c r="Y206" s="211"/>
      <c r="Z206" s="211"/>
      <c r="AA206" s="211"/>
      <c r="AB206" s="211"/>
      <c r="AC206" s="211"/>
      <c r="AD206" s="211"/>
      <c r="AE206" s="211"/>
      <c r="AF206" s="211"/>
      <c r="AG206" s="211" t="s">
        <v>288</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33">
        <v>51</v>
      </c>
      <c r="B207" s="234" t="s">
        <v>2380</v>
      </c>
      <c r="C207" s="252" t="s">
        <v>2381</v>
      </c>
      <c r="D207" s="235" t="s">
        <v>294</v>
      </c>
      <c r="E207" s="236">
        <v>9.0908999999999995</v>
      </c>
      <c r="F207" s="237"/>
      <c r="G207" s="238">
        <f>ROUND(E207*F207,2)</f>
        <v>0</v>
      </c>
      <c r="H207" s="237"/>
      <c r="I207" s="238">
        <f>ROUND(E207*H207,2)</f>
        <v>0</v>
      </c>
      <c r="J207" s="237"/>
      <c r="K207" s="238">
        <f>ROUND(E207*J207,2)</f>
        <v>0</v>
      </c>
      <c r="L207" s="238">
        <v>21</v>
      </c>
      <c r="M207" s="238">
        <f>G207*(1+L207/100)</f>
        <v>0</v>
      </c>
      <c r="N207" s="238">
        <v>4.7660000000000001E-2</v>
      </c>
      <c r="O207" s="238">
        <f>ROUND(E207*N207,2)</f>
        <v>0.43</v>
      </c>
      <c r="P207" s="238">
        <v>0</v>
      </c>
      <c r="Q207" s="238">
        <f>ROUND(E207*P207,2)</f>
        <v>0</v>
      </c>
      <c r="R207" s="238" t="s">
        <v>354</v>
      </c>
      <c r="S207" s="238" t="s">
        <v>214</v>
      </c>
      <c r="T207" s="239" t="s">
        <v>284</v>
      </c>
      <c r="U207" s="222">
        <v>0.84</v>
      </c>
      <c r="V207" s="222">
        <f>ROUND(E207*U207,2)</f>
        <v>7.64</v>
      </c>
      <c r="W207" s="222"/>
      <c r="X207" s="222" t="s">
        <v>248</v>
      </c>
      <c r="Y207" s="211"/>
      <c r="Z207" s="211"/>
      <c r="AA207" s="211"/>
      <c r="AB207" s="211"/>
      <c r="AC207" s="211"/>
      <c r="AD207" s="211"/>
      <c r="AE207" s="211"/>
      <c r="AF207" s="211"/>
      <c r="AG207" s="211" t="s">
        <v>249</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68" t="s">
        <v>2272</v>
      </c>
      <c r="D208" s="259"/>
      <c r="E208" s="260">
        <v>4.2699999999999996</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8" t="s">
        <v>2382</v>
      </c>
      <c r="D209" s="259"/>
      <c r="E209" s="260">
        <v>4.82</v>
      </c>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33">
        <v>52</v>
      </c>
      <c r="B210" s="234" t="s">
        <v>416</v>
      </c>
      <c r="C210" s="252" t="s">
        <v>417</v>
      </c>
      <c r="D210" s="235" t="s">
        <v>294</v>
      </c>
      <c r="E210" s="236">
        <v>248.87079</v>
      </c>
      <c r="F210" s="237"/>
      <c r="G210" s="238">
        <f>ROUND(E210*F210,2)</f>
        <v>0</v>
      </c>
      <c r="H210" s="237"/>
      <c r="I210" s="238">
        <f>ROUND(E210*H210,2)</f>
        <v>0</v>
      </c>
      <c r="J210" s="237"/>
      <c r="K210" s="238">
        <f>ROUND(E210*J210,2)</f>
        <v>0</v>
      </c>
      <c r="L210" s="238">
        <v>21</v>
      </c>
      <c r="M210" s="238">
        <f>G210*(1+L210/100)</f>
        <v>0</v>
      </c>
      <c r="N210" s="238">
        <v>3.4909999999999997E-2</v>
      </c>
      <c r="O210" s="238">
        <f>ROUND(E210*N210,2)</f>
        <v>8.69</v>
      </c>
      <c r="P210" s="238">
        <v>0</v>
      </c>
      <c r="Q210" s="238">
        <f>ROUND(E210*P210,2)</f>
        <v>0</v>
      </c>
      <c r="R210" s="238" t="s">
        <v>350</v>
      </c>
      <c r="S210" s="238" t="s">
        <v>214</v>
      </c>
      <c r="T210" s="239" t="s">
        <v>284</v>
      </c>
      <c r="U210" s="222">
        <v>1.1841699999999999</v>
      </c>
      <c r="V210" s="222">
        <f>ROUND(E210*U210,2)</f>
        <v>294.70999999999998</v>
      </c>
      <c r="W210" s="222"/>
      <c r="X210" s="222" t="s">
        <v>248</v>
      </c>
      <c r="Y210" s="211"/>
      <c r="Z210" s="211"/>
      <c r="AA210" s="211"/>
      <c r="AB210" s="211"/>
      <c r="AC210" s="211"/>
      <c r="AD210" s="211"/>
      <c r="AE210" s="211"/>
      <c r="AF210" s="211"/>
      <c r="AG210" s="211" t="s">
        <v>249</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7" t="s">
        <v>418</v>
      </c>
      <c r="D211" s="265"/>
      <c r="E211" s="265"/>
      <c r="F211" s="265"/>
      <c r="G211" s="265"/>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286</v>
      </c>
      <c r="AH211" s="211"/>
      <c r="AI211" s="211"/>
      <c r="AJ211" s="211"/>
      <c r="AK211" s="211"/>
      <c r="AL211" s="211"/>
      <c r="AM211" s="211"/>
      <c r="AN211" s="211"/>
      <c r="AO211" s="211"/>
      <c r="AP211" s="211"/>
      <c r="AQ211" s="211"/>
      <c r="AR211" s="211"/>
      <c r="AS211" s="211"/>
      <c r="AT211" s="211"/>
      <c r="AU211" s="211"/>
      <c r="AV211" s="211"/>
      <c r="AW211" s="211"/>
      <c r="AX211" s="211"/>
      <c r="AY211" s="211"/>
      <c r="AZ211" s="211"/>
      <c r="BA211" s="241" t="str">
        <f>C211</f>
        <v>okenního nebo dveřního, z pomocného pracovního lešení o výšce podlahy do 1900 mm a pro zatížení do 1,5 kPa,</v>
      </c>
      <c r="BB211" s="211"/>
      <c r="BC211" s="211"/>
      <c r="BD211" s="211"/>
      <c r="BE211" s="211"/>
      <c r="BF211" s="211"/>
      <c r="BG211" s="211"/>
      <c r="BH211" s="211"/>
    </row>
    <row r="212" spans="1:60" outlineLevel="1" x14ac:dyDescent="0.2">
      <c r="A212" s="218"/>
      <c r="B212" s="219"/>
      <c r="C212" s="269" t="s">
        <v>310</v>
      </c>
      <c r="D212" s="261"/>
      <c r="E212" s="262"/>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ht="31.45" outlineLevel="1" x14ac:dyDescent="0.2">
      <c r="A213" s="218"/>
      <c r="B213" s="219"/>
      <c r="C213" s="270" t="s">
        <v>2383</v>
      </c>
      <c r="D213" s="261"/>
      <c r="E213" s="262">
        <v>191.8</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2</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70" t="s">
        <v>2384</v>
      </c>
      <c r="D214" s="261"/>
      <c r="E214" s="262">
        <v>247.1</v>
      </c>
      <c r="F214" s="222"/>
      <c r="G214" s="222"/>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288</v>
      </c>
      <c r="AH214" s="211">
        <v>2</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70" t="s">
        <v>2385</v>
      </c>
      <c r="D215" s="261"/>
      <c r="E215" s="262">
        <v>12.9</v>
      </c>
      <c r="F215" s="222"/>
      <c r="G215" s="222"/>
      <c r="H215" s="222"/>
      <c r="I215" s="222"/>
      <c r="J215" s="222"/>
      <c r="K215" s="222"/>
      <c r="L215" s="222"/>
      <c r="M215" s="222"/>
      <c r="N215" s="222"/>
      <c r="O215" s="222"/>
      <c r="P215" s="222"/>
      <c r="Q215" s="222"/>
      <c r="R215" s="222"/>
      <c r="S215" s="222"/>
      <c r="T215" s="222"/>
      <c r="U215" s="222"/>
      <c r="V215" s="222"/>
      <c r="W215" s="222"/>
      <c r="X215" s="222"/>
      <c r="Y215" s="211"/>
      <c r="Z215" s="211"/>
      <c r="AA215" s="211"/>
      <c r="AB215" s="211"/>
      <c r="AC215" s="211"/>
      <c r="AD215" s="211"/>
      <c r="AE215" s="211"/>
      <c r="AF215" s="211"/>
      <c r="AG215" s="211" t="s">
        <v>288</v>
      </c>
      <c r="AH215" s="211">
        <v>2</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71" t="s">
        <v>315</v>
      </c>
      <c r="D216" s="263"/>
      <c r="E216" s="264"/>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3</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9" t="s">
        <v>316</v>
      </c>
      <c r="D217" s="261"/>
      <c r="E217" s="262"/>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18"/>
      <c r="B218" s="219"/>
      <c r="C218" s="268" t="s">
        <v>2386</v>
      </c>
      <c r="D218" s="259"/>
      <c r="E218" s="260">
        <v>147.06</v>
      </c>
      <c r="F218" s="222"/>
      <c r="G218" s="222"/>
      <c r="H218" s="222"/>
      <c r="I218" s="222"/>
      <c r="J218" s="222"/>
      <c r="K218" s="222"/>
      <c r="L218" s="222"/>
      <c r="M218" s="222"/>
      <c r="N218" s="222"/>
      <c r="O218" s="222"/>
      <c r="P218" s="222"/>
      <c r="Q218" s="222"/>
      <c r="R218" s="222"/>
      <c r="S218" s="222"/>
      <c r="T218" s="222"/>
      <c r="U218" s="222"/>
      <c r="V218" s="222"/>
      <c r="W218" s="222"/>
      <c r="X218" s="222"/>
      <c r="Y218" s="211"/>
      <c r="Z218" s="211"/>
      <c r="AA218" s="211"/>
      <c r="AB218" s="211"/>
      <c r="AC218" s="211"/>
      <c r="AD218" s="211"/>
      <c r="AE218" s="211"/>
      <c r="AF218" s="211"/>
      <c r="AG218" s="211" t="s">
        <v>288</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ht="31.45" outlineLevel="1" x14ac:dyDescent="0.2">
      <c r="A219" s="218"/>
      <c r="B219" s="219"/>
      <c r="C219" s="268" t="s">
        <v>2387</v>
      </c>
      <c r="D219" s="259"/>
      <c r="E219" s="260">
        <v>101.81</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33">
        <v>53</v>
      </c>
      <c r="B220" s="234" t="s">
        <v>2388</v>
      </c>
      <c r="C220" s="252" t="s">
        <v>2389</v>
      </c>
      <c r="D220" s="235" t="s">
        <v>294</v>
      </c>
      <c r="E220" s="236">
        <v>52.65</v>
      </c>
      <c r="F220" s="237"/>
      <c r="G220" s="238">
        <f>ROUND(E220*F220,2)</f>
        <v>0</v>
      </c>
      <c r="H220" s="237"/>
      <c r="I220" s="238">
        <f>ROUND(E220*H220,2)</f>
        <v>0</v>
      </c>
      <c r="J220" s="237"/>
      <c r="K220" s="238">
        <f>ROUND(E220*J220,2)</f>
        <v>0</v>
      </c>
      <c r="L220" s="238">
        <v>21</v>
      </c>
      <c r="M220" s="238">
        <f>G220*(1+L220/100)</f>
        <v>0</v>
      </c>
      <c r="N220" s="238">
        <v>6.3E-3</v>
      </c>
      <c r="O220" s="238">
        <f>ROUND(E220*N220,2)</f>
        <v>0.33</v>
      </c>
      <c r="P220" s="238">
        <v>0</v>
      </c>
      <c r="Q220" s="238">
        <f>ROUND(E220*P220,2)</f>
        <v>0</v>
      </c>
      <c r="R220" s="238" t="s">
        <v>354</v>
      </c>
      <c r="S220" s="238" t="s">
        <v>214</v>
      </c>
      <c r="T220" s="239" t="s">
        <v>284</v>
      </c>
      <c r="U220" s="222">
        <v>9.0999999999999998E-2</v>
      </c>
      <c r="V220" s="222">
        <f>ROUND(E220*U220,2)</f>
        <v>4.79</v>
      </c>
      <c r="W220" s="222"/>
      <c r="X220" s="222" t="s">
        <v>248</v>
      </c>
      <c r="Y220" s="211"/>
      <c r="Z220" s="211"/>
      <c r="AA220" s="211"/>
      <c r="AB220" s="211"/>
      <c r="AC220" s="211"/>
      <c r="AD220" s="211"/>
      <c r="AE220" s="211"/>
      <c r="AF220" s="211"/>
      <c r="AG220" s="211" t="s">
        <v>249</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7" t="s">
        <v>408</v>
      </c>
      <c r="D221" s="265"/>
      <c r="E221" s="265"/>
      <c r="F221" s="265"/>
      <c r="G221" s="265"/>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286</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18"/>
      <c r="B222" s="219"/>
      <c r="C222" s="268" t="s">
        <v>2390</v>
      </c>
      <c r="D222" s="259"/>
      <c r="E222" s="260">
        <v>52.65</v>
      </c>
      <c r="F222" s="222"/>
      <c r="G222" s="222"/>
      <c r="H222" s="222"/>
      <c r="I222" s="222"/>
      <c r="J222" s="222"/>
      <c r="K222" s="222"/>
      <c r="L222" s="222"/>
      <c r="M222" s="222"/>
      <c r="N222" s="222"/>
      <c r="O222" s="222"/>
      <c r="P222" s="222"/>
      <c r="Q222" s="222"/>
      <c r="R222" s="222"/>
      <c r="S222" s="222"/>
      <c r="T222" s="222"/>
      <c r="U222" s="222"/>
      <c r="V222" s="222"/>
      <c r="W222" s="222"/>
      <c r="X222" s="222"/>
      <c r="Y222" s="211"/>
      <c r="Z222" s="211"/>
      <c r="AA222" s="211"/>
      <c r="AB222" s="211"/>
      <c r="AC222" s="211"/>
      <c r="AD222" s="211"/>
      <c r="AE222" s="211"/>
      <c r="AF222" s="211"/>
      <c r="AG222" s="211" t="s">
        <v>288</v>
      </c>
      <c r="AH222" s="211">
        <v>0</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ht="20.95" outlineLevel="1" x14ac:dyDescent="0.2">
      <c r="A223" s="233">
        <v>54</v>
      </c>
      <c r="B223" s="234" t="s">
        <v>2391</v>
      </c>
      <c r="C223" s="252" t="s">
        <v>2392</v>
      </c>
      <c r="D223" s="235" t="s">
        <v>294</v>
      </c>
      <c r="E223" s="236">
        <v>52.65</v>
      </c>
      <c r="F223" s="237"/>
      <c r="G223" s="238">
        <f>ROUND(E223*F223,2)</f>
        <v>0</v>
      </c>
      <c r="H223" s="237"/>
      <c r="I223" s="238">
        <f>ROUND(E223*H223,2)</f>
        <v>0</v>
      </c>
      <c r="J223" s="237"/>
      <c r="K223" s="238">
        <f>ROUND(E223*J223,2)</f>
        <v>0</v>
      </c>
      <c r="L223" s="238">
        <v>21</v>
      </c>
      <c r="M223" s="238">
        <f>G223*(1+L223/100)</f>
        <v>0</v>
      </c>
      <c r="N223" s="238">
        <v>4.5599999999999998E-3</v>
      </c>
      <c r="O223" s="238">
        <f>ROUND(E223*N223,2)</f>
        <v>0.24</v>
      </c>
      <c r="P223" s="238">
        <v>0</v>
      </c>
      <c r="Q223" s="238">
        <f>ROUND(E223*P223,2)</f>
        <v>0</v>
      </c>
      <c r="R223" s="238" t="s">
        <v>354</v>
      </c>
      <c r="S223" s="238" t="s">
        <v>214</v>
      </c>
      <c r="T223" s="239" t="s">
        <v>284</v>
      </c>
      <c r="U223" s="222">
        <v>0.245</v>
      </c>
      <c r="V223" s="222">
        <f>ROUND(E223*U223,2)</f>
        <v>12.9</v>
      </c>
      <c r="W223" s="222"/>
      <c r="X223" s="222" t="s">
        <v>248</v>
      </c>
      <c r="Y223" s="211"/>
      <c r="Z223" s="211"/>
      <c r="AA223" s="211"/>
      <c r="AB223" s="211"/>
      <c r="AC223" s="211"/>
      <c r="AD223" s="211"/>
      <c r="AE223" s="211"/>
      <c r="AF223" s="211"/>
      <c r="AG223" s="211" t="s">
        <v>249</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67" t="s">
        <v>408</v>
      </c>
      <c r="D224" s="265"/>
      <c r="E224" s="265"/>
      <c r="F224" s="265"/>
      <c r="G224" s="265"/>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286</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33">
        <v>55</v>
      </c>
      <c r="B225" s="234" t="s">
        <v>2393</v>
      </c>
      <c r="C225" s="252" t="s">
        <v>2394</v>
      </c>
      <c r="D225" s="235" t="s">
        <v>294</v>
      </c>
      <c r="E225" s="236">
        <v>52.65</v>
      </c>
      <c r="F225" s="237"/>
      <c r="G225" s="238">
        <f>ROUND(E225*F225,2)</f>
        <v>0</v>
      </c>
      <c r="H225" s="237"/>
      <c r="I225" s="238">
        <f>ROUND(E225*H225,2)</f>
        <v>0</v>
      </c>
      <c r="J225" s="237"/>
      <c r="K225" s="238">
        <f>ROUND(E225*J225,2)</f>
        <v>0</v>
      </c>
      <c r="L225" s="238">
        <v>21</v>
      </c>
      <c r="M225" s="238">
        <f>G225*(1+L225/100)</f>
        <v>0</v>
      </c>
      <c r="N225" s="238">
        <v>3.9E-2</v>
      </c>
      <c r="O225" s="238">
        <f>ROUND(E225*N225,2)</f>
        <v>2.0499999999999998</v>
      </c>
      <c r="P225" s="238">
        <v>0</v>
      </c>
      <c r="Q225" s="238">
        <f>ROUND(E225*P225,2)</f>
        <v>0</v>
      </c>
      <c r="R225" s="238" t="s">
        <v>354</v>
      </c>
      <c r="S225" s="238" t="s">
        <v>214</v>
      </c>
      <c r="T225" s="239" t="s">
        <v>284</v>
      </c>
      <c r="U225" s="222">
        <v>0.60399999999999998</v>
      </c>
      <c r="V225" s="222">
        <f>ROUND(E225*U225,2)</f>
        <v>31.8</v>
      </c>
      <c r="W225" s="222"/>
      <c r="X225" s="222" t="s">
        <v>248</v>
      </c>
      <c r="Y225" s="211"/>
      <c r="Z225" s="211"/>
      <c r="AA225" s="211"/>
      <c r="AB225" s="211"/>
      <c r="AC225" s="211"/>
      <c r="AD225" s="211"/>
      <c r="AE225" s="211"/>
      <c r="AF225" s="211"/>
      <c r="AG225" s="211" t="s">
        <v>249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67" t="s">
        <v>408</v>
      </c>
      <c r="D226" s="265"/>
      <c r="E226" s="265"/>
      <c r="F226" s="265"/>
      <c r="G226" s="265"/>
      <c r="H226" s="222"/>
      <c r="I226" s="222"/>
      <c r="J226" s="222"/>
      <c r="K226" s="222"/>
      <c r="L226" s="222"/>
      <c r="M226" s="222"/>
      <c r="N226" s="222"/>
      <c r="O226" s="222"/>
      <c r="P226" s="222"/>
      <c r="Q226" s="222"/>
      <c r="R226" s="222"/>
      <c r="S226" s="222"/>
      <c r="T226" s="222"/>
      <c r="U226" s="222"/>
      <c r="V226" s="222"/>
      <c r="W226" s="222"/>
      <c r="X226" s="222"/>
      <c r="Y226" s="211"/>
      <c r="Z226" s="211"/>
      <c r="AA226" s="211"/>
      <c r="AB226" s="211"/>
      <c r="AC226" s="211"/>
      <c r="AD226" s="211"/>
      <c r="AE226" s="211"/>
      <c r="AF226" s="211"/>
      <c r="AG226" s="211" t="s">
        <v>286</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33">
        <v>56</v>
      </c>
      <c r="B227" s="234" t="s">
        <v>498</v>
      </c>
      <c r="C227" s="252" t="s">
        <v>499</v>
      </c>
      <c r="D227" s="235" t="s">
        <v>349</v>
      </c>
      <c r="E227" s="236">
        <v>802.80899999999997</v>
      </c>
      <c r="F227" s="237"/>
      <c r="G227" s="238">
        <f>ROUND(E227*F227,2)</f>
        <v>0</v>
      </c>
      <c r="H227" s="237"/>
      <c r="I227" s="238">
        <f>ROUND(E227*H227,2)</f>
        <v>0</v>
      </c>
      <c r="J227" s="237"/>
      <c r="K227" s="238">
        <f>ROUND(E227*J227,2)</f>
        <v>0</v>
      </c>
      <c r="L227" s="238">
        <v>21</v>
      </c>
      <c r="M227" s="238">
        <f>G227*(1+L227/100)</f>
        <v>0</v>
      </c>
      <c r="N227" s="238">
        <v>1.4999999999999999E-4</v>
      </c>
      <c r="O227" s="238">
        <f>ROUND(E227*N227,2)</f>
        <v>0.12</v>
      </c>
      <c r="P227" s="238">
        <v>0</v>
      </c>
      <c r="Q227" s="238">
        <f>ROUND(E227*P227,2)</f>
        <v>0</v>
      </c>
      <c r="R227" s="238" t="s">
        <v>354</v>
      </c>
      <c r="S227" s="238" t="s">
        <v>214</v>
      </c>
      <c r="T227" s="239" t="s">
        <v>284</v>
      </c>
      <c r="U227" s="222">
        <v>0.06</v>
      </c>
      <c r="V227" s="222">
        <f>ROUND(E227*U227,2)</f>
        <v>48.17</v>
      </c>
      <c r="W227" s="222"/>
      <c r="X227" s="222" t="s">
        <v>248</v>
      </c>
      <c r="Y227" s="211"/>
      <c r="Z227" s="211"/>
      <c r="AA227" s="211"/>
      <c r="AB227" s="211"/>
      <c r="AC227" s="211"/>
      <c r="AD227" s="211"/>
      <c r="AE227" s="211"/>
      <c r="AF227" s="211"/>
      <c r="AG227" s="211" t="s">
        <v>249</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9" t="s">
        <v>310</v>
      </c>
      <c r="D228" s="261"/>
      <c r="E228" s="262"/>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ht="31.45" outlineLevel="1" x14ac:dyDescent="0.2">
      <c r="A229" s="218"/>
      <c r="B229" s="219"/>
      <c r="C229" s="270" t="s">
        <v>2383</v>
      </c>
      <c r="D229" s="261"/>
      <c r="E229" s="262">
        <v>191.8</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2</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70" t="s">
        <v>2384</v>
      </c>
      <c r="D230" s="261"/>
      <c r="E230" s="262">
        <v>247.1</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2</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70" t="s">
        <v>2385</v>
      </c>
      <c r="D231" s="261"/>
      <c r="E231" s="262">
        <v>12.9</v>
      </c>
      <c r="F231" s="222"/>
      <c r="G231" s="222"/>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288</v>
      </c>
      <c r="AH231" s="211">
        <v>2</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71" t="s">
        <v>315</v>
      </c>
      <c r="D232" s="263"/>
      <c r="E232" s="264"/>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3</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9" t="s">
        <v>316</v>
      </c>
      <c r="D233" s="261"/>
      <c r="E233" s="262"/>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8" t="s">
        <v>2395</v>
      </c>
      <c r="D234" s="259"/>
      <c r="E234" s="260">
        <v>474.39</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ht="20.95" outlineLevel="1" x14ac:dyDescent="0.2">
      <c r="A235" s="218"/>
      <c r="B235" s="219"/>
      <c r="C235" s="268" t="s">
        <v>2396</v>
      </c>
      <c r="D235" s="259"/>
      <c r="E235" s="260">
        <v>328.42</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0</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ht="20.95" outlineLevel="1" x14ac:dyDescent="0.2">
      <c r="A236" s="243">
        <v>57</v>
      </c>
      <c r="B236" s="244" t="s">
        <v>509</v>
      </c>
      <c r="C236" s="255" t="s">
        <v>510</v>
      </c>
      <c r="D236" s="245" t="s">
        <v>294</v>
      </c>
      <c r="E236" s="246">
        <v>248.87079</v>
      </c>
      <c r="F236" s="247"/>
      <c r="G236" s="248">
        <f>ROUND(E236*F236,2)</f>
        <v>0</v>
      </c>
      <c r="H236" s="247"/>
      <c r="I236" s="248">
        <f>ROUND(E236*H236,2)</f>
        <v>0</v>
      </c>
      <c r="J236" s="247"/>
      <c r="K236" s="248">
        <f>ROUND(E236*J236,2)</f>
        <v>0</v>
      </c>
      <c r="L236" s="248">
        <v>21</v>
      </c>
      <c r="M236" s="248">
        <f>G236*(1+L236/100)</f>
        <v>0</v>
      </c>
      <c r="N236" s="248">
        <v>4.9100000000000003E-3</v>
      </c>
      <c r="O236" s="248">
        <f>ROUND(E236*N236,2)</f>
        <v>1.22</v>
      </c>
      <c r="P236" s="248">
        <v>0</v>
      </c>
      <c r="Q236" s="248">
        <f>ROUND(E236*P236,2)</f>
        <v>0</v>
      </c>
      <c r="R236" s="248" t="s">
        <v>354</v>
      </c>
      <c r="S236" s="248" t="s">
        <v>214</v>
      </c>
      <c r="T236" s="249" t="s">
        <v>284</v>
      </c>
      <c r="U236" s="222">
        <v>0.36199999999999999</v>
      </c>
      <c r="V236" s="222">
        <f>ROUND(E236*U236,2)</f>
        <v>90.09</v>
      </c>
      <c r="W236" s="222"/>
      <c r="X236" s="222" t="s">
        <v>248</v>
      </c>
      <c r="Y236" s="211"/>
      <c r="Z236" s="211"/>
      <c r="AA236" s="211"/>
      <c r="AB236" s="211"/>
      <c r="AC236" s="211"/>
      <c r="AD236" s="211"/>
      <c r="AE236" s="211"/>
      <c r="AF236" s="211"/>
      <c r="AG236" s="211" t="s">
        <v>249</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ht="13.1" x14ac:dyDescent="0.2">
      <c r="A237" s="227" t="s">
        <v>209</v>
      </c>
      <c r="B237" s="228" t="s">
        <v>116</v>
      </c>
      <c r="C237" s="251" t="s">
        <v>117</v>
      </c>
      <c r="D237" s="229"/>
      <c r="E237" s="230"/>
      <c r="F237" s="231"/>
      <c r="G237" s="231">
        <f>SUMIF(AG238:AG399,"&lt;&gt;NOR",G238:G399)</f>
        <v>0</v>
      </c>
      <c r="H237" s="231"/>
      <c r="I237" s="231">
        <f>SUM(I238:I399)</f>
        <v>0</v>
      </c>
      <c r="J237" s="231"/>
      <c r="K237" s="231">
        <f>SUM(K238:K399)</f>
        <v>0</v>
      </c>
      <c r="L237" s="231"/>
      <c r="M237" s="231">
        <f>SUM(M238:M399)</f>
        <v>0</v>
      </c>
      <c r="N237" s="231"/>
      <c r="O237" s="231">
        <f>SUM(O238:O399)</f>
        <v>166.43000000000004</v>
      </c>
      <c r="P237" s="231"/>
      <c r="Q237" s="231">
        <f>SUM(Q238:Q399)</f>
        <v>0</v>
      </c>
      <c r="R237" s="231"/>
      <c r="S237" s="231"/>
      <c r="T237" s="232"/>
      <c r="U237" s="226"/>
      <c r="V237" s="226">
        <f>SUM(V238:V399)</f>
        <v>4901.0000000000009</v>
      </c>
      <c r="W237" s="226"/>
      <c r="X237" s="226"/>
      <c r="AG237" t="s">
        <v>210</v>
      </c>
    </row>
    <row r="238" spans="1:60" ht="20.95" outlineLevel="1" x14ac:dyDescent="0.2">
      <c r="A238" s="233">
        <v>58</v>
      </c>
      <c r="B238" s="234" t="s">
        <v>2397</v>
      </c>
      <c r="C238" s="252" t="s">
        <v>2398</v>
      </c>
      <c r="D238" s="235" t="s">
        <v>294</v>
      </c>
      <c r="E238" s="236">
        <v>59.889380000000003</v>
      </c>
      <c r="F238" s="237"/>
      <c r="G238" s="238">
        <f>ROUND(E238*F238,2)</f>
        <v>0</v>
      </c>
      <c r="H238" s="237"/>
      <c r="I238" s="238">
        <f>ROUND(E238*H238,2)</f>
        <v>0</v>
      </c>
      <c r="J238" s="237"/>
      <c r="K238" s="238">
        <f>ROUND(E238*J238,2)</f>
        <v>0</v>
      </c>
      <c r="L238" s="238">
        <v>21</v>
      </c>
      <c r="M238" s="238">
        <f>G238*(1+L238/100)</f>
        <v>0</v>
      </c>
      <c r="N238" s="238">
        <v>3.3E-4</v>
      </c>
      <c r="O238" s="238">
        <f>ROUND(E238*N238,2)</f>
        <v>0.02</v>
      </c>
      <c r="P238" s="238">
        <v>0</v>
      </c>
      <c r="Q238" s="238">
        <f>ROUND(E238*P238,2)</f>
        <v>0</v>
      </c>
      <c r="R238" s="238" t="s">
        <v>354</v>
      </c>
      <c r="S238" s="238" t="s">
        <v>214</v>
      </c>
      <c r="T238" s="239" t="s">
        <v>284</v>
      </c>
      <c r="U238" s="222">
        <v>8.8999999999999996E-2</v>
      </c>
      <c r="V238" s="222">
        <f>ROUND(E238*U238,2)</f>
        <v>5.33</v>
      </c>
      <c r="W238" s="222"/>
      <c r="X238" s="222" t="s">
        <v>248</v>
      </c>
      <c r="Y238" s="211"/>
      <c r="Z238" s="211"/>
      <c r="AA238" s="211"/>
      <c r="AB238" s="211"/>
      <c r="AC238" s="211"/>
      <c r="AD238" s="211"/>
      <c r="AE238" s="211"/>
      <c r="AF238" s="211"/>
      <c r="AG238" s="211" t="s">
        <v>249</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7" t="s">
        <v>408</v>
      </c>
      <c r="D239" s="265"/>
      <c r="E239" s="265"/>
      <c r="F239" s="265"/>
      <c r="G239" s="265"/>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286</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ht="31.45" outlineLevel="1" x14ac:dyDescent="0.2">
      <c r="A240" s="218"/>
      <c r="B240" s="219"/>
      <c r="C240" s="268" t="s">
        <v>2399</v>
      </c>
      <c r="D240" s="259"/>
      <c r="E240" s="260">
        <v>59.89</v>
      </c>
      <c r="F240" s="222"/>
      <c r="G240" s="222"/>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288</v>
      </c>
      <c r="AH240" s="211">
        <v>0</v>
      </c>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ht="20.95" outlineLevel="1" x14ac:dyDescent="0.2">
      <c r="A241" s="233">
        <v>59</v>
      </c>
      <c r="B241" s="234" t="s">
        <v>2400</v>
      </c>
      <c r="C241" s="252" t="s">
        <v>2401</v>
      </c>
      <c r="D241" s="235" t="s">
        <v>294</v>
      </c>
      <c r="E241" s="236">
        <v>59.889380000000003</v>
      </c>
      <c r="F241" s="237"/>
      <c r="G241" s="238">
        <f>ROUND(E241*F241,2)</f>
        <v>0</v>
      </c>
      <c r="H241" s="237"/>
      <c r="I241" s="238">
        <f>ROUND(E241*H241,2)</f>
        <v>0</v>
      </c>
      <c r="J241" s="237"/>
      <c r="K241" s="238">
        <f>ROUND(E241*J241,2)</f>
        <v>0</v>
      </c>
      <c r="L241" s="238">
        <v>21</v>
      </c>
      <c r="M241" s="238">
        <f>G241*(1+L241/100)</f>
        <v>0</v>
      </c>
      <c r="N241" s="238">
        <v>3.0699999999999998E-3</v>
      </c>
      <c r="O241" s="238">
        <f>ROUND(E241*N241,2)</f>
        <v>0.18</v>
      </c>
      <c r="P241" s="238">
        <v>0</v>
      </c>
      <c r="Q241" s="238">
        <f>ROUND(E241*P241,2)</f>
        <v>0</v>
      </c>
      <c r="R241" s="238" t="s">
        <v>354</v>
      </c>
      <c r="S241" s="238" t="s">
        <v>214</v>
      </c>
      <c r="T241" s="239" t="s">
        <v>284</v>
      </c>
      <c r="U241" s="222">
        <v>0.30499999999999999</v>
      </c>
      <c r="V241" s="222">
        <f>ROUND(E241*U241,2)</f>
        <v>18.27</v>
      </c>
      <c r="W241" s="222"/>
      <c r="X241" s="222" t="s">
        <v>248</v>
      </c>
      <c r="Y241" s="211"/>
      <c r="Z241" s="211"/>
      <c r="AA241" s="211"/>
      <c r="AB241" s="211"/>
      <c r="AC241" s="211"/>
      <c r="AD241" s="211"/>
      <c r="AE241" s="211"/>
      <c r="AF241" s="211"/>
      <c r="AG241" s="211" t="s">
        <v>249</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18"/>
      <c r="B242" s="219"/>
      <c r="C242" s="267" t="s">
        <v>408</v>
      </c>
      <c r="D242" s="265"/>
      <c r="E242" s="265"/>
      <c r="F242" s="265"/>
      <c r="G242" s="265"/>
      <c r="H242" s="222"/>
      <c r="I242" s="222"/>
      <c r="J242" s="222"/>
      <c r="K242" s="222"/>
      <c r="L242" s="222"/>
      <c r="M242" s="222"/>
      <c r="N242" s="222"/>
      <c r="O242" s="222"/>
      <c r="P242" s="222"/>
      <c r="Q242" s="222"/>
      <c r="R242" s="222"/>
      <c r="S242" s="222"/>
      <c r="T242" s="222"/>
      <c r="U242" s="222"/>
      <c r="V242" s="222"/>
      <c r="W242" s="222"/>
      <c r="X242" s="222"/>
      <c r="Y242" s="211"/>
      <c r="Z242" s="211"/>
      <c r="AA242" s="211"/>
      <c r="AB242" s="211"/>
      <c r="AC242" s="211"/>
      <c r="AD242" s="211"/>
      <c r="AE242" s="211"/>
      <c r="AF242" s="211"/>
      <c r="AG242" s="211" t="s">
        <v>286</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33">
        <v>60</v>
      </c>
      <c r="B243" s="234" t="s">
        <v>2402</v>
      </c>
      <c r="C243" s="252" t="s">
        <v>2403</v>
      </c>
      <c r="D243" s="235" t="s">
        <v>294</v>
      </c>
      <c r="E243" s="236">
        <v>595.05650000000003</v>
      </c>
      <c r="F243" s="237"/>
      <c r="G243" s="238">
        <f>ROUND(E243*F243,2)</f>
        <v>0</v>
      </c>
      <c r="H243" s="237"/>
      <c r="I243" s="238">
        <f>ROUND(E243*H243,2)</f>
        <v>0</v>
      </c>
      <c r="J243" s="237"/>
      <c r="K243" s="238">
        <f>ROUND(E243*J243,2)</f>
        <v>0</v>
      </c>
      <c r="L243" s="238">
        <v>21</v>
      </c>
      <c r="M243" s="238">
        <f>G243*(1+L243/100)</f>
        <v>0</v>
      </c>
      <c r="N243" s="238">
        <v>4.0000000000000003E-5</v>
      </c>
      <c r="O243" s="238">
        <f>ROUND(E243*N243,2)</f>
        <v>0.02</v>
      </c>
      <c r="P243" s="238">
        <v>0</v>
      </c>
      <c r="Q243" s="238">
        <f>ROUND(E243*P243,2)</f>
        <v>0</v>
      </c>
      <c r="R243" s="238" t="s">
        <v>354</v>
      </c>
      <c r="S243" s="238" t="s">
        <v>214</v>
      </c>
      <c r="T243" s="239" t="s">
        <v>284</v>
      </c>
      <c r="U243" s="222">
        <v>7.8E-2</v>
      </c>
      <c r="V243" s="222">
        <f>ROUND(E243*U243,2)</f>
        <v>46.41</v>
      </c>
      <c r="W243" s="222"/>
      <c r="X243" s="222" t="s">
        <v>248</v>
      </c>
      <c r="Y243" s="211"/>
      <c r="Z243" s="211"/>
      <c r="AA243" s="211"/>
      <c r="AB243" s="211"/>
      <c r="AC243" s="211"/>
      <c r="AD243" s="211"/>
      <c r="AE243" s="211"/>
      <c r="AF243" s="211"/>
      <c r="AG243" s="211" t="s">
        <v>249</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ht="20.95" outlineLevel="1" x14ac:dyDescent="0.2">
      <c r="A244" s="218"/>
      <c r="B244" s="219"/>
      <c r="C244" s="267" t="s">
        <v>2404</v>
      </c>
      <c r="D244" s="265"/>
      <c r="E244" s="265"/>
      <c r="F244" s="265"/>
      <c r="G244" s="265"/>
      <c r="H244" s="222"/>
      <c r="I244" s="222"/>
      <c r="J244" s="222"/>
      <c r="K244" s="222"/>
      <c r="L244" s="222"/>
      <c r="M244" s="222"/>
      <c r="N244" s="222"/>
      <c r="O244" s="222"/>
      <c r="P244" s="222"/>
      <c r="Q244" s="222"/>
      <c r="R244" s="222"/>
      <c r="S244" s="222"/>
      <c r="T244" s="222"/>
      <c r="U244" s="222"/>
      <c r="V244" s="222"/>
      <c r="W244" s="222"/>
      <c r="X244" s="222"/>
      <c r="Y244" s="211"/>
      <c r="Z244" s="211"/>
      <c r="AA244" s="211"/>
      <c r="AB244" s="211"/>
      <c r="AC244" s="211"/>
      <c r="AD244" s="211"/>
      <c r="AE244" s="211"/>
      <c r="AF244" s="211"/>
      <c r="AG244" s="211" t="s">
        <v>286</v>
      </c>
      <c r="AH244" s="211"/>
      <c r="AI244" s="211"/>
      <c r="AJ244" s="211"/>
      <c r="AK244" s="211"/>
      <c r="AL244" s="211"/>
      <c r="AM244" s="211"/>
      <c r="AN244" s="211"/>
      <c r="AO244" s="211"/>
      <c r="AP244" s="211"/>
      <c r="AQ244" s="211"/>
      <c r="AR244" s="211"/>
      <c r="AS244" s="211"/>
      <c r="AT244" s="211"/>
      <c r="AU244" s="211"/>
      <c r="AV244" s="211"/>
      <c r="AW244" s="211"/>
      <c r="AX244" s="211"/>
      <c r="AY244" s="211"/>
      <c r="AZ244" s="211"/>
      <c r="BA244" s="241" t="str">
        <f>C244</f>
        <v>s rámy a zárubněmi, zábradlí, předmětů oplechování apod., které se zřizují ještě před úpravami povrchu, před jejich znečištěním při úpravách povrchu nástřikem plastických (lepivých) maltovin</v>
      </c>
      <c r="BB244" s="211"/>
      <c r="BC244" s="211"/>
      <c r="BD244" s="211"/>
      <c r="BE244" s="211"/>
      <c r="BF244" s="211"/>
      <c r="BG244" s="211"/>
      <c r="BH244" s="211"/>
    </row>
    <row r="245" spans="1:60" outlineLevel="1" x14ac:dyDescent="0.2">
      <c r="A245" s="218"/>
      <c r="B245" s="219"/>
      <c r="C245" s="268" t="s">
        <v>2335</v>
      </c>
      <c r="D245" s="259"/>
      <c r="E245" s="260">
        <v>3.36</v>
      </c>
      <c r="F245" s="222"/>
      <c r="G245" s="222"/>
      <c r="H245" s="222"/>
      <c r="I245" s="222"/>
      <c r="J245" s="222"/>
      <c r="K245" s="222"/>
      <c r="L245" s="222"/>
      <c r="M245" s="222"/>
      <c r="N245" s="222"/>
      <c r="O245" s="222"/>
      <c r="P245" s="222"/>
      <c r="Q245" s="222"/>
      <c r="R245" s="222"/>
      <c r="S245" s="222"/>
      <c r="T245" s="222"/>
      <c r="U245" s="222"/>
      <c r="V245" s="222"/>
      <c r="W245" s="222"/>
      <c r="X245" s="222"/>
      <c r="Y245" s="211"/>
      <c r="Z245" s="211"/>
      <c r="AA245" s="211"/>
      <c r="AB245" s="211"/>
      <c r="AC245" s="211"/>
      <c r="AD245" s="211"/>
      <c r="AE245" s="211"/>
      <c r="AF245" s="211"/>
      <c r="AG245" s="211" t="s">
        <v>288</v>
      </c>
      <c r="AH245" s="211">
        <v>0</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8" t="s">
        <v>2336</v>
      </c>
      <c r="D246" s="259"/>
      <c r="E246" s="260">
        <v>3.78</v>
      </c>
      <c r="F246" s="222"/>
      <c r="G246" s="222"/>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288</v>
      </c>
      <c r="AH246" s="211">
        <v>0</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68" t="s">
        <v>2337</v>
      </c>
      <c r="D247" s="259"/>
      <c r="E247" s="260">
        <v>12.96</v>
      </c>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8" t="s">
        <v>2338</v>
      </c>
      <c r="D248" s="259"/>
      <c r="E248" s="260">
        <v>37.869999999999997</v>
      </c>
      <c r="F248" s="222"/>
      <c r="G248" s="222"/>
      <c r="H248" s="222"/>
      <c r="I248" s="222"/>
      <c r="J248" s="222"/>
      <c r="K248" s="222"/>
      <c r="L248" s="222"/>
      <c r="M248" s="222"/>
      <c r="N248" s="222"/>
      <c r="O248" s="222"/>
      <c r="P248" s="222"/>
      <c r="Q248" s="222"/>
      <c r="R248" s="222"/>
      <c r="S248" s="222"/>
      <c r="T248" s="222"/>
      <c r="U248" s="222"/>
      <c r="V248" s="222"/>
      <c r="W248" s="222"/>
      <c r="X248" s="222"/>
      <c r="Y248" s="211"/>
      <c r="Z248" s="211"/>
      <c r="AA248" s="211"/>
      <c r="AB248" s="211"/>
      <c r="AC248" s="211"/>
      <c r="AD248" s="211"/>
      <c r="AE248" s="211"/>
      <c r="AF248" s="211"/>
      <c r="AG248" s="211" t="s">
        <v>288</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2339</v>
      </c>
      <c r="D249" s="259"/>
      <c r="E249" s="260">
        <v>4.4000000000000004</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1" x14ac:dyDescent="0.2">
      <c r="A250" s="218"/>
      <c r="B250" s="219"/>
      <c r="C250" s="268" t="s">
        <v>2340</v>
      </c>
      <c r="D250" s="259"/>
      <c r="E250" s="260">
        <v>1.8</v>
      </c>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2341</v>
      </c>
      <c r="D251" s="259"/>
      <c r="E251" s="260">
        <v>2.4300000000000002</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2342</v>
      </c>
      <c r="D252" s="259"/>
      <c r="E252" s="260">
        <v>1.89</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8" t="s">
        <v>2343</v>
      </c>
      <c r="D253" s="259"/>
      <c r="E253" s="260">
        <v>2.5099999999999998</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8" t="s">
        <v>2344</v>
      </c>
      <c r="D254" s="259"/>
      <c r="E254" s="260">
        <v>4.95</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2345</v>
      </c>
      <c r="D255" s="259"/>
      <c r="E255" s="260">
        <v>10.39</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8" t="s">
        <v>2346</v>
      </c>
      <c r="D256" s="259"/>
      <c r="E256" s="260">
        <v>2.8</v>
      </c>
      <c r="F256" s="222"/>
      <c r="G256" s="222"/>
      <c r="H256" s="222"/>
      <c r="I256" s="222"/>
      <c r="J256" s="222"/>
      <c r="K256" s="222"/>
      <c r="L256" s="222"/>
      <c r="M256" s="222"/>
      <c r="N256" s="222"/>
      <c r="O256" s="222"/>
      <c r="P256" s="222"/>
      <c r="Q256" s="222"/>
      <c r="R256" s="222"/>
      <c r="S256" s="222"/>
      <c r="T256" s="222"/>
      <c r="U256" s="222"/>
      <c r="V256" s="222"/>
      <c r="W256" s="222"/>
      <c r="X256" s="222"/>
      <c r="Y256" s="211"/>
      <c r="Z256" s="211"/>
      <c r="AA256" s="211"/>
      <c r="AB256" s="211"/>
      <c r="AC256" s="211"/>
      <c r="AD256" s="211"/>
      <c r="AE256" s="211"/>
      <c r="AF256" s="211"/>
      <c r="AG256" s="211" t="s">
        <v>288</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2347</v>
      </c>
      <c r="D257" s="259"/>
      <c r="E257" s="260">
        <v>6.86</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2348</v>
      </c>
      <c r="D258" s="259"/>
      <c r="E258" s="260">
        <v>3.9</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2349</v>
      </c>
      <c r="D259" s="259"/>
      <c r="E259" s="260">
        <v>5.4</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2350</v>
      </c>
      <c r="D260" s="259"/>
      <c r="E260" s="260">
        <v>2.1</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2351</v>
      </c>
      <c r="D261" s="259"/>
      <c r="E261" s="260">
        <v>19.440000000000001</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8" t="s">
        <v>2352</v>
      </c>
      <c r="D262" s="259"/>
      <c r="E262" s="260">
        <v>18.899999999999999</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2353</v>
      </c>
      <c r="D263" s="259"/>
      <c r="E263" s="260">
        <v>14.51</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2354</v>
      </c>
      <c r="D264" s="259"/>
      <c r="E264" s="260">
        <v>56.7</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2355</v>
      </c>
      <c r="D265" s="259"/>
      <c r="E265" s="260">
        <v>102.6</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8" t="s">
        <v>2356</v>
      </c>
      <c r="D266" s="259"/>
      <c r="E266" s="260">
        <v>6.48</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2357</v>
      </c>
      <c r="D267" s="259"/>
      <c r="E267" s="260">
        <v>9.7200000000000006</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2358</v>
      </c>
      <c r="D268" s="259"/>
      <c r="E268" s="260">
        <v>74.88</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8" t="s">
        <v>2359</v>
      </c>
      <c r="D269" s="259"/>
      <c r="E269" s="260">
        <v>19.440000000000001</v>
      </c>
      <c r="F269" s="222"/>
      <c r="G269" s="222"/>
      <c r="H269" s="222"/>
      <c r="I269" s="222"/>
      <c r="J269" s="222"/>
      <c r="K269" s="222"/>
      <c r="L269" s="222"/>
      <c r="M269" s="222"/>
      <c r="N269" s="222"/>
      <c r="O269" s="222"/>
      <c r="P269" s="222"/>
      <c r="Q269" s="222"/>
      <c r="R269" s="222"/>
      <c r="S269" s="222"/>
      <c r="T269" s="222"/>
      <c r="U269" s="222"/>
      <c r="V269" s="222"/>
      <c r="W269" s="222"/>
      <c r="X269" s="222"/>
      <c r="Y269" s="211"/>
      <c r="Z269" s="211"/>
      <c r="AA269" s="211"/>
      <c r="AB269" s="211"/>
      <c r="AC269" s="211"/>
      <c r="AD269" s="211"/>
      <c r="AE269" s="211"/>
      <c r="AF269" s="211"/>
      <c r="AG269" s="211" t="s">
        <v>288</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8" t="s">
        <v>2360</v>
      </c>
      <c r="D270" s="259"/>
      <c r="E270" s="260">
        <v>12.96</v>
      </c>
      <c r="F270" s="222"/>
      <c r="G270" s="222"/>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288</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2361</v>
      </c>
      <c r="D271" s="259"/>
      <c r="E271" s="260">
        <v>38.880000000000003</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8" t="s">
        <v>2362</v>
      </c>
      <c r="D272" s="259"/>
      <c r="E272" s="260">
        <v>11.76</v>
      </c>
      <c r="F272" s="222"/>
      <c r="G272" s="222"/>
      <c r="H272" s="222"/>
      <c r="I272" s="222"/>
      <c r="J272" s="222"/>
      <c r="K272" s="222"/>
      <c r="L272" s="222"/>
      <c r="M272" s="222"/>
      <c r="N272" s="222"/>
      <c r="O272" s="222"/>
      <c r="P272" s="222"/>
      <c r="Q272" s="222"/>
      <c r="R272" s="222"/>
      <c r="S272" s="222"/>
      <c r="T272" s="222"/>
      <c r="U272" s="222"/>
      <c r="V272" s="222"/>
      <c r="W272" s="222"/>
      <c r="X272" s="222"/>
      <c r="Y272" s="211"/>
      <c r="Z272" s="211"/>
      <c r="AA272" s="211"/>
      <c r="AB272" s="211"/>
      <c r="AC272" s="211"/>
      <c r="AD272" s="211"/>
      <c r="AE272" s="211"/>
      <c r="AF272" s="211"/>
      <c r="AG272" s="211" t="s">
        <v>288</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8" t="s">
        <v>2363</v>
      </c>
      <c r="D273" s="259"/>
      <c r="E273" s="260">
        <v>26.25</v>
      </c>
      <c r="F273" s="222"/>
      <c r="G273" s="222"/>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288</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2364</v>
      </c>
      <c r="D274" s="259"/>
      <c r="E274" s="260">
        <v>47.5</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68" t="s">
        <v>2365</v>
      </c>
      <c r="D275" s="259"/>
      <c r="E275" s="260">
        <v>3.24</v>
      </c>
      <c r="F275" s="222"/>
      <c r="G275" s="222"/>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288</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68" t="s">
        <v>2366</v>
      </c>
      <c r="D276" s="259"/>
      <c r="E276" s="260">
        <v>3.78</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2367</v>
      </c>
      <c r="D277" s="259"/>
      <c r="E277" s="260">
        <v>20.61</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ht="20.95" outlineLevel="1" x14ac:dyDescent="0.2">
      <c r="A278" s="233">
        <v>61</v>
      </c>
      <c r="B278" s="234" t="s">
        <v>2405</v>
      </c>
      <c r="C278" s="252" t="s">
        <v>2406</v>
      </c>
      <c r="D278" s="235" t="s">
        <v>294</v>
      </c>
      <c r="E278" s="236">
        <v>20.5275</v>
      </c>
      <c r="F278" s="237"/>
      <c r="G278" s="238">
        <f>ROUND(E278*F278,2)</f>
        <v>0</v>
      </c>
      <c r="H278" s="237"/>
      <c r="I278" s="238">
        <f>ROUND(E278*H278,2)</f>
        <v>0</v>
      </c>
      <c r="J278" s="237"/>
      <c r="K278" s="238">
        <f>ROUND(E278*J278,2)</f>
        <v>0</v>
      </c>
      <c r="L278" s="238">
        <v>21</v>
      </c>
      <c r="M278" s="238">
        <f>G278*(1+L278/100)</f>
        <v>0</v>
      </c>
      <c r="N278" s="238">
        <v>2.1139999999999999E-2</v>
      </c>
      <c r="O278" s="238">
        <f>ROUND(E278*N278,2)</f>
        <v>0.43</v>
      </c>
      <c r="P278" s="238">
        <v>0</v>
      </c>
      <c r="Q278" s="238">
        <f>ROUND(E278*P278,2)</f>
        <v>0</v>
      </c>
      <c r="R278" s="238" t="s">
        <v>350</v>
      </c>
      <c r="S278" s="238" t="s">
        <v>214</v>
      </c>
      <c r="T278" s="239" t="s">
        <v>284</v>
      </c>
      <c r="U278" s="222">
        <v>0.59899999999999998</v>
      </c>
      <c r="V278" s="222">
        <f>ROUND(E278*U278,2)</f>
        <v>12.3</v>
      </c>
      <c r="W278" s="222"/>
      <c r="X278" s="222" t="s">
        <v>248</v>
      </c>
      <c r="Y278" s="211"/>
      <c r="Z278" s="211"/>
      <c r="AA278" s="211"/>
      <c r="AB278" s="211"/>
      <c r="AC278" s="211"/>
      <c r="AD278" s="211"/>
      <c r="AE278" s="211"/>
      <c r="AF278" s="211"/>
      <c r="AG278" s="211" t="s">
        <v>249</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7" t="s">
        <v>2407</v>
      </c>
      <c r="D279" s="265"/>
      <c r="E279" s="265"/>
      <c r="F279" s="265"/>
      <c r="G279" s="265"/>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286</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2408</v>
      </c>
      <c r="D280" s="259"/>
      <c r="E280" s="260">
        <v>20.53</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ht="20.95" outlineLevel="1" x14ac:dyDescent="0.2">
      <c r="A281" s="233">
        <v>62</v>
      </c>
      <c r="B281" s="234" t="s">
        <v>2409</v>
      </c>
      <c r="C281" s="252" t="s">
        <v>2410</v>
      </c>
      <c r="D281" s="235" t="s">
        <v>294</v>
      </c>
      <c r="E281" s="236">
        <v>59.889380000000003</v>
      </c>
      <c r="F281" s="237"/>
      <c r="G281" s="238">
        <f>ROUND(E281*F281,2)</f>
        <v>0</v>
      </c>
      <c r="H281" s="237"/>
      <c r="I281" s="238">
        <f>ROUND(E281*H281,2)</f>
        <v>0</v>
      </c>
      <c r="J281" s="237"/>
      <c r="K281" s="238">
        <f>ROUND(E281*J281,2)</f>
        <v>0</v>
      </c>
      <c r="L281" s="238">
        <v>21</v>
      </c>
      <c r="M281" s="238">
        <f>G281*(1+L281/100)</f>
        <v>0</v>
      </c>
      <c r="N281" s="238">
        <v>3.6700000000000001E-3</v>
      </c>
      <c r="O281" s="238">
        <f>ROUND(E281*N281,2)</f>
        <v>0.22</v>
      </c>
      <c r="P281" s="238">
        <v>0</v>
      </c>
      <c r="Q281" s="238">
        <f>ROUND(E281*P281,2)</f>
        <v>0</v>
      </c>
      <c r="R281" s="238" t="s">
        <v>354</v>
      </c>
      <c r="S281" s="238" t="s">
        <v>214</v>
      </c>
      <c r="T281" s="239" t="s">
        <v>284</v>
      </c>
      <c r="U281" s="222">
        <v>0.44400000000000001</v>
      </c>
      <c r="V281" s="222">
        <f>ROUND(E281*U281,2)</f>
        <v>26.59</v>
      </c>
      <c r="W281" s="222"/>
      <c r="X281" s="222" t="s">
        <v>248</v>
      </c>
      <c r="Y281" s="211"/>
      <c r="Z281" s="211"/>
      <c r="AA281" s="211"/>
      <c r="AB281" s="211"/>
      <c r="AC281" s="211"/>
      <c r="AD281" s="211"/>
      <c r="AE281" s="211"/>
      <c r="AF281" s="211"/>
      <c r="AG281" s="211" t="s">
        <v>249</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ht="31.45" outlineLevel="1" x14ac:dyDescent="0.2">
      <c r="A282" s="218"/>
      <c r="B282" s="219"/>
      <c r="C282" s="268" t="s">
        <v>2399</v>
      </c>
      <c r="D282" s="259"/>
      <c r="E282" s="260">
        <v>59.89</v>
      </c>
      <c r="F282" s="222"/>
      <c r="G282" s="22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288</v>
      </c>
      <c r="AH282" s="211">
        <v>0</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33">
        <v>63</v>
      </c>
      <c r="B283" s="234" t="s">
        <v>2411</v>
      </c>
      <c r="C283" s="252" t="s">
        <v>2412</v>
      </c>
      <c r="D283" s="235" t="s">
        <v>294</v>
      </c>
      <c r="E283" s="236">
        <v>3.4649999999999999</v>
      </c>
      <c r="F283" s="237"/>
      <c r="G283" s="238">
        <f>ROUND(E283*F283,2)</f>
        <v>0</v>
      </c>
      <c r="H283" s="237"/>
      <c r="I283" s="238">
        <f>ROUND(E283*H283,2)</f>
        <v>0</v>
      </c>
      <c r="J283" s="237"/>
      <c r="K283" s="238">
        <f>ROUND(E283*J283,2)</f>
        <v>0</v>
      </c>
      <c r="L283" s="238">
        <v>21</v>
      </c>
      <c r="M283" s="238">
        <f>G283*(1+L283/100)</f>
        <v>0</v>
      </c>
      <c r="N283" s="238">
        <v>1.5879999999999998E-2</v>
      </c>
      <c r="O283" s="238">
        <f>ROUND(E283*N283,2)</f>
        <v>0.06</v>
      </c>
      <c r="P283" s="238">
        <v>0</v>
      </c>
      <c r="Q283" s="238">
        <f>ROUND(E283*P283,2)</f>
        <v>0</v>
      </c>
      <c r="R283" s="238"/>
      <c r="S283" s="238" t="s">
        <v>247</v>
      </c>
      <c r="T283" s="239" t="s">
        <v>215</v>
      </c>
      <c r="U283" s="222">
        <v>0</v>
      </c>
      <c r="V283" s="222">
        <f>ROUND(E283*U283,2)</f>
        <v>0</v>
      </c>
      <c r="W283" s="222"/>
      <c r="X283" s="222" t="s">
        <v>248</v>
      </c>
      <c r="Y283" s="211"/>
      <c r="Z283" s="211"/>
      <c r="AA283" s="211"/>
      <c r="AB283" s="211"/>
      <c r="AC283" s="211"/>
      <c r="AD283" s="211"/>
      <c r="AE283" s="211"/>
      <c r="AF283" s="211"/>
      <c r="AG283" s="211" t="s">
        <v>249</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68" t="s">
        <v>2413</v>
      </c>
      <c r="D284" s="259"/>
      <c r="E284" s="260">
        <v>3.46</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33">
        <v>64</v>
      </c>
      <c r="B285" s="234" t="s">
        <v>2414</v>
      </c>
      <c r="C285" s="252" t="s">
        <v>2415</v>
      </c>
      <c r="D285" s="235" t="s">
        <v>294</v>
      </c>
      <c r="E285" s="236">
        <v>54.55706</v>
      </c>
      <c r="F285" s="237"/>
      <c r="G285" s="238">
        <f>ROUND(E285*F285,2)</f>
        <v>0</v>
      </c>
      <c r="H285" s="237"/>
      <c r="I285" s="238">
        <f>ROUND(E285*H285,2)</f>
        <v>0</v>
      </c>
      <c r="J285" s="237"/>
      <c r="K285" s="238">
        <f>ROUND(E285*J285,2)</f>
        <v>0</v>
      </c>
      <c r="L285" s="238">
        <v>21</v>
      </c>
      <c r="M285" s="238">
        <f>G285*(1+L285/100)</f>
        <v>0</v>
      </c>
      <c r="N285" s="238">
        <v>1.5879999999999998E-2</v>
      </c>
      <c r="O285" s="238">
        <f>ROUND(E285*N285,2)</f>
        <v>0.87</v>
      </c>
      <c r="P285" s="238">
        <v>0</v>
      </c>
      <c r="Q285" s="238">
        <f>ROUND(E285*P285,2)</f>
        <v>0</v>
      </c>
      <c r="R285" s="238"/>
      <c r="S285" s="238" t="s">
        <v>247</v>
      </c>
      <c r="T285" s="239" t="s">
        <v>215</v>
      </c>
      <c r="U285" s="222">
        <v>0</v>
      </c>
      <c r="V285" s="222">
        <f>ROUND(E285*U285,2)</f>
        <v>0</v>
      </c>
      <c r="W285" s="222"/>
      <c r="X285" s="222" t="s">
        <v>248</v>
      </c>
      <c r="Y285" s="211"/>
      <c r="Z285" s="211"/>
      <c r="AA285" s="211"/>
      <c r="AB285" s="211"/>
      <c r="AC285" s="211"/>
      <c r="AD285" s="211"/>
      <c r="AE285" s="211"/>
      <c r="AF285" s="211"/>
      <c r="AG285" s="211" t="s">
        <v>249</v>
      </c>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69" t="s">
        <v>310</v>
      </c>
      <c r="D286" s="261"/>
      <c r="E286" s="262"/>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ht="31.45" outlineLevel="1" x14ac:dyDescent="0.2">
      <c r="A287" s="218"/>
      <c r="B287" s="219"/>
      <c r="C287" s="270" t="s">
        <v>2416</v>
      </c>
      <c r="D287" s="261"/>
      <c r="E287" s="262">
        <v>114.95</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2</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ht="31.45" outlineLevel="1" x14ac:dyDescent="0.2">
      <c r="A288" s="218"/>
      <c r="B288" s="219"/>
      <c r="C288" s="270" t="s">
        <v>2417</v>
      </c>
      <c r="D288" s="261"/>
      <c r="E288" s="262">
        <v>52.66</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2</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71" t="s">
        <v>315</v>
      </c>
      <c r="D289" s="263"/>
      <c r="E289" s="264"/>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3</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69" t="s">
        <v>316</v>
      </c>
      <c r="D290" s="261"/>
      <c r="E290" s="262"/>
      <c r="F290" s="222"/>
      <c r="G290" s="22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288</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68" t="s">
        <v>2418</v>
      </c>
      <c r="D291" s="259"/>
      <c r="E291" s="260">
        <v>54.56</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ht="20.95" outlineLevel="1" x14ac:dyDescent="0.2">
      <c r="A292" s="233">
        <v>65</v>
      </c>
      <c r="B292" s="234" t="s">
        <v>2419</v>
      </c>
      <c r="C292" s="252" t="s">
        <v>2420</v>
      </c>
      <c r="D292" s="235" t="s">
        <v>294</v>
      </c>
      <c r="E292" s="236">
        <v>16.6614</v>
      </c>
      <c r="F292" s="237"/>
      <c r="G292" s="238">
        <f>ROUND(E292*F292,2)</f>
        <v>0</v>
      </c>
      <c r="H292" s="237"/>
      <c r="I292" s="238">
        <f>ROUND(E292*H292,2)</f>
        <v>0</v>
      </c>
      <c r="J292" s="237"/>
      <c r="K292" s="238">
        <f>ROUND(E292*J292,2)</f>
        <v>0</v>
      </c>
      <c r="L292" s="238">
        <v>21</v>
      </c>
      <c r="M292" s="238">
        <f>G292*(1+L292/100)</f>
        <v>0</v>
      </c>
      <c r="N292" s="238">
        <v>2.6329999999999999E-2</v>
      </c>
      <c r="O292" s="238">
        <f>ROUND(E292*N292,2)</f>
        <v>0.44</v>
      </c>
      <c r="P292" s="238">
        <v>0</v>
      </c>
      <c r="Q292" s="238">
        <f>ROUND(E292*P292,2)</f>
        <v>0</v>
      </c>
      <c r="R292" s="238"/>
      <c r="S292" s="238" t="s">
        <v>247</v>
      </c>
      <c r="T292" s="239" t="s">
        <v>215</v>
      </c>
      <c r="U292" s="222">
        <v>0</v>
      </c>
      <c r="V292" s="222">
        <f>ROUND(E292*U292,2)</f>
        <v>0</v>
      </c>
      <c r="W292" s="222"/>
      <c r="X292" s="222" t="s">
        <v>248</v>
      </c>
      <c r="Y292" s="211"/>
      <c r="Z292" s="211"/>
      <c r="AA292" s="211"/>
      <c r="AB292" s="211"/>
      <c r="AC292" s="211"/>
      <c r="AD292" s="211"/>
      <c r="AE292" s="211"/>
      <c r="AF292" s="211"/>
      <c r="AG292" s="211" t="s">
        <v>249</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ht="31.45" outlineLevel="1" x14ac:dyDescent="0.2">
      <c r="A293" s="218"/>
      <c r="B293" s="219"/>
      <c r="C293" s="268" t="s">
        <v>2421</v>
      </c>
      <c r="D293" s="259"/>
      <c r="E293" s="260">
        <v>16.66</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ht="20.95" outlineLevel="1" x14ac:dyDescent="0.2">
      <c r="A294" s="233">
        <v>66</v>
      </c>
      <c r="B294" s="234" t="s">
        <v>1691</v>
      </c>
      <c r="C294" s="252" t="s">
        <v>1692</v>
      </c>
      <c r="D294" s="235" t="s">
        <v>294</v>
      </c>
      <c r="E294" s="236">
        <v>522.99450000000002</v>
      </c>
      <c r="F294" s="237"/>
      <c r="G294" s="238">
        <f>ROUND(E294*F294,2)</f>
        <v>0</v>
      </c>
      <c r="H294" s="237"/>
      <c r="I294" s="238">
        <f>ROUND(E294*H294,2)</f>
        <v>0</v>
      </c>
      <c r="J294" s="237"/>
      <c r="K294" s="238">
        <f>ROUND(E294*J294,2)</f>
        <v>0</v>
      </c>
      <c r="L294" s="238">
        <v>21</v>
      </c>
      <c r="M294" s="238">
        <f>G294*(1+L294/100)</f>
        <v>0</v>
      </c>
      <c r="N294" s="238">
        <v>1.2529999999999999E-2</v>
      </c>
      <c r="O294" s="238">
        <f>ROUND(E294*N294,2)</f>
        <v>6.55</v>
      </c>
      <c r="P294" s="238">
        <v>0</v>
      </c>
      <c r="Q294" s="238">
        <f>ROUND(E294*P294,2)</f>
        <v>0</v>
      </c>
      <c r="R294" s="238" t="s">
        <v>354</v>
      </c>
      <c r="S294" s="238" t="s">
        <v>214</v>
      </c>
      <c r="T294" s="239" t="s">
        <v>284</v>
      </c>
      <c r="U294" s="222">
        <v>0.85699999999999998</v>
      </c>
      <c r="V294" s="222">
        <f>ROUND(E294*U294,2)</f>
        <v>448.21</v>
      </c>
      <c r="W294" s="222"/>
      <c r="X294" s="222" t="s">
        <v>248</v>
      </c>
      <c r="Y294" s="211"/>
      <c r="Z294" s="211"/>
      <c r="AA294" s="211"/>
      <c r="AB294" s="211"/>
      <c r="AC294" s="211"/>
      <c r="AD294" s="211"/>
      <c r="AE294" s="211"/>
      <c r="AF294" s="211"/>
      <c r="AG294" s="211" t="s">
        <v>249</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ht="20.95" outlineLevel="1" x14ac:dyDescent="0.2">
      <c r="A295" s="218"/>
      <c r="B295" s="219"/>
      <c r="C295" s="267" t="s">
        <v>518</v>
      </c>
      <c r="D295" s="265"/>
      <c r="E295" s="265"/>
      <c r="F295" s="265"/>
      <c r="G295" s="265"/>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286</v>
      </c>
      <c r="AH295" s="211"/>
      <c r="AI295" s="211"/>
      <c r="AJ295" s="211"/>
      <c r="AK295" s="211"/>
      <c r="AL295" s="211"/>
      <c r="AM295" s="211"/>
      <c r="AN295" s="211"/>
      <c r="AO295" s="211"/>
      <c r="AP295" s="211"/>
      <c r="AQ295" s="211"/>
      <c r="AR295" s="211"/>
      <c r="AS295" s="211"/>
      <c r="AT295" s="211"/>
      <c r="AU295" s="211"/>
      <c r="AV295" s="211"/>
      <c r="AW295" s="211"/>
      <c r="AX295" s="211"/>
      <c r="AY295" s="211"/>
      <c r="AZ295" s="211"/>
      <c r="BA295" s="241" t="str">
        <f>C295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95" s="211"/>
      <c r="BC295" s="211"/>
      <c r="BD295" s="211"/>
      <c r="BE295" s="211"/>
      <c r="BF295" s="211"/>
      <c r="BG295" s="211"/>
      <c r="BH295" s="211"/>
    </row>
    <row r="296" spans="1:60" ht="31.45" outlineLevel="1" x14ac:dyDescent="0.2">
      <c r="A296" s="218"/>
      <c r="B296" s="219"/>
      <c r="C296" s="268" t="s">
        <v>2422</v>
      </c>
      <c r="D296" s="259"/>
      <c r="E296" s="260">
        <v>326.06</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ht="31.45" outlineLevel="1" x14ac:dyDescent="0.2">
      <c r="A297" s="218"/>
      <c r="B297" s="219"/>
      <c r="C297" s="268" t="s">
        <v>2423</v>
      </c>
      <c r="D297" s="259"/>
      <c r="E297" s="260">
        <v>196.94</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ht="20.95" outlineLevel="1" x14ac:dyDescent="0.2">
      <c r="A298" s="233">
        <v>67</v>
      </c>
      <c r="B298" s="234" t="s">
        <v>2424</v>
      </c>
      <c r="C298" s="252" t="s">
        <v>2425</v>
      </c>
      <c r="D298" s="235" t="s">
        <v>294</v>
      </c>
      <c r="E298" s="236">
        <v>1282.7850000000001</v>
      </c>
      <c r="F298" s="237"/>
      <c r="G298" s="238">
        <f>ROUND(E298*F298,2)</f>
        <v>0</v>
      </c>
      <c r="H298" s="237"/>
      <c r="I298" s="238">
        <f>ROUND(E298*H298,2)</f>
        <v>0</v>
      </c>
      <c r="J298" s="237"/>
      <c r="K298" s="238">
        <f>ROUND(E298*J298,2)</f>
        <v>0</v>
      </c>
      <c r="L298" s="238">
        <v>21</v>
      </c>
      <c r="M298" s="238">
        <f>G298*(1+L298/100)</f>
        <v>0</v>
      </c>
      <c r="N298" s="238">
        <v>4.258E-2</v>
      </c>
      <c r="O298" s="238">
        <f>ROUND(E298*N298,2)</f>
        <v>54.62</v>
      </c>
      <c r="P298" s="238">
        <v>0</v>
      </c>
      <c r="Q298" s="238">
        <f>ROUND(E298*P298,2)</f>
        <v>0</v>
      </c>
      <c r="R298" s="238" t="s">
        <v>354</v>
      </c>
      <c r="S298" s="238" t="s">
        <v>214</v>
      </c>
      <c r="T298" s="239" t="s">
        <v>284</v>
      </c>
      <c r="U298" s="222">
        <v>1.4157999999999999</v>
      </c>
      <c r="V298" s="222">
        <f>ROUND(E298*U298,2)</f>
        <v>1816.17</v>
      </c>
      <c r="W298" s="222"/>
      <c r="X298" s="222" t="s">
        <v>248</v>
      </c>
      <c r="Y298" s="211"/>
      <c r="Z298" s="211"/>
      <c r="AA298" s="211"/>
      <c r="AB298" s="211"/>
      <c r="AC298" s="211"/>
      <c r="AD298" s="211"/>
      <c r="AE298" s="211"/>
      <c r="AF298" s="211"/>
      <c r="AG298" s="211" t="s">
        <v>249</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ht="20.95" outlineLevel="1" x14ac:dyDescent="0.2">
      <c r="A299" s="218"/>
      <c r="B299" s="219"/>
      <c r="C299" s="267" t="s">
        <v>1697</v>
      </c>
      <c r="D299" s="265"/>
      <c r="E299" s="265"/>
      <c r="F299" s="265"/>
      <c r="G299" s="265"/>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286</v>
      </c>
      <c r="AH299" s="211"/>
      <c r="AI299" s="211"/>
      <c r="AJ299" s="211"/>
      <c r="AK299" s="211"/>
      <c r="AL299" s="211"/>
      <c r="AM299" s="211"/>
      <c r="AN299" s="211"/>
      <c r="AO299" s="211"/>
      <c r="AP299" s="211"/>
      <c r="AQ299" s="211"/>
      <c r="AR299" s="211"/>
      <c r="AS299" s="211"/>
      <c r="AT299" s="211"/>
      <c r="AU299" s="211"/>
      <c r="AV299" s="211"/>
      <c r="AW299" s="211"/>
      <c r="AX299" s="211"/>
      <c r="AY299" s="211"/>
      <c r="AZ299" s="211"/>
      <c r="BA299" s="241" t="str">
        <f>C299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99" s="211"/>
      <c r="BC299" s="211"/>
      <c r="BD299" s="211"/>
      <c r="BE299" s="211"/>
      <c r="BF299" s="211"/>
      <c r="BG299" s="211"/>
      <c r="BH299" s="211"/>
    </row>
    <row r="300" spans="1:60" outlineLevel="1" x14ac:dyDescent="0.2">
      <c r="A300" s="218"/>
      <c r="B300" s="219"/>
      <c r="C300" s="273" t="s">
        <v>1698</v>
      </c>
      <c r="D300" s="266"/>
      <c r="E300" s="266"/>
      <c r="F300" s="266"/>
      <c r="G300" s="266"/>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286</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9" t="s">
        <v>310</v>
      </c>
      <c r="D301" s="261"/>
      <c r="E301" s="262"/>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ht="20.95" outlineLevel="1" x14ac:dyDescent="0.2">
      <c r="A302" s="218"/>
      <c r="B302" s="219"/>
      <c r="C302" s="270" t="s">
        <v>2426</v>
      </c>
      <c r="D302" s="261"/>
      <c r="E302" s="262">
        <v>721.67</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2</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70" t="s">
        <v>2427</v>
      </c>
      <c r="D303" s="261"/>
      <c r="E303" s="262">
        <v>1053.48</v>
      </c>
      <c r="F303" s="222"/>
      <c r="G303" s="22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288</v>
      </c>
      <c r="AH303" s="211">
        <v>2</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ht="20.95" outlineLevel="1" x14ac:dyDescent="0.2">
      <c r="A304" s="218"/>
      <c r="B304" s="219"/>
      <c r="C304" s="270" t="s">
        <v>2428</v>
      </c>
      <c r="D304" s="261"/>
      <c r="E304" s="262">
        <v>-249.27</v>
      </c>
      <c r="F304" s="222"/>
      <c r="G304" s="22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288</v>
      </c>
      <c r="AH304" s="211">
        <v>2</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ht="20.95" outlineLevel="1" x14ac:dyDescent="0.2">
      <c r="A305" s="218"/>
      <c r="B305" s="219"/>
      <c r="C305" s="270" t="s">
        <v>2429</v>
      </c>
      <c r="D305" s="261"/>
      <c r="E305" s="262">
        <v>-213.76</v>
      </c>
      <c r="F305" s="222"/>
      <c r="G305" s="222"/>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288</v>
      </c>
      <c r="AH305" s="211">
        <v>2</v>
      </c>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70" t="s">
        <v>2430</v>
      </c>
      <c r="D306" s="261"/>
      <c r="E306" s="262">
        <v>-109.97</v>
      </c>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v>2</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71" t="s">
        <v>315</v>
      </c>
      <c r="D307" s="263"/>
      <c r="E307" s="264"/>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3</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69" t="s">
        <v>316</v>
      </c>
      <c r="D308" s="261"/>
      <c r="E308" s="262"/>
      <c r="F308" s="222"/>
      <c r="G308" s="222"/>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288</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68" t="s">
        <v>2431</v>
      </c>
      <c r="D309" s="259"/>
      <c r="E309" s="260">
        <v>1262.26</v>
      </c>
      <c r="F309" s="222"/>
      <c r="G309" s="222"/>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288</v>
      </c>
      <c r="AH309" s="211">
        <v>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68" t="s">
        <v>2408</v>
      </c>
      <c r="D310" s="259"/>
      <c r="E310" s="260">
        <v>20.53</v>
      </c>
      <c r="F310" s="222"/>
      <c r="G310" s="22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288</v>
      </c>
      <c r="AH310" s="211">
        <v>0</v>
      </c>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ht="20.95" outlineLevel="1" x14ac:dyDescent="0.2">
      <c r="A311" s="233">
        <v>68</v>
      </c>
      <c r="B311" s="234" t="s">
        <v>2432</v>
      </c>
      <c r="C311" s="252" t="s">
        <v>2433</v>
      </c>
      <c r="D311" s="235" t="s">
        <v>294</v>
      </c>
      <c r="E311" s="236">
        <v>130.452</v>
      </c>
      <c r="F311" s="237"/>
      <c r="G311" s="238">
        <f>ROUND(E311*F311,2)</f>
        <v>0</v>
      </c>
      <c r="H311" s="237"/>
      <c r="I311" s="238">
        <f>ROUND(E311*H311,2)</f>
        <v>0</v>
      </c>
      <c r="J311" s="237"/>
      <c r="K311" s="238">
        <f>ROUND(E311*J311,2)</f>
        <v>0</v>
      </c>
      <c r="L311" s="238">
        <v>21</v>
      </c>
      <c r="M311" s="238">
        <f>G311*(1+L311/100)</f>
        <v>0</v>
      </c>
      <c r="N311" s="238">
        <v>3.9280000000000002E-2</v>
      </c>
      <c r="O311" s="238">
        <f>ROUND(E311*N311,2)</f>
        <v>5.12</v>
      </c>
      <c r="P311" s="238">
        <v>0</v>
      </c>
      <c r="Q311" s="238">
        <f>ROUND(E311*P311,2)</f>
        <v>0</v>
      </c>
      <c r="R311" s="238" t="s">
        <v>354</v>
      </c>
      <c r="S311" s="238" t="s">
        <v>214</v>
      </c>
      <c r="T311" s="239" t="s">
        <v>284</v>
      </c>
      <c r="U311" s="222">
        <v>1.0169999999999999</v>
      </c>
      <c r="V311" s="222">
        <f>ROUND(E311*U311,2)</f>
        <v>132.66999999999999</v>
      </c>
      <c r="W311" s="222"/>
      <c r="X311" s="222" t="s">
        <v>248</v>
      </c>
      <c r="Y311" s="211"/>
      <c r="Z311" s="211"/>
      <c r="AA311" s="211"/>
      <c r="AB311" s="211"/>
      <c r="AC311" s="211"/>
      <c r="AD311" s="211"/>
      <c r="AE311" s="211"/>
      <c r="AF311" s="211"/>
      <c r="AG311" s="211" t="s">
        <v>249</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ht="20.95" outlineLevel="1" x14ac:dyDescent="0.2">
      <c r="A312" s="218"/>
      <c r="B312" s="219"/>
      <c r="C312" s="267" t="s">
        <v>1697</v>
      </c>
      <c r="D312" s="265"/>
      <c r="E312" s="265"/>
      <c r="F312" s="265"/>
      <c r="G312" s="265"/>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286</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41" t="str">
        <f>C312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12" s="211"/>
      <c r="BC312" s="211"/>
      <c r="BD312" s="211"/>
      <c r="BE312" s="211"/>
      <c r="BF312" s="211"/>
      <c r="BG312" s="211"/>
      <c r="BH312" s="211"/>
    </row>
    <row r="313" spans="1:60" outlineLevel="1" x14ac:dyDescent="0.2">
      <c r="A313" s="218"/>
      <c r="B313" s="219"/>
      <c r="C313" s="273" t="s">
        <v>1698</v>
      </c>
      <c r="D313" s="266"/>
      <c r="E313" s="266"/>
      <c r="F313" s="266"/>
      <c r="G313" s="266"/>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286</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ht="20.95" outlineLevel="1" x14ac:dyDescent="0.2">
      <c r="A314" s="218"/>
      <c r="B314" s="219"/>
      <c r="C314" s="268" t="s">
        <v>2434</v>
      </c>
      <c r="D314" s="259"/>
      <c r="E314" s="260">
        <v>108.76</v>
      </c>
      <c r="F314" s="222"/>
      <c r="G314" s="22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288</v>
      </c>
      <c r="AH314" s="211">
        <v>0</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68" t="s">
        <v>2435</v>
      </c>
      <c r="D315" s="259"/>
      <c r="E315" s="260">
        <v>21.69</v>
      </c>
      <c r="F315" s="222"/>
      <c r="G315" s="22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288</v>
      </c>
      <c r="AH315" s="211">
        <v>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ht="20.95" outlineLevel="1" x14ac:dyDescent="0.2">
      <c r="A316" s="233">
        <v>69</v>
      </c>
      <c r="B316" s="234" t="s">
        <v>2436</v>
      </c>
      <c r="C316" s="252" t="s">
        <v>2437</v>
      </c>
      <c r="D316" s="235" t="s">
        <v>294</v>
      </c>
      <c r="E316" s="236">
        <v>140.81129999999999</v>
      </c>
      <c r="F316" s="237"/>
      <c r="G316" s="238">
        <f>ROUND(E316*F316,2)</f>
        <v>0</v>
      </c>
      <c r="H316" s="237"/>
      <c r="I316" s="238">
        <f>ROUND(E316*H316,2)</f>
        <v>0</v>
      </c>
      <c r="J316" s="237"/>
      <c r="K316" s="238">
        <f>ROUND(E316*J316,2)</f>
        <v>0</v>
      </c>
      <c r="L316" s="238">
        <v>21</v>
      </c>
      <c r="M316" s="238">
        <f>G316*(1+L316/100)</f>
        <v>0</v>
      </c>
      <c r="N316" s="238">
        <v>2.4309999999999998E-2</v>
      </c>
      <c r="O316" s="238">
        <f>ROUND(E316*N316,2)</f>
        <v>3.42</v>
      </c>
      <c r="P316" s="238">
        <v>0</v>
      </c>
      <c r="Q316" s="238">
        <f>ROUND(E316*P316,2)</f>
        <v>0</v>
      </c>
      <c r="R316" s="238" t="s">
        <v>354</v>
      </c>
      <c r="S316" s="238" t="s">
        <v>214</v>
      </c>
      <c r="T316" s="239" t="s">
        <v>284</v>
      </c>
      <c r="U316" s="222">
        <v>3.0419999999999998</v>
      </c>
      <c r="V316" s="222">
        <f>ROUND(E316*U316,2)</f>
        <v>428.35</v>
      </c>
      <c r="W316" s="222"/>
      <c r="X316" s="222" t="s">
        <v>248</v>
      </c>
      <c r="Y316" s="211"/>
      <c r="Z316" s="211"/>
      <c r="AA316" s="211"/>
      <c r="AB316" s="211"/>
      <c r="AC316" s="211"/>
      <c r="AD316" s="211"/>
      <c r="AE316" s="211"/>
      <c r="AF316" s="211"/>
      <c r="AG316" s="211" t="s">
        <v>249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ht="31.45" outlineLevel="1" x14ac:dyDescent="0.2">
      <c r="A317" s="218"/>
      <c r="B317" s="219"/>
      <c r="C317" s="267" t="s">
        <v>1708</v>
      </c>
      <c r="D317" s="265"/>
      <c r="E317" s="265"/>
      <c r="F317" s="265"/>
      <c r="G317" s="265"/>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286</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41" t="str">
        <f>C317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17" s="211"/>
      <c r="BC317" s="211"/>
      <c r="BD317" s="211"/>
      <c r="BE317" s="211"/>
      <c r="BF317" s="211"/>
      <c r="BG317" s="211"/>
      <c r="BH317" s="211"/>
    </row>
    <row r="318" spans="1:60" outlineLevel="1" x14ac:dyDescent="0.2">
      <c r="A318" s="218"/>
      <c r="B318" s="219"/>
      <c r="C318" s="269" t="s">
        <v>310</v>
      </c>
      <c r="D318" s="261"/>
      <c r="E318" s="262"/>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ht="31.45" outlineLevel="1" x14ac:dyDescent="0.2">
      <c r="A319" s="218"/>
      <c r="B319" s="219"/>
      <c r="C319" s="270" t="s">
        <v>2438</v>
      </c>
      <c r="D319" s="261"/>
      <c r="E319" s="262">
        <v>87.7</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2</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ht="31.45" outlineLevel="1" x14ac:dyDescent="0.2">
      <c r="A320" s="218"/>
      <c r="B320" s="219"/>
      <c r="C320" s="270" t="s">
        <v>2439</v>
      </c>
      <c r="D320" s="261"/>
      <c r="E320" s="262">
        <v>332</v>
      </c>
      <c r="F320" s="222"/>
      <c r="G320" s="222"/>
      <c r="H320" s="222"/>
      <c r="I320" s="222"/>
      <c r="J320" s="222"/>
      <c r="K320" s="222"/>
      <c r="L320" s="222"/>
      <c r="M320" s="222"/>
      <c r="N320" s="222"/>
      <c r="O320" s="222"/>
      <c r="P320" s="222"/>
      <c r="Q320" s="222"/>
      <c r="R320" s="222"/>
      <c r="S320" s="222"/>
      <c r="T320" s="222"/>
      <c r="U320" s="222"/>
      <c r="V320" s="222"/>
      <c r="W320" s="222"/>
      <c r="X320" s="222"/>
      <c r="Y320" s="211"/>
      <c r="Z320" s="211"/>
      <c r="AA320" s="211"/>
      <c r="AB320" s="211"/>
      <c r="AC320" s="211"/>
      <c r="AD320" s="211"/>
      <c r="AE320" s="211"/>
      <c r="AF320" s="211"/>
      <c r="AG320" s="211" t="s">
        <v>288</v>
      </c>
      <c r="AH320" s="211">
        <v>2</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70" t="s">
        <v>2385</v>
      </c>
      <c r="D321" s="261"/>
      <c r="E321" s="262">
        <v>12.9</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2</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71" t="s">
        <v>315</v>
      </c>
      <c r="D322" s="263"/>
      <c r="E322" s="264"/>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3</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9" t="s">
        <v>316</v>
      </c>
      <c r="D323" s="261"/>
      <c r="E323" s="262"/>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68" t="s">
        <v>2440</v>
      </c>
      <c r="D324" s="259"/>
      <c r="E324" s="260">
        <v>140.81</v>
      </c>
      <c r="F324" s="222"/>
      <c r="G324" s="222"/>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288</v>
      </c>
      <c r="AH324" s="211">
        <v>0</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ht="20.95" outlineLevel="1" x14ac:dyDescent="0.2">
      <c r="A325" s="233">
        <v>70</v>
      </c>
      <c r="B325" s="234" t="s">
        <v>2441</v>
      </c>
      <c r="C325" s="252" t="s">
        <v>2442</v>
      </c>
      <c r="D325" s="235" t="s">
        <v>294</v>
      </c>
      <c r="E325" s="236">
        <v>101.80989</v>
      </c>
      <c r="F325" s="237"/>
      <c r="G325" s="238">
        <f>ROUND(E325*F325,2)</f>
        <v>0</v>
      </c>
      <c r="H325" s="237"/>
      <c r="I325" s="238">
        <f>ROUND(E325*H325,2)</f>
        <v>0</v>
      </c>
      <c r="J325" s="237"/>
      <c r="K325" s="238">
        <f>ROUND(E325*J325,2)</f>
        <v>0</v>
      </c>
      <c r="L325" s="238">
        <v>21</v>
      </c>
      <c r="M325" s="238">
        <f>G325*(1+L325/100)</f>
        <v>0</v>
      </c>
      <c r="N325" s="238">
        <v>2.1010000000000001E-2</v>
      </c>
      <c r="O325" s="238">
        <f>ROUND(E325*N325,2)</f>
        <v>2.14</v>
      </c>
      <c r="P325" s="238">
        <v>0</v>
      </c>
      <c r="Q325" s="238">
        <f>ROUND(E325*P325,2)</f>
        <v>0</v>
      </c>
      <c r="R325" s="238" t="s">
        <v>354</v>
      </c>
      <c r="S325" s="238" t="s">
        <v>214</v>
      </c>
      <c r="T325" s="239" t="s">
        <v>284</v>
      </c>
      <c r="U325" s="222">
        <v>2.492</v>
      </c>
      <c r="V325" s="222">
        <f>ROUND(E325*U325,2)</f>
        <v>253.71</v>
      </c>
      <c r="W325" s="222"/>
      <c r="X325" s="222" t="s">
        <v>248</v>
      </c>
      <c r="Y325" s="211"/>
      <c r="Z325" s="211"/>
      <c r="AA325" s="211"/>
      <c r="AB325" s="211"/>
      <c r="AC325" s="211"/>
      <c r="AD325" s="211"/>
      <c r="AE325" s="211"/>
      <c r="AF325" s="211"/>
      <c r="AG325" s="211" t="s">
        <v>249</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ht="31.45" outlineLevel="1" x14ac:dyDescent="0.2">
      <c r="A326" s="218"/>
      <c r="B326" s="219"/>
      <c r="C326" s="267" t="s">
        <v>1708</v>
      </c>
      <c r="D326" s="265"/>
      <c r="E326" s="265"/>
      <c r="F326" s="265"/>
      <c r="G326" s="265"/>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286</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41" t="str">
        <f>C326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26" s="211"/>
      <c r="BC326" s="211"/>
      <c r="BD326" s="211"/>
      <c r="BE326" s="211"/>
      <c r="BF326" s="211"/>
      <c r="BG326" s="211"/>
      <c r="BH326" s="211"/>
    </row>
    <row r="327" spans="1:60" ht="31.45" outlineLevel="1" x14ac:dyDescent="0.2">
      <c r="A327" s="218"/>
      <c r="B327" s="219"/>
      <c r="C327" s="268" t="s">
        <v>2443</v>
      </c>
      <c r="D327" s="259"/>
      <c r="E327" s="260">
        <v>101.81</v>
      </c>
      <c r="F327" s="222"/>
      <c r="G327" s="222"/>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288</v>
      </c>
      <c r="AH327" s="211">
        <v>0</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33">
        <v>71</v>
      </c>
      <c r="B328" s="234" t="s">
        <v>1719</v>
      </c>
      <c r="C328" s="252" t="s">
        <v>1720</v>
      </c>
      <c r="D328" s="235" t="s">
        <v>294</v>
      </c>
      <c r="E328" s="236">
        <v>20.5275</v>
      </c>
      <c r="F328" s="237"/>
      <c r="G328" s="238">
        <f>ROUND(E328*F328,2)</f>
        <v>0</v>
      </c>
      <c r="H328" s="237"/>
      <c r="I328" s="238">
        <f>ROUND(E328*H328,2)</f>
        <v>0</v>
      </c>
      <c r="J328" s="237"/>
      <c r="K328" s="238">
        <f>ROUND(E328*J328,2)</f>
        <v>0</v>
      </c>
      <c r="L328" s="238">
        <v>21</v>
      </c>
      <c r="M328" s="238">
        <f>G328*(1+L328/100)</f>
        <v>0</v>
      </c>
      <c r="N328" s="238">
        <v>0</v>
      </c>
      <c r="O328" s="238">
        <f>ROUND(E328*N328,2)</f>
        <v>0</v>
      </c>
      <c r="P328" s="238">
        <v>0</v>
      </c>
      <c r="Q328" s="238">
        <f>ROUND(E328*P328,2)</f>
        <v>0</v>
      </c>
      <c r="R328" s="238" t="s">
        <v>354</v>
      </c>
      <c r="S328" s="238" t="s">
        <v>214</v>
      </c>
      <c r="T328" s="239" t="s">
        <v>284</v>
      </c>
      <c r="U328" s="222">
        <v>0.42474000000000001</v>
      </c>
      <c r="V328" s="222">
        <f>ROUND(E328*U328,2)</f>
        <v>8.7200000000000006</v>
      </c>
      <c r="W328" s="222"/>
      <c r="X328" s="222" t="s">
        <v>248</v>
      </c>
      <c r="Y328" s="211"/>
      <c r="Z328" s="211"/>
      <c r="AA328" s="211"/>
      <c r="AB328" s="211"/>
      <c r="AC328" s="211"/>
      <c r="AD328" s="211"/>
      <c r="AE328" s="211"/>
      <c r="AF328" s="211"/>
      <c r="AG328" s="211" t="s">
        <v>249</v>
      </c>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68" t="s">
        <v>2408</v>
      </c>
      <c r="D329" s="259"/>
      <c r="E329" s="260">
        <v>20.53</v>
      </c>
      <c r="F329" s="222"/>
      <c r="G329" s="222"/>
      <c r="H329" s="222"/>
      <c r="I329" s="222"/>
      <c r="J329" s="222"/>
      <c r="K329" s="222"/>
      <c r="L329" s="222"/>
      <c r="M329" s="222"/>
      <c r="N329" s="222"/>
      <c r="O329" s="222"/>
      <c r="P329" s="222"/>
      <c r="Q329" s="222"/>
      <c r="R329" s="222"/>
      <c r="S329" s="222"/>
      <c r="T329" s="222"/>
      <c r="U329" s="222"/>
      <c r="V329" s="222"/>
      <c r="W329" s="222"/>
      <c r="X329" s="222"/>
      <c r="Y329" s="211"/>
      <c r="Z329" s="211"/>
      <c r="AA329" s="211"/>
      <c r="AB329" s="211"/>
      <c r="AC329" s="211"/>
      <c r="AD329" s="211"/>
      <c r="AE329" s="211"/>
      <c r="AF329" s="211"/>
      <c r="AG329" s="211" t="s">
        <v>288</v>
      </c>
      <c r="AH329" s="211">
        <v>0</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33">
        <v>72</v>
      </c>
      <c r="B330" s="234" t="s">
        <v>519</v>
      </c>
      <c r="C330" s="252" t="s">
        <v>520</v>
      </c>
      <c r="D330" s="235" t="s">
        <v>294</v>
      </c>
      <c r="E330" s="236">
        <v>1937.502</v>
      </c>
      <c r="F330" s="237"/>
      <c r="G330" s="238">
        <f>ROUND(E330*F330,2)</f>
        <v>0</v>
      </c>
      <c r="H330" s="237"/>
      <c r="I330" s="238">
        <f>ROUND(E330*H330,2)</f>
        <v>0</v>
      </c>
      <c r="J330" s="237"/>
      <c r="K330" s="238">
        <f>ROUND(E330*J330,2)</f>
        <v>0</v>
      </c>
      <c r="L330" s="238">
        <v>21</v>
      </c>
      <c r="M330" s="238">
        <f>G330*(1+L330/100)</f>
        <v>0</v>
      </c>
      <c r="N330" s="238">
        <v>1.2E-4</v>
      </c>
      <c r="O330" s="238">
        <f>ROUND(E330*N330,2)</f>
        <v>0.23</v>
      </c>
      <c r="P330" s="238">
        <v>0</v>
      </c>
      <c r="Q330" s="238">
        <f>ROUND(E330*P330,2)</f>
        <v>0</v>
      </c>
      <c r="R330" s="238"/>
      <c r="S330" s="238" t="s">
        <v>247</v>
      </c>
      <c r="T330" s="239" t="s">
        <v>215</v>
      </c>
      <c r="U330" s="222">
        <v>0</v>
      </c>
      <c r="V330" s="222">
        <f>ROUND(E330*U330,2)</f>
        <v>0</v>
      </c>
      <c r="W330" s="222"/>
      <c r="X330" s="222" t="s">
        <v>248</v>
      </c>
      <c r="Y330" s="211"/>
      <c r="Z330" s="211"/>
      <c r="AA330" s="211"/>
      <c r="AB330" s="211"/>
      <c r="AC330" s="211"/>
      <c r="AD330" s="211"/>
      <c r="AE330" s="211"/>
      <c r="AF330" s="211"/>
      <c r="AG330" s="211" t="s">
        <v>249</v>
      </c>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ht="31.45" outlineLevel="1" x14ac:dyDescent="0.2">
      <c r="A331" s="218"/>
      <c r="B331" s="219"/>
      <c r="C331" s="268" t="s">
        <v>2422</v>
      </c>
      <c r="D331" s="259"/>
      <c r="E331" s="260">
        <v>326.06</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ht="31.45" outlineLevel="1" x14ac:dyDescent="0.2">
      <c r="A332" s="218"/>
      <c r="B332" s="219"/>
      <c r="C332" s="268" t="s">
        <v>2423</v>
      </c>
      <c r="D332" s="259"/>
      <c r="E332" s="260">
        <v>196.94</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69" t="s">
        <v>310</v>
      </c>
      <c r="D333" s="261"/>
      <c r="E333" s="262"/>
      <c r="F333" s="222"/>
      <c r="G333" s="222"/>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288</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ht="20.95" outlineLevel="1" x14ac:dyDescent="0.2">
      <c r="A334" s="218"/>
      <c r="B334" s="219"/>
      <c r="C334" s="270" t="s">
        <v>2426</v>
      </c>
      <c r="D334" s="261"/>
      <c r="E334" s="262">
        <v>721.67</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2</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18"/>
      <c r="B335" s="219"/>
      <c r="C335" s="270" t="s">
        <v>2427</v>
      </c>
      <c r="D335" s="261"/>
      <c r="E335" s="262">
        <v>1053.48</v>
      </c>
      <c r="F335" s="222"/>
      <c r="G335" s="222"/>
      <c r="H335" s="222"/>
      <c r="I335" s="222"/>
      <c r="J335" s="222"/>
      <c r="K335" s="222"/>
      <c r="L335" s="222"/>
      <c r="M335" s="222"/>
      <c r="N335" s="222"/>
      <c r="O335" s="222"/>
      <c r="P335" s="222"/>
      <c r="Q335" s="222"/>
      <c r="R335" s="222"/>
      <c r="S335" s="222"/>
      <c r="T335" s="222"/>
      <c r="U335" s="222"/>
      <c r="V335" s="222"/>
      <c r="W335" s="222"/>
      <c r="X335" s="222"/>
      <c r="Y335" s="211"/>
      <c r="Z335" s="211"/>
      <c r="AA335" s="211"/>
      <c r="AB335" s="211"/>
      <c r="AC335" s="211"/>
      <c r="AD335" s="211"/>
      <c r="AE335" s="211"/>
      <c r="AF335" s="211"/>
      <c r="AG335" s="211" t="s">
        <v>288</v>
      </c>
      <c r="AH335" s="211">
        <v>2</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ht="20.95" outlineLevel="1" x14ac:dyDescent="0.2">
      <c r="A336" s="218"/>
      <c r="B336" s="219"/>
      <c r="C336" s="270" t="s">
        <v>2428</v>
      </c>
      <c r="D336" s="261"/>
      <c r="E336" s="262">
        <v>-249.27</v>
      </c>
      <c r="F336" s="222"/>
      <c r="G336" s="222"/>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288</v>
      </c>
      <c r="AH336" s="211">
        <v>2</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ht="20.95" outlineLevel="1" x14ac:dyDescent="0.2">
      <c r="A337" s="218"/>
      <c r="B337" s="219"/>
      <c r="C337" s="270" t="s">
        <v>2429</v>
      </c>
      <c r="D337" s="261"/>
      <c r="E337" s="262">
        <v>-213.76</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2</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70" t="s">
        <v>2444</v>
      </c>
      <c r="D338" s="261"/>
      <c r="E338" s="262">
        <v>-108.76</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2</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71" t="s">
        <v>315</v>
      </c>
      <c r="D339" s="263"/>
      <c r="E339" s="264"/>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3</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9" t="s">
        <v>316</v>
      </c>
      <c r="D340" s="261"/>
      <c r="E340" s="262"/>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2445</v>
      </c>
      <c r="D341" s="259"/>
      <c r="E341" s="260">
        <v>1263.53</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8" t="s">
        <v>2408</v>
      </c>
      <c r="D342" s="259"/>
      <c r="E342" s="260">
        <v>20.53</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ht="20.95" outlineLevel="1" x14ac:dyDescent="0.2">
      <c r="A343" s="218"/>
      <c r="B343" s="219"/>
      <c r="C343" s="268" t="s">
        <v>2434</v>
      </c>
      <c r="D343" s="259"/>
      <c r="E343" s="260">
        <v>108.76</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68" t="s">
        <v>2435</v>
      </c>
      <c r="D344" s="259"/>
      <c r="E344" s="260">
        <v>21.69</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33">
        <v>73</v>
      </c>
      <c r="B345" s="234" t="s">
        <v>1725</v>
      </c>
      <c r="C345" s="252" t="s">
        <v>1726</v>
      </c>
      <c r="D345" s="235" t="s">
        <v>349</v>
      </c>
      <c r="E345" s="236">
        <v>78.865499999999997</v>
      </c>
      <c r="F345" s="237"/>
      <c r="G345" s="238">
        <f>ROUND(E345*F345,2)</f>
        <v>0</v>
      </c>
      <c r="H345" s="237"/>
      <c r="I345" s="238">
        <f>ROUND(E345*H345,2)</f>
        <v>0</v>
      </c>
      <c r="J345" s="237"/>
      <c r="K345" s="238">
        <f>ROUND(E345*J345,2)</f>
        <v>0</v>
      </c>
      <c r="L345" s="238">
        <v>21</v>
      </c>
      <c r="M345" s="238">
        <f>G345*(1+L345/100)</f>
        <v>0</v>
      </c>
      <c r="N345" s="238">
        <v>0</v>
      </c>
      <c r="O345" s="238">
        <f>ROUND(E345*N345,2)</f>
        <v>0</v>
      </c>
      <c r="P345" s="238">
        <v>0</v>
      </c>
      <c r="Q345" s="238">
        <f>ROUND(E345*P345,2)</f>
        <v>0</v>
      </c>
      <c r="R345" s="238" t="s">
        <v>354</v>
      </c>
      <c r="S345" s="238" t="s">
        <v>214</v>
      </c>
      <c r="T345" s="239" t="s">
        <v>284</v>
      </c>
      <c r="U345" s="222">
        <v>0.06</v>
      </c>
      <c r="V345" s="222">
        <f>ROUND(E345*U345,2)</f>
        <v>4.7300000000000004</v>
      </c>
      <c r="W345" s="222"/>
      <c r="X345" s="222" t="s">
        <v>248</v>
      </c>
      <c r="Y345" s="211"/>
      <c r="Z345" s="211"/>
      <c r="AA345" s="211"/>
      <c r="AB345" s="211"/>
      <c r="AC345" s="211"/>
      <c r="AD345" s="211"/>
      <c r="AE345" s="211"/>
      <c r="AF345" s="211"/>
      <c r="AG345" s="211" t="s">
        <v>249</v>
      </c>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68" t="s">
        <v>2446</v>
      </c>
      <c r="D346" s="259"/>
      <c r="E346" s="260">
        <v>78.87</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33">
        <v>74</v>
      </c>
      <c r="B347" s="234" t="s">
        <v>2447</v>
      </c>
      <c r="C347" s="252" t="s">
        <v>2448</v>
      </c>
      <c r="D347" s="235" t="s">
        <v>294</v>
      </c>
      <c r="E347" s="236">
        <v>16.6614</v>
      </c>
      <c r="F347" s="237"/>
      <c r="G347" s="238">
        <f>ROUND(E347*F347,2)</f>
        <v>0</v>
      </c>
      <c r="H347" s="237"/>
      <c r="I347" s="238">
        <f>ROUND(E347*H347,2)</f>
        <v>0</v>
      </c>
      <c r="J347" s="237"/>
      <c r="K347" s="238">
        <f>ROUND(E347*J347,2)</f>
        <v>0</v>
      </c>
      <c r="L347" s="238">
        <v>21</v>
      </c>
      <c r="M347" s="238">
        <f>G347*(1+L347/100)</f>
        <v>0</v>
      </c>
      <c r="N347" s="238">
        <v>1.2E-4</v>
      </c>
      <c r="O347" s="238">
        <f>ROUND(E347*N347,2)</f>
        <v>0</v>
      </c>
      <c r="P347" s="238">
        <v>0</v>
      </c>
      <c r="Q347" s="238">
        <f>ROUND(E347*P347,2)</f>
        <v>0</v>
      </c>
      <c r="R347" s="238"/>
      <c r="S347" s="238" t="s">
        <v>247</v>
      </c>
      <c r="T347" s="239" t="s">
        <v>215</v>
      </c>
      <c r="U347" s="222">
        <v>0</v>
      </c>
      <c r="V347" s="222">
        <f>ROUND(E347*U347,2)</f>
        <v>0</v>
      </c>
      <c r="W347" s="222"/>
      <c r="X347" s="222" t="s">
        <v>248</v>
      </c>
      <c r="Y347" s="211"/>
      <c r="Z347" s="211"/>
      <c r="AA347" s="211"/>
      <c r="AB347" s="211"/>
      <c r="AC347" s="211"/>
      <c r="AD347" s="211"/>
      <c r="AE347" s="211"/>
      <c r="AF347" s="211"/>
      <c r="AG347" s="211" t="s">
        <v>249</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ht="31.45" outlineLevel="1" x14ac:dyDescent="0.2">
      <c r="A348" s="218"/>
      <c r="B348" s="219"/>
      <c r="C348" s="268" t="s">
        <v>2421</v>
      </c>
      <c r="D348" s="259"/>
      <c r="E348" s="260">
        <v>16.66</v>
      </c>
      <c r="F348" s="222"/>
      <c r="G348" s="222"/>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288</v>
      </c>
      <c r="AH348" s="211">
        <v>0</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33">
        <v>75</v>
      </c>
      <c r="B349" s="234" t="s">
        <v>1729</v>
      </c>
      <c r="C349" s="252" t="s">
        <v>1730</v>
      </c>
      <c r="D349" s="235" t="s">
        <v>294</v>
      </c>
      <c r="E349" s="236">
        <v>4.2713999999999999</v>
      </c>
      <c r="F349" s="237"/>
      <c r="G349" s="238">
        <f>ROUND(E349*F349,2)</f>
        <v>0</v>
      </c>
      <c r="H349" s="237"/>
      <c r="I349" s="238">
        <f>ROUND(E349*H349,2)</f>
        <v>0</v>
      </c>
      <c r="J349" s="237"/>
      <c r="K349" s="238">
        <f>ROUND(E349*J349,2)</f>
        <v>0</v>
      </c>
      <c r="L349" s="238">
        <v>21</v>
      </c>
      <c r="M349" s="238">
        <f>G349*(1+L349/100)</f>
        <v>0</v>
      </c>
      <c r="N349" s="238">
        <v>5.2580000000000002E-2</v>
      </c>
      <c r="O349" s="238">
        <f>ROUND(E349*N349,2)</f>
        <v>0.22</v>
      </c>
      <c r="P349" s="238">
        <v>0</v>
      </c>
      <c r="Q349" s="238">
        <f>ROUND(E349*P349,2)</f>
        <v>0</v>
      </c>
      <c r="R349" s="238" t="s">
        <v>354</v>
      </c>
      <c r="S349" s="238" t="s">
        <v>214</v>
      </c>
      <c r="T349" s="239" t="s">
        <v>284</v>
      </c>
      <c r="U349" s="222">
        <v>0.91700000000000004</v>
      </c>
      <c r="V349" s="222">
        <f>ROUND(E349*U349,2)</f>
        <v>3.92</v>
      </c>
      <c r="W349" s="222"/>
      <c r="X349" s="222" t="s">
        <v>248</v>
      </c>
      <c r="Y349" s="211"/>
      <c r="Z349" s="211"/>
      <c r="AA349" s="211"/>
      <c r="AB349" s="211"/>
      <c r="AC349" s="211"/>
      <c r="AD349" s="211"/>
      <c r="AE349" s="211"/>
      <c r="AF349" s="211"/>
      <c r="AG349" s="211" t="s">
        <v>249</v>
      </c>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68" t="s">
        <v>2272</v>
      </c>
      <c r="D350" s="259"/>
      <c r="E350" s="260">
        <v>4.2699999999999996</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0</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ht="31.45" outlineLevel="1" x14ac:dyDescent="0.2">
      <c r="A351" s="233">
        <v>76</v>
      </c>
      <c r="B351" s="234" t="s">
        <v>2449</v>
      </c>
      <c r="C351" s="252" t="s">
        <v>2450</v>
      </c>
      <c r="D351" s="235" t="s">
        <v>294</v>
      </c>
      <c r="E351" s="236">
        <v>2046.1496500000001</v>
      </c>
      <c r="F351" s="237"/>
      <c r="G351" s="238">
        <f>ROUND(E351*F351,2)</f>
        <v>0</v>
      </c>
      <c r="H351" s="237"/>
      <c r="I351" s="238">
        <f>ROUND(E351*H351,2)</f>
        <v>0</v>
      </c>
      <c r="J351" s="237"/>
      <c r="K351" s="238">
        <f>ROUND(E351*J351,2)</f>
        <v>0</v>
      </c>
      <c r="L351" s="238">
        <v>21</v>
      </c>
      <c r="M351" s="238">
        <f>G351*(1+L351/100)</f>
        <v>0</v>
      </c>
      <c r="N351" s="238">
        <v>3.8449999999999998E-2</v>
      </c>
      <c r="O351" s="238">
        <f>ROUND(E351*N351,2)</f>
        <v>78.67</v>
      </c>
      <c r="P351" s="238">
        <v>0</v>
      </c>
      <c r="Q351" s="238">
        <f>ROUND(E351*P351,2)</f>
        <v>0</v>
      </c>
      <c r="R351" s="238" t="s">
        <v>350</v>
      </c>
      <c r="S351" s="238" t="s">
        <v>214</v>
      </c>
      <c r="T351" s="239" t="s">
        <v>284</v>
      </c>
      <c r="U351" s="222">
        <v>0.50329000000000002</v>
      </c>
      <c r="V351" s="222">
        <f>ROUND(E351*U351,2)</f>
        <v>1029.81</v>
      </c>
      <c r="W351" s="222"/>
      <c r="X351" s="222" t="s">
        <v>248</v>
      </c>
      <c r="Y351" s="211"/>
      <c r="Z351" s="211"/>
      <c r="AA351" s="211"/>
      <c r="AB351" s="211"/>
      <c r="AC351" s="211"/>
      <c r="AD351" s="211"/>
      <c r="AE351" s="211"/>
      <c r="AF351" s="211"/>
      <c r="AG351" s="211" t="s">
        <v>249</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7" t="s">
        <v>2451</v>
      </c>
      <c r="D352" s="265"/>
      <c r="E352" s="265"/>
      <c r="F352" s="265"/>
      <c r="G352" s="265"/>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286</v>
      </c>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9" t="s">
        <v>310</v>
      </c>
      <c r="D353" s="261"/>
      <c r="E353" s="262"/>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ht="31.45" outlineLevel="1" x14ac:dyDescent="0.2">
      <c r="A354" s="218"/>
      <c r="B354" s="219"/>
      <c r="C354" s="270" t="s">
        <v>2452</v>
      </c>
      <c r="D354" s="261"/>
      <c r="E354" s="262">
        <v>1382.26</v>
      </c>
      <c r="F354" s="222"/>
      <c r="G354" s="222"/>
      <c r="H354" s="222"/>
      <c r="I354" s="222"/>
      <c r="J354" s="222"/>
      <c r="K354" s="222"/>
      <c r="L354" s="222"/>
      <c r="M354" s="222"/>
      <c r="N354" s="222"/>
      <c r="O354" s="222"/>
      <c r="P354" s="222"/>
      <c r="Q354" s="222"/>
      <c r="R354" s="222"/>
      <c r="S354" s="222"/>
      <c r="T354" s="222"/>
      <c r="U354" s="222"/>
      <c r="V354" s="222"/>
      <c r="W354" s="222"/>
      <c r="X354" s="222"/>
      <c r="Y354" s="211"/>
      <c r="Z354" s="211"/>
      <c r="AA354" s="211"/>
      <c r="AB354" s="211"/>
      <c r="AC354" s="211"/>
      <c r="AD354" s="211"/>
      <c r="AE354" s="211"/>
      <c r="AF354" s="211"/>
      <c r="AG354" s="211" t="s">
        <v>288</v>
      </c>
      <c r="AH354" s="211">
        <v>2</v>
      </c>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70" t="s">
        <v>2444</v>
      </c>
      <c r="D355" s="261"/>
      <c r="E355" s="262">
        <v>-108.76</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2</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71" t="s">
        <v>315</v>
      </c>
      <c r="D356" s="263"/>
      <c r="E356" s="264"/>
      <c r="F356" s="222"/>
      <c r="G356" s="222"/>
      <c r="H356" s="222"/>
      <c r="I356" s="222"/>
      <c r="J356" s="222"/>
      <c r="K356" s="222"/>
      <c r="L356" s="222"/>
      <c r="M356" s="222"/>
      <c r="N356" s="222"/>
      <c r="O356" s="222"/>
      <c r="P356" s="222"/>
      <c r="Q356" s="222"/>
      <c r="R356" s="222"/>
      <c r="S356" s="222"/>
      <c r="T356" s="222"/>
      <c r="U356" s="222"/>
      <c r="V356" s="222"/>
      <c r="W356" s="222"/>
      <c r="X356" s="222"/>
      <c r="Y356" s="211"/>
      <c r="Z356" s="211"/>
      <c r="AA356" s="211"/>
      <c r="AB356" s="211"/>
      <c r="AC356" s="211"/>
      <c r="AD356" s="211"/>
      <c r="AE356" s="211"/>
      <c r="AF356" s="211"/>
      <c r="AG356" s="211" t="s">
        <v>288</v>
      </c>
      <c r="AH356" s="211">
        <v>3</v>
      </c>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9" t="s">
        <v>316</v>
      </c>
      <c r="D357" s="261"/>
      <c r="E357" s="262"/>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18"/>
      <c r="B358" s="219"/>
      <c r="C358" s="268" t="s">
        <v>2453</v>
      </c>
      <c r="D358" s="259"/>
      <c r="E358" s="260">
        <v>1273.5</v>
      </c>
      <c r="F358" s="222"/>
      <c r="G358" s="222"/>
      <c r="H358" s="222"/>
      <c r="I358" s="222"/>
      <c r="J358" s="222"/>
      <c r="K358" s="222"/>
      <c r="L358" s="222"/>
      <c r="M358" s="222"/>
      <c r="N358" s="222"/>
      <c r="O358" s="222"/>
      <c r="P358" s="222"/>
      <c r="Q358" s="222"/>
      <c r="R358" s="222"/>
      <c r="S358" s="222"/>
      <c r="T358" s="222"/>
      <c r="U358" s="222"/>
      <c r="V358" s="222"/>
      <c r="W358" s="222"/>
      <c r="X358" s="222"/>
      <c r="Y358" s="211"/>
      <c r="Z358" s="211"/>
      <c r="AA358" s="211"/>
      <c r="AB358" s="211"/>
      <c r="AC358" s="211"/>
      <c r="AD358" s="211"/>
      <c r="AE358" s="211"/>
      <c r="AF358" s="211"/>
      <c r="AG358" s="211" t="s">
        <v>288</v>
      </c>
      <c r="AH358" s="211">
        <v>0</v>
      </c>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ht="20.95" outlineLevel="1" x14ac:dyDescent="0.2">
      <c r="A359" s="218"/>
      <c r="B359" s="219"/>
      <c r="C359" s="268" t="s">
        <v>2454</v>
      </c>
      <c r="D359" s="259"/>
      <c r="E359" s="260">
        <v>108.76</v>
      </c>
      <c r="F359" s="222"/>
      <c r="G359" s="222"/>
      <c r="H359" s="222"/>
      <c r="I359" s="222"/>
      <c r="J359" s="222"/>
      <c r="K359" s="222"/>
      <c r="L359" s="222"/>
      <c r="M359" s="222"/>
      <c r="N359" s="222"/>
      <c r="O359" s="222"/>
      <c r="P359" s="222"/>
      <c r="Q359" s="222"/>
      <c r="R359" s="222"/>
      <c r="S359" s="222"/>
      <c r="T359" s="222"/>
      <c r="U359" s="222"/>
      <c r="V359" s="222"/>
      <c r="W359" s="222"/>
      <c r="X359" s="222"/>
      <c r="Y359" s="211"/>
      <c r="Z359" s="211"/>
      <c r="AA359" s="211"/>
      <c r="AB359" s="211"/>
      <c r="AC359" s="211"/>
      <c r="AD359" s="211"/>
      <c r="AE359" s="211"/>
      <c r="AF359" s="211"/>
      <c r="AG359" s="211" t="s">
        <v>288</v>
      </c>
      <c r="AH359" s="211">
        <v>0</v>
      </c>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ht="31.45" outlineLevel="1" x14ac:dyDescent="0.2">
      <c r="A360" s="218"/>
      <c r="B360" s="219"/>
      <c r="C360" s="268" t="s">
        <v>2455</v>
      </c>
      <c r="D360" s="259"/>
      <c r="E360" s="260">
        <v>326.06</v>
      </c>
      <c r="F360" s="222"/>
      <c r="G360" s="222"/>
      <c r="H360" s="222"/>
      <c r="I360" s="222"/>
      <c r="J360" s="222"/>
      <c r="K360" s="222"/>
      <c r="L360" s="222"/>
      <c r="M360" s="222"/>
      <c r="N360" s="222"/>
      <c r="O360" s="222"/>
      <c r="P360" s="222"/>
      <c r="Q360" s="222"/>
      <c r="R360" s="222"/>
      <c r="S360" s="222"/>
      <c r="T360" s="222"/>
      <c r="U360" s="222"/>
      <c r="V360" s="222"/>
      <c r="W360" s="222"/>
      <c r="X360" s="222"/>
      <c r="Y360" s="211"/>
      <c r="Z360" s="211"/>
      <c r="AA360" s="211"/>
      <c r="AB360" s="211"/>
      <c r="AC360" s="211"/>
      <c r="AD360" s="211"/>
      <c r="AE360" s="211"/>
      <c r="AF360" s="211"/>
      <c r="AG360" s="211" t="s">
        <v>288</v>
      </c>
      <c r="AH360" s="211">
        <v>0</v>
      </c>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68" t="s">
        <v>2456</v>
      </c>
      <c r="D361" s="259"/>
      <c r="E361" s="260">
        <v>140.81</v>
      </c>
      <c r="F361" s="222"/>
      <c r="G361" s="222"/>
      <c r="H361" s="222"/>
      <c r="I361" s="222"/>
      <c r="J361" s="222"/>
      <c r="K361" s="222"/>
      <c r="L361" s="222"/>
      <c r="M361" s="222"/>
      <c r="N361" s="222"/>
      <c r="O361" s="222"/>
      <c r="P361" s="222"/>
      <c r="Q361" s="222"/>
      <c r="R361" s="222"/>
      <c r="S361" s="222"/>
      <c r="T361" s="222"/>
      <c r="U361" s="222"/>
      <c r="V361" s="222"/>
      <c r="W361" s="222"/>
      <c r="X361" s="222"/>
      <c r="Y361" s="211"/>
      <c r="Z361" s="211"/>
      <c r="AA361" s="211"/>
      <c r="AB361" s="211"/>
      <c r="AC361" s="211"/>
      <c r="AD361" s="211"/>
      <c r="AE361" s="211"/>
      <c r="AF361" s="211"/>
      <c r="AG361" s="211" t="s">
        <v>288</v>
      </c>
      <c r="AH361" s="211">
        <v>0</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ht="31.45" outlineLevel="1" x14ac:dyDescent="0.2">
      <c r="A362" s="218"/>
      <c r="B362" s="219"/>
      <c r="C362" s="268" t="s">
        <v>2387</v>
      </c>
      <c r="D362" s="259"/>
      <c r="E362" s="260">
        <v>101.81</v>
      </c>
      <c r="F362" s="222"/>
      <c r="G362" s="222"/>
      <c r="H362" s="222"/>
      <c r="I362" s="222"/>
      <c r="J362" s="222"/>
      <c r="K362" s="222"/>
      <c r="L362" s="222"/>
      <c r="M362" s="222"/>
      <c r="N362" s="222"/>
      <c r="O362" s="222"/>
      <c r="P362" s="222"/>
      <c r="Q362" s="222"/>
      <c r="R362" s="222"/>
      <c r="S362" s="222"/>
      <c r="T362" s="222"/>
      <c r="U362" s="222"/>
      <c r="V362" s="222"/>
      <c r="W362" s="222"/>
      <c r="X362" s="222"/>
      <c r="Y362" s="211"/>
      <c r="Z362" s="211"/>
      <c r="AA362" s="211"/>
      <c r="AB362" s="211"/>
      <c r="AC362" s="211"/>
      <c r="AD362" s="211"/>
      <c r="AE362" s="211"/>
      <c r="AF362" s="211"/>
      <c r="AG362" s="211" t="s">
        <v>288</v>
      </c>
      <c r="AH362" s="211">
        <v>0</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ht="41.9" outlineLevel="1" x14ac:dyDescent="0.2">
      <c r="A363" s="218"/>
      <c r="B363" s="219"/>
      <c r="C363" s="268" t="s">
        <v>2457</v>
      </c>
      <c r="D363" s="259"/>
      <c r="E363" s="260">
        <v>54.56</v>
      </c>
      <c r="F363" s="222"/>
      <c r="G363" s="222"/>
      <c r="H363" s="222"/>
      <c r="I363" s="222"/>
      <c r="J363" s="222"/>
      <c r="K363" s="222"/>
      <c r="L363" s="222"/>
      <c r="M363" s="222"/>
      <c r="N363" s="222"/>
      <c r="O363" s="222"/>
      <c r="P363" s="222"/>
      <c r="Q363" s="222"/>
      <c r="R363" s="222"/>
      <c r="S363" s="222"/>
      <c r="T363" s="222"/>
      <c r="U363" s="222"/>
      <c r="V363" s="222"/>
      <c r="W363" s="222"/>
      <c r="X363" s="222"/>
      <c r="Y363" s="211"/>
      <c r="Z363" s="211"/>
      <c r="AA363" s="211"/>
      <c r="AB363" s="211"/>
      <c r="AC363" s="211"/>
      <c r="AD363" s="211"/>
      <c r="AE363" s="211"/>
      <c r="AF363" s="211"/>
      <c r="AG363" s="211" t="s">
        <v>288</v>
      </c>
      <c r="AH363" s="211">
        <v>0</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68" t="s">
        <v>2408</v>
      </c>
      <c r="D364" s="259"/>
      <c r="E364" s="260">
        <v>20.53</v>
      </c>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v>0</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ht="31.45" outlineLevel="1" x14ac:dyDescent="0.2">
      <c r="A365" s="218"/>
      <c r="B365" s="219"/>
      <c r="C365" s="268" t="s">
        <v>2458</v>
      </c>
      <c r="D365" s="259"/>
      <c r="E365" s="260">
        <v>16.66</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0</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68" t="s">
        <v>2459</v>
      </c>
      <c r="D366" s="259"/>
      <c r="E366" s="260">
        <v>3.46</v>
      </c>
      <c r="F366" s="222"/>
      <c r="G366" s="222"/>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288</v>
      </c>
      <c r="AH366" s="211">
        <v>0</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ht="20.95" outlineLevel="1" x14ac:dyDescent="0.2">
      <c r="A367" s="233">
        <v>77</v>
      </c>
      <c r="B367" s="234" t="s">
        <v>1733</v>
      </c>
      <c r="C367" s="252" t="s">
        <v>1734</v>
      </c>
      <c r="D367" s="235" t="s">
        <v>294</v>
      </c>
      <c r="E367" s="236">
        <v>384.07855999999998</v>
      </c>
      <c r="F367" s="237"/>
      <c r="G367" s="238">
        <f>ROUND(E367*F367,2)</f>
        <v>0</v>
      </c>
      <c r="H367" s="237"/>
      <c r="I367" s="238">
        <f>ROUND(E367*H367,2)</f>
        <v>0</v>
      </c>
      <c r="J367" s="237"/>
      <c r="K367" s="238">
        <f>ROUND(E367*J367,2)</f>
        <v>0</v>
      </c>
      <c r="L367" s="238">
        <v>21</v>
      </c>
      <c r="M367" s="238">
        <f>G367*(1+L367/100)</f>
        <v>0</v>
      </c>
      <c r="N367" s="238">
        <v>6.1799999999999997E-3</v>
      </c>
      <c r="O367" s="238">
        <f>ROUND(E367*N367,2)</f>
        <v>2.37</v>
      </c>
      <c r="P367" s="238">
        <v>0</v>
      </c>
      <c r="Q367" s="238">
        <f>ROUND(E367*P367,2)</f>
        <v>0</v>
      </c>
      <c r="R367" s="238" t="s">
        <v>354</v>
      </c>
      <c r="S367" s="238" t="s">
        <v>214</v>
      </c>
      <c r="T367" s="239" t="s">
        <v>284</v>
      </c>
      <c r="U367" s="222">
        <v>0.5</v>
      </c>
      <c r="V367" s="222">
        <f>ROUND(E367*U367,2)</f>
        <v>192.04</v>
      </c>
      <c r="W367" s="222"/>
      <c r="X367" s="222" t="s">
        <v>248</v>
      </c>
      <c r="Y367" s="211"/>
      <c r="Z367" s="211"/>
      <c r="AA367" s="211"/>
      <c r="AB367" s="211"/>
      <c r="AC367" s="211"/>
      <c r="AD367" s="211"/>
      <c r="AE367" s="211"/>
      <c r="AF367" s="211"/>
      <c r="AG367" s="211" t="s">
        <v>249</v>
      </c>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ht="31.45" outlineLevel="1" x14ac:dyDescent="0.2">
      <c r="A368" s="218"/>
      <c r="B368" s="219"/>
      <c r="C368" s="268" t="s">
        <v>2460</v>
      </c>
      <c r="D368" s="259"/>
      <c r="E368" s="260">
        <v>326.06</v>
      </c>
      <c r="F368" s="222"/>
      <c r="G368" s="222"/>
      <c r="H368" s="222"/>
      <c r="I368" s="222"/>
      <c r="J368" s="222"/>
      <c r="K368" s="222"/>
      <c r="L368" s="222"/>
      <c r="M368" s="222"/>
      <c r="N368" s="222"/>
      <c r="O368" s="222"/>
      <c r="P368" s="222"/>
      <c r="Q368" s="222"/>
      <c r="R368" s="222"/>
      <c r="S368" s="222"/>
      <c r="T368" s="222"/>
      <c r="U368" s="222"/>
      <c r="V368" s="222"/>
      <c r="W368" s="222"/>
      <c r="X368" s="222"/>
      <c r="Y368" s="211"/>
      <c r="Z368" s="211"/>
      <c r="AA368" s="211"/>
      <c r="AB368" s="211"/>
      <c r="AC368" s="211"/>
      <c r="AD368" s="211"/>
      <c r="AE368" s="211"/>
      <c r="AF368" s="211"/>
      <c r="AG368" s="211" t="s">
        <v>288</v>
      </c>
      <c r="AH368" s="211">
        <v>0</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68" t="s">
        <v>2461</v>
      </c>
      <c r="D369" s="259"/>
      <c r="E369" s="260">
        <v>54.56</v>
      </c>
      <c r="F369" s="222"/>
      <c r="G369" s="222"/>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288</v>
      </c>
      <c r="AH369" s="211">
        <v>0</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68" t="s">
        <v>2459</v>
      </c>
      <c r="D370" s="259"/>
      <c r="E370" s="260">
        <v>3.46</v>
      </c>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0</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33">
        <v>78</v>
      </c>
      <c r="B371" s="234" t="s">
        <v>1735</v>
      </c>
      <c r="C371" s="252" t="s">
        <v>1736</v>
      </c>
      <c r="D371" s="235" t="s">
        <v>294</v>
      </c>
      <c r="E371" s="236">
        <v>196.93799999999999</v>
      </c>
      <c r="F371" s="237"/>
      <c r="G371" s="238">
        <f>ROUND(E371*F371,2)</f>
        <v>0</v>
      </c>
      <c r="H371" s="237"/>
      <c r="I371" s="238">
        <f>ROUND(E371*H371,2)</f>
        <v>0</v>
      </c>
      <c r="J371" s="237"/>
      <c r="K371" s="238">
        <f>ROUND(E371*J371,2)</f>
        <v>0</v>
      </c>
      <c r="L371" s="238">
        <v>21</v>
      </c>
      <c r="M371" s="238">
        <f>G371*(1+L371/100)</f>
        <v>0</v>
      </c>
      <c r="N371" s="238">
        <v>5.2650000000000002E-2</v>
      </c>
      <c r="O371" s="238">
        <f>ROUND(E371*N371,2)</f>
        <v>10.37</v>
      </c>
      <c r="P371" s="238">
        <v>0</v>
      </c>
      <c r="Q371" s="238">
        <f>ROUND(E371*P371,2)</f>
        <v>0</v>
      </c>
      <c r="R371" s="238" t="s">
        <v>354</v>
      </c>
      <c r="S371" s="238" t="s">
        <v>214</v>
      </c>
      <c r="T371" s="239" t="s">
        <v>284</v>
      </c>
      <c r="U371" s="222">
        <v>0.87472000000000005</v>
      </c>
      <c r="V371" s="222">
        <f>ROUND(E371*U371,2)</f>
        <v>172.27</v>
      </c>
      <c r="W371" s="222"/>
      <c r="X371" s="222" t="s">
        <v>248</v>
      </c>
      <c r="Y371" s="211"/>
      <c r="Z371" s="211"/>
      <c r="AA371" s="211"/>
      <c r="AB371" s="211"/>
      <c r="AC371" s="211"/>
      <c r="AD371" s="211"/>
      <c r="AE371" s="211"/>
      <c r="AF371" s="211"/>
      <c r="AG371" s="211" t="s">
        <v>249</v>
      </c>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ht="31.45" outlineLevel="1" x14ac:dyDescent="0.2">
      <c r="A372" s="218"/>
      <c r="B372" s="219"/>
      <c r="C372" s="268" t="s">
        <v>2462</v>
      </c>
      <c r="D372" s="259"/>
      <c r="E372" s="260">
        <v>196.94</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0</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33">
        <v>79</v>
      </c>
      <c r="B373" s="234" t="s">
        <v>2463</v>
      </c>
      <c r="C373" s="252" t="s">
        <v>2464</v>
      </c>
      <c r="D373" s="235" t="s">
        <v>349</v>
      </c>
      <c r="E373" s="236">
        <v>117.3</v>
      </c>
      <c r="F373" s="237"/>
      <c r="G373" s="238">
        <f>ROUND(E373*F373,2)</f>
        <v>0</v>
      </c>
      <c r="H373" s="237"/>
      <c r="I373" s="238">
        <f>ROUND(E373*H373,2)</f>
        <v>0</v>
      </c>
      <c r="J373" s="237"/>
      <c r="K373" s="238">
        <f>ROUND(E373*J373,2)</f>
        <v>0</v>
      </c>
      <c r="L373" s="238">
        <v>21</v>
      </c>
      <c r="M373" s="238">
        <f>G373*(1+L373/100)</f>
        <v>0</v>
      </c>
      <c r="N373" s="238">
        <v>2.4299999999999999E-3</v>
      </c>
      <c r="O373" s="238">
        <f>ROUND(E373*N373,2)</f>
        <v>0.28999999999999998</v>
      </c>
      <c r="P373" s="238">
        <v>0</v>
      </c>
      <c r="Q373" s="238">
        <f>ROUND(E373*P373,2)</f>
        <v>0</v>
      </c>
      <c r="R373" s="238"/>
      <c r="S373" s="238" t="s">
        <v>247</v>
      </c>
      <c r="T373" s="239" t="s">
        <v>215</v>
      </c>
      <c r="U373" s="222">
        <v>0</v>
      </c>
      <c r="V373" s="222">
        <f>ROUND(E373*U373,2)</f>
        <v>0</v>
      </c>
      <c r="W373" s="222"/>
      <c r="X373" s="222" t="s">
        <v>248</v>
      </c>
      <c r="Y373" s="211"/>
      <c r="Z373" s="211"/>
      <c r="AA373" s="211"/>
      <c r="AB373" s="211"/>
      <c r="AC373" s="211"/>
      <c r="AD373" s="211"/>
      <c r="AE373" s="211"/>
      <c r="AF373" s="211"/>
      <c r="AG373" s="211" t="s">
        <v>249</v>
      </c>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53" t="s">
        <v>2465</v>
      </c>
      <c r="D374" s="240"/>
      <c r="E374" s="240"/>
      <c r="F374" s="240"/>
      <c r="G374" s="240"/>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219</v>
      </c>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68" t="s">
        <v>2466</v>
      </c>
      <c r="D375" s="259"/>
      <c r="E375" s="260">
        <v>19</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0</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68" t="s">
        <v>2467</v>
      </c>
      <c r="D376" s="259"/>
      <c r="E376" s="260">
        <v>10.5</v>
      </c>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v>0</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68" t="s">
        <v>2468</v>
      </c>
      <c r="D377" s="259"/>
      <c r="E377" s="260">
        <v>28.8</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0</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68" t="s">
        <v>2469</v>
      </c>
      <c r="D378" s="259"/>
      <c r="E378" s="260">
        <v>38</v>
      </c>
      <c r="F378" s="222"/>
      <c r="G378" s="222"/>
      <c r="H378" s="222"/>
      <c r="I378" s="222"/>
      <c r="J378" s="222"/>
      <c r="K378" s="222"/>
      <c r="L378" s="222"/>
      <c r="M378" s="222"/>
      <c r="N378" s="222"/>
      <c r="O378" s="222"/>
      <c r="P378" s="222"/>
      <c r="Q378" s="222"/>
      <c r="R378" s="222"/>
      <c r="S378" s="222"/>
      <c r="T378" s="222"/>
      <c r="U378" s="222"/>
      <c r="V378" s="222"/>
      <c r="W378" s="222"/>
      <c r="X378" s="222"/>
      <c r="Y378" s="211"/>
      <c r="Z378" s="211"/>
      <c r="AA378" s="211"/>
      <c r="AB378" s="211"/>
      <c r="AC378" s="211"/>
      <c r="AD378" s="211"/>
      <c r="AE378" s="211"/>
      <c r="AF378" s="211"/>
      <c r="AG378" s="211" t="s">
        <v>288</v>
      </c>
      <c r="AH378" s="211">
        <v>0</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68" t="s">
        <v>2470</v>
      </c>
      <c r="D379" s="259"/>
      <c r="E379" s="260">
        <v>21</v>
      </c>
      <c r="F379" s="222"/>
      <c r="G379" s="222"/>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288</v>
      </c>
      <c r="AH379" s="211">
        <v>0</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43">
        <v>80</v>
      </c>
      <c r="B380" s="244" t="s">
        <v>498</v>
      </c>
      <c r="C380" s="255" t="s">
        <v>499</v>
      </c>
      <c r="D380" s="245" t="s">
        <v>349</v>
      </c>
      <c r="E380" s="246">
        <v>802.80899999999997</v>
      </c>
      <c r="F380" s="247"/>
      <c r="G380" s="248">
        <f>ROUND(E380*F380,2)</f>
        <v>0</v>
      </c>
      <c r="H380" s="247"/>
      <c r="I380" s="248">
        <f>ROUND(E380*H380,2)</f>
        <v>0</v>
      </c>
      <c r="J380" s="247"/>
      <c r="K380" s="248">
        <f>ROUND(E380*J380,2)</f>
        <v>0</v>
      </c>
      <c r="L380" s="248">
        <v>21</v>
      </c>
      <c r="M380" s="248">
        <f>G380*(1+L380/100)</f>
        <v>0</v>
      </c>
      <c r="N380" s="248">
        <v>1.4999999999999999E-4</v>
      </c>
      <c r="O380" s="248">
        <f>ROUND(E380*N380,2)</f>
        <v>0.12</v>
      </c>
      <c r="P380" s="248">
        <v>0</v>
      </c>
      <c r="Q380" s="248">
        <f>ROUND(E380*P380,2)</f>
        <v>0</v>
      </c>
      <c r="R380" s="248" t="s">
        <v>354</v>
      </c>
      <c r="S380" s="248" t="s">
        <v>214</v>
      </c>
      <c r="T380" s="249" t="s">
        <v>284</v>
      </c>
      <c r="U380" s="222">
        <v>0.06</v>
      </c>
      <c r="V380" s="222">
        <f>ROUND(E380*U380,2)</f>
        <v>48.17</v>
      </c>
      <c r="W380" s="222"/>
      <c r="X380" s="222" t="s">
        <v>248</v>
      </c>
      <c r="Y380" s="211"/>
      <c r="Z380" s="211"/>
      <c r="AA380" s="211"/>
      <c r="AB380" s="211"/>
      <c r="AC380" s="211"/>
      <c r="AD380" s="211"/>
      <c r="AE380" s="211"/>
      <c r="AF380" s="211"/>
      <c r="AG380" s="211" t="s">
        <v>249</v>
      </c>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33">
        <v>81</v>
      </c>
      <c r="B381" s="234" t="s">
        <v>526</v>
      </c>
      <c r="C381" s="252" t="s">
        <v>527</v>
      </c>
      <c r="D381" s="235" t="s">
        <v>294</v>
      </c>
      <c r="E381" s="236">
        <v>2302.9770199999998</v>
      </c>
      <c r="F381" s="237"/>
      <c r="G381" s="238">
        <f>ROUND(E381*F381,2)</f>
        <v>0</v>
      </c>
      <c r="H381" s="237"/>
      <c r="I381" s="238">
        <f>ROUND(E381*H381,2)</f>
        <v>0</v>
      </c>
      <c r="J381" s="237"/>
      <c r="K381" s="238">
        <f>ROUND(E381*J381,2)</f>
        <v>0</v>
      </c>
      <c r="L381" s="238">
        <v>21</v>
      </c>
      <c r="M381" s="238">
        <f>G381*(1+L381/100)</f>
        <v>0</v>
      </c>
      <c r="N381" s="238">
        <v>2.0000000000000002E-5</v>
      </c>
      <c r="O381" s="238">
        <f>ROUND(E381*N381,2)</f>
        <v>0.05</v>
      </c>
      <c r="P381" s="238">
        <v>0</v>
      </c>
      <c r="Q381" s="238">
        <f>ROUND(E381*P381,2)</f>
        <v>0</v>
      </c>
      <c r="R381" s="238" t="s">
        <v>354</v>
      </c>
      <c r="S381" s="238" t="s">
        <v>214</v>
      </c>
      <c r="T381" s="239" t="s">
        <v>284</v>
      </c>
      <c r="U381" s="222">
        <v>0.11</v>
      </c>
      <c r="V381" s="222">
        <f>ROUND(E381*U381,2)</f>
        <v>253.33</v>
      </c>
      <c r="W381" s="222"/>
      <c r="X381" s="222" t="s">
        <v>248</v>
      </c>
      <c r="Y381" s="211"/>
      <c r="Z381" s="211"/>
      <c r="AA381" s="211"/>
      <c r="AB381" s="211"/>
      <c r="AC381" s="211"/>
      <c r="AD381" s="211"/>
      <c r="AE381" s="211"/>
      <c r="AF381" s="211"/>
      <c r="AG381" s="211" t="s">
        <v>249</v>
      </c>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69" t="s">
        <v>310</v>
      </c>
      <c r="D382" s="261"/>
      <c r="E382" s="262"/>
      <c r="F382" s="222"/>
      <c r="G382" s="222"/>
      <c r="H382" s="222"/>
      <c r="I382" s="222"/>
      <c r="J382" s="222"/>
      <c r="K382" s="222"/>
      <c r="L382" s="222"/>
      <c r="M382" s="222"/>
      <c r="N382" s="222"/>
      <c r="O382" s="222"/>
      <c r="P382" s="222"/>
      <c r="Q382" s="222"/>
      <c r="R382" s="222"/>
      <c r="S382" s="222"/>
      <c r="T382" s="222"/>
      <c r="U382" s="222"/>
      <c r="V382" s="222"/>
      <c r="W382" s="222"/>
      <c r="X382" s="222"/>
      <c r="Y382" s="211"/>
      <c r="Z382" s="211"/>
      <c r="AA382" s="211"/>
      <c r="AB382" s="211"/>
      <c r="AC382" s="211"/>
      <c r="AD382" s="211"/>
      <c r="AE382" s="211"/>
      <c r="AF382" s="211"/>
      <c r="AG382" s="211" t="s">
        <v>288</v>
      </c>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ht="31.45" outlineLevel="1" x14ac:dyDescent="0.2">
      <c r="A383" s="218"/>
      <c r="B383" s="219"/>
      <c r="C383" s="270" t="s">
        <v>2452</v>
      </c>
      <c r="D383" s="261"/>
      <c r="E383" s="262">
        <v>1382.26</v>
      </c>
      <c r="F383" s="222"/>
      <c r="G383" s="222"/>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288</v>
      </c>
      <c r="AH383" s="211">
        <v>2</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70" t="s">
        <v>2444</v>
      </c>
      <c r="D384" s="261"/>
      <c r="E384" s="262">
        <v>-108.76</v>
      </c>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v>2</v>
      </c>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71" t="s">
        <v>315</v>
      </c>
      <c r="D385" s="263"/>
      <c r="E385" s="264"/>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3</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18"/>
      <c r="B386" s="219"/>
      <c r="C386" s="269" t="s">
        <v>316</v>
      </c>
      <c r="D386" s="261"/>
      <c r="E386" s="262"/>
      <c r="F386" s="222"/>
      <c r="G386" s="222"/>
      <c r="H386" s="222"/>
      <c r="I386" s="222"/>
      <c r="J386" s="222"/>
      <c r="K386" s="222"/>
      <c r="L386" s="222"/>
      <c r="M386" s="222"/>
      <c r="N386" s="222"/>
      <c r="O386" s="222"/>
      <c r="P386" s="222"/>
      <c r="Q386" s="222"/>
      <c r="R386" s="222"/>
      <c r="S386" s="222"/>
      <c r="T386" s="222"/>
      <c r="U386" s="222"/>
      <c r="V386" s="222"/>
      <c r="W386" s="222"/>
      <c r="X386" s="222"/>
      <c r="Y386" s="211"/>
      <c r="Z386" s="211"/>
      <c r="AA386" s="211"/>
      <c r="AB386" s="211"/>
      <c r="AC386" s="211"/>
      <c r="AD386" s="211"/>
      <c r="AE386" s="211"/>
      <c r="AF386" s="211"/>
      <c r="AG386" s="211" t="s">
        <v>288</v>
      </c>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18"/>
      <c r="B387" s="219"/>
      <c r="C387" s="268" t="s">
        <v>2453</v>
      </c>
      <c r="D387" s="259"/>
      <c r="E387" s="260">
        <v>1273.5</v>
      </c>
      <c r="F387" s="222"/>
      <c r="G387" s="222"/>
      <c r="H387" s="222"/>
      <c r="I387" s="222"/>
      <c r="J387" s="222"/>
      <c r="K387" s="222"/>
      <c r="L387" s="222"/>
      <c r="M387" s="222"/>
      <c r="N387" s="222"/>
      <c r="O387" s="222"/>
      <c r="P387" s="222"/>
      <c r="Q387" s="222"/>
      <c r="R387" s="222"/>
      <c r="S387" s="222"/>
      <c r="T387" s="222"/>
      <c r="U387" s="222"/>
      <c r="V387" s="222"/>
      <c r="W387" s="222"/>
      <c r="X387" s="222"/>
      <c r="Y387" s="211"/>
      <c r="Z387" s="211"/>
      <c r="AA387" s="211"/>
      <c r="AB387" s="211"/>
      <c r="AC387" s="211"/>
      <c r="AD387" s="211"/>
      <c r="AE387" s="211"/>
      <c r="AF387" s="211"/>
      <c r="AG387" s="211" t="s">
        <v>288</v>
      </c>
      <c r="AH387" s="211">
        <v>0</v>
      </c>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ht="20.95" outlineLevel="1" x14ac:dyDescent="0.2">
      <c r="A388" s="218"/>
      <c r="B388" s="219"/>
      <c r="C388" s="268" t="s">
        <v>2454</v>
      </c>
      <c r="D388" s="259"/>
      <c r="E388" s="260">
        <v>108.76</v>
      </c>
      <c r="F388" s="222"/>
      <c r="G388" s="222"/>
      <c r="H388" s="222"/>
      <c r="I388" s="222"/>
      <c r="J388" s="222"/>
      <c r="K388" s="222"/>
      <c r="L388" s="222"/>
      <c r="M388" s="222"/>
      <c r="N388" s="222"/>
      <c r="O388" s="222"/>
      <c r="P388" s="222"/>
      <c r="Q388" s="222"/>
      <c r="R388" s="222"/>
      <c r="S388" s="222"/>
      <c r="T388" s="222"/>
      <c r="U388" s="222"/>
      <c r="V388" s="222"/>
      <c r="W388" s="222"/>
      <c r="X388" s="222"/>
      <c r="Y388" s="211"/>
      <c r="Z388" s="211"/>
      <c r="AA388" s="211"/>
      <c r="AB388" s="211"/>
      <c r="AC388" s="211"/>
      <c r="AD388" s="211"/>
      <c r="AE388" s="211"/>
      <c r="AF388" s="211"/>
      <c r="AG388" s="211" t="s">
        <v>288</v>
      </c>
      <c r="AH388" s="211">
        <v>0</v>
      </c>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ht="31.45" outlineLevel="1" x14ac:dyDescent="0.2">
      <c r="A389" s="218"/>
      <c r="B389" s="219"/>
      <c r="C389" s="268" t="s">
        <v>2455</v>
      </c>
      <c r="D389" s="259"/>
      <c r="E389" s="260">
        <v>326.06</v>
      </c>
      <c r="F389" s="222"/>
      <c r="G389" s="222"/>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288</v>
      </c>
      <c r="AH389" s="211">
        <v>0</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ht="31.45" outlineLevel="1" x14ac:dyDescent="0.2">
      <c r="A390" s="218"/>
      <c r="B390" s="219"/>
      <c r="C390" s="268" t="s">
        <v>2423</v>
      </c>
      <c r="D390" s="259"/>
      <c r="E390" s="260">
        <v>196.94</v>
      </c>
      <c r="F390" s="222"/>
      <c r="G390" s="222"/>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288</v>
      </c>
      <c r="AH390" s="211">
        <v>0</v>
      </c>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18"/>
      <c r="B391" s="219"/>
      <c r="C391" s="268" t="s">
        <v>2456</v>
      </c>
      <c r="D391" s="259"/>
      <c r="E391" s="260">
        <v>140.81</v>
      </c>
      <c r="F391" s="222"/>
      <c r="G391" s="222"/>
      <c r="H391" s="222"/>
      <c r="I391" s="222"/>
      <c r="J391" s="222"/>
      <c r="K391" s="222"/>
      <c r="L391" s="222"/>
      <c r="M391" s="222"/>
      <c r="N391" s="222"/>
      <c r="O391" s="222"/>
      <c r="P391" s="222"/>
      <c r="Q391" s="222"/>
      <c r="R391" s="222"/>
      <c r="S391" s="222"/>
      <c r="T391" s="222"/>
      <c r="U391" s="222"/>
      <c r="V391" s="222"/>
      <c r="W391" s="222"/>
      <c r="X391" s="222"/>
      <c r="Y391" s="211"/>
      <c r="Z391" s="211"/>
      <c r="AA391" s="211"/>
      <c r="AB391" s="211"/>
      <c r="AC391" s="211"/>
      <c r="AD391" s="211"/>
      <c r="AE391" s="211"/>
      <c r="AF391" s="211"/>
      <c r="AG391" s="211" t="s">
        <v>288</v>
      </c>
      <c r="AH391" s="211">
        <v>0</v>
      </c>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ht="31.45" outlineLevel="1" x14ac:dyDescent="0.2">
      <c r="A392" s="218"/>
      <c r="B392" s="219"/>
      <c r="C392" s="268" t="s">
        <v>2387</v>
      </c>
      <c r="D392" s="259"/>
      <c r="E392" s="260">
        <v>101.81</v>
      </c>
      <c r="F392" s="222"/>
      <c r="G392" s="222"/>
      <c r="H392" s="222"/>
      <c r="I392" s="222"/>
      <c r="J392" s="222"/>
      <c r="K392" s="222"/>
      <c r="L392" s="222"/>
      <c r="M392" s="222"/>
      <c r="N392" s="222"/>
      <c r="O392" s="222"/>
      <c r="P392" s="222"/>
      <c r="Q392" s="222"/>
      <c r="R392" s="222"/>
      <c r="S392" s="222"/>
      <c r="T392" s="222"/>
      <c r="U392" s="222"/>
      <c r="V392" s="222"/>
      <c r="W392" s="222"/>
      <c r="X392" s="222"/>
      <c r="Y392" s="211"/>
      <c r="Z392" s="211"/>
      <c r="AA392" s="211"/>
      <c r="AB392" s="211"/>
      <c r="AC392" s="211"/>
      <c r="AD392" s="211"/>
      <c r="AE392" s="211"/>
      <c r="AF392" s="211"/>
      <c r="AG392" s="211" t="s">
        <v>288</v>
      </c>
      <c r="AH392" s="211">
        <v>0</v>
      </c>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ht="41.9" outlineLevel="1" x14ac:dyDescent="0.2">
      <c r="A393" s="218"/>
      <c r="B393" s="219"/>
      <c r="C393" s="268" t="s">
        <v>2457</v>
      </c>
      <c r="D393" s="259"/>
      <c r="E393" s="260">
        <v>54.56</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68" t="s">
        <v>2408</v>
      </c>
      <c r="D394" s="259"/>
      <c r="E394" s="260">
        <v>20.53</v>
      </c>
      <c r="F394" s="222"/>
      <c r="G394" s="222"/>
      <c r="H394" s="222"/>
      <c r="I394" s="222"/>
      <c r="J394" s="222"/>
      <c r="K394" s="222"/>
      <c r="L394" s="222"/>
      <c r="M394" s="222"/>
      <c r="N394" s="222"/>
      <c r="O394" s="222"/>
      <c r="P394" s="222"/>
      <c r="Q394" s="222"/>
      <c r="R394" s="222"/>
      <c r="S394" s="222"/>
      <c r="T394" s="222"/>
      <c r="U394" s="222"/>
      <c r="V394" s="222"/>
      <c r="W394" s="222"/>
      <c r="X394" s="222"/>
      <c r="Y394" s="211"/>
      <c r="Z394" s="211"/>
      <c r="AA394" s="211"/>
      <c r="AB394" s="211"/>
      <c r="AC394" s="211"/>
      <c r="AD394" s="211"/>
      <c r="AE394" s="211"/>
      <c r="AF394" s="211"/>
      <c r="AG394" s="211" t="s">
        <v>288</v>
      </c>
      <c r="AH394" s="211">
        <v>0</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ht="31.45" outlineLevel="1" x14ac:dyDescent="0.2">
      <c r="A395" s="218"/>
      <c r="B395" s="219"/>
      <c r="C395" s="268" t="s">
        <v>2458</v>
      </c>
      <c r="D395" s="259"/>
      <c r="E395" s="260">
        <v>16.66</v>
      </c>
      <c r="F395" s="222"/>
      <c r="G395" s="222"/>
      <c r="H395" s="222"/>
      <c r="I395" s="222"/>
      <c r="J395" s="222"/>
      <c r="K395" s="222"/>
      <c r="L395" s="222"/>
      <c r="M395" s="222"/>
      <c r="N395" s="222"/>
      <c r="O395" s="222"/>
      <c r="P395" s="222"/>
      <c r="Q395" s="222"/>
      <c r="R395" s="222"/>
      <c r="S395" s="222"/>
      <c r="T395" s="222"/>
      <c r="U395" s="222"/>
      <c r="V395" s="222"/>
      <c r="W395" s="222"/>
      <c r="X395" s="222"/>
      <c r="Y395" s="211"/>
      <c r="Z395" s="211"/>
      <c r="AA395" s="211"/>
      <c r="AB395" s="211"/>
      <c r="AC395" s="211"/>
      <c r="AD395" s="211"/>
      <c r="AE395" s="211"/>
      <c r="AF395" s="211"/>
      <c r="AG395" s="211" t="s">
        <v>288</v>
      </c>
      <c r="AH395" s="211">
        <v>0</v>
      </c>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ht="31.45" outlineLevel="1" x14ac:dyDescent="0.2">
      <c r="A396" s="218"/>
      <c r="B396" s="219"/>
      <c r="C396" s="268" t="s">
        <v>2471</v>
      </c>
      <c r="D396" s="259"/>
      <c r="E396" s="260">
        <v>59.89</v>
      </c>
      <c r="F396" s="222"/>
      <c r="G396" s="222"/>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288</v>
      </c>
      <c r="AH396" s="211">
        <v>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18"/>
      <c r="B397" s="219"/>
      <c r="C397" s="268" t="s">
        <v>2459</v>
      </c>
      <c r="D397" s="259"/>
      <c r="E397" s="260">
        <v>3.46</v>
      </c>
      <c r="F397" s="222"/>
      <c r="G397" s="222"/>
      <c r="H397" s="222"/>
      <c r="I397" s="222"/>
      <c r="J397" s="222"/>
      <c r="K397" s="222"/>
      <c r="L397" s="222"/>
      <c r="M397" s="222"/>
      <c r="N397" s="222"/>
      <c r="O397" s="222"/>
      <c r="P397" s="222"/>
      <c r="Q397" s="222"/>
      <c r="R397" s="222"/>
      <c r="S397" s="222"/>
      <c r="T397" s="222"/>
      <c r="U397" s="222"/>
      <c r="V397" s="222"/>
      <c r="W397" s="222"/>
      <c r="X397" s="222"/>
      <c r="Y397" s="211"/>
      <c r="Z397" s="211"/>
      <c r="AA397" s="211"/>
      <c r="AB397" s="211"/>
      <c r="AC397" s="211"/>
      <c r="AD397" s="211"/>
      <c r="AE397" s="211"/>
      <c r="AF397" s="211"/>
      <c r="AG397" s="211" t="s">
        <v>288</v>
      </c>
      <c r="AH397" s="211">
        <v>0</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33">
        <v>82</v>
      </c>
      <c r="B398" s="234" t="s">
        <v>1739</v>
      </c>
      <c r="C398" s="252" t="s">
        <v>1740</v>
      </c>
      <c r="D398" s="235" t="s">
        <v>349</v>
      </c>
      <c r="E398" s="236">
        <v>90.132000000000005</v>
      </c>
      <c r="F398" s="237"/>
      <c r="G398" s="238">
        <f>ROUND(E398*F398,2)</f>
        <v>0</v>
      </c>
      <c r="H398" s="237"/>
      <c r="I398" s="238">
        <f>ROUND(E398*H398,2)</f>
        <v>0</v>
      </c>
      <c r="J398" s="237"/>
      <c r="K398" s="238">
        <f>ROUND(E398*J398,2)</f>
        <v>0</v>
      </c>
      <c r="L398" s="238">
        <v>21</v>
      </c>
      <c r="M398" s="238">
        <f>G398*(1+L398/100)</f>
        <v>0</v>
      </c>
      <c r="N398" s="238">
        <v>2.5999999999999998E-4</v>
      </c>
      <c r="O398" s="238">
        <f>ROUND(E398*N398,2)</f>
        <v>0.02</v>
      </c>
      <c r="P398" s="238">
        <v>0</v>
      </c>
      <c r="Q398" s="238">
        <f>ROUND(E398*P398,2)</f>
        <v>0</v>
      </c>
      <c r="R398" s="238" t="s">
        <v>343</v>
      </c>
      <c r="S398" s="238" t="s">
        <v>284</v>
      </c>
      <c r="T398" s="239" t="s">
        <v>284</v>
      </c>
      <c r="U398" s="222">
        <v>0</v>
      </c>
      <c r="V398" s="222">
        <f>ROUND(E398*U398,2)</f>
        <v>0</v>
      </c>
      <c r="W398" s="222"/>
      <c r="X398" s="222" t="s">
        <v>344</v>
      </c>
      <c r="Y398" s="211"/>
      <c r="Z398" s="211"/>
      <c r="AA398" s="211"/>
      <c r="AB398" s="211"/>
      <c r="AC398" s="211"/>
      <c r="AD398" s="211"/>
      <c r="AE398" s="211"/>
      <c r="AF398" s="211"/>
      <c r="AG398" s="211" t="s">
        <v>345</v>
      </c>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18"/>
      <c r="B399" s="219"/>
      <c r="C399" s="268" t="s">
        <v>2472</v>
      </c>
      <c r="D399" s="259"/>
      <c r="E399" s="260">
        <v>90.13</v>
      </c>
      <c r="F399" s="222"/>
      <c r="G399" s="222"/>
      <c r="H399" s="222"/>
      <c r="I399" s="222"/>
      <c r="J399" s="222"/>
      <c r="K399" s="222"/>
      <c r="L399" s="222"/>
      <c r="M399" s="222"/>
      <c r="N399" s="222"/>
      <c r="O399" s="222"/>
      <c r="P399" s="222"/>
      <c r="Q399" s="222"/>
      <c r="R399" s="222"/>
      <c r="S399" s="222"/>
      <c r="T399" s="222"/>
      <c r="U399" s="222"/>
      <c r="V399" s="222"/>
      <c r="W399" s="222"/>
      <c r="X399" s="222"/>
      <c r="Y399" s="211"/>
      <c r="Z399" s="211"/>
      <c r="AA399" s="211"/>
      <c r="AB399" s="211"/>
      <c r="AC399" s="211"/>
      <c r="AD399" s="211"/>
      <c r="AE399" s="211"/>
      <c r="AF399" s="211"/>
      <c r="AG399" s="211" t="s">
        <v>288</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ht="13.1" x14ac:dyDescent="0.2">
      <c r="A400" s="227" t="s">
        <v>209</v>
      </c>
      <c r="B400" s="228" t="s">
        <v>120</v>
      </c>
      <c r="C400" s="251" t="s">
        <v>121</v>
      </c>
      <c r="D400" s="229"/>
      <c r="E400" s="230"/>
      <c r="F400" s="231"/>
      <c r="G400" s="231">
        <f>SUMIF(AG401:AG446,"&lt;&gt;NOR",G401:G446)</f>
        <v>0</v>
      </c>
      <c r="H400" s="231"/>
      <c r="I400" s="231">
        <f>SUM(I401:I446)</f>
        <v>0</v>
      </c>
      <c r="J400" s="231"/>
      <c r="K400" s="231">
        <f>SUM(K401:K446)</f>
        <v>0</v>
      </c>
      <c r="L400" s="231"/>
      <c r="M400" s="231">
        <f>SUM(M401:M446)</f>
        <v>0</v>
      </c>
      <c r="N400" s="231"/>
      <c r="O400" s="231">
        <f>SUM(O401:O446)</f>
        <v>2.25</v>
      </c>
      <c r="P400" s="231"/>
      <c r="Q400" s="231">
        <f>SUM(Q401:Q446)</f>
        <v>0</v>
      </c>
      <c r="R400" s="231"/>
      <c r="S400" s="231"/>
      <c r="T400" s="232"/>
      <c r="U400" s="226"/>
      <c r="V400" s="226">
        <f>SUM(V401:V446)</f>
        <v>134.24</v>
      </c>
      <c r="W400" s="226"/>
      <c r="X400" s="226"/>
      <c r="AG400" t="s">
        <v>210</v>
      </c>
    </row>
    <row r="401" spans="1:60" outlineLevel="1" x14ac:dyDescent="0.2">
      <c r="A401" s="233">
        <v>83</v>
      </c>
      <c r="B401" s="234" t="s">
        <v>532</v>
      </c>
      <c r="C401" s="252" t="s">
        <v>533</v>
      </c>
      <c r="D401" s="235" t="s">
        <v>349</v>
      </c>
      <c r="E401" s="236">
        <v>253.29</v>
      </c>
      <c r="F401" s="237"/>
      <c r="G401" s="238">
        <f>ROUND(E401*F401,2)</f>
        <v>0</v>
      </c>
      <c r="H401" s="237"/>
      <c r="I401" s="238">
        <f>ROUND(E401*H401,2)</f>
        <v>0</v>
      </c>
      <c r="J401" s="237"/>
      <c r="K401" s="238">
        <f>ROUND(E401*J401,2)</f>
        <v>0</v>
      </c>
      <c r="L401" s="238">
        <v>21</v>
      </c>
      <c r="M401" s="238">
        <f>G401*(1+L401/100)</f>
        <v>0</v>
      </c>
      <c r="N401" s="238">
        <v>8.8699999999999994E-3</v>
      </c>
      <c r="O401" s="238">
        <f>ROUND(E401*N401,2)</f>
        <v>2.25</v>
      </c>
      <c r="P401" s="238">
        <v>0</v>
      </c>
      <c r="Q401" s="238">
        <f>ROUND(E401*P401,2)</f>
        <v>0</v>
      </c>
      <c r="R401" s="238" t="s">
        <v>354</v>
      </c>
      <c r="S401" s="238" t="s">
        <v>214</v>
      </c>
      <c r="T401" s="239" t="s">
        <v>284</v>
      </c>
      <c r="U401" s="222">
        <v>0.53</v>
      </c>
      <c r="V401" s="222">
        <f>ROUND(E401*U401,2)</f>
        <v>134.24</v>
      </c>
      <c r="W401" s="222"/>
      <c r="X401" s="222" t="s">
        <v>248</v>
      </c>
      <c r="Y401" s="211"/>
      <c r="Z401" s="211"/>
      <c r="AA401" s="211"/>
      <c r="AB401" s="211"/>
      <c r="AC401" s="211"/>
      <c r="AD401" s="211"/>
      <c r="AE401" s="211"/>
      <c r="AF401" s="211"/>
      <c r="AG401" s="211" t="s">
        <v>249</v>
      </c>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67" t="s">
        <v>534</v>
      </c>
      <c r="D402" s="265"/>
      <c r="E402" s="265"/>
      <c r="F402" s="265"/>
      <c r="G402" s="265"/>
      <c r="H402" s="222"/>
      <c r="I402" s="222"/>
      <c r="J402" s="222"/>
      <c r="K402" s="222"/>
      <c r="L402" s="222"/>
      <c r="M402" s="222"/>
      <c r="N402" s="222"/>
      <c r="O402" s="222"/>
      <c r="P402" s="222"/>
      <c r="Q402" s="222"/>
      <c r="R402" s="222"/>
      <c r="S402" s="222"/>
      <c r="T402" s="222"/>
      <c r="U402" s="222"/>
      <c r="V402" s="222"/>
      <c r="W402" s="222"/>
      <c r="X402" s="222"/>
      <c r="Y402" s="211"/>
      <c r="Z402" s="211"/>
      <c r="AA402" s="211"/>
      <c r="AB402" s="211"/>
      <c r="AC402" s="211"/>
      <c r="AD402" s="211"/>
      <c r="AE402" s="211"/>
      <c r="AF402" s="211"/>
      <c r="AG402" s="211" t="s">
        <v>286</v>
      </c>
      <c r="AH402" s="211"/>
      <c r="AI402" s="211"/>
      <c r="AJ402" s="211"/>
      <c r="AK402" s="211"/>
      <c r="AL402" s="211"/>
      <c r="AM402" s="211"/>
      <c r="AN402" s="211"/>
      <c r="AO402" s="211"/>
      <c r="AP402" s="211"/>
      <c r="AQ402" s="211"/>
      <c r="AR402" s="211"/>
      <c r="AS402" s="211"/>
      <c r="AT402" s="211"/>
      <c r="AU402" s="211"/>
      <c r="AV402" s="211"/>
      <c r="AW402" s="211"/>
      <c r="AX402" s="211"/>
      <c r="AY402" s="211"/>
      <c r="AZ402" s="211"/>
      <c r="BA402" s="241" t="str">
        <f>C402</f>
        <v>na montážní pěnu, zapravení omítky pod parapetem, těsnění spáry mezi parapetem a rámem okna, dodávka silikonu.</v>
      </c>
      <c r="BB402" s="211"/>
      <c r="BC402" s="211"/>
      <c r="BD402" s="211"/>
      <c r="BE402" s="211"/>
      <c r="BF402" s="211"/>
      <c r="BG402" s="211"/>
      <c r="BH402" s="211"/>
    </row>
    <row r="403" spans="1:60" outlineLevel="1" x14ac:dyDescent="0.2">
      <c r="A403" s="218"/>
      <c r="B403" s="219"/>
      <c r="C403" s="268" t="s">
        <v>2368</v>
      </c>
      <c r="D403" s="259"/>
      <c r="E403" s="260">
        <v>36</v>
      </c>
      <c r="F403" s="222"/>
      <c r="G403" s="222"/>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288</v>
      </c>
      <c r="AH403" s="211">
        <v>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8" t="s">
        <v>2369</v>
      </c>
      <c r="D404" s="259"/>
      <c r="E404" s="260">
        <v>34.200000000000003</v>
      </c>
      <c r="F404" s="222"/>
      <c r="G404" s="222"/>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288</v>
      </c>
      <c r="AH404" s="211">
        <v>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8" t="s">
        <v>2370</v>
      </c>
      <c r="D405" s="259"/>
      <c r="E405" s="260">
        <v>22.95</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8" t="s">
        <v>2371</v>
      </c>
      <c r="D406" s="259"/>
      <c r="E406" s="260">
        <v>4.4000000000000004</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8" t="s">
        <v>2372</v>
      </c>
      <c r="D407" s="259"/>
      <c r="E407" s="260">
        <v>13.5</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8" t="s">
        <v>2373</v>
      </c>
      <c r="D408" s="259"/>
      <c r="E408" s="260">
        <v>50.4</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8" t="s">
        <v>2374</v>
      </c>
      <c r="D409" s="259"/>
      <c r="E409" s="260">
        <v>7.44</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2375</v>
      </c>
      <c r="D410" s="259"/>
      <c r="E410" s="260">
        <v>3</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68" t="s">
        <v>2376</v>
      </c>
      <c r="D411" s="259"/>
      <c r="E411" s="260">
        <v>2.8</v>
      </c>
      <c r="F411" s="222"/>
      <c r="G411" s="222"/>
      <c r="H411" s="222"/>
      <c r="I411" s="222"/>
      <c r="J411" s="222"/>
      <c r="K411" s="222"/>
      <c r="L411" s="222"/>
      <c r="M411" s="222"/>
      <c r="N411" s="222"/>
      <c r="O411" s="222"/>
      <c r="P411" s="222"/>
      <c r="Q411" s="222"/>
      <c r="R411" s="222"/>
      <c r="S411" s="222"/>
      <c r="T411" s="222"/>
      <c r="U411" s="222"/>
      <c r="V411" s="222"/>
      <c r="W411" s="222"/>
      <c r="X411" s="222"/>
      <c r="Y411" s="211"/>
      <c r="Z411" s="211"/>
      <c r="AA411" s="211"/>
      <c r="AB411" s="211"/>
      <c r="AC411" s="211"/>
      <c r="AD411" s="211"/>
      <c r="AE411" s="211"/>
      <c r="AF411" s="211"/>
      <c r="AG411" s="211" t="s">
        <v>288</v>
      </c>
      <c r="AH411" s="211">
        <v>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8" t="s">
        <v>2377</v>
      </c>
      <c r="D412" s="259"/>
      <c r="E412" s="260">
        <v>57</v>
      </c>
      <c r="F412" s="222"/>
      <c r="G412" s="222"/>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288</v>
      </c>
      <c r="AH412" s="211">
        <v>0</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8" t="s">
        <v>2378</v>
      </c>
      <c r="D413" s="259"/>
      <c r="E413" s="260">
        <v>13.2</v>
      </c>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68" t="s">
        <v>2379</v>
      </c>
      <c r="D414" s="259"/>
      <c r="E414" s="260">
        <v>8.4</v>
      </c>
      <c r="F414" s="222"/>
      <c r="G414" s="222"/>
      <c r="H414" s="222"/>
      <c r="I414" s="222"/>
      <c r="J414" s="222"/>
      <c r="K414" s="222"/>
      <c r="L414" s="222"/>
      <c r="M414" s="222"/>
      <c r="N414" s="222"/>
      <c r="O414" s="222"/>
      <c r="P414" s="222"/>
      <c r="Q414" s="222"/>
      <c r="R414" s="222"/>
      <c r="S414" s="222"/>
      <c r="T414" s="222"/>
      <c r="U414" s="222"/>
      <c r="V414" s="222"/>
      <c r="W414" s="222"/>
      <c r="X414" s="222"/>
      <c r="Y414" s="211"/>
      <c r="Z414" s="211"/>
      <c r="AA414" s="211"/>
      <c r="AB414" s="211"/>
      <c r="AC414" s="211"/>
      <c r="AD414" s="211"/>
      <c r="AE414" s="211"/>
      <c r="AF414" s="211"/>
      <c r="AG414" s="211" t="s">
        <v>288</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33">
        <v>84</v>
      </c>
      <c r="B415" s="234" t="s">
        <v>537</v>
      </c>
      <c r="C415" s="252" t="s">
        <v>538</v>
      </c>
      <c r="D415" s="235" t="s">
        <v>539</v>
      </c>
      <c r="E415" s="236">
        <v>126</v>
      </c>
      <c r="F415" s="237"/>
      <c r="G415" s="238">
        <f>ROUND(E415*F415,2)</f>
        <v>0</v>
      </c>
      <c r="H415" s="237"/>
      <c r="I415" s="238">
        <f>ROUND(E415*H415,2)</f>
        <v>0</v>
      </c>
      <c r="J415" s="237"/>
      <c r="K415" s="238">
        <f>ROUND(E415*J415,2)</f>
        <v>0</v>
      </c>
      <c r="L415" s="238">
        <v>21</v>
      </c>
      <c r="M415" s="238">
        <f>G415*(1+L415/100)</f>
        <v>0</v>
      </c>
      <c r="N415" s="238">
        <v>2.0000000000000002E-5</v>
      </c>
      <c r="O415" s="238">
        <f>ROUND(E415*N415,2)</f>
        <v>0</v>
      </c>
      <c r="P415" s="238">
        <v>0</v>
      </c>
      <c r="Q415" s="238">
        <f>ROUND(E415*P415,2)</f>
        <v>0</v>
      </c>
      <c r="R415" s="238"/>
      <c r="S415" s="238" t="s">
        <v>247</v>
      </c>
      <c r="T415" s="239" t="s">
        <v>215</v>
      </c>
      <c r="U415" s="222">
        <v>0</v>
      </c>
      <c r="V415" s="222">
        <f>ROUND(E415*U415,2)</f>
        <v>0</v>
      </c>
      <c r="W415" s="222"/>
      <c r="X415" s="222" t="s">
        <v>344</v>
      </c>
      <c r="Y415" s="211"/>
      <c r="Z415" s="211"/>
      <c r="AA415" s="211"/>
      <c r="AB415" s="211"/>
      <c r="AC415" s="211"/>
      <c r="AD415" s="211"/>
      <c r="AE415" s="211"/>
      <c r="AF415" s="211"/>
      <c r="AG415" s="211" t="s">
        <v>345</v>
      </c>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68" t="s">
        <v>2473</v>
      </c>
      <c r="D416" s="259"/>
      <c r="E416" s="260">
        <v>15</v>
      </c>
      <c r="F416" s="222"/>
      <c r="G416" s="222"/>
      <c r="H416" s="222"/>
      <c r="I416" s="222"/>
      <c r="J416" s="222"/>
      <c r="K416" s="222"/>
      <c r="L416" s="222"/>
      <c r="M416" s="222"/>
      <c r="N416" s="222"/>
      <c r="O416" s="222"/>
      <c r="P416" s="222"/>
      <c r="Q416" s="222"/>
      <c r="R416" s="222"/>
      <c r="S416" s="222"/>
      <c r="T416" s="222"/>
      <c r="U416" s="222"/>
      <c r="V416" s="222"/>
      <c r="W416" s="222"/>
      <c r="X416" s="222"/>
      <c r="Y416" s="211"/>
      <c r="Z416" s="211"/>
      <c r="AA416" s="211"/>
      <c r="AB416" s="211"/>
      <c r="AC416" s="211"/>
      <c r="AD416" s="211"/>
      <c r="AE416" s="211"/>
      <c r="AF416" s="211"/>
      <c r="AG416" s="211" t="s">
        <v>288</v>
      </c>
      <c r="AH416" s="211">
        <v>0</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8" t="s">
        <v>2474</v>
      </c>
      <c r="D417" s="259"/>
      <c r="E417" s="260">
        <v>19</v>
      </c>
      <c r="F417" s="222"/>
      <c r="G417" s="222"/>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288</v>
      </c>
      <c r="AH417" s="211">
        <v>0</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2475</v>
      </c>
      <c r="D418" s="259"/>
      <c r="E418" s="260">
        <v>17</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8" t="s">
        <v>2476</v>
      </c>
      <c r="D419" s="259"/>
      <c r="E419" s="260">
        <v>4</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8" t="s">
        <v>2477</v>
      </c>
      <c r="D420" s="259"/>
      <c r="E420" s="260">
        <v>15</v>
      </c>
      <c r="F420" s="222"/>
      <c r="G420" s="222"/>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288</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8" t="s">
        <v>2478</v>
      </c>
      <c r="D421" s="259"/>
      <c r="E421" s="260">
        <v>4</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68" t="s">
        <v>2479</v>
      </c>
      <c r="D422" s="259"/>
      <c r="E422" s="260">
        <v>4</v>
      </c>
      <c r="F422" s="222"/>
      <c r="G422" s="222"/>
      <c r="H422" s="222"/>
      <c r="I422" s="222"/>
      <c r="J422" s="222"/>
      <c r="K422" s="222"/>
      <c r="L422" s="222"/>
      <c r="M422" s="222"/>
      <c r="N422" s="222"/>
      <c r="O422" s="222"/>
      <c r="P422" s="222"/>
      <c r="Q422" s="222"/>
      <c r="R422" s="222"/>
      <c r="S422" s="222"/>
      <c r="T422" s="222"/>
      <c r="U422" s="222"/>
      <c r="V422" s="222"/>
      <c r="W422" s="222"/>
      <c r="X422" s="222"/>
      <c r="Y422" s="211"/>
      <c r="Z422" s="211"/>
      <c r="AA422" s="211"/>
      <c r="AB422" s="211"/>
      <c r="AC422" s="211"/>
      <c r="AD422" s="211"/>
      <c r="AE422" s="211"/>
      <c r="AF422" s="211"/>
      <c r="AG422" s="211" t="s">
        <v>288</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68" t="s">
        <v>2480</v>
      </c>
      <c r="D423" s="259"/>
      <c r="E423" s="260">
        <v>2</v>
      </c>
      <c r="F423" s="222"/>
      <c r="G423" s="222"/>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288</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18"/>
      <c r="B424" s="219"/>
      <c r="C424" s="268" t="s">
        <v>2481</v>
      </c>
      <c r="D424" s="259"/>
      <c r="E424" s="260">
        <v>2</v>
      </c>
      <c r="F424" s="222"/>
      <c r="G424" s="222"/>
      <c r="H424" s="222"/>
      <c r="I424" s="222"/>
      <c r="J424" s="222"/>
      <c r="K424" s="222"/>
      <c r="L424" s="222"/>
      <c r="M424" s="222"/>
      <c r="N424" s="222"/>
      <c r="O424" s="222"/>
      <c r="P424" s="222"/>
      <c r="Q424" s="222"/>
      <c r="R424" s="222"/>
      <c r="S424" s="222"/>
      <c r="T424" s="222"/>
      <c r="U424" s="222"/>
      <c r="V424" s="222"/>
      <c r="W424" s="222"/>
      <c r="X424" s="222"/>
      <c r="Y424" s="211"/>
      <c r="Z424" s="211"/>
      <c r="AA424" s="211"/>
      <c r="AB424" s="211"/>
      <c r="AC424" s="211"/>
      <c r="AD424" s="211"/>
      <c r="AE424" s="211"/>
      <c r="AF424" s="211"/>
      <c r="AG424" s="211" t="s">
        <v>288</v>
      </c>
      <c r="AH424" s="211">
        <v>0</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8" t="s">
        <v>2482</v>
      </c>
      <c r="D425" s="259"/>
      <c r="E425" s="260">
        <v>30</v>
      </c>
      <c r="F425" s="222"/>
      <c r="G425" s="222"/>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288</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8" t="s">
        <v>2483</v>
      </c>
      <c r="D426" s="259"/>
      <c r="E426" s="260">
        <v>11</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8" t="s">
        <v>2484</v>
      </c>
      <c r="D427" s="259"/>
      <c r="E427" s="260">
        <v>3</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33">
        <v>85</v>
      </c>
      <c r="B428" s="234" t="s">
        <v>2485</v>
      </c>
      <c r="C428" s="252" t="s">
        <v>2486</v>
      </c>
      <c r="D428" s="235" t="s">
        <v>558</v>
      </c>
      <c r="E428" s="236">
        <v>278.61900000000003</v>
      </c>
      <c r="F428" s="237"/>
      <c r="G428" s="238">
        <f>ROUND(E428*F428,2)</f>
        <v>0</v>
      </c>
      <c r="H428" s="237"/>
      <c r="I428" s="238">
        <f>ROUND(E428*H428,2)</f>
        <v>0</v>
      </c>
      <c r="J428" s="237"/>
      <c r="K428" s="238">
        <f>ROUND(E428*J428,2)</f>
        <v>0</v>
      </c>
      <c r="L428" s="238">
        <v>21</v>
      </c>
      <c r="M428" s="238">
        <f>G428*(1+L428/100)</f>
        <v>0</v>
      </c>
      <c r="N428" s="238">
        <v>0</v>
      </c>
      <c r="O428" s="238">
        <f>ROUND(E428*N428,2)</f>
        <v>0</v>
      </c>
      <c r="P428" s="238">
        <v>0</v>
      </c>
      <c r="Q428" s="238">
        <f>ROUND(E428*P428,2)</f>
        <v>0</v>
      </c>
      <c r="R428" s="238"/>
      <c r="S428" s="238" t="s">
        <v>247</v>
      </c>
      <c r="T428" s="239" t="s">
        <v>215</v>
      </c>
      <c r="U428" s="222">
        <v>0</v>
      </c>
      <c r="V428" s="222">
        <f>ROUND(E428*U428,2)</f>
        <v>0</v>
      </c>
      <c r="W428" s="222"/>
      <c r="X428" s="222" t="s">
        <v>344</v>
      </c>
      <c r="Y428" s="211"/>
      <c r="Z428" s="211"/>
      <c r="AA428" s="211"/>
      <c r="AB428" s="211"/>
      <c r="AC428" s="211"/>
      <c r="AD428" s="211"/>
      <c r="AE428" s="211"/>
      <c r="AF428" s="211"/>
      <c r="AG428" s="211" t="s">
        <v>345</v>
      </c>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18"/>
      <c r="B429" s="219"/>
      <c r="C429" s="253" t="s">
        <v>1482</v>
      </c>
      <c r="D429" s="240"/>
      <c r="E429" s="240"/>
      <c r="F429" s="240"/>
      <c r="G429" s="240"/>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219</v>
      </c>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54" t="s">
        <v>559</v>
      </c>
      <c r="D430" s="242"/>
      <c r="E430" s="242"/>
      <c r="F430" s="242"/>
      <c r="G430" s="24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219</v>
      </c>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9" t="s">
        <v>310</v>
      </c>
      <c r="D431" s="261"/>
      <c r="E431" s="262"/>
      <c r="F431" s="222"/>
      <c r="G431" s="222"/>
      <c r="H431" s="222"/>
      <c r="I431" s="222"/>
      <c r="J431" s="222"/>
      <c r="K431" s="222"/>
      <c r="L431" s="222"/>
      <c r="M431" s="222"/>
      <c r="N431" s="222"/>
      <c r="O431" s="222"/>
      <c r="P431" s="222"/>
      <c r="Q431" s="222"/>
      <c r="R431" s="222"/>
      <c r="S431" s="222"/>
      <c r="T431" s="222"/>
      <c r="U431" s="222"/>
      <c r="V431" s="222"/>
      <c r="W431" s="222"/>
      <c r="X431" s="222"/>
      <c r="Y431" s="211"/>
      <c r="Z431" s="211"/>
      <c r="AA431" s="211"/>
      <c r="AB431" s="211"/>
      <c r="AC431" s="211"/>
      <c r="AD431" s="211"/>
      <c r="AE431" s="211"/>
      <c r="AF431" s="211"/>
      <c r="AG431" s="211" t="s">
        <v>288</v>
      </c>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70" t="s">
        <v>2487</v>
      </c>
      <c r="D432" s="261"/>
      <c r="E432" s="262">
        <v>36</v>
      </c>
      <c r="F432" s="222"/>
      <c r="G432" s="222"/>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288</v>
      </c>
      <c r="AH432" s="211">
        <v>2</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70" t="s">
        <v>2488</v>
      </c>
      <c r="D433" s="261"/>
      <c r="E433" s="262">
        <v>34.200000000000003</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2</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70" t="s">
        <v>2489</v>
      </c>
      <c r="D434" s="261"/>
      <c r="E434" s="262">
        <v>22.95</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2</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18"/>
      <c r="B435" s="219"/>
      <c r="C435" s="270" t="s">
        <v>2490</v>
      </c>
      <c r="D435" s="261"/>
      <c r="E435" s="262">
        <v>4.4000000000000004</v>
      </c>
      <c r="F435" s="222"/>
      <c r="G435" s="222"/>
      <c r="H435" s="222"/>
      <c r="I435" s="222"/>
      <c r="J435" s="222"/>
      <c r="K435" s="222"/>
      <c r="L435" s="222"/>
      <c r="M435" s="222"/>
      <c r="N435" s="222"/>
      <c r="O435" s="222"/>
      <c r="P435" s="222"/>
      <c r="Q435" s="222"/>
      <c r="R435" s="222"/>
      <c r="S435" s="222"/>
      <c r="T435" s="222"/>
      <c r="U435" s="222"/>
      <c r="V435" s="222"/>
      <c r="W435" s="222"/>
      <c r="X435" s="222"/>
      <c r="Y435" s="211"/>
      <c r="Z435" s="211"/>
      <c r="AA435" s="211"/>
      <c r="AB435" s="211"/>
      <c r="AC435" s="211"/>
      <c r="AD435" s="211"/>
      <c r="AE435" s="211"/>
      <c r="AF435" s="211"/>
      <c r="AG435" s="211" t="s">
        <v>288</v>
      </c>
      <c r="AH435" s="211">
        <v>2</v>
      </c>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70" t="s">
        <v>2491</v>
      </c>
      <c r="D436" s="261"/>
      <c r="E436" s="262">
        <v>13.5</v>
      </c>
      <c r="F436" s="222"/>
      <c r="G436" s="222"/>
      <c r="H436" s="222"/>
      <c r="I436" s="222"/>
      <c r="J436" s="222"/>
      <c r="K436" s="222"/>
      <c r="L436" s="222"/>
      <c r="M436" s="222"/>
      <c r="N436" s="222"/>
      <c r="O436" s="222"/>
      <c r="P436" s="222"/>
      <c r="Q436" s="222"/>
      <c r="R436" s="222"/>
      <c r="S436" s="222"/>
      <c r="T436" s="222"/>
      <c r="U436" s="222"/>
      <c r="V436" s="222"/>
      <c r="W436" s="222"/>
      <c r="X436" s="222"/>
      <c r="Y436" s="211"/>
      <c r="Z436" s="211"/>
      <c r="AA436" s="211"/>
      <c r="AB436" s="211"/>
      <c r="AC436" s="211"/>
      <c r="AD436" s="211"/>
      <c r="AE436" s="211"/>
      <c r="AF436" s="211"/>
      <c r="AG436" s="211" t="s">
        <v>288</v>
      </c>
      <c r="AH436" s="211">
        <v>2</v>
      </c>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70" t="s">
        <v>2492</v>
      </c>
      <c r="D437" s="261"/>
      <c r="E437" s="262">
        <v>50.4</v>
      </c>
      <c r="F437" s="222"/>
      <c r="G437" s="222"/>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288</v>
      </c>
      <c r="AH437" s="211">
        <v>2</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18"/>
      <c r="B438" s="219"/>
      <c r="C438" s="270" t="s">
        <v>2493</v>
      </c>
      <c r="D438" s="261"/>
      <c r="E438" s="262">
        <v>7.44</v>
      </c>
      <c r="F438" s="222"/>
      <c r="G438" s="222"/>
      <c r="H438" s="222"/>
      <c r="I438" s="222"/>
      <c r="J438" s="222"/>
      <c r="K438" s="222"/>
      <c r="L438" s="222"/>
      <c r="M438" s="222"/>
      <c r="N438" s="222"/>
      <c r="O438" s="222"/>
      <c r="P438" s="222"/>
      <c r="Q438" s="222"/>
      <c r="R438" s="222"/>
      <c r="S438" s="222"/>
      <c r="T438" s="222"/>
      <c r="U438" s="222"/>
      <c r="V438" s="222"/>
      <c r="W438" s="222"/>
      <c r="X438" s="222"/>
      <c r="Y438" s="211"/>
      <c r="Z438" s="211"/>
      <c r="AA438" s="211"/>
      <c r="AB438" s="211"/>
      <c r="AC438" s="211"/>
      <c r="AD438" s="211"/>
      <c r="AE438" s="211"/>
      <c r="AF438" s="211"/>
      <c r="AG438" s="211" t="s">
        <v>288</v>
      </c>
      <c r="AH438" s="211">
        <v>2</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70" t="s">
        <v>2494</v>
      </c>
      <c r="D439" s="261"/>
      <c r="E439" s="262">
        <v>3</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2</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70" t="s">
        <v>2495</v>
      </c>
      <c r="D440" s="261"/>
      <c r="E440" s="262">
        <v>2.8</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2</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70" t="s">
        <v>2496</v>
      </c>
      <c r="D441" s="261"/>
      <c r="E441" s="262">
        <v>57</v>
      </c>
      <c r="F441" s="222"/>
      <c r="G441" s="222"/>
      <c r="H441" s="222"/>
      <c r="I441" s="222"/>
      <c r="J441" s="222"/>
      <c r="K441" s="222"/>
      <c r="L441" s="222"/>
      <c r="M441" s="222"/>
      <c r="N441" s="222"/>
      <c r="O441" s="222"/>
      <c r="P441" s="222"/>
      <c r="Q441" s="222"/>
      <c r="R441" s="222"/>
      <c r="S441" s="222"/>
      <c r="T441" s="222"/>
      <c r="U441" s="222"/>
      <c r="V441" s="222"/>
      <c r="W441" s="222"/>
      <c r="X441" s="222"/>
      <c r="Y441" s="211"/>
      <c r="Z441" s="211"/>
      <c r="AA441" s="211"/>
      <c r="AB441" s="211"/>
      <c r="AC441" s="211"/>
      <c r="AD441" s="211"/>
      <c r="AE441" s="211"/>
      <c r="AF441" s="211"/>
      <c r="AG441" s="211" t="s">
        <v>288</v>
      </c>
      <c r="AH441" s="211">
        <v>2</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70" t="s">
        <v>2497</v>
      </c>
      <c r="D442" s="261"/>
      <c r="E442" s="262">
        <v>13.2</v>
      </c>
      <c r="F442" s="222"/>
      <c r="G442" s="222"/>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288</v>
      </c>
      <c r="AH442" s="211">
        <v>2</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70" t="s">
        <v>2498</v>
      </c>
      <c r="D443" s="261"/>
      <c r="E443" s="262">
        <v>8.4</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2</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71" t="s">
        <v>315</v>
      </c>
      <c r="D444" s="263"/>
      <c r="E444" s="264"/>
      <c r="F444" s="222"/>
      <c r="G444" s="222"/>
      <c r="H444" s="222"/>
      <c r="I444" s="222"/>
      <c r="J444" s="222"/>
      <c r="K444" s="222"/>
      <c r="L444" s="222"/>
      <c r="M444" s="222"/>
      <c r="N444" s="222"/>
      <c r="O444" s="222"/>
      <c r="P444" s="222"/>
      <c r="Q444" s="222"/>
      <c r="R444" s="222"/>
      <c r="S444" s="222"/>
      <c r="T444" s="222"/>
      <c r="U444" s="222"/>
      <c r="V444" s="222"/>
      <c r="W444" s="222"/>
      <c r="X444" s="222"/>
      <c r="Y444" s="211"/>
      <c r="Z444" s="211"/>
      <c r="AA444" s="211"/>
      <c r="AB444" s="211"/>
      <c r="AC444" s="211"/>
      <c r="AD444" s="211"/>
      <c r="AE444" s="211"/>
      <c r="AF444" s="211"/>
      <c r="AG444" s="211" t="s">
        <v>288</v>
      </c>
      <c r="AH444" s="211">
        <v>3</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69" t="s">
        <v>316</v>
      </c>
      <c r="D445" s="261"/>
      <c r="E445" s="262"/>
      <c r="F445" s="222"/>
      <c r="G445" s="222"/>
      <c r="H445" s="222"/>
      <c r="I445" s="222"/>
      <c r="J445" s="222"/>
      <c r="K445" s="222"/>
      <c r="L445" s="222"/>
      <c r="M445" s="222"/>
      <c r="N445" s="222"/>
      <c r="O445" s="222"/>
      <c r="P445" s="222"/>
      <c r="Q445" s="222"/>
      <c r="R445" s="222"/>
      <c r="S445" s="222"/>
      <c r="T445" s="222"/>
      <c r="U445" s="222"/>
      <c r="V445" s="222"/>
      <c r="W445" s="222"/>
      <c r="X445" s="222"/>
      <c r="Y445" s="211"/>
      <c r="Z445" s="211"/>
      <c r="AA445" s="211"/>
      <c r="AB445" s="211"/>
      <c r="AC445" s="211"/>
      <c r="AD445" s="211"/>
      <c r="AE445" s="211"/>
      <c r="AF445" s="211"/>
      <c r="AG445" s="211" t="s">
        <v>288</v>
      </c>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8" t="s">
        <v>2499</v>
      </c>
      <c r="D446" s="259"/>
      <c r="E446" s="260">
        <v>278.62</v>
      </c>
      <c r="F446" s="222"/>
      <c r="G446" s="222"/>
      <c r="H446" s="222"/>
      <c r="I446" s="222"/>
      <c r="J446" s="222"/>
      <c r="K446" s="222"/>
      <c r="L446" s="222"/>
      <c r="M446" s="222"/>
      <c r="N446" s="222"/>
      <c r="O446" s="222"/>
      <c r="P446" s="222"/>
      <c r="Q446" s="222"/>
      <c r="R446" s="222"/>
      <c r="S446" s="222"/>
      <c r="T446" s="222"/>
      <c r="U446" s="222"/>
      <c r="V446" s="222"/>
      <c r="W446" s="222"/>
      <c r="X446" s="222"/>
      <c r="Y446" s="211"/>
      <c r="Z446" s="211"/>
      <c r="AA446" s="211"/>
      <c r="AB446" s="211"/>
      <c r="AC446" s="211"/>
      <c r="AD446" s="211"/>
      <c r="AE446" s="211"/>
      <c r="AF446" s="211"/>
      <c r="AG446" s="211" t="s">
        <v>288</v>
      </c>
      <c r="AH446" s="211">
        <v>0</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ht="13.1" x14ac:dyDescent="0.2">
      <c r="A447" s="227" t="s">
        <v>209</v>
      </c>
      <c r="B447" s="228" t="s">
        <v>122</v>
      </c>
      <c r="C447" s="251" t="s">
        <v>123</v>
      </c>
      <c r="D447" s="229"/>
      <c r="E447" s="230"/>
      <c r="F447" s="231"/>
      <c r="G447" s="231">
        <f>SUMIF(AG448:AG457,"&lt;&gt;NOR",G448:G457)</f>
        <v>0</v>
      </c>
      <c r="H447" s="231"/>
      <c r="I447" s="231">
        <f>SUM(I448:I457)</f>
        <v>0</v>
      </c>
      <c r="J447" s="231"/>
      <c r="K447" s="231">
        <f>SUM(K448:K457)</f>
        <v>0</v>
      </c>
      <c r="L447" s="231"/>
      <c r="M447" s="231">
        <f>SUM(M448:M457)</f>
        <v>0</v>
      </c>
      <c r="N447" s="231"/>
      <c r="O447" s="231">
        <f>SUM(O448:O457)</f>
        <v>1.1499999999999999</v>
      </c>
      <c r="P447" s="231"/>
      <c r="Q447" s="231">
        <f>SUM(Q448:Q457)</f>
        <v>0</v>
      </c>
      <c r="R447" s="231"/>
      <c r="S447" s="231"/>
      <c r="T447" s="232"/>
      <c r="U447" s="226"/>
      <c r="V447" s="226">
        <f>SUM(V448:V457)</f>
        <v>15.06</v>
      </c>
      <c r="W447" s="226"/>
      <c r="X447" s="226"/>
      <c r="AG447" t="s">
        <v>210</v>
      </c>
    </row>
    <row r="448" spans="1:60" outlineLevel="1" x14ac:dyDescent="0.2">
      <c r="A448" s="233">
        <v>86</v>
      </c>
      <c r="B448" s="234" t="s">
        <v>2500</v>
      </c>
      <c r="C448" s="252" t="s">
        <v>2501</v>
      </c>
      <c r="D448" s="235" t="s">
        <v>349</v>
      </c>
      <c r="E448" s="236">
        <v>25</v>
      </c>
      <c r="F448" s="237"/>
      <c r="G448" s="238">
        <f>ROUND(E448*F448,2)</f>
        <v>0</v>
      </c>
      <c r="H448" s="237"/>
      <c r="I448" s="238">
        <f>ROUND(E448*H448,2)</f>
        <v>0</v>
      </c>
      <c r="J448" s="237"/>
      <c r="K448" s="238">
        <f>ROUND(E448*J448,2)</f>
        <v>0</v>
      </c>
      <c r="L448" s="238">
        <v>21</v>
      </c>
      <c r="M448" s="238">
        <f>G448*(1+L448/100)</f>
        <v>0</v>
      </c>
      <c r="N448" s="238">
        <v>0</v>
      </c>
      <c r="O448" s="238">
        <f>ROUND(E448*N448,2)</f>
        <v>0</v>
      </c>
      <c r="P448" s="238">
        <v>0</v>
      </c>
      <c r="Q448" s="238">
        <f>ROUND(E448*P448,2)</f>
        <v>0</v>
      </c>
      <c r="R448" s="238" t="s">
        <v>373</v>
      </c>
      <c r="S448" s="238" t="s">
        <v>214</v>
      </c>
      <c r="T448" s="239" t="s">
        <v>284</v>
      </c>
      <c r="U448" s="222">
        <v>6.6000000000000003E-2</v>
      </c>
      <c r="V448" s="222">
        <f>ROUND(E448*U448,2)</f>
        <v>1.65</v>
      </c>
      <c r="W448" s="222"/>
      <c r="X448" s="222" t="s">
        <v>248</v>
      </c>
      <c r="Y448" s="211"/>
      <c r="Z448" s="211"/>
      <c r="AA448" s="211"/>
      <c r="AB448" s="211"/>
      <c r="AC448" s="211"/>
      <c r="AD448" s="211"/>
      <c r="AE448" s="211"/>
      <c r="AF448" s="211"/>
      <c r="AG448" s="211" t="s">
        <v>249</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18"/>
      <c r="B449" s="219"/>
      <c r="C449" s="267" t="s">
        <v>2502</v>
      </c>
      <c r="D449" s="265"/>
      <c r="E449" s="265"/>
      <c r="F449" s="265"/>
      <c r="G449" s="265"/>
      <c r="H449" s="222"/>
      <c r="I449" s="222"/>
      <c r="J449" s="222"/>
      <c r="K449" s="222"/>
      <c r="L449" s="222"/>
      <c r="M449" s="222"/>
      <c r="N449" s="222"/>
      <c r="O449" s="222"/>
      <c r="P449" s="222"/>
      <c r="Q449" s="222"/>
      <c r="R449" s="222"/>
      <c r="S449" s="222"/>
      <c r="T449" s="222"/>
      <c r="U449" s="222"/>
      <c r="V449" s="222"/>
      <c r="W449" s="222"/>
      <c r="X449" s="222"/>
      <c r="Y449" s="211"/>
      <c r="Z449" s="211"/>
      <c r="AA449" s="211"/>
      <c r="AB449" s="211"/>
      <c r="AC449" s="211"/>
      <c r="AD449" s="211"/>
      <c r="AE449" s="211"/>
      <c r="AF449" s="211"/>
      <c r="AG449" s="211" t="s">
        <v>286</v>
      </c>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68" t="s">
        <v>2503</v>
      </c>
      <c r="D450" s="259"/>
      <c r="E450" s="260">
        <v>25</v>
      </c>
      <c r="F450" s="222"/>
      <c r="G450" s="222"/>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288</v>
      </c>
      <c r="AH450" s="211">
        <v>0</v>
      </c>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ht="20.95" outlineLevel="1" x14ac:dyDescent="0.2">
      <c r="A451" s="233">
        <v>87</v>
      </c>
      <c r="B451" s="234" t="s">
        <v>2504</v>
      </c>
      <c r="C451" s="252" t="s">
        <v>2505</v>
      </c>
      <c r="D451" s="235" t="s">
        <v>246</v>
      </c>
      <c r="E451" s="236">
        <v>10</v>
      </c>
      <c r="F451" s="237"/>
      <c r="G451" s="238">
        <f>ROUND(E451*F451,2)</f>
        <v>0</v>
      </c>
      <c r="H451" s="237"/>
      <c r="I451" s="238">
        <f>ROUND(E451*H451,2)</f>
        <v>0</v>
      </c>
      <c r="J451" s="237"/>
      <c r="K451" s="238">
        <f>ROUND(E451*J451,2)</f>
        <v>0</v>
      </c>
      <c r="L451" s="238">
        <v>21</v>
      </c>
      <c r="M451" s="238">
        <f>G451*(1+L451/100)</f>
        <v>0</v>
      </c>
      <c r="N451" s="238">
        <v>8.4999999999999995E-4</v>
      </c>
      <c r="O451" s="238">
        <f>ROUND(E451*N451,2)</f>
        <v>0.01</v>
      </c>
      <c r="P451" s="238">
        <v>0</v>
      </c>
      <c r="Q451" s="238">
        <f>ROUND(E451*P451,2)</f>
        <v>0</v>
      </c>
      <c r="R451" s="238" t="s">
        <v>343</v>
      </c>
      <c r="S451" s="238" t="s">
        <v>214</v>
      </c>
      <c r="T451" s="239" t="s">
        <v>284</v>
      </c>
      <c r="U451" s="222">
        <v>0</v>
      </c>
      <c r="V451" s="222">
        <f>ROUND(E451*U451,2)</f>
        <v>0</v>
      </c>
      <c r="W451" s="222"/>
      <c r="X451" s="222" t="s">
        <v>344</v>
      </c>
      <c r="Y451" s="211"/>
      <c r="Z451" s="211"/>
      <c r="AA451" s="211"/>
      <c r="AB451" s="211"/>
      <c r="AC451" s="211"/>
      <c r="AD451" s="211"/>
      <c r="AE451" s="211"/>
      <c r="AF451" s="211"/>
      <c r="AG451" s="211" t="s">
        <v>345</v>
      </c>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18"/>
      <c r="B452" s="219"/>
      <c r="C452" s="268" t="s">
        <v>2506</v>
      </c>
      <c r="D452" s="259"/>
      <c r="E452" s="260">
        <v>10</v>
      </c>
      <c r="F452" s="222"/>
      <c r="G452" s="222"/>
      <c r="H452" s="222"/>
      <c r="I452" s="222"/>
      <c r="J452" s="222"/>
      <c r="K452" s="222"/>
      <c r="L452" s="222"/>
      <c r="M452" s="222"/>
      <c r="N452" s="222"/>
      <c r="O452" s="222"/>
      <c r="P452" s="222"/>
      <c r="Q452" s="222"/>
      <c r="R452" s="222"/>
      <c r="S452" s="222"/>
      <c r="T452" s="222"/>
      <c r="U452" s="222"/>
      <c r="V452" s="222"/>
      <c r="W452" s="222"/>
      <c r="X452" s="222"/>
      <c r="Y452" s="211"/>
      <c r="Z452" s="211"/>
      <c r="AA452" s="211"/>
      <c r="AB452" s="211"/>
      <c r="AC452" s="211"/>
      <c r="AD452" s="211"/>
      <c r="AE452" s="211"/>
      <c r="AF452" s="211"/>
      <c r="AG452" s="211" t="s">
        <v>288</v>
      </c>
      <c r="AH452" s="211">
        <v>0</v>
      </c>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ht="20.95" outlineLevel="1" x14ac:dyDescent="0.2">
      <c r="A453" s="233">
        <v>88</v>
      </c>
      <c r="B453" s="234" t="s">
        <v>2507</v>
      </c>
      <c r="C453" s="252" t="s">
        <v>2508</v>
      </c>
      <c r="D453" s="235" t="s">
        <v>246</v>
      </c>
      <c r="E453" s="236">
        <v>10</v>
      </c>
      <c r="F453" s="237"/>
      <c r="G453" s="238">
        <f>ROUND(E453*F453,2)</f>
        <v>0</v>
      </c>
      <c r="H453" s="237"/>
      <c r="I453" s="238">
        <f>ROUND(E453*H453,2)</f>
        <v>0</v>
      </c>
      <c r="J453" s="237"/>
      <c r="K453" s="238">
        <f>ROUND(E453*J453,2)</f>
        <v>0</v>
      </c>
      <c r="L453" s="238">
        <v>21</v>
      </c>
      <c r="M453" s="238">
        <f>G453*(1+L453/100)</f>
        <v>0</v>
      </c>
      <c r="N453" s="238">
        <v>3.3999999999999998E-3</v>
      </c>
      <c r="O453" s="238">
        <f>ROUND(E453*N453,2)</f>
        <v>0.03</v>
      </c>
      <c r="P453" s="238">
        <v>0</v>
      </c>
      <c r="Q453" s="238">
        <f>ROUND(E453*P453,2)</f>
        <v>0</v>
      </c>
      <c r="R453" s="238" t="s">
        <v>343</v>
      </c>
      <c r="S453" s="238" t="s">
        <v>214</v>
      </c>
      <c r="T453" s="239" t="s">
        <v>284</v>
      </c>
      <c r="U453" s="222">
        <v>0</v>
      </c>
      <c r="V453" s="222">
        <f>ROUND(E453*U453,2)</f>
        <v>0</v>
      </c>
      <c r="W453" s="222"/>
      <c r="X453" s="222" t="s">
        <v>344</v>
      </c>
      <c r="Y453" s="211"/>
      <c r="Z453" s="211"/>
      <c r="AA453" s="211"/>
      <c r="AB453" s="211"/>
      <c r="AC453" s="211"/>
      <c r="AD453" s="211"/>
      <c r="AE453" s="211"/>
      <c r="AF453" s="211"/>
      <c r="AG453" s="211" t="s">
        <v>345</v>
      </c>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8" t="s">
        <v>2506</v>
      </c>
      <c r="D454" s="259"/>
      <c r="E454" s="260">
        <v>10</v>
      </c>
      <c r="F454" s="222"/>
      <c r="G454" s="222"/>
      <c r="H454" s="222"/>
      <c r="I454" s="222"/>
      <c r="J454" s="222"/>
      <c r="K454" s="222"/>
      <c r="L454" s="222"/>
      <c r="M454" s="222"/>
      <c r="N454" s="222"/>
      <c r="O454" s="222"/>
      <c r="P454" s="222"/>
      <c r="Q454" s="222"/>
      <c r="R454" s="222"/>
      <c r="S454" s="222"/>
      <c r="T454" s="222"/>
      <c r="U454" s="222"/>
      <c r="V454" s="222"/>
      <c r="W454" s="222"/>
      <c r="X454" s="222"/>
      <c r="Y454" s="211"/>
      <c r="Z454" s="211"/>
      <c r="AA454" s="211"/>
      <c r="AB454" s="211"/>
      <c r="AC454" s="211"/>
      <c r="AD454" s="211"/>
      <c r="AE454" s="211"/>
      <c r="AF454" s="211"/>
      <c r="AG454" s="211" t="s">
        <v>288</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ht="20.95" outlineLevel="1" x14ac:dyDescent="0.2">
      <c r="A455" s="243">
        <v>89</v>
      </c>
      <c r="B455" s="244" t="s">
        <v>2509</v>
      </c>
      <c r="C455" s="255" t="s">
        <v>2510</v>
      </c>
      <c r="D455" s="245" t="s">
        <v>246</v>
      </c>
      <c r="E455" s="246">
        <v>7</v>
      </c>
      <c r="F455" s="247"/>
      <c r="G455" s="248">
        <f>ROUND(E455*F455,2)</f>
        <v>0</v>
      </c>
      <c r="H455" s="247"/>
      <c r="I455" s="248">
        <f>ROUND(E455*H455,2)</f>
        <v>0</v>
      </c>
      <c r="J455" s="247"/>
      <c r="K455" s="248">
        <f>ROUND(E455*J455,2)</f>
        <v>0</v>
      </c>
      <c r="L455" s="248">
        <v>21</v>
      </c>
      <c r="M455" s="248">
        <f>G455*(1+L455/100)</f>
        <v>0</v>
      </c>
      <c r="N455" s="248">
        <v>3.7920000000000002E-2</v>
      </c>
      <c r="O455" s="248">
        <f>ROUND(E455*N455,2)</f>
        <v>0.27</v>
      </c>
      <c r="P455" s="248">
        <v>0</v>
      </c>
      <c r="Q455" s="248">
        <f>ROUND(E455*P455,2)</f>
        <v>0</v>
      </c>
      <c r="R455" s="248" t="s">
        <v>2511</v>
      </c>
      <c r="S455" s="248" t="s">
        <v>214</v>
      </c>
      <c r="T455" s="249" t="s">
        <v>284</v>
      </c>
      <c r="U455" s="222">
        <v>1.20099</v>
      </c>
      <c r="V455" s="222">
        <f>ROUND(E455*U455,2)</f>
        <v>8.41</v>
      </c>
      <c r="W455" s="222"/>
      <c r="X455" s="222" t="s">
        <v>2242</v>
      </c>
      <c r="Y455" s="211"/>
      <c r="Z455" s="211"/>
      <c r="AA455" s="211"/>
      <c r="AB455" s="211"/>
      <c r="AC455" s="211"/>
      <c r="AD455" s="211"/>
      <c r="AE455" s="211"/>
      <c r="AF455" s="211"/>
      <c r="AG455" s="211" t="s">
        <v>2243</v>
      </c>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ht="31.45" outlineLevel="1" x14ac:dyDescent="0.2">
      <c r="A456" s="233">
        <v>90</v>
      </c>
      <c r="B456" s="234" t="s">
        <v>2512</v>
      </c>
      <c r="C456" s="252" t="s">
        <v>2513</v>
      </c>
      <c r="D456" s="235" t="s">
        <v>246</v>
      </c>
      <c r="E456" s="236">
        <v>10</v>
      </c>
      <c r="F456" s="237"/>
      <c r="G456" s="238">
        <f>ROUND(E456*F456,2)</f>
        <v>0</v>
      </c>
      <c r="H456" s="237"/>
      <c r="I456" s="238">
        <f>ROUND(E456*H456,2)</f>
        <v>0</v>
      </c>
      <c r="J456" s="237"/>
      <c r="K456" s="238">
        <f>ROUND(E456*J456,2)</f>
        <v>0</v>
      </c>
      <c r="L456" s="238">
        <v>21</v>
      </c>
      <c r="M456" s="238">
        <f>G456*(1+L456/100)</f>
        <v>0</v>
      </c>
      <c r="N456" s="238">
        <v>8.3799999999999999E-2</v>
      </c>
      <c r="O456" s="238">
        <f>ROUND(E456*N456,2)</f>
        <v>0.84</v>
      </c>
      <c r="P456" s="238">
        <v>0</v>
      </c>
      <c r="Q456" s="238">
        <f>ROUND(E456*P456,2)</f>
        <v>0</v>
      </c>
      <c r="R456" s="238" t="s">
        <v>2514</v>
      </c>
      <c r="S456" s="238" t="s">
        <v>214</v>
      </c>
      <c r="T456" s="239" t="s">
        <v>284</v>
      </c>
      <c r="U456" s="222">
        <v>0.5</v>
      </c>
      <c r="V456" s="222">
        <f>ROUND(E456*U456,2)</f>
        <v>5</v>
      </c>
      <c r="W456" s="222"/>
      <c r="X456" s="222" t="s">
        <v>248</v>
      </c>
      <c r="Y456" s="211"/>
      <c r="Z456" s="211"/>
      <c r="AA456" s="211"/>
      <c r="AB456" s="211"/>
      <c r="AC456" s="211"/>
      <c r="AD456" s="211"/>
      <c r="AE456" s="211"/>
      <c r="AF456" s="211"/>
      <c r="AG456" s="211" t="s">
        <v>745</v>
      </c>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2506</v>
      </c>
      <c r="D457" s="259"/>
      <c r="E457" s="260">
        <v>10</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ht="13.1" x14ac:dyDescent="0.2">
      <c r="A458" s="227" t="s">
        <v>209</v>
      </c>
      <c r="B458" s="228" t="s">
        <v>126</v>
      </c>
      <c r="C458" s="251" t="s">
        <v>127</v>
      </c>
      <c r="D458" s="229"/>
      <c r="E458" s="230"/>
      <c r="F458" s="231"/>
      <c r="G458" s="231">
        <f>SUMIF(AG459:AG488,"&lt;&gt;NOR",G459:G488)</f>
        <v>0</v>
      </c>
      <c r="H458" s="231"/>
      <c r="I458" s="231">
        <f>SUM(I459:I488)</f>
        <v>0</v>
      </c>
      <c r="J458" s="231"/>
      <c r="K458" s="231">
        <f>SUM(K459:K488)</f>
        <v>0</v>
      </c>
      <c r="L458" s="231"/>
      <c r="M458" s="231">
        <f>SUM(M459:M488)</f>
        <v>0</v>
      </c>
      <c r="N458" s="231"/>
      <c r="O458" s="231">
        <f>SUM(O459:O488)</f>
        <v>73.289999999999992</v>
      </c>
      <c r="P458" s="231"/>
      <c r="Q458" s="231">
        <f>SUM(Q459:Q488)</f>
        <v>0</v>
      </c>
      <c r="R458" s="231"/>
      <c r="S458" s="231"/>
      <c r="T458" s="232"/>
      <c r="U458" s="226"/>
      <c r="V458" s="226">
        <f>SUM(V459:V488)</f>
        <v>937.94999999999993</v>
      </c>
      <c r="W458" s="226"/>
      <c r="X458" s="226"/>
      <c r="AG458" t="s">
        <v>210</v>
      </c>
    </row>
    <row r="459" spans="1:60" ht="20.95" outlineLevel="1" x14ac:dyDescent="0.2">
      <c r="A459" s="233">
        <v>91</v>
      </c>
      <c r="B459" s="234" t="s">
        <v>597</v>
      </c>
      <c r="C459" s="252" t="s">
        <v>598</v>
      </c>
      <c r="D459" s="235" t="s">
        <v>294</v>
      </c>
      <c r="E459" s="236">
        <v>3637.1</v>
      </c>
      <c r="F459" s="237"/>
      <c r="G459" s="238">
        <f>ROUND(E459*F459,2)</f>
        <v>0</v>
      </c>
      <c r="H459" s="237"/>
      <c r="I459" s="238">
        <f>ROUND(E459*H459,2)</f>
        <v>0</v>
      </c>
      <c r="J459" s="237"/>
      <c r="K459" s="238">
        <f>ROUND(E459*J459,2)</f>
        <v>0</v>
      </c>
      <c r="L459" s="238">
        <v>21</v>
      </c>
      <c r="M459" s="238">
        <f>G459*(1+L459/100)</f>
        <v>0</v>
      </c>
      <c r="N459" s="238">
        <v>1.8380000000000001E-2</v>
      </c>
      <c r="O459" s="238">
        <f>ROUND(E459*N459,2)</f>
        <v>66.849999999999994</v>
      </c>
      <c r="P459" s="238">
        <v>0</v>
      </c>
      <c r="Q459" s="238">
        <f>ROUND(E459*P459,2)</f>
        <v>0</v>
      </c>
      <c r="R459" s="238" t="s">
        <v>593</v>
      </c>
      <c r="S459" s="238" t="s">
        <v>214</v>
      </c>
      <c r="T459" s="239" t="s">
        <v>284</v>
      </c>
      <c r="U459" s="222">
        <v>0.123</v>
      </c>
      <c r="V459" s="222">
        <f>ROUND(E459*U459,2)</f>
        <v>447.36</v>
      </c>
      <c r="W459" s="222"/>
      <c r="X459" s="222" t="s">
        <v>248</v>
      </c>
      <c r="Y459" s="211"/>
      <c r="Z459" s="211"/>
      <c r="AA459" s="211"/>
      <c r="AB459" s="211"/>
      <c r="AC459" s="211"/>
      <c r="AD459" s="211"/>
      <c r="AE459" s="211"/>
      <c r="AF459" s="211"/>
      <c r="AG459" s="211" t="s">
        <v>249</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18"/>
      <c r="B460" s="219"/>
      <c r="C460" s="267" t="s">
        <v>594</v>
      </c>
      <c r="D460" s="265"/>
      <c r="E460" s="265"/>
      <c r="F460" s="265"/>
      <c r="G460" s="265"/>
      <c r="H460" s="222"/>
      <c r="I460" s="222"/>
      <c r="J460" s="222"/>
      <c r="K460" s="222"/>
      <c r="L460" s="222"/>
      <c r="M460" s="222"/>
      <c r="N460" s="222"/>
      <c r="O460" s="222"/>
      <c r="P460" s="222"/>
      <c r="Q460" s="222"/>
      <c r="R460" s="222"/>
      <c r="S460" s="222"/>
      <c r="T460" s="222"/>
      <c r="U460" s="222"/>
      <c r="V460" s="222"/>
      <c r="W460" s="222"/>
      <c r="X460" s="222"/>
      <c r="Y460" s="211"/>
      <c r="Z460" s="211"/>
      <c r="AA460" s="211"/>
      <c r="AB460" s="211"/>
      <c r="AC460" s="211"/>
      <c r="AD460" s="211"/>
      <c r="AE460" s="211"/>
      <c r="AF460" s="211"/>
      <c r="AG460" s="211" t="s">
        <v>286</v>
      </c>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68" t="s">
        <v>2515</v>
      </c>
      <c r="D461" s="259"/>
      <c r="E461" s="260">
        <v>3339.6</v>
      </c>
      <c r="F461" s="222"/>
      <c r="G461" s="222"/>
      <c r="H461" s="222"/>
      <c r="I461" s="222"/>
      <c r="J461" s="222"/>
      <c r="K461" s="222"/>
      <c r="L461" s="222"/>
      <c r="M461" s="222"/>
      <c r="N461" s="222"/>
      <c r="O461" s="222"/>
      <c r="P461" s="222"/>
      <c r="Q461" s="222"/>
      <c r="R461" s="222"/>
      <c r="S461" s="222"/>
      <c r="T461" s="222"/>
      <c r="U461" s="222"/>
      <c r="V461" s="222"/>
      <c r="W461" s="222"/>
      <c r="X461" s="222"/>
      <c r="Y461" s="211"/>
      <c r="Z461" s="211"/>
      <c r="AA461" s="211"/>
      <c r="AB461" s="211"/>
      <c r="AC461" s="211"/>
      <c r="AD461" s="211"/>
      <c r="AE461" s="211"/>
      <c r="AF461" s="211"/>
      <c r="AG461" s="211" t="s">
        <v>288</v>
      </c>
      <c r="AH461" s="211">
        <v>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8" t="s">
        <v>2516</v>
      </c>
      <c r="D462" s="259"/>
      <c r="E462" s="260">
        <v>297.5</v>
      </c>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ht="31.45" outlineLevel="1" x14ac:dyDescent="0.2">
      <c r="A463" s="233">
        <v>92</v>
      </c>
      <c r="B463" s="234" t="s">
        <v>602</v>
      </c>
      <c r="C463" s="252" t="s">
        <v>603</v>
      </c>
      <c r="D463" s="235" t="s">
        <v>294</v>
      </c>
      <c r="E463" s="236">
        <v>7274.2</v>
      </c>
      <c r="F463" s="237"/>
      <c r="G463" s="238">
        <f>ROUND(E463*F463,2)</f>
        <v>0</v>
      </c>
      <c r="H463" s="237"/>
      <c r="I463" s="238">
        <f>ROUND(E463*H463,2)</f>
        <v>0</v>
      </c>
      <c r="J463" s="237"/>
      <c r="K463" s="238">
        <f>ROUND(E463*J463,2)</f>
        <v>0</v>
      </c>
      <c r="L463" s="238">
        <v>21</v>
      </c>
      <c r="M463" s="238">
        <f>G463*(1+L463/100)</f>
        <v>0</v>
      </c>
      <c r="N463" s="238">
        <v>8.1999999999999998E-4</v>
      </c>
      <c r="O463" s="238">
        <f>ROUND(E463*N463,2)</f>
        <v>5.96</v>
      </c>
      <c r="P463" s="238">
        <v>0</v>
      </c>
      <c r="Q463" s="238">
        <f>ROUND(E463*P463,2)</f>
        <v>0</v>
      </c>
      <c r="R463" s="238" t="s">
        <v>593</v>
      </c>
      <c r="S463" s="238" t="s">
        <v>214</v>
      </c>
      <c r="T463" s="239" t="s">
        <v>284</v>
      </c>
      <c r="U463" s="222">
        <v>6.0000000000000001E-3</v>
      </c>
      <c r="V463" s="222">
        <f>ROUND(E463*U463,2)</f>
        <v>43.65</v>
      </c>
      <c r="W463" s="222"/>
      <c r="X463" s="222" t="s">
        <v>248</v>
      </c>
      <c r="Y463" s="211"/>
      <c r="Z463" s="211"/>
      <c r="AA463" s="211"/>
      <c r="AB463" s="211"/>
      <c r="AC463" s="211"/>
      <c r="AD463" s="211"/>
      <c r="AE463" s="211"/>
      <c r="AF463" s="211"/>
      <c r="AG463" s="211" t="s">
        <v>249</v>
      </c>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18"/>
      <c r="B464" s="219"/>
      <c r="C464" s="267" t="s">
        <v>594</v>
      </c>
      <c r="D464" s="265"/>
      <c r="E464" s="265"/>
      <c r="F464" s="265"/>
      <c r="G464" s="265"/>
      <c r="H464" s="222"/>
      <c r="I464" s="222"/>
      <c r="J464" s="222"/>
      <c r="K464" s="222"/>
      <c r="L464" s="222"/>
      <c r="M464" s="222"/>
      <c r="N464" s="222"/>
      <c r="O464" s="222"/>
      <c r="P464" s="222"/>
      <c r="Q464" s="222"/>
      <c r="R464" s="222"/>
      <c r="S464" s="222"/>
      <c r="T464" s="222"/>
      <c r="U464" s="222"/>
      <c r="V464" s="222"/>
      <c r="W464" s="222"/>
      <c r="X464" s="222"/>
      <c r="Y464" s="211"/>
      <c r="Z464" s="211"/>
      <c r="AA464" s="211"/>
      <c r="AB464" s="211"/>
      <c r="AC464" s="211"/>
      <c r="AD464" s="211"/>
      <c r="AE464" s="211"/>
      <c r="AF464" s="211"/>
      <c r="AG464" s="211" t="s">
        <v>286</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69" t="s">
        <v>310</v>
      </c>
      <c r="D465" s="261"/>
      <c r="E465" s="262"/>
      <c r="F465" s="222"/>
      <c r="G465" s="222"/>
      <c r="H465" s="222"/>
      <c r="I465" s="222"/>
      <c r="J465" s="222"/>
      <c r="K465" s="222"/>
      <c r="L465" s="222"/>
      <c r="M465" s="222"/>
      <c r="N465" s="222"/>
      <c r="O465" s="222"/>
      <c r="P465" s="222"/>
      <c r="Q465" s="222"/>
      <c r="R465" s="222"/>
      <c r="S465" s="222"/>
      <c r="T465" s="222"/>
      <c r="U465" s="222"/>
      <c r="V465" s="222"/>
      <c r="W465" s="222"/>
      <c r="X465" s="222"/>
      <c r="Y465" s="211"/>
      <c r="Z465" s="211"/>
      <c r="AA465" s="211"/>
      <c r="AB465" s="211"/>
      <c r="AC465" s="211"/>
      <c r="AD465" s="211"/>
      <c r="AE465" s="211"/>
      <c r="AF465" s="211"/>
      <c r="AG465" s="211" t="s">
        <v>288</v>
      </c>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18"/>
      <c r="B466" s="219"/>
      <c r="C466" s="270" t="s">
        <v>2517</v>
      </c>
      <c r="D466" s="261"/>
      <c r="E466" s="262">
        <v>3339.6</v>
      </c>
      <c r="F466" s="222"/>
      <c r="G466" s="222"/>
      <c r="H466" s="222"/>
      <c r="I466" s="222"/>
      <c r="J466" s="222"/>
      <c r="K466" s="222"/>
      <c r="L466" s="222"/>
      <c r="M466" s="222"/>
      <c r="N466" s="222"/>
      <c r="O466" s="222"/>
      <c r="P466" s="222"/>
      <c r="Q466" s="222"/>
      <c r="R466" s="222"/>
      <c r="S466" s="222"/>
      <c r="T466" s="222"/>
      <c r="U466" s="222"/>
      <c r="V466" s="222"/>
      <c r="W466" s="222"/>
      <c r="X466" s="222"/>
      <c r="Y466" s="211"/>
      <c r="Z466" s="211"/>
      <c r="AA466" s="211"/>
      <c r="AB466" s="211"/>
      <c r="AC466" s="211"/>
      <c r="AD466" s="211"/>
      <c r="AE466" s="211"/>
      <c r="AF466" s="211"/>
      <c r="AG466" s="211" t="s">
        <v>288</v>
      </c>
      <c r="AH466" s="211">
        <v>2</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70" t="s">
        <v>2518</v>
      </c>
      <c r="D467" s="261"/>
      <c r="E467" s="262">
        <v>297.5</v>
      </c>
      <c r="F467" s="222"/>
      <c r="G467" s="222"/>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288</v>
      </c>
      <c r="AH467" s="211">
        <v>2</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18"/>
      <c r="B468" s="219"/>
      <c r="C468" s="271" t="s">
        <v>315</v>
      </c>
      <c r="D468" s="263"/>
      <c r="E468" s="264"/>
      <c r="F468" s="222"/>
      <c r="G468" s="222"/>
      <c r="H468" s="222"/>
      <c r="I468" s="222"/>
      <c r="J468" s="222"/>
      <c r="K468" s="222"/>
      <c r="L468" s="222"/>
      <c r="M468" s="222"/>
      <c r="N468" s="222"/>
      <c r="O468" s="222"/>
      <c r="P468" s="222"/>
      <c r="Q468" s="222"/>
      <c r="R468" s="222"/>
      <c r="S468" s="222"/>
      <c r="T468" s="222"/>
      <c r="U468" s="222"/>
      <c r="V468" s="222"/>
      <c r="W468" s="222"/>
      <c r="X468" s="222"/>
      <c r="Y468" s="211"/>
      <c r="Z468" s="211"/>
      <c r="AA468" s="211"/>
      <c r="AB468" s="211"/>
      <c r="AC468" s="211"/>
      <c r="AD468" s="211"/>
      <c r="AE468" s="211"/>
      <c r="AF468" s="211"/>
      <c r="AG468" s="211" t="s">
        <v>288</v>
      </c>
      <c r="AH468" s="211">
        <v>3</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18"/>
      <c r="B469" s="219"/>
      <c r="C469" s="269" t="s">
        <v>316</v>
      </c>
      <c r="D469" s="261"/>
      <c r="E469" s="262"/>
      <c r="F469" s="222"/>
      <c r="G469" s="222"/>
      <c r="H469" s="222"/>
      <c r="I469" s="222"/>
      <c r="J469" s="222"/>
      <c r="K469" s="222"/>
      <c r="L469" s="222"/>
      <c r="M469" s="222"/>
      <c r="N469" s="222"/>
      <c r="O469" s="222"/>
      <c r="P469" s="222"/>
      <c r="Q469" s="222"/>
      <c r="R469" s="222"/>
      <c r="S469" s="222"/>
      <c r="T469" s="222"/>
      <c r="U469" s="222"/>
      <c r="V469" s="222"/>
      <c r="W469" s="222"/>
      <c r="X469" s="222"/>
      <c r="Y469" s="211"/>
      <c r="Z469" s="211"/>
      <c r="AA469" s="211"/>
      <c r="AB469" s="211"/>
      <c r="AC469" s="211"/>
      <c r="AD469" s="211"/>
      <c r="AE469" s="211"/>
      <c r="AF469" s="211"/>
      <c r="AG469" s="211" t="s">
        <v>288</v>
      </c>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68" t="s">
        <v>2519</v>
      </c>
      <c r="D470" s="259"/>
      <c r="E470" s="260">
        <v>7274.2</v>
      </c>
      <c r="F470" s="222"/>
      <c r="G470" s="222"/>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288</v>
      </c>
      <c r="AH470" s="211">
        <v>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ht="20.95" outlineLevel="1" x14ac:dyDescent="0.2">
      <c r="A471" s="243">
        <v>93</v>
      </c>
      <c r="B471" s="244" t="s">
        <v>606</v>
      </c>
      <c r="C471" s="255" t="s">
        <v>607</v>
      </c>
      <c r="D471" s="245" t="s">
        <v>294</v>
      </c>
      <c r="E471" s="246">
        <v>3637.1</v>
      </c>
      <c r="F471" s="247"/>
      <c r="G471" s="248">
        <f>ROUND(E471*F471,2)</f>
        <v>0</v>
      </c>
      <c r="H471" s="247"/>
      <c r="I471" s="248">
        <f>ROUND(E471*H471,2)</f>
        <v>0</v>
      </c>
      <c r="J471" s="247"/>
      <c r="K471" s="248">
        <f>ROUND(E471*J471,2)</f>
        <v>0</v>
      </c>
      <c r="L471" s="248">
        <v>21</v>
      </c>
      <c r="M471" s="248">
        <f>G471*(1+L471/100)</f>
        <v>0</v>
      </c>
      <c r="N471" s="248">
        <v>0</v>
      </c>
      <c r="O471" s="248">
        <f>ROUND(E471*N471,2)</f>
        <v>0</v>
      </c>
      <c r="P471" s="248">
        <v>0</v>
      </c>
      <c r="Q471" s="248">
        <f>ROUND(E471*P471,2)</f>
        <v>0</v>
      </c>
      <c r="R471" s="248" t="s">
        <v>593</v>
      </c>
      <c r="S471" s="248" t="s">
        <v>214</v>
      </c>
      <c r="T471" s="249" t="s">
        <v>284</v>
      </c>
      <c r="U471" s="222">
        <v>0.105</v>
      </c>
      <c r="V471" s="222">
        <f>ROUND(E471*U471,2)</f>
        <v>381.9</v>
      </c>
      <c r="W471" s="222"/>
      <c r="X471" s="222" t="s">
        <v>248</v>
      </c>
      <c r="Y471" s="211"/>
      <c r="Z471" s="211"/>
      <c r="AA471" s="211"/>
      <c r="AB471" s="211"/>
      <c r="AC471" s="211"/>
      <c r="AD471" s="211"/>
      <c r="AE471" s="211"/>
      <c r="AF471" s="211"/>
      <c r="AG471" s="211" t="s">
        <v>249</v>
      </c>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33">
        <v>94</v>
      </c>
      <c r="B472" s="234" t="s">
        <v>616</v>
      </c>
      <c r="C472" s="252" t="s">
        <v>617</v>
      </c>
      <c r="D472" s="235" t="s">
        <v>294</v>
      </c>
      <c r="E472" s="236">
        <v>303.94799999999998</v>
      </c>
      <c r="F472" s="237"/>
      <c r="G472" s="238">
        <f>ROUND(E472*F472,2)</f>
        <v>0</v>
      </c>
      <c r="H472" s="237"/>
      <c r="I472" s="238">
        <f>ROUND(E472*H472,2)</f>
        <v>0</v>
      </c>
      <c r="J472" s="237"/>
      <c r="K472" s="238">
        <f>ROUND(E472*J472,2)</f>
        <v>0</v>
      </c>
      <c r="L472" s="238">
        <v>21</v>
      </c>
      <c r="M472" s="238">
        <f>G472*(1+L472/100)</f>
        <v>0</v>
      </c>
      <c r="N472" s="238">
        <v>1.58E-3</v>
      </c>
      <c r="O472" s="238">
        <f>ROUND(E472*N472,2)</f>
        <v>0.48</v>
      </c>
      <c r="P472" s="238">
        <v>0</v>
      </c>
      <c r="Q472" s="238">
        <f>ROUND(E472*P472,2)</f>
        <v>0</v>
      </c>
      <c r="R472" s="238" t="s">
        <v>593</v>
      </c>
      <c r="S472" s="238" t="s">
        <v>214</v>
      </c>
      <c r="T472" s="239" t="s">
        <v>284</v>
      </c>
      <c r="U472" s="222">
        <v>0.214</v>
      </c>
      <c r="V472" s="222">
        <f>ROUND(E472*U472,2)</f>
        <v>65.040000000000006</v>
      </c>
      <c r="W472" s="222"/>
      <c r="X472" s="222" t="s">
        <v>248</v>
      </c>
      <c r="Y472" s="211"/>
      <c r="Z472" s="211"/>
      <c r="AA472" s="211"/>
      <c r="AB472" s="211"/>
      <c r="AC472" s="211"/>
      <c r="AD472" s="211"/>
      <c r="AE472" s="211"/>
      <c r="AF472" s="211"/>
      <c r="AG472" s="211" t="s">
        <v>249</v>
      </c>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69" t="s">
        <v>310</v>
      </c>
      <c r="D473" s="261"/>
      <c r="E473" s="262"/>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outlineLevel="1" x14ac:dyDescent="0.2">
      <c r="A474" s="218"/>
      <c r="B474" s="219"/>
      <c r="C474" s="270" t="s">
        <v>2520</v>
      </c>
      <c r="D474" s="261"/>
      <c r="E474" s="262">
        <v>36</v>
      </c>
      <c r="F474" s="222"/>
      <c r="G474" s="222"/>
      <c r="H474" s="222"/>
      <c r="I474" s="222"/>
      <c r="J474" s="222"/>
      <c r="K474" s="222"/>
      <c r="L474" s="222"/>
      <c r="M474" s="222"/>
      <c r="N474" s="222"/>
      <c r="O474" s="222"/>
      <c r="P474" s="222"/>
      <c r="Q474" s="222"/>
      <c r="R474" s="222"/>
      <c r="S474" s="222"/>
      <c r="T474" s="222"/>
      <c r="U474" s="222"/>
      <c r="V474" s="222"/>
      <c r="W474" s="222"/>
      <c r="X474" s="222"/>
      <c r="Y474" s="211"/>
      <c r="Z474" s="211"/>
      <c r="AA474" s="211"/>
      <c r="AB474" s="211"/>
      <c r="AC474" s="211"/>
      <c r="AD474" s="211"/>
      <c r="AE474" s="211"/>
      <c r="AF474" s="211"/>
      <c r="AG474" s="211" t="s">
        <v>288</v>
      </c>
      <c r="AH474" s="211">
        <v>2</v>
      </c>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70" t="s">
        <v>2488</v>
      </c>
      <c r="D475" s="261"/>
      <c r="E475" s="262">
        <v>34.200000000000003</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2</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18"/>
      <c r="B476" s="219"/>
      <c r="C476" s="270" t="s">
        <v>2489</v>
      </c>
      <c r="D476" s="261"/>
      <c r="E476" s="262">
        <v>22.95</v>
      </c>
      <c r="F476" s="222"/>
      <c r="G476" s="222"/>
      <c r="H476" s="222"/>
      <c r="I476" s="222"/>
      <c r="J476" s="222"/>
      <c r="K476" s="222"/>
      <c r="L476" s="222"/>
      <c r="M476" s="222"/>
      <c r="N476" s="222"/>
      <c r="O476" s="222"/>
      <c r="P476" s="222"/>
      <c r="Q476" s="222"/>
      <c r="R476" s="222"/>
      <c r="S476" s="222"/>
      <c r="T476" s="222"/>
      <c r="U476" s="222"/>
      <c r="V476" s="222"/>
      <c r="W476" s="222"/>
      <c r="X476" s="222"/>
      <c r="Y476" s="211"/>
      <c r="Z476" s="211"/>
      <c r="AA476" s="211"/>
      <c r="AB476" s="211"/>
      <c r="AC476" s="211"/>
      <c r="AD476" s="211"/>
      <c r="AE476" s="211"/>
      <c r="AF476" s="211"/>
      <c r="AG476" s="211" t="s">
        <v>288</v>
      </c>
      <c r="AH476" s="211">
        <v>2</v>
      </c>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18"/>
      <c r="B477" s="219"/>
      <c r="C477" s="270" t="s">
        <v>2490</v>
      </c>
      <c r="D477" s="261"/>
      <c r="E477" s="262">
        <v>4.4000000000000004</v>
      </c>
      <c r="F477" s="222"/>
      <c r="G477" s="222"/>
      <c r="H477" s="222"/>
      <c r="I477" s="222"/>
      <c r="J477" s="222"/>
      <c r="K477" s="222"/>
      <c r="L477" s="222"/>
      <c r="M477" s="222"/>
      <c r="N477" s="222"/>
      <c r="O477" s="222"/>
      <c r="P477" s="222"/>
      <c r="Q477" s="222"/>
      <c r="R477" s="222"/>
      <c r="S477" s="222"/>
      <c r="T477" s="222"/>
      <c r="U477" s="222"/>
      <c r="V477" s="222"/>
      <c r="W477" s="222"/>
      <c r="X477" s="222"/>
      <c r="Y477" s="211"/>
      <c r="Z477" s="211"/>
      <c r="AA477" s="211"/>
      <c r="AB477" s="211"/>
      <c r="AC477" s="211"/>
      <c r="AD477" s="211"/>
      <c r="AE477" s="211"/>
      <c r="AF477" s="211"/>
      <c r="AG477" s="211" t="s">
        <v>288</v>
      </c>
      <c r="AH477" s="211">
        <v>2</v>
      </c>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18"/>
      <c r="B478" s="219"/>
      <c r="C478" s="270" t="s">
        <v>2491</v>
      </c>
      <c r="D478" s="261"/>
      <c r="E478" s="262">
        <v>13.5</v>
      </c>
      <c r="F478" s="222"/>
      <c r="G478" s="222"/>
      <c r="H478" s="222"/>
      <c r="I478" s="222"/>
      <c r="J478" s="222"/>
      <c r="K478" s="222"/>
      <c r="L478" s="222"/>
      <c r="M478" s="222"/>
      <c r="N478" s="222"/>
      <c r="O478" s="222"/>
      <c r="P478" s="222"/>
      <c r="Q478" s="222"/>
      <c r="R478" s="222"/>
      <c r="S478" s="222"/>
      <c r="T478" s="222"/>
      <c r="U478" s="222"/>
      <c r="V478" s="222"/>
      <c r="W478" s="222"/>
      <c r="X478" s="222"/>
      <c r="Y478" s="211"/>
      <c r="Z478" s="211"/>
      <c r="AA478" s="211"/>
      <c r="AB478" s="211"/>
      <c r="AC478" s="211"/>
      <c r="AD478" s="211"/>
      <c r="AE478" s="211"/>
      <c r="AF478" s="211"/>
      <c r="AG478" s="211" t="s">
        <v>288</v>
      </c>
      <c r="AH478" s="211">
        <v>2</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18"/>
      <c r="B479" s="219"/>
      <c r="C479" s="270" t="s">
        <v>2492</v>
      </c>
      <c r="D479" s="261"/>
      <c r="E479" s="262">
        <v>50.4</v>
      </c>
      <c r="F479" s="222"/>
      <c r="G479" s="222"/>
      <c r="H479" s="222"/>
      <c r="I479" s="222"/>
      <c r="J479" s="222"/>
      <c r="K479" s="222"/>
      <c r="L479" s="222"/>
      <c r="M479" s="222"/>
      <c r="N479" s="222"/>
      <c r="O479" s="222"/>
      <c r="P479" s="222"/>
      <c r="Q479" s="222"/>
      <c r="R479" s="222"/>
      <c r="S479" s="222"/>
      <c r="T479" s="222"/>
      <c r="U479" s="222"/>
      <c r="V479" s="222"/>
      <c r="W479" s="222"/>
      <c r="X479" s="222"/>
      <c r="Y479" s="211"/>
      <c r="Z479" s="211"/>
      <c r="AA479" s="211"/>
      <c r="AB479" s="211"/>
      <c r="AC479" s="211"/>
      <c r="AD479" s="211"/>
      <c r="AE479" s="211"/>
      <c r="AF479" s="211"/>
      <c r="AG479" s="211" t="s">
        <v>288</v>
      </c>
      <c r="AH479" s="211">
        <v>2</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70" t="s">
        <v>2493</v>
      </c>
      <c r="D480" s="261"/>
      <c r="E480" s="262">
        <v>7.44</v>
      </c>
      <c r="F480" s="222"/>
      <c r="G480" s="222"/>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288</v>
      </c>
      <c r="AH480" s="211">
        <v>2</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70" t="s">
        <v>2494</v>
      </c>
      <c r="D481" s="261"/>
      <c r="E481" s="262">
        <v>3</v>
      </c>
      <c r="F481" s="222"/>
      <c r="G481" s="222"/>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288</v>
      </c>
      <c r="AH481" s="211">
        <v>2</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18"/>
      <c r="B482" s="219"/>
      <c r="C482" s="270" t="s">
        <v>2495</v>
      </c>
      <c r="D482" s="261"/>
      <c r="E482" s="262">
        <v>2.8</v>
      </c>
      <c r="F482" s="222"/>
      <c r="G482" s="222"/>
      <c r="H482" s="222"/>
      <c r="I482" s="222"/>
      <c r="J482" s="222"/>
      <c r="K482" s="222"/>
      <c r="L482" s="222"/>
      <c r="M482" s="222"/>
      <c r="N482" s="222"/>
      <c r="O482" s="222"/>
      <c r="P482" s="222"/>
      <c r="Q482" s="222"/>
      <c r="R482" s="222"/>
      <c r="S482" s="222"/>
      <c r="T482" s="222"/>
      <c r="U482" s="222"/>
      <c r="V482" s="222"/>
      <c r="W482" s="222"/>
      <c r="X482" s="222"/>
      <c r="Y482" s="211"/>
      <c r="Z482" s="211"/>
      <c r="AA482" s="211"/>
      <c r="AB482" s="211"/>
      <c r="AC482" s="211"/>
      <c r="AD482" s="211"/>
      <c r="AE482" s="211"/>
      <c r="AF482" s="211"/>
      <c r="AG482" s="211" t="s">
        <v>288</v>
      </c>
      <c r="AH482" s="211">
        <v>2</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70" t="s">
        <v>2496</v>
      </c>
      <c r="D483" s="261"/>
      <c r="E483" s="262">
        <v>57</v>
      </c>
      <c r="F483" s="222"/>
      <c r="G483" s="222"/>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288</v>
      </c>
      <c r="AH483" s="211">
        <v>2</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70" t="s">
        <v>2497</v>
      </c>
      <c r="D484" s="261"/>
      <c r="E484" s="262">
        <v>13.2</v>
      </c>
      <c r="F484" s="222"/>
      <c r="G484" s="222"/>
      <c r="H484" s="222"/>
      <c r="I484" s="222"/>
      <c r="J484" s="222"/>
      <c r="K484" s="222"/>
      <c r="L484" s="222"/>
      <c r="M484" s="222"/>
      <c r="N484" s="222"/>
      <c r="O484" s="222"/>
      <c r="P484" s="222"/>
      <c r="Q484" s="222"/>
      <c r="R484" s="222"/>
      <c r="S484" s="222"/>
      <c r="T484" s="222"/>
      <c r="U484" s="222"/>
      <c r="V484" s="222"/>
      <c r="W484" s="222"/>
      <c r="X484" s="222"/>
      <c r="Y484" s="211"/>
      <c r="Z484" s="211"/>
      <c r="AA484" s="211"/>
      <c r="AB484" s="211"/>
      <c r="AC484" s="211"/>
      <c r="AD484" s="211"/>
      <c r="AE484" s="211"/>
      <c r="AF484" s="211"/>
      <c r="AG484" s="211" t="s">
        <v>288</v>
      </c>
      <c r="AH484" s="211">
        <v>2</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70" t="s">
        <v>2498</v>
      </c>
      <c r="D485" s="261"/>
      <c r="E485" s="262">
        <v>8.4</v>
      </c>
      <c r="F485" s="222"/>
      <c r="G485" s="222"/>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288</v>
      </c>
      <c r="AH485" s="211">
        <v>2</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71" t="s">
        <v>315</v>
      </c>
      <c r="D486" s="263"/>
      <c r="E486" s="264"/>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3</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1" x14ac:dyDescent="0.2">
      <c r="A487" s="218"/>
      <c r="B487" s="219"/>
      <c r="C487" s="269" t="s">
        <v>316</v>
      </c>
      <c r="D487" s="261"/>
      <c r="E487" s="262"/>
      <c r="F487" s="222"/>
      <c r="G487" s="222"/>
      <c r="H487" s="222"/>
      <c r="I487" s="222"/>
      <c r="J487" s="222"/>
      <c r="K487" s="222"/>
      <c r="L487" s="222"/>
      <c r="M487" s="222"/>
      <c r="N487" s="222"/>
      <c r="O487" s="222"/>
      <c r="P487" s="222"/>
      <c r="Q487" s="222"/>
      <c r="R487" s="222"/>
      <c r="S487" s="222"/>
      <c r="T487" s="222"/>
      <c r="U487" s="222"/>
      <c r="V487" s="222"/>
      <c r="W487" s="222"/>
      <c r="X487" s="222"/>
      <c r="Y487" s="211"/>
      <c r="Z487" s="211"/>
      <c r="AA487" s="211"/>
      <c r="AB487" s="211"/>
      <c r="AC487" s="211"/>
      <c r="AD487" s="211"/>
      <c r="AE487" s="211"/>
      <c r="AF487" s="211"/>
      <c r="AG487" s="211" t="s">
        <v>288</v>
      </c>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18"/>
      <c r="B488" s="219"/>
      <c r="C488" s="268" t="s">
        <v>2521</v>
      </c>
      <c r="D488" s="259"/>
      <c r="E488" s="260">
        <v>303.95</v>
      </c>
      <c r="F488" s="222"/>
      <c r="G488" s="222"/>
      <c r="H488" s="222"/>
      <c r="I488" s="222"/>
      <c r="J488" s="222"/>
      <c r="K488" s="222"/>
      <c r="L488" s="222"/>
      <c r="M488" s="222"/>
      <c r="N488" s="222"/>
      <c r="O488" s="222"/>
      <c r="P488" s="222"/>
      <c r="Q488" s="222"/>
      <c r="R488" s="222"/>
      <c r="S488" s="222"/>
      <c r="T488" s="222"/>
      <c r="U488" s="222"/>
      <c r="V488" s="222"/>
      <c r="W488" s="222"/>
      <c r="X488" s="222"/>
      <c r="Y488" s="211"/>
      <c r="Z488" s="211"/>
      <c r="AA488" s="211"/>
      <c r="AB488" s="211"/>
      <c r="AC488" s="211"/>
      <c r="AD488" s="211"/>
      <c r="AE488" s="211"/>
      <c r="AF488" s="211"/>
      <c r="AG488" s="211" t="s">
        <v>288</v>
      </c>
      <c r="AH488" s="211">
        <v>0</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ht="13.1" x14ac:dyDescent="0.2">
      <c r="A489" s="227" t="s">
        <v>209</v>
      </c>
      <c r="B489" s="228" t="s">
        <v>128</v>
      </c>
      <c r="C489" s="251" t="s">
        <v>129</v>
      </c>
      <c r="D489" s="229"/>
      <c r="E489" s="230"/>
      <c r="F489" s="231"/>
      <c r="G489" s="231">
        <f>SUMIF(AG490:AG515,"&lt;&gt;NOR",G490:G515)</f>
        <v>0</v>
      </c>
      <c r="H489" s="231"/>
      <c r="I489" s="231">
        <f>SUM(I490:I515)</f>
        <v>0</v>
      </c>
      <c r="J489" s="231"/>
      <c r="K489" s="231">
        <f>SUM(K490:K515)</f>
        <v>0</v>
      </c>
      <c r="L489" s="231"/>
      <c r="M489" s="231">
        <f>SUM(M490:M515)</f>
        <v>0</v>
      </c>
      <c r="N489" s="231"/>
      <c r="O489" s="231">
        <f>SUM(O490:O515)</f>
        <v>0.14000000000000001</v>
      </c>
      <c r="P489" s="231"/>
      <c r="Q489" s="231">
        <f>SUM(Q490:Q515)</f>
        <v>0</v>
      </c>
      <c r="R489" s="231"/>
      <c r="S489" s="231"/>
      <c r="T489" s="232"/>
      <c r="U489" s="226"/>
      <c r="V489" s="226">
        <f>SUM(V490:V515)</f>
        <v>1098.96</v>
      </c>
      <c r="W489" s="226"/>
      <c r="X489" s="226"/>
      <c r="AG489" t="s">
        <v>210</v>
      </c>
    </row>
    <row r="490" spans="1:60" ht="41.9" outlineLevel="1" x14ac:dyDescent="0.2">
      <c r="A490" s="243">
        <v>95</v>
      </c>
      <c r="B490" s="244" t="s">
        <v>665</v>
      </c>
      <c r="C490" s="255" t="s">
        <v>666</v>
      </c>
      <c r="D490" s="245" t="s">
        <v>294</v>
      </c>
      <c r="E490" s="246">
        <v>3568.05</v>
      </c>
      <c r="F490" s="247"/>
      <c r="G490" s="248">
        <f>ROUND(E490*F490,2)</f>
        <v>0</v>
      </c>
      <c r="H490" s="247"/>
      <c r="I490" s="248">
        <f>ROUND(E490*H490,2)</f>
        <v>0</v>
      </c>
      <c r="J490" s="247"/>
      <c r="K490" s="248">
        <f>ROUND(E490*J490,2)</f>
        <v>0</v>
      </c>
      <c r="L490" s="248">
        <v>21</v>
      </c>
      <c r="M490" s="248">
        <f>G490*(1+L490/100)</f>
        <v>0</v>
      </c>
      <c r="N490" s="248">
        <v>4.0000000000000003E-5</v>
      </c>
      <c r="O490" s="248">
        <f>ROUND(E490*N490,2)</f>
        <v>0.14000000000000001</v>
      </c>
      <c r="P490" s="248">
        <v>0</v>
      </c>
      <c r="Q490" s="248">
        <f>ROUND(E490*P490,2)</f>
        <v>0</v>
      </c>
      <c r="R490" s="248" t="s">
        <v>354</v>
      </c>
      <c r="S490" s="248" t="s">
        <v>214</v>
      </c>
      <c r="T490" s="249" t="s">
        <v>284</v>
      </c>
      <c r="U490" s="222">
        <v>0.308</v>
      </c>
      <c r="V490" s="222">
        <f>ROUND(E490*U490,2)</f>
        <v>1098.96</v>
      </c>
      <c r="W490" s="222"/>
      <c r="X490" s="222" t="s">
        <v>248</v>
      </c>
      <c r="Y490" s="211"/>
      <c r="Z490" s="211"/>
      <c r="AA490" s="211"/>
      <c r="AB490" s="211"/>
      <c r="AC490" s="211"/>
      <c r="AD490" s="211"/>
      <c r="AE490" s="211"/>
      <c r="AF490" s="211"/>
      <c r="AG490" s="211" t="s">
        <v>249</v>
      </c>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33">
        <v>96</v>
      </c>
      <c r="B491" s="234" t="s">
        <v>2522</v>
      </c>
      <c r="C491" s="252" t="s">
        <v>2523</v>
      </c>
      <c r="D491" s="235" t="s">
        <v>980</v>
      </c>
      <c r="E491" s="236">
        <v>10</v>
      </c>
      <c r="F491" s="237"/>
      <c r="G491" s="238">
        <f>ROUND(E491*F491,2)</f>
        <v>0</v>
      </c>
      <c r="H491" s="237"/>
      <c r="I491" s="238">
        <f>ROUND(E491*H491,2)</f>
        <v>0</v>
      </c>
      <c r="J491" s="237"/>
      <c r="K491" s="238">
        <f>ROUND(E491*J491,2)</f>
        <v>0</v>
      </c>
      <c r="L491" s="238">
        <v>21</v>
      </c>
      <c r="M491" s="238">
        <f>G491*(1+L491/100)</f>
        <v>0</v>
      </c>
      <c r="N491" s="238">
        <v>0</v>
      </c>
      <c r="O491" s="238">
        <f>ROUND(E491*N491,2)</f>
        <v>0</v>
      </c>
      <c r="P491" s="238">
        <v>0</v>
      </c>
      <c r="Q491" s="238">
        <f>ROUND(E491*P491,2)</f>
        <v>0</v>
      </c>
      <c r="R491" s="238"/>
      <c r="S491" s="238" t="s">
        <v>247</v>
      </c>
      <c r="T491" s="239" t="s">
        <v>215</v>
      </c>
      <c r="U491" s="222">
        <v>0</v>
      </c>
      <c r="V491" s="222">
        <f>ROUND(E491*U491,2)</f>
        <v>0</v>
      </c>
      <c r="W491" s="222"/>
      <c r="X491" s="222" t="s">
        <v>248</v>
      </c>
      <c r="Y491" s="211"/>
      <c r="Z491" s="211"/>
      <c r="AA491" s="211"/>
      <c r="AB491" s="211"/>
      <c r="AC491" s="211"/>
      <c r="AD491" s="211"/>
      <c r="AE491" s="211"/>
      <c r="AF491" s="211"/>
      <c r="AG491" s="211" t="s">
        <v>249</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53" t="s">
        <v>3185</v>
      </c>
      <c r="D492" s="240"/>
      <c r="E492" s="240"/>
      <c r="F492" s="240"/>
      <c r="G492" s="240"/>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219</v>
      </c>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18"/>
      <c r="B493" s="219"/>
      <c r="C493" s="254" t="s">
        <v>2524</v>
      </c>
      <c r="D493" s="242"/>
      <c r="E493" s="242"/>
      <c r="F493" s="242"/>
      <c r="G493" s="242"/>
      <c r="H493" s="222"/>
      <c r="I493" s="222"/>
      <c r="J493" s="222"/>
      <c r="K493" s="222"/>
      <c r="L493" s="222"/>
      <c r="M493" s="222"/>
      <c r="N493" s="222"/>
      <c r="O493" s="222"/>
      <c r="P493" s="222"/>
      <c r="Q493" s="222"/>
      <c r="R493" s="222"/>
      <c r="S493" s="222"/>
      <c r="T493" s="222"/>
      <c r="U493" s="222"/>
      <c r="V493" s="222"/>
      <c r="W493" s="222"/>
      <c r="X493" s="222"/>
      <c r="Y493" s="211"/>
      <c r="Z493" s="211"/>
      <c r="AA493" s="211"/>
      <c r="AB493" s="211"/>
      <c r="AC493" s="211"/>
      <c r="AD493" s="211"/>
      <c r="AE493" s="211"/>
      <c r="AF493" s="211"/>
      <c r="AG493" s="211" t="s">
        <v>219</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18"/>
      <c r="B494" s="219"/>
      <c r="C494" s="268" t="s">
        <v>2525</v>
      </c>
      <c r="D494" s="259"/>
      <c r="E494" s="260">
        <v>10</v>
      </c>
      <c r="F494" s="222"/>
      <c r="G494" s="222"/>
      <c r="H494" s="222"/>
      <c r="I494" s="222"/>
      <c r="J494" s="222"/>
      <c r="K494" s="222"/>
      <c r="L494" s="222"/>
      <c r="M494" s="222"/>
      <c r="N494" s="222"/>
      <c r="O494" s="222"/>
      <c r="P494" s="222"/>
      <c r="Q494" s="222"/>
      <c r="R494" s="222"/>
      <c r="S494" s="222"/>
      <c r="T494" s="222"/>
      <c r="U494" s="222"/>
      <c r="V494" s="222"/>
      <c r="W494" s="222"/>
      <c r="X494" s="222"/>
      <c r="Y494" s="211"/>
      <c r="Z494" s="211"/>
      <c r="AA494" s="211"/>
      <c r="AB494" s="211"/>
      <c r="AC494" s="211"/>
      <c r="AD494" s="211"/>
      <c r="AE494" s="211"/>
      <c r="AF494" s="211"/>
      <c r="AG494" s="211" t="s">
        <v>288</v>
      </c>
      <c r="AH494" s="211">
        <v>0</v>
      </c>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33">
        <v>97</v>
      </c>
      <c r="B495" s="234" t="s">
        <v>2526</v>
      </c>
      <c r="C495" s="252" t="s">
        <v>2527</v>
      </c>
      <c r="D495" s="235" t="s">
        <v>980</v>
      </c>
      <c r="E495" s="236">
        <v>1</v>
      </c>
      <c r="F495" s="237"/>
      <c r="G495" s="238">
        <f>ROUND(E495*F495,2)</f>
        <v>0</v>
      </c>
      <c r="H495" s="237"/>
      <c r="I495" s="238">
        <f>ROUND(E495*H495,2)</f>
        <v>0</v>
      </c>
      <c r="J495" s="237"/>
      <c r="K495" s="238">
        <f>ROUND(E495*J495,2)</f>
        <v>0</v>
      </c>
      <c r="L495" s="238">
        <v>21</v>
      </c>
      <c r="M495" s="238">
        <f>G495*(1+L495/100)</f>
        <v>0</v>
      </c>
      <c r="N495" s="238">
        <v>0</v>
      </c>
      <c r="O495" s="238">
        <f>ROUND(E495*N495,2)</f>
        <v>0</v>
      </c>
      <c r="P495" s="238">
        <v>0</v>
      </c>
      <c r="Q495" s="238">
        <f>ROUND(E495*P495,2)</f>
        <v>0</v>
      </c>
      <c r="R495" s="238"/>
      <c r="S495" s="238" t="s">
        <v>214</v>
      </c>
      <c r="T495" s="239" t="s">
        <v>2528</v>
      </c>
      <c r="U495" s="222">
        <v>0</v>
      </c>
      <c r="V495" s="222">
        <f>ROUND(E495*U495,2)</f>
        <v>0</v>
      </c>
      <c r="W495" s="222"/>
      <c r="X495" s="222" t="s">
        <v>2242</v>
      </c>
      <c r="Y495" s="211"/>
      <c r="Z495" s="211"/>
      <c r="AA495" s="211"/>
      <c r="AB495" s="211"/>
      <c r="AC495" s="211"/>
      <c r="AD495" s="211"/>
      <c r="AE495" s="211"/>
      <c r="AF495" s="211"/>
      <c r="AG495" s="211" t="s">
        <v>2529</v>
      </c>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53" t="s">
        <v>3185</v>
      </c>
      <c r="D496" s="240"/>
      <c r="E496" s="240"/>
      <c r="F496" s="240"/>
      <c r="G496" s="240"/>
      <c r="H496" s="222"/>
      <c r="I496" s="222"/>
      <c r="J496" s="222"/>
      <c r="K496" s="222"/>
      <c r="L496" s="222"/>
      <c r="M496" s="222"/>
      <c r="N496" s="222"/>
      <c r="O496" s="222"/>
      <c r="P496" s="222"/>
      <c r="Q496" s="222"/>
      <c r="R496" s="222"/>
      <c r="S496" s="222"/>
      <c r="T496" s="222"/>
      <c r="U496" s="222"/>
      <c r="V496" s="222"/>
      <c r="W496" s="222"/>
      <c r="X496" s="222"/>
      <c r="Y496" s="211"/>
      <c r="Z496" s="211"/>
      <c r="AA496" s="211"/>
      <c r="AB496" s="211"/>
      <c r="AC496" s="211"/>
      <c r="AD496" s="211"/>
      <c r="AE496" s="211"/>
      <c r="AF496" s="211"/>
      <c r="AG496" s="211" t="s">
        <v>219</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54" t="s">
        <v>2524</v>
      </c>
      <c r="D497" s="242"/>
      <c r="E497" s="242"/>
      <c r="F497" s="242"/>
      <c r="G497" s="242"/>
      <c r="H497" s="222"/>
      <c r="I497" s="222"/>
      <c r="J497" s="222"/>
      <c r="K497" s="222"/>
      <c r="L497" s="222"/>
      <c r="M497" s="222"/>
      <c r="N497" s="222"/>
      <c r="O497" s="222"/>
      <c r="P497" s="222"/>
      <c r="Q497" s="222"/>
      <c r="R497" s="222"/>
      <c r="S497" s="222"/>
      <c r="T497" s="222"/>
      <c r="U497" s="222"/>
      <c r="V497" s="222"/>
      <c r="W497" s="222"/>
      <c r="X497" s="222"/>
      <c r="Y497" s="211"/>
      <c r="Z497" s="211"/>
      <c r="AA497" s="211"/>
      <c r="AB497" s="211"/>
      <c r="AC497" s="211"/>
      <c r="AD497" s="211"/>
      <c r="AE497" s="211"/>
      <c r="AF497" s="211"/>
      <c r="AG497" s="211" t="s">
        <v>219</v>
      </c>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18"/>
      <c r="B498" s="219"/>
      <c r="C498" s="268" t="s">
        <v>2530</v>
      </c>
      <c r="D498" s="259"/>
      <c r="E498" s="260">
        <v>1</v>
      </c>
      <c r="F498" s="222"/>
      <c r="G498" s="222"/>
      <c r="H498" s="222"/>
      <c r="I498" s="222"/>
      <c r="J498" s="222"/>
      <c r="K498" s="222"/>
      <c r="L498" s="222"/>
      <c r="M498" s="222"/>
      <c r="N498" s="222"/>
      <c r="O498" s="222"/>
      <c r="P498" s="222"/>
      <c r="Q498" s="222"/>
      <c r="R498" s="222"/>
      <c r="S498" s="222"/>
      <c r="T498" s="222"/>
      <c r="U498" s="222"/>
      <c r="V498" s="222"/>
      <c r="W498" s="222"/>
      <c r="X498" s="222"/>
      <c r="Y498" s="211"/>
      <c r="Z498" s="211"/>
      <c r="AA498" s="211"/>
      <c r="AB498" s="211"/>
      <c r="AC498" s="211"/>
      <c r="AD498" s="211"/>
      <c r="AE498" s="211"/>
      <c r="AF498" s="211"/>
      <c r="AG498" s="211" t="s">
        <v>288</v>
      </c>
      <c r="AH498" s="211">
        <v>0</v>
      </c>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33">
        <v>98</v>
      </c>
      <c r="B499" s="234" t="s">
        <v>2531</v>
      </c>
      <c r="C499" s="252" t="s">
        <v>2532</v>
      </c>
      <c r="D499" s="235" t="s">
        <v>980</v>
      </c>
      <c r="E499" s="236">
        <v>1</v>
      </c>
      <c r="F499" s="237"/>
      <c r="G499" s="238">
        <f>ROUND(E499*F499,2)</f>
        <v>0</v>
      </c>
      <c r="H499" s="237"/>
      <c r="I499" s="238">
        <f>ROUND(E499*H499,2)</f>
        <v>0</v>
      </c>
      <c r="J499" s="237"/>
      <c r="K499" s="238">
        <f>ROUND(E499*J499,2)</f>
        <v>0</v>
      </c>
      <c r="L499" s="238">
        <v>21</v>
      </c>
      <c r="M499" s="238">
        <f>G499*(1+L499/100)</f>
        <v>0</v>
      </c>
      <c r="N499" s="238">
        <v>0</v>
      </c>
      <c r="O499" s="238">
        <f>ROUND(E499*N499,2)</f>
        <v>0</v>
      </c>
      <c r="P499" s="238">
        <v>0</v>
      </c>
      <c r="Q499" s="238">
        <f>ROUND(E499*P499,2)</f>
        <v>0</v>
      </c>
      <c r="R499" s="238"/>
      <c r="S499" s="238" t="s">
        <v>214</v>
      </c>
      <c r="T499" s="239" t="s">
        <v>2528</v>
      </c>
      <c r="U499" s="222">
        <v>0</v>
      </c>
      <c r="V499" s="222">
        <f>ROUND(E499*U499,2)</f>
        <v>0</v>
      </c>
      <c r="W499" s="222"/>
      <c r="X499" s="222" t="s">
        <v>2242</v>
      </c>
      <c r="Y499" s="211"/>
      <c r="Z499" s="211"/>
      <c r="AA499" s="211"/>
      <c r="AB499" s="211"/>
      <c r="AC499" s="211"/>
      <c r="AD499" s="211"/>
      <c r="AE499" s="211"/>
      <c r="AF499" s="211"/>
      <c r="AG499" s="211" t="s">
        <v>2529</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18"/>
      <c r="B500" s="219"/>
      <c r="C500" s="253" t="s">
        <v>3185</v>
      </c>
      <c r="D500" s="240"/>
      <c r="E500" s="240"/>
      <c r="F500" s="240"/>
      <c r="G500" s="240"/>
      <c r="H500" s="222"/>
      <c r="I500" s="222"/>
      <c r="J500" s="222"/>
      <c r="K500" s="222"/>
      <c r="L500" s="222"/>
      <c r="M500" s="222"/>
      <c r="N500" s="222"/>
      <c r="O500" s="222"/>
      <c r="P500" s="222"/>
      <c r="Q500" s="222"/>
      <c r="R500" s="222"/>
      <c r="S500" s="222"/>
      <c r="T500" s="222"/>
      <c r="U500" s="222"/>
      <c r="V500" s="222"/>
      <c r="W500" s="222"/>
      <c r="X500" s="222"/>
      <c r="Y500" s="211"/>
      <c r="Z500" s="211"/>
      <c r="AA500" s="211"/>
      <c r="AB500" s="211"/>
      <c r="AC500" s="211"/>
      <c r="AD500" s="211"/>
      <c r="AE500" s="211"/>
      <c r="AF500" s="211"/>
      <c r="AG500" s="211" t="s">
        <v>219</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18"/>
      <c r="B501" s="219"/>
      <c r="C501" s="254" t="s">
        <v>2524</v>
      </c>
      <c r="D501" s="242"/>
      <c r="E501" s="242"/>
      <c r="F501" s="242"/>
      <c r="G501" s="242"/>
      <c r="H501" s="222"/>
      <c r="I501" s="222"/>
      <c r="J501" s="222"/>
      <c r="K501" s="222"/>
      <c r="L501" s="222"/>
      <c r="M501" s="222"/>
      <c r="N501" s="222"/>
      <c r="O501" s="222"/>
      <c r="P501" s="222"/>
      <c r="Q501" s="222"/>
      <c r="R501" s="222"/>
      <c r="S501" s="222"/>
      <c r="T501" s="222"/>
      <c r="U501" s="222"/>
      <c r="V501" s="222"/>
      <c r="W501" s="222"/>
      <c r="X501" s="222"/>
      <c r="Y501" s="211"/>
      <c r="Z501" s="211"/>
      <c r="AA501" s="211"/>
      <c r="AB501" s="211"/>
      <c r="AC501" s="211"/>
      <c r="AD501" s="211"/>
      <c r="AE501" s="211"/>
      <c r="AF501" s="211"/>
      <c r="AG501" s="211" t="s">
        <v>219</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68" t="s">
        <v>2533</v>
      </c>
      <c r="D502" s="259"/>
      <c r="E502" s="260">
        <v>1</v>
      </c>
      <c r="F502" s="222"/>
      <c r="G502" s="222"/>
      <c r="H502" s="222"/>
      <c r="I502" s="222"/>
      <c r="J502" s="222"/>
      <c r="K502" s="222"/>
      <c r="L502" s="222"/>
      <c r="M502" s="222"/>
      <c r="N502" s="222"/>
      <c r="O502" s="222"/>
      <c r="P502" s="222"/>
      <c r="Q502" s="222"/>
      <c r="R502" s="222"/>
      <c r="S502" s="222"/>
      <c r="T502" s="222"/>
      <c r="U502" s="222"/>
      <c r="V502" s="222"/>
      <c r="W502" s="222"/>
      <c r="X502" s="222"/>
      <c r="Y502" s="211"/>
      <c r="Z502" s="211"/>
      <c r="AA502" s="211"/>
      <c r="AB502" s="211"/>
      <c r="AC502" s="211"/>
      <c r="AD502" s="211"/>
      <c r="AE502" s="211"/>
      <c r="AF502" s="211"/>
      <c r="AG502" s="211" t="s">
        <v>288</v>
      </c>
      <c r="AH502" s="211">
        <v>0</v>
      </c>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outlineLevel="1" x14ac:dyDescent="0.2">
      <c r="A503" s="233">
        <v>99</v>
      </c>
      <c r="B503" s="234" t="s">
        <v>2534</v>
      </c>
      <c r="C503" s="252" t="s">
        <v>2535</v>
      </c>
      <c r="D503" s="235" t="s">
        <v>980</v>
      </c>
      <c r="E503" s="236">
        <v>4</v>
      </c>
      <c r="F503" s="237"/>
      <c r="G503" s="238">
        <f>ROUND(E503*F503,2)</f>
        <v>0</v>
      </c>
      <c r="H503" s="237"/>
      <c r="I503" s="238">
        <f>ROUND(E503*H503,2)</f>
        <v>0</v>
      </c>
      <c r="J503" s="237"/>
      <c r="K503" s="238">
        <f>ROUND(E503*J503,2)</f>
        <v>0</v>
      </c>
      <c r="L503" s="238">
        <v>21</v>
      </c>
      <c r="M503" s="238">
        <f>G503*(1+L503/100)</f>
        <v>0</v>
      </c>
      <c r="N503" s="238">
        <v>0</v>
      </c>
      <c r="O503" s="238">
        <f>ROUND(E503*N503,2)</f>
        <v>0</v>
      </c>
      <c r="P503" s="238">
        <v>0</v>
      </c>
      <c r="Q503" s="238">
        <f>ROUND(E503*P503,2)</f>
        <v>0</v>
      </c>
      <c r="R503" s="238"/>
      <c r="S503" s="238" t="s">
        <v>214</v>
      </c>
      <c r="T503" s="239" t="s">
        <v>2528</v>
      </c>
      <c r="U503" s="222">
        <v>0</v>
      </c>
      <c r="V503" s="222">
        <f>ROUND(E503*U503,2)</f>
        <v>0</v>
      </c>
      <c r="W503" s="222"/>
      <c r="X503" s="222" t="s">
        <v>2242</v>
      </c>
      <c r="Y503" s="211"/>
      <c r="Z503" s="211"/>
      <c r="AA503" s="211"/>
      <c r="AB503" s="211"/>
      <c r="AC503" s="211"/>
      <c r="AD503" s="211"/>
      <c r="AE503" s="211"/>
      <c r="AF503" s="211"/>
      <c r="AG503" s="211" t="s">
        <v>2529</v>
      </c>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53" t="s">
        <v>2524</v>
      </c>
      <c r="D504" s="240"/>
      <c r="E504" s="240"/>
      <c r="F504" s="240"/>
      <c r="G504" s="240"/>
      <c r="H504" s="222"/>
      <c r="I504" s="222"/>
      <c r="J504" s="222"/>
      <c r="K504" s="222"/>
      <c r="L504" s="222"/>
      <c r="M504" s="222"/>
      <c r="N504" s="222"/>
      <c r="O504" s="222"/>
      <c r="P504" s="222"/>
      <c r="Q504" s="222"/>
      <c r="R504" s="222"/>
      <c r="S504" s="222"/>
      <c r="T504" s="222"/>
      <c r="U504" s="222"/>
      <c r="V504" s="222"/>
      <c r="W504" s="222"/>
      <c r="X504" s="222"/>
      <c r="Y504" s="211"/>
      <c r="Z504" s="211"/>
      <c r="AA504" s="211"/>
      <c r="AB504" s="211"/>
      <c r="AC504" s="211"/>
      <c r="AD504" s="211"/>
      <c r="AE504" s="211"/>
      <c r="AF504" s="211"/>
      <c r="AG504" s="211" t="s">
        <v>219</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68" t="s">
        <v>2536</v>
      </c>
      <c r="D505" s="259"/>
      <c r="E505" s="260">
        <v>4</v>
      </c>
      <c r="F505" s="222"/>
      <c r="G505" s="222"/>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288</v>
      </c>
      <c r="AH505" s="211">
        <v>0</v>
      </c>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outlineLevel="1" x14ac:dyDescent="0.2">
      <c r="A506" s="233">
        <v>100</v>
      </c>
      <c r="B506" s="234" t="s">
        <v>2537</v>
      </c>
      <c r="C506" s="252" t="s">
        <v>2538</v>
      </c>
      <c r="D506" s="235" t="s">
        <v>980</v>
      </c>
      <c r="E506" s="236">
        <v>2</v>
      </c>
      <c r="F506" s="237"/>
      <c r="G506" s="238">
        <f>ROUND(E506*F506,2)</f>
        <v>0</v>
      </c>
      <c r="H506" s="237"/>
      <c r="I506" s="238">
        <f>ROUND(E506*H506,2)</f>
        <v>0</v>
      </c>
      <c r="J506" s="237"/>
      <c r="K506" s="238">
        <f>ROUND(E506*J506,2)</f>
        <v>0</v>
      </c>
      <c r="L506" s="238">
        <v>21</v>
      </c>
      <c r="M506" s="238">
        <f>G506*(1+L506/100)</f>
        <v>0</v>
      </c>
      <c r="N506" s="238">
        <v>0</v>
      </c>
      <c r="O506" s="238">
        <f>ROUND(E506*N506,2)</f>
        <v>0</v>
      </c>
      <c r="P506" s="238">
        <v>0</v>
      </c>
      <c r="Q506" s="238">
        <f>ROUND(E506*P506,2)</f>
        <v>0</v>
      </c>
      <c r="R506" s="238"/>
      <c r="S506" s="238" t="s">
        <v>214</v>
      </c>
      <c r="T506" s="239" t="s">
        <v>2528</v>
      </c>
      <c r="U506" s="222">
        <v>0</v>
      </c>
      <c r="V506" s="222">
        <f>ROUND(E506*U506,2)</f>
        <v>0</v>
      </c>
      <c r="W506" s="222"/>
      <c r="X506" s="222" t="s">
        <v>2242</v>
      </c>
      <c r="Y506" s="211"/>
      <c r="Z506" s="211"/>
      <c r="AA506" s="211"/>
      <c r="AB506" s="211"/>
      <c r="AC506" s="211"/>
      <c r="AD506" s="211"/>
      <c r="AE506" s="211"/>
      <c r="AF506" s="211"/>
      <c r="AG506" s="211" t="s">
        <v>2529</v>
      </c>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ht="20.95" outlineLevel="1" x14ac:dyDescent="0.2">
      <c r="A507" s="218"/>
      <c r="B507" s="219"/>
      <c r="C507" s="253" t="s">
        <v>3186</v>
      </c>
      <c r="D507" s="240"/>
      <c r="E507" s="240"/>
      <c r="F507" s="240"/>
      <c r="G507" s="240"/>
      <c r="H507" s="222"/>
      <c r="I507" s="222"/>
      <c r="J507" s="222"/>
      <c r="K507" s="222"/>
      <c r="L507" s="222"/>
      <c r="M507" s="222"/>
      <c r="N507" s="222"/>
      <c r="O507" s="222"/>
      <c r="P507" s="222"/>
      <c r="Q507" s="222"/>
      <c r="R507" s="222"/>
      <c r="S507" s="222"/>
      <c r="T507" s="222"/>
      <c r="U507" s="222"/>
      <c r="V507" s="222"/>
      <c r="W507" s="222"/>
      <c r="X507" s="222"/>
      <c r="Y507" s="211"/>
      <c r="Z507" s="211"/>
      <c r="AA507" s="211"/>
      <c r="AB507" s="211"/>
      <c r="AC507" s="211"/>
      <c r="AD507" s="211"/>
      <c r="AE507" s="211"/>
      <c r="AF507" s="211"/>
      <c r="AG507" s="211" t="s">
        <v>219</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41" t="str">
        <f>C507</f>
        <v>střešní dvouúrovňový vodorovný vtok, těleso + nástavec pro zateplení, těleso vtoku opatřeno integrovaným přířezem z PVC folie, nástavec opatřen integrovaným přířezem z PVC folie</v>
      </c>
      <c r="BB507" s="211"/>
      <c r="BC507" s="211"/>
      <c r="BD507" s="211"/>
      <c r="BE507" s="211"/>
      <c r="BF507" s="211"/>
      <c r="BG507" s="211"/>
      <c r="BH507" s="211"/>
    </row>
    <row r="508" spans="1:60" outlineLevel="1" x14ac:dyDescent="0.2">
      <c r="A508" s="218"/>
      <c r="B508" s="219"/>
      <c r="C508" s="254" t="s">
        <v>3187</v>
      </c>
      <c r="D508" s="242"/>
      <c r="E508" s="242"/>
      <c r="F508" s="242"/>
      <c r="G508" s="242"/>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219</v>
      </c>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18"/>
      <c r="B509" s="219"/>
      <c r="C509" s="254" t="s">
        <v>1903</v>
      </c>
      <c r="D509" s="242"/>
      <c r="E509" s="242"/>
      <c r="F509" s="242"/>
      <c r="G509" s="242"/>
      <c r="H509" s="222"/>
      <c r="I509" s="222"/>
      <c r="J509" s="222"/>
      <c r="K509" s="222"/>
      <c r="L509" s="222"/>
      <c r="M509" s="222"/>
      <c r="N509" s="222"/>
      <c r="O509" s="222"/>
      <c r="P509" s="222"/>
      <c r="Q509" s="222"/>
      <c r="R509" s="222"/>
      <c r="S509" s="222"/>
      <c r="T509" s="222"/>
      <c r="U509" s="222"/>
      <c r="V509" s="222"/>
      <c r="W509" s="222"/>
      <c r="X509" s="222"/>
      <c r="Y509" s="211"/>
      <c r="Z509" s="211"/>
      <c r="AA509" s="211"/>
      <c r="AB509" s="211"/>
      <c r="AC509" s="211"/>
      <c r="AD509" s="211"/>
      <c r="AE509" s="211"/>
      <c r="AF509" s="211"/>
      <c r="AG509" s="211" t="s">
        <v>219</v>
      </c>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18"/>
      <c r="B510" s="219"/>
      <c r="C510" s="268" t="s">
        <v>2539</v>
      </c>
      <c r="D510" s="259"/>
      <c r="E510" s="260">
        <v>2</v>
      </c>
      <c r="F510" s="222"/>
      <c r="G510" s="222"/>
      <c r="H510" s="222"/>
      <c r="I510" s="222"/>
      <c r="J510" s="222"/>
      <c r="K510" s="222"/>
      <c r="L510" s="222"/>
      <c r="M510" s="222"/>
      <c r="N510" s="222"/>
      <c r="O510" s="222"/>
      <c r="P510" s="222"/>
      <c r="Q510" s="222"/>
      <c r="R510" s="222"/>
      <c r="S510" s="222"/>
      <c r="T510" s="222"/>
      <c r="U510" s="222"/>
      <c r="V510" s="222"/>
      <c r="W510" s="222"/>
      <c r="X510" s="222"/>
      <c r="Y510" s="211"/>
      <c r="Z510" s="211"/>
      <c r="AA510" s="211"/>
      <c r="AB510" s="211"/>
      <c r="AC510" s="211"/>
      <c r="AD510" s="211"/>
      <c r="AE510" s="211"/>
      <c r="AF510" s="211"/>
      <c r="AG510" s="211" t="s">
        <v>288</v>
      </c>
      <c r="AH510" s="211">
        <v>0</v>
      </c>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33">
        <v>101</v>
      </c>
      <c r="B511" s="234" t="s">
        <v>2540</v>
      </c>
      <c r="C511" s="252" t="s">
        <v>2541</v>
      </c>
      <c r="D511" s="235" t="s">
        <v>980</v>
      </c>
      <c r="E511" s="236">
        <v>1</v>
      </c>
      <c r="F511" s="237"/>
      <c r="G511" s="238">
        <f>ROUND(E511*F511,2)</f>
        <v>0</v>
      </c>
      <c r="H511" s="237"/>
      <c r="I511" s="238">
        <f>ROUND(E511*H511,2)</f>
        <v>0</v>
      </c>
      <c r="J511" s="237"/>
      <c r="K511" s="238">
        <f>ROUND(E511*J511,2)</f>
        <v>0</v>
      </c>
      <c r="L511" s="238">
        <v>21</v>
      </c>
      <c r="M511" s="238">
        <f>G511*(1+L511/100)</f>
        <v>0</v>
      </c>
      <c r="N511" s="238">
        <v>0</v>
      </c>
      <c r="O511" s="238">
        <f>ROUND(E511*N511,2)</f>
        <v>0</v>
      </c>
      <c r="P511" s="238">
        <v>0</v>
      </c>
      <c r="Q511" s="238">
        <f>ROUND(E511*P511,2)</f>
        <v>0</v>
      </c>
      <c r="R511" s="238"/>
      <c r="S511" s="238" t="s">
        <v>214</v>
      </c>
      <c r="T511" s="239" t="s">
        <v>2528</v>
      </c>
      <c r="U511" s="222">
        <v>0</v>
      </c>
      <c r="V511" s="222">
        <f>ROUND(E511*U511,2)</f>
        <v>0</v>
      </c>
      <c r="W511" s="222"/>
      <c r="X511" s="222" t="s">
        <v>2242</v>
      </c>
      <c r="Y511" s="211"/>
      <c r="Z511" s="211"/>
      <c r="AA511" s="211"/>
      <c r="AB511" s="211"/>
      <c r="AC511" s="211"/>
      <c r="AD511" s="211"/>
      <c r="AE511" s="211"/>
      <c r="AF511" s="211"/>
      <c r="AG511" s="211" t="s">
        <v>2529</v>
      </c>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ht="20.95" outlineLevel="1" x14ac:dyDescent="0.2">
      <c r="A512" s="218"/>
      <c r="B512" s="219"/>
      <c r="C512" s="253" t="s">
        <v>3188</v>
      </c>
      <c r="D512" s="240"/>
      <c r="E512" s="240"/>
      <c r="F512" s="240"/>
      <c r="G512" s="240"/>
      <c r="H512" s="222"/>
      <c r="I512" s="222"/>
      <c r="J512" s="222"/>
      <c r="K512" s="222"/>
      <c r="L512" s="222"/>
      <c r="M512" s="222"/>
      <c r="N512" s="222"/>
      <c r="O512" s="222"/>
      <c r="P512" s="222"/>
      <c r="Q512" s="222"/>
      <c r="R512" s="222"/>
      <c r="S512" s="222"/>
      <c r="T512" s="222"/>
      <c r="U512" s="222"/>
      <c r="V512" s="222"/>
      <c r="W512" s="222"/>
      <c r="X512" s="222"/>
      <c r="Y512" s="211"/>
      <c r="Z512" s="211"/>
      <c r="AA512" s="211"/>
      <c r="AB512" s="211"/>
      <c r="AC512" s="211"/>
      <c r="AD512" s="211"/>
      <c r="AE512" s="211"/>
      <c r="AF512" s="211"/>
      <c r="AG512" s="211" t="s">
        <v>219</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41" t="str">
        <f>C512</f>
        <v>střešní dvouúrovňový svislý vtok, těleso + nástavec pro zateplení, těleso vtoku opatřeno integrovaným přířezem z PVC folie, nástavec opatřen integrovaným přířezem z PVC folie</v>
      </c>
      <c r="BB512" s="211"/>
      <c r="BC512" s="211"/>
      <c r="BD512" s="211"/>
      <c r="BE512" s="211"/>
      <c r="BF512" s="211"/>
      <c r="BG512" s="211"/>
      <c r="BH512" s="211"/>
    </row>
    <row r="513" spans="1:60" outlineLevel="1" x14ac:dyDescent="0.2">
      <c r="A513" s="218"/>
      <c r="B513" s="219"/>
      <c r="C513" s="254" t="s">
        <v>3187</v>
      </c>
      <c r="D513" s="242"/>
      <c r="E513" s="242"/>
      <c r="F513" s="242"/>
      <c r="G513" s="242"/>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219</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18"/>
      <c r="B514" s="219"/>
      <c r="C514" s="254" t="s">
        <v>1903</v>
      </c>
      <c r="D514" s="242"/>
      <c r="E514" s="242"/>
      <c r="F514" s="242"/>
      <c r="G514" s="242"/>
      <c r="H514" s="222"/>
      <c r="I514" s="222"/>
      <c r="J514" s="222"/>
      <c r="K514" s="222"/>
      <c r="L514" s="222"/>
      <c r="M514" s="222"/>
      <c r="N514" s="222"/>
      <c r="O514" s="222"/>
      <c r="P514" s="222"/>
      <c r="Q514" s="222"/>
      <c r="R514" s="222"/>
      <c r="S514" s="222"/>
      <c r="T514" s="222"/>
      <c r="U514" s="222"/>
      <c r="V514" s="222"/>
      <c r="W514" s="222"/>
      <c r="X514" s="222"/>
      <c r="Y514" s="211"/>
      <c r="Z514" s="211"/>
      <c r="AA514" s="211"/>
      <c r="AB514" s="211"/>
      <c r="AC514" s="211"/>
      <c r="AD514" s="211"/>
      <c r="AE514" s="211"/>
      <c r="AF514" s="211"/>
      <c r="AG514" s="211" t="s">
        <v>219</v>
      </c>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18"/>
      <c r="B515" s="219"/>
      <c r="C515" s="268" t="s">
        <v>2542</v>
      </c>
      <c r="D515" s="259"/>
      <c r="E515" s="260">
        <v>1</v>
      </c>
      <c r="F515" s="222"/>
      <c r="G515" s="222"/>
      <c r="H515" s="222"/>
      <c r="I515" s="222"/>
      <c r="J515" s="222"/>
      <c r="K515" s="222"/>
      <c r="L515" s="222"/>
      <c r="M515" s="222"/>
      <c r="N515" s="222"/>
      <c r="O515" s="222"/>
      <c r="P515" s="222"/>
      <c r="Q515" s="222"/>
      <c r="R515" s="222"/>
      <c r="S515" s="222"/>
      <c r="T515" s="222"/>
      <c r="U515" s="222"/>
      <c r="V515" s="222"/>
      <c r="W515" s="222"/>
      <c r="X515" s="222"/>
      <c r="Y515" s="211"/>
      <c r="Z515" s="211"/>
      <c r="AA515" s="211"/>
      <c r="AB515" s="211"/>
      <c r="AC515" s="211"/>
      <c r="AD515" s="211"/>
      <c r="AE515" s="211"/>
      <c r="AF515" s="211"/>
      <c r="AG515" s="211" t="s">
        <v>288</v>
      </c>
      <c r="AH515" s="211">
        <v>0</v>
      </c>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ht="13.1" x14ac:dyDescent="0.2">
      <c r="A516" s="227" t="s">
        <v>209</v>
      </c>
      <c r="B516" s="228" t="s">
        <v>130</v>
      </c>
      <c r="C516" s="251" t="s">
        <v>131</v>
      </c>
      <c r="D516" s="229"/>
      <c r="E516" s="230"/>
      <c r="F516" s="231"/>
      <c r="G516" s="231">
        <f>SUMIF(AG517:AG615,"&lt;&gt;NOR",G517:G615)</f>
        <v>0</v>
      </c>
      <c r="H516" s="231"/>
      <c r="I516" s="231">
        <f>SUM(I517:I615)</f>
        <v>0</v>
      </c>
      <c r="J516" s="231"/>
      <c r="K516" s="231">
        <f>SUM(K517:K615)</f>
        <v>0</v>
      </c>
      <c r="L516" s="231"/>
      <c r="M516" s="231">
        <f>SUM(M517:M615)</f>
        <v>0</v>
      </c>
      <c r="N516" s="231"/>
      <c r="O516" s="231">
        <f>SUM(O517:O615)</f>
        <v>0.52</v>
      </c>
      <c r="P516" s="231"/>
      <c r="Q516" s="231">
        <f>SUM(Q517:Q615)</f>
        <v>156.08000000000001</v>
      </c>
      <c r="R516" s="231"/>
      <c r="S516" s="231"/>
      <c r="T516" s="232"/>
      <c r="U516" s="226"/>
      <c r="V516" s="226">
        <f>SUM(V517:V615)</f>
        <v>1910.3500000000001</v>
      </c>
      <c r="W516" s="226"/>
      <c r="X516" s="226"/>
      <c r="AG516" t="s">
        <v>210</v>
      </c>
    </row>
    <row r="517" spans="1:60" ht="20.95" outlineLevel="1" x14ac:dyDescent="0.2">
      <c r="A517" s="233">
        <v>102</v>
      </c>
      <c r="B517" s="234" t="s">
        <v>675</v>
      </c>
      <c r="C517" s="252" t="s">
        <v>676</v>
      </c>
      <c r="D517" s="235" t="s">
        <v>294</v>
      </c>
      <c r="E517" s="236">
        <v>29.709</v>
      </c>
      <c r="F517" s="237"/>
      <c r="G517" s="238">
        <f>ROUND(E517*F517,2)</f>
        <v>0</v>
      </c>
      <c r="H517" s="237"/>
      <c r="I517" s="238">
        <f>ROUND(E517*H517,2)</f>
        <v>0</v>
      </c>
      <c r="J517" s="237"/>
      <c r="K517" s="238">
        <f>ROUND(E517*J517,2)</f>
        <v>0</v>
      </c>
      <c r="L517" s="238">
        <v>21</v>
      </c>
      <c r="M517" s="238">
        <f>G517*(1+L517/100)</f>
        <v>0</v>
      </c>
      <c r="N517" s="238">
        <v>0</v>
      </c>
      <c r="O517" s="238">
        <f>ROUND(E517*N517,2)</f>
        <v>0</v>
      </c>
      <c r="P517" s="238">
        <v>4.5999999999999999E-2</v>
      </c>
      <c r="Q517" s="238">
        <f>ROUND(E517*P517,2)</f>
        <v>1.37</v>
      </c>
      <c r="R517" s="238" t="s">
        <v>677</v>
      </c>
      <c r="S517" s="238" t="s">
        <v>214</v>
      </c>
      <c r="T517" s="239" t="s">
        <v>284</v>
      </c>
      <c r="U517" s="222">
        <v>0.26</v>
      </c>
      <c r="V517" s="222">
        <f>ROUND(E517*U517,2)</f>
        <v>7.72</v>
      </c>
      <c r="W517" s="222"/>
      <c r="X517" s="222" t="s">
        <v>248</v>
      </c>
      <c r="Y517" s="211"/>
      <c r="Z517" s="211"/>
      <c r="AA517" s="211"/>
      <c r="AB517" s="211"/>
      <c r="AC517" s="211"/>
      <c r="AD517" s="211"/>
      <c r="AE517" s="211"/>
      <c r="AF517" s="211"/>
      <c r="AG517" s="211" t="s">
        <v>249</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ht="31.45" outlineLevel="1" x14ac:dyDescent="0.2">
      <c r="A518" s="218"/>
      <c r="B518" s="219"/>
      <c r="C518" s="268" t="s">
        <v>2334</v>
      </c>
      <c r="D518" s="259"/>
      <c r="E518" s="260">
        <v>29.709</v>
      </c>
      <c r="F518" s="222"/>
      <c r="G518" s="222"/>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288</v>
      </c>
      <c r="AH518" s="211">
        <v>0</v>
      </c>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ht="20.95" outlineLevel="1" x14ac:dyDescent="0.2">
      <c r="A519" s="233">
        <v>103</v>
      </c>
      <c r="B519" s="234" t="s">
        <v>679</v>
      </c>
      <c r="C519" s="252" t="s">
        <v>680</v>
      </c>
      <c r="D519" s="235" t="s">
        <v>294</v>
      </c>
      <c r="E519" s="236">
        <v>22.475000000000001</v>
      </c>
      <c r="F519" s="237"/>
      <c r="G519" s="238">
        <f>ROUND(E519*F519,2)</f>
        <v>0</v>
      </c>
      <c r="H519" s="237"/>
      <c r="I519" s="238">
        <f>ROUND(E519*H519,2)</f>
        <v>0</v>
      </c>
      <c r="J519" s="237"/>
      <c r="K519" s="238">
        <f>ROUND(E519*J519,2)</f>
        <v>0</v>
      </c>
      <c r="L519" s="238">
        <v>21</v>
      </c>
      <c r="M519" s="238">
        <f>G519*(1+L519/100)</f>
        <v>0</v>
      </c>
      <c r="N519" s="238">
        <v>0</v>
      </c>
      <c r="O519" s="238">
        <f>ROUND(E519*N519,2)</f>
        <v>0</v>
      </c>
      <c r="P519" s="238">
        <v>6.8000000000000005E-2</v>
      </c>
      <c r="Q519" s="238">
        <f>ROUND(E519*P519,2)</f>
        <v>1.53</v>
      </c>
      <c r="R519" s="238" t="s">
        <v>677</v>
      </c>
      <c r="S519" s="238" t="s">
        <v>214</v>
      </c>
      <c r="T519" s="239" t="s">
        <v>284</v>
      </c>
      <c r="U519" s="222">
        <v>0.69</v>
      </c>
      <c r="V519" s="222">
        <f>ROUND(E519*U519,2)</f>
        <v>15.51</v>
      </c>
      <c r="W519" s="222"/>
      <c r="X519" s="222" t="s">
        <v>248</v>
      </c>
      <c r="Y519" s="211"/>
      <c r="Z519" s="211"/>
      <c r="AA519" s="211"/>
      <c r="AB519" s="211"/>
      <c r="AC519" s="211"/>
      <c r="AD519" s="211"/>
      <c r="AE519" s="211"/>
      <c r="AF519" s="211"/>
      <c r="AG519" s="211" t="s">
        <v>249</v>
      </c>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outlineLevel="1" x14ac:dyDescent="0.2">
      <c r="A520" s="218"/>
      <c r="B520" s="219"/>
      <c r="C520" s="267" t="s">
        <v>681</v>
      </c>
      <c r="D520" s="265"/>
      <c r="E520" s="265"/>
      <c r="F520" s="265"/>
      <c r="G520" s="265"/>
      <c r="H520" s="222"/>
      <c r="I520" s="222"/>
      <c r="J520" s="222"/>
      <c r="K520" s="222"/>
      <c r="L520" s="222"/>
      <c r="M520" s="222"/>
      <c r="N520" s="222"/>
      <c r="O520" s="222"/>
      <c r="P520" s="222"/>
      <c r="Q520" s="222"/>
      <c r="R520" s="222"/>
      <c r="S520" s="222"/>
      <c r="T520" s="222"/>
      <c r="U520" s="222"/>
      <c r="V520" s="222"/>
      <c r="W520" s="222"/>
      <c r="X520" s="222"/>
      <c r="Y520" s="211"/>
      <c r="Z520" s="211"/>
      <c r="AA520" s="211"/>
      <c r="AB520" s="211"/>
      <c r="AC520" s="211"/>
      <c r="AD520" s="211"/>
      <c r="AE520" s="211"/>
      <c r="AF520" s="211"/>
      <c r="AG520" s="211" t="s">
        <v>286</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ht="20.95" outlineLevel="1" x14ac:dyDescent="0.2">
      <c r="A521" s="218"/>
      <c r="B521" s="219"/>
      <c r="C521" s="268" t="s">
        <v>2543</v>
      </c>
      <c r="D521" s="259"/>
      <c r="E521" s="260">
        <v>22.475000000000001</v>
      </c>
      <c r="F521" s="222"/>
      <c r="G521" s="222"/>
      <c r="H521" s="222"/>
      <c r="I521" s="222"/>
      <c r="J521" s="222"/>
      <c r="K521" s="222"/>
      <c r="L521" s="222"/>
      <c r="M521" s="222"/>
      <c r="N521" s="222"/>
      <c r="O521" s="222"/>
      <c r="P521" s="222"/>
      <c r="Q521" s="222"/>
      <c r="R521" s="222"/>
      <c r="S521" s="222"/>
      <c r="T521" s="222"/>
      <c r="U521" s="222"/>
      <c r="V521" s="222"/>
      <c r="W521" s="222"/>
      <c r="X521" s="222"/>
      <c r="Y521" s="211"/>
      <c r="Z521" s="211"/>
      <c r="AA521" s="211"/>
      <c r="AB521" s="211"/>
      <c r="AC521" s="211"/>
      <c r="AD521" s="211"/>
      <c r="AE521" s="211"/>
      <c r="AF521" s="211"/>
      <c r="AG521" s="211" t="s">
        <v>288</v>
      </c>
      <c r="AH521" s="211">
        <v>0</v>
      </c>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1" x14ac:dyDescent="0.2">
      <c r="A522" s="233">
        <v>104</v>
      </c>
      <c r="B522" s="234" t="s">
        <v>683</v>
      </c>
      <c r="C522" s="252" t="s">
        <v>684</v>
      </c>
      <c r="D522" s="235" t="s">
        <v>294</v>
      </c>
      <c r="E522" s="236">
        <v>2.4300000000000002</v>
      </c>
      <c r="F522" s="237"/>
      <c r="G522" s="238">
        <f>ROUND(E522*F522,2)</f>
        <v>0</v>
      </c>
      <c r="H522" s="237"/>
      <c r="I522" s="238">
        <f>ROUND(E522*H522,2)</f>
        <v>0</v>
      </c>
      <c r="J522" s="237"/>
      <c r="K522" s="238">
        <f>ROUND(E522*J522,2)</f>
        <v>0</v>
      </c>
      <c r="L522" s="238">
        <v>21</v>
      </c>
      <c r="M522" s="238">
        <f>G522*(1+L522/100)</f>
        <v>0</v>
      </c>
      <c r="N522" s="238">
        <v>2.1900000000000001E-3</v>
      </c>
      <c r="O522" s="238">
        <f>ROUND(E522*N522,2)</f>
        <v>0.01</v>
      </c>
      <c r="P522" s="238">
        <v>7.4999999999999997E-2</v>
      </c>
      <c r="Q522" s="238">
        <f>ROUND(E522*P522,2)</f>
        <v>0.18</v>
      </c>
      <c r="R522" s="238" t="s">
        <v>677</v>
      </c>
      <c r="S522" s="238" t="s">
        <v>214</v>
      </c>
      <c r="T522" s="239" t="s">
        <v>284</v>
      </c>
      <c r="U522" s="222">
        <v>0.95499999999999996</v>
      </c>
      <c r="V522" s="222">
        <f>ROUND(E522*U522,2)</f>
        <v>2.3199999999999998</v>
      </c>
      <c r="W522" s="222"/>
      <c r="X522" s="222" t="s">
        <v>248</v>
      </c>
      <c r="Y522" s="211"/>
      <c r="Z522" s="211"/>
      <c r="AA522" s="211"/>
      <c r="AB522" s="211"/>
      <c r="AC522" s="211"/>
      <c r="AD522" s="211"/>
      <c r="AE522" s="211"/>
      <c r="AF522" s="211"/>
      <c r="AG522" s="211" t="s">
        <v>249</v>
      </c>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18"/>
      <c r="B523" s="219"/>
      <c r="C523" s="267" t="s">
        <v>685</v>
      </c>
      <c r="D523" s="265"/>
      <c r="E523" s="265"/>
      <c r="F523" s="265"/>
      <c r="G523" s="265"/>
      <c r="H523" s="222"/>
      <c r="I523" s="222"/>
      <c r="J523" s="222"/>
      <c r="K523" s="222"/>
      <c r="L523" s="222"/>
      <c r="M523" s="222"/>
      <c r="N523" s="222"/>
      <c r="O523" s="222"/>
      <c r="P523" s="222"/>
      <c r="Q523" s="222"/>
      <c r="R523" s="222"/>
      <c r="S523" s="222"/>
      <c r="T523" s="222"/>
      <c r="U523" s="222"/>
      <c r="V523" s="222"/>
      <c r="W523" s="222"/>
      <c r="X523" s="222"/>
      <c r="Y523" s="211"/>
      <c r="Z523" s="211"/>
      <c r="AA523" s="211"/>
      <c r="AB523" s="211"/>
      <c r="AC523" s="211"/>
      <c r="AD523" s="211"/>
      <c r="AE523" s="211"/>
      <c r="AF523" s="211"/>
      <c r="AG523" s="211" t="s">
        <v>286</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68" t="s">
        <v>2544</v>
      </c>
      <c r="D524" s="259"/>
      <c r="E524" s="260">
        <v>2.4300000000000002</v>
      </c>
      <c r="F524" s="222"/>
      <c r="G524" s="222"/>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288</v>
      </c>
      <c r="AH524" s="211">
        <v>0</v>
      </c>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33">
        <v>105</v>
      </c>
      <c r="B525" s="234" t="s">
        <v>687</v>
      </c>
      <c r="C525" s="252" t="s">
        <v>688</v>
      </c>
      <c r="D525" s="235" t="s">
        <v>294</v>
      </c>
      <c r="E525" s="236">
        <v>33.39</v>
      </c>
      <c r="F525" s="237"/>
      <c r="G525" s="238">
        <f>ROUND(E525*F525,2)</f>
        <v>0</v>
      </c>
      <c r="H525" s="237"/>
      <c r="I525" s="238">
        <f>ROUND(E525*H525,2)</f>
        <v>0</v>
      </c>
      <c r="J525" s="237"/>
      <c r="K525" s="238">
        <f>ROUND(E525*J525,2)</f>
        <v>0</v>
      </c>
      <c r="L525" s="238">
        <v>21</v>
      </c>
      <c r="M525" s="238">
        <f>G525*(1+L525/100)</f>
        <v>0</v>
      </c>
      <c r="N525" s="238">
        <v>1E-3</v>
      </c>
      <c r="O525" s="238">
        <f>ROUND(E525*N525,2)</f>
        <v>0.03</v>
      </c>
      <c r="P525" s="238">
        <v>6.2E-2</v>
      </c>
      <c r="Q525" s="238">
        <f>ROUND(E525*P525,2)</f>
        <v>2.0699999999999998</v>
      </c>
      <c r="R525" s="238" t="s">
        <v>677</v>
      </c>
      <c r="S525" s="238" t="s">
        <v>214</v>
      </c>
      <c r="T525" s="239" t="s">
        <v>284</v>
      </c>
      <c r="U525" s="222">
        <v>0.61199999999999999</v>
      </c>
      <c r="V525" s="222">
        <f>ROUND(E525*U525,2)</f>
        <v>20.43</v>
      </c>
      <c r="W525" s="222"/>
      <c r="X525" s="222" t="s">
        <v>248</v>
      </c>
      <c r="Y525" s="211"/>
      <c r="Z525" s="211"/>
      <c r="AA525" s="211"/>
      <c r="AB525" s="211"/>
      <c r="AC525" s="211"/>
      <c r="AD525" s="211"/>
      <c r="AE525" s="211"/>
      <c r="AF525" s="211"/>
      <c r="AG525" s="211" t="s">
        <v>249</v>
      </c>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1" x14ac:dyDescent="0.2">
      <c r="A526" s="218"/>
      <c r="B526" s="219"/>
      <c r="C526" s="267" t="s">
        <v>685</v>
      </c>
      <c r="D526" s="265"/>
      <c r="E526" s="265"/>
      <c r="F526" s="265"/>
      <c r="G526" s="265"/>
      <c r="H526" s="222"/>
      <c r="I526" s="222"/>
      <c r="J526" s="222"/>
      <c r="K526" s="222"/>
      <c r="L526" s="222"/>
      <c r="M526" s="222"/>
      <c r="N526" s="222"/>
      <c r="O526" s="222"/>
      <c r="P526" s="222"/>
      <c r="Q526" s="222"/>
      <c r="R526" s="222"/>
      <c r="S526" s="222"/>
      <c r="T526" s="222"/>
      <c r="U526" s="222"/>
      <c r="V526" s="222"/>
      <c r="W526" s="222"/>
      <c r="X526" s="222"/>
      <c r="Y526" s="211"/>
      <c r="Z526" s="211"/>
      <c r="AA526" s="211"/>
      <c r="AB526" s="211"/>
      <c r="AC526" s="211"/>
      <c r="AD526" s="211"/>
      <c r="AE526" s="211"/>
      <c r="AF526" s="211"/>
      <c r="AG526" s="211" t="s">
        <v>286</v>
      </c>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18"/>
      <c r="B527" s="219"/>
      <c r="C527" s="268" t="s">
        <v>2545</v>
      </c>
      <c r="D527" s="259"/>
      <c r="E527" s="260">
        <v>4.4000000000000004</v>
      </c>
      <c r="F527" s="222"/>
      <c r="G527" s="222"/>
      <c r="H527" s="222"/>
      <c r="I527" s="222"/>
      <c r="J527" s="222"/>
      <c r="K527" s="222"/>
      <c r="L527" s="222"/>
      <c r="M527" s="222"/>
      <c r="N527" s="222"/>
      <c r="O527" s="222"/>
      <c r="P527" s="222"/>
      <c r="Q527" s="222"/>
      <c r="R527" s="222"/>
      <c r="S527" s="222"/>
      <c r="T527" s="222"/>
      <c r="U527" s="222"/>
      <c r="V527" s="222"/>
      <c r="W527" s="222"/>
      <c r="X527" s="222"/>
      <c r="Y527" s="211"/>
      <c r="Z527" s="211"/>
      <c r="AA527" s="211"/>
      <c r="AB527" s="211"/>
      <c r="AC527" s="211"/>
      <c r="AD527" s="211"/>
      <c r="AE527" s="211"/>
      <c r="AF527" s="211"/>
      <c r="AG527" s="211" t="s">
        <v>288</v>
      </c>
      <c r="AH527" s="211">
        <v>0</v>
      </c>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18"/>
      <c r="B528" s="219"/>
      <c r="C528" s="268" t="s">
        <v>2546</v>
      </c>
      <c r="D528" s="259"/>
      <c r="E528" s="260">
        <v>1.62</v>
      </c>
      <c r="F528" s="222"/>
      <c r="G528" s="222"/>
      <c r="H528" s="222"/>
      <c r="I528" s="222"/>
      <c r="J528" s="222"/>
      <c r="K528" s="222"/>
      <c r="L528" s="222"/>
      <c r="M528" s="222"/>
      <c r="N528" s="222"/>
      <c r="O528" s="222"/>
      <c r="P528" s="222"/>
      <c r="Q528" s="222"/>
      <c r="R528" s="222"/>
      <c r="S528" s="222"/>
      <c r="T528" s="222"/>
      <c r="U528" s="222"/>
      <c r="V528" s="222"/>
      <c r="W528" s="222"/>
      <c r="X528" s="222"/>
      <c r="Y528" s="211"/>
      <c r="Z528" s="211"/>
      <c r="AA528" s="211"/>
      <c r="AB528" s="211"/>
      <c r="AC528" s="211"/>
      <c r="AD528" s="211"/>
      <c r="AE528" s="211"/>
      <c r="AF528" s="211"/>
      <c r="AG528" s="211" t="s">
        <v>288</v>
      </c>
      <c r="AH528" s="211">
        <v>0</v>
      </c>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18"/>
      <c r="B529" s="219"/>
      <c r="C529" s="268" t="s">
        <v>2342</v>
      </c>
      <c r="D529" s="259"/>
      <c r="E529" s="260">
        <v>1.89</v>
      </c>
      <c r="F529" s="222"/>
      <c r="G529" s="222"/>
      <c r="H529" s="222"/>
      <c r="I529" s="222"/>
      <c r="J529" s="222"/>
      <c r="K529" s="222"/>
      <c r="L529" s="222"/>
      <c r="M529" s="222"/>
      <c r="N529" s="222"/>
      <c r="O529" s="222"/>
      <c r="P529" s="222"/>
      <c r="Q529" s="222"/>
      <c r="R529" s="222"/>
      <c r="S529" s="222"/>
      <c r="T529" s="222"/>
      <c r="U529" s="222"/>
      <c r="V529" s="222"/>
      <c r="W529" s="222"/>
      <c r="X529" s="222"/>
      <c r="Y529" s="211"/>
      <c r="Z529" s="211"/>
      <c r="AA529" s="211"/>
      <c r="AB529" s="211"/>
      <c r="AC529" s="211"/>
      <c r="AD529" s="211"/>
      <c r="AE529" s="211"/>
      <c r="AF529" s="211"/>
      <c r="AG529" s="211" t="s">
        <v>288</v>
      </c>
      <c r="AH529" s="211">
        <v>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18"/>
      <c r="B530" s="219"/>
      <c r="C530" s="268" t="s">
        <v>2346</v>
      </c>
      <c r="D530" s="259"/>
      <c r="E530" s="260">
        <v>2.8</v>
      </c>
      <c r="F530" s="222"/>
      <c r="G530" s="222"/>
      <c r="H530" s="222"/>
      <c r="I530" s="222"/>
      <c r="J530" s="222"/>
      <c r="K530" s="222"/>
      <c r="L530" s="222"/>
      <c r="M530" s="222"/>
      <c r="N530" s="222"/>
      <c r="O530" s="222"/>
      <c r="P530" s="222"/>
      <c r="Q530" s="222"/>
      <c r="R530" s="222"/>
      <c r="S530" s="222"/>
      <c r="T530" s="222"/>
      <c r="U530" s="222"/>
      <c r="V530" s="222"/>
      <c r="W530" s="222"/>
      <c r="X530" s="222"/>
      <c r="Y530" s="211"/>
      <c r="Z530" s="211"/>
      <c r="AA530" s="211"/>
      <c r="AB530" s="211"/>
      <c r="AC530" s="211"/>
      <c r="AD530" s="211"/>
      <c r="AE530" s="211"/>
      <c r="AF530" s="211"/>
      <c r="AG530" s="211" t="s">
        <v>288</v>
      </c>
      <c r="AH530" s="211">
        <v>0</v>
      </c>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8" t="s">
        <v>2351</v>
      </c>
      <c r="D531" s="259"/>
      <c r="E531" s="260">
        <v>19.440000000000001</v>
      </c>
      <c r="F531" s="222"/>
      <c r="G531" s="222"/>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288</v>
      </c>
      <c r="AH531" s="211">
        <v>0</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1" x14ac:dyDescent="0.2">
      <c r="A532" s="218"/>
      <c r="B532" s="219"/>
      <c r="C532" s="268" t="s">
        <v>2365</v>
      </c>
      <c r="D532" s="259"/>
      <c r="E532" s="260">
        <v>3.24</v>
      </c>
      <c r="F532" s="222"/>
      <c r="G532" s="222"/>
      <c r="H532" s="222"/>
      <c r="I532" s="222"/>
      <c r="J532" s="222"/>
      <c r="K532" s="222"/>
      <c r="L532" s="222"/>
      <c r="M532" s="222"/>
      <c r="N532" s="222"/>
      <c r="O532" s="222"/>
      <c r="P532" s="222"/>
      <c r="Q532" s="222"/>
      <c r="R532" s="222"/>
      <c r="S532" s="222"/>
      <c r="T532" s="222"/>
      <c r="U532" s="222"/>
      <c r="V532" s="222"/>
      <c r="W532" s="222"/>
      <c r="X532" s="222"/>
      <c r="Y532" s="211"/>
      <c r="Z532" s="211"/>
      <c r="AA532" s="211"/>
      <c r="AB532" s="211"/>
      <c r="AC532" s="211"/>
      <c r="AD532" s="211"/>
      <c r="AE532" s="211"/>
      <c r="AF532" s="211"/>
      <c r="AG532" s="211" t="s">
        <v>288</v>
      </c>
      <c r="AH532" s="211">
        <v>0</v>
      </c>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outlineLevel="1" x14ac:dyDescent="0.2">
      <c r="A533" s="233">
        <v>106</v>
      </c>
      <c r="B533" s="234" t="s">
        <v>689</v>
      </c>
      <c r="C533" s="252" t="s">
        <v>690</v>
      </c>
      <c r="D533" s="235" t="s">
        <v>294</v>
      </c>
      <c r="E533" s="236">
        <v>173.0985</v>
      </c>
      <c r="F533" s="237"/>
      <c r="G533" s="238">
        <f>ROUND(E533*F533,2)</f>
        <v>0</v>
      </c>
      <c r="H533" s="237"/>
      <c r="I533" s="238">
        <f>ROUND(E533*H533,2)</f>
        <v>0</v>
      </c>
      <c r="J533" s="237"/>
      <c r="K533" s="238">
        <f>ROUND(E533*J533,2)</f>
        <v>0</v>
      </c>
      <c r="L533" s="238">
        <v>21</v>
      </c>
      <c r="M533" s="238">
        <f>G533*(1+L533/100)</f>
        <v>0</v>
      </c>
      <c r="N533" s="238">
        <v>9.2000000000000003E-4</v>
      </c>
      <c r="O533" s="238">
        <f>ROUND(E533*N533,2)</f>
        <v>0.16</v>
      </c>
      <c r="P533" s="238">
        <v>5.3999999999999999E-2</v>
      </c>
      <c r="Q533" s="238">
        <f>ROUND(E533*P533,2)</f>
        <v>9.35</v>
      </c>
      <c r="R533" s="238" t="s">
        <v>677</v>
      </c>
      <c r="S533" s="238" t="s">
        <v>214</v>
      </c>
      <c r="T533" s="239" t="s">
        <v>284</v>
      </c>
      <c r="U533" s="222">
        <v>0.46500000000000002</v>
      </c>
      <c r="V533" s="222">
        <f>ROUND(E533*U533,2)</f>
        <v>80.489999999999995</v>
      </c>
      <c r="W533" s="222"/>
      <c r="X533" s="222" t="s">
        <v>248</v>
      </c>
      <c r="Y533" s="211"/>
      <c r="Z533" s="211"/>
      <c r="AA533" s="211"/>
      <c r="AB533" s="211"/>
      <c r="AC533" s="211"/>
      <c r="AD533" s="211"/>
      <c r="AE533" s="211"/>
      <c r="AF533" s="211"/>
      <c r="AG533" s="211" t="s">
        <v>249</v>
      </c>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18"/>
      <c r="B534" s="219"/>
      <c r="C534" s="267" t="s">
        <v>685</v>
      </c>
      <c r="D534" s="265"/>
      <c r="E534" s="265"/>
      <c r="F534" s="265"/>
      <c r="G534" s="265"/>
      <c r="H534" s="222"/>
      <c r="I534" s="222"/>
      <c r="J534" s="222"/>
      <c r="K534" s="222"/>
      <c r="L534" s="222"/>
      <c r="M534" s="222"/>
      <c r="N534" s="222"/>
      <c r="O534" s="222"/>
      <c r="P534" s="222"/>
      <c r="Q534" s="222"/>
      <c r="R534" s="222"/>
      <c r="S534" s="222"/>
      <c r="T534" s="222"/>
      <c r="U534" s="222"/>
      <c r="V534" s="222"/>
      <c r="W534" s="222"/>
      <c r="X534" s="222"/>
      <c r="Y534" s="211"/>
      <c r="Z534" s="211"/>
      <c r="AA534" s="211"/>
      <c r="AB534" s="211"/>
      <c r="AC534" s="211"/>
      <c r="AD534" s="211"/>
      <c r="AE534" s="211"/>
      <c r="AF534" s="211"/>
      <c r="AG534" s="211" t="s">
        <v>286</v>
      </c>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8" t="s">
        <v>2547</v>
      </c>
      <c r="D535" s="259"/>
      <c r="E535" s="260">
        <v>37.869999999999997</v>
      </c>
      <c r="F535" s="222"/>
      <c r="G535" s="222"/>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288</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18"/>
      <c r="B536" s="219"/>
      <c r="C536" s="268" t="s">
        <v>2343</v>
      </c>
      <c r="D536" s="259"/>
      <c r="E536" s="260">
        <v>2.5099999999999998</v>
      </c>
      <c r="F536" s="222"/>
      <c r="G536" s="222"/>
      <c r="H536" s="222"/>
      <c r="I536" s="222"/>
      <c r="J536" s="222"/>
      <c r="K536" s="222"/>
      <c r="L536" s="222"/>
      <c r="M536" s="222"/>
      <c r="N536" s="222"/>
      <c r="O536" s="222"/>
      <c r="P536" s="222"/>
      <c r="Q536" s="222"/>
      <c r="R536" s="222"/>
      <c r="S536" s="222"/>
      <c r="T536" s="222"/>
      <c r="U536" s="222"/>
      <c r="V536" s="222"/>
      <c r="W536" s="222"/>
      <c r="X536" s="222"/>
      <c r="Y536" s="211"/>
      <c r="Z536" s="211"/>
      <c r="AA536" s="211"/>
      <c r="AB536" s="211"/>
      <c r="AC536" s="211"/>
      <c r="AD536" s="211"/>
      <c r="AE536" s="211"/>
      <c r="AF536" s="211"/>
      <c r="AG536" s="211" t="s">
        <v>288</v>
      </c>
      <c r="AH536" s="211">
        <v>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18"/>
      <c r="B537" s="219"/>
      <c r="C537" s="268" t="s">
        <v>2344</v>
      </c>
      <c r="D537" s="259"/>
      <c r="E537" s="260">
        <v>4.95</v>
      </c>
      <c r="F537" s="222"/>
      <c r="G537" s="222"/>
      <c r="H537" s="222"/>
      <c r="I537" s="222"/>
      <c r="J537" s="222"/>
      <c r="K537" s="222"/>
      <c r="L537" s="222"/>
      <c r="M537" s="222"/>
      <c r="N537" s="222"/>
      <c r="O537" s="222"/>
      <c r="P537" s="222"/>
      <c r="Q537" s="222"/>
      <c r="R537" s="222"/>
      <c r="S537" s="222"/>
      <c r="T537" s="222"/>
      <c r="U537" s="222"/>
      <c r="V537" s="222"/>
      <c r="W537" s="222"/>
      <c r="X537" s="222"/>
      <c r="Y537" s="211"/>
      <c r="Z537" s="211"/>
      <c r="AA537" s="211"/>
      <c r="AB537" s="211"/>
      <c r="AC537" s="211"/>
      <c r="AD537" s="211"/>
      <c r="AE537" s="211"/>
      <c r="AF537" s="211"/>
      <c r="AG537" s="211" t="s">
        <v>288</v>
      </c>
      <c r="AH537" s="211">
        <v>0</v>
      </c>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18"/>
      <c r="B538" s="219"/>
      <c r="C538" s="268" t="s">
        <v>2345</v>
      </c>
      <c r="D538" s="259"/>
      <c r="E538" s="260">
        <v>10.39</v>
      </c>
      <c r="F538" s="222"/>
      <c r="G538" s="222"/>
      <c r="H538" s="222"/>
      <c r="I538" s="222"/>
      <c r="J538" s="222"/>
      <c r="K538" s="222"/>
      <c r="L538" s="222"/>
      <c r="M538" s="222"/>
      <c r="N538" s="222"/>
      <c r="O538" s="222"/>
      <c r="P538" s="222"/>
      <c r="Q538" s="222"/>
      <c r="R538" s="222"/>
      <c r="S538" s="222"/>
      <c r="T538" s="222"/>
      <c r="U538" s="222"/>
      <c r="V538" s="222"/>
      <c r="W538" s="222"/>
      <c r="X538" s="222"/>
      <c r="Y538" s="211"/>
      <c r="Z538" s="211"/>
      <c r="AA538" s="211"/>
      <c r="AB538" s="211"/>
      <c r="AC538" s="211"/>
      <c r="AD538" s="211"/>
      <c r="AE538" s="211"/>
      <c r="AF538" s="211"/>
      <c r="AG538" s="211" t="s">
        <v>288</v>
      </c>
      <c r="AH538" s="211">
        <v>0</v>
      </c>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68" t="s">
        <v>2352</v>
      </c>
      <c r="D539" s="259"/>
      <c r="E539" s="260">
        <v>18.899999999999999</v>
      </c>
      <c r="F539" s="222"/>
      <c r="G539" s="22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288</v>
      </c>
      <c r="AH539" s="211">
        <v>0</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68" t="s">
        <v>2548</v>
      </c>
      <c r="D540" s="259"/>
      <c r="E540" s="260">
        <v>22.68</v>
      </c>
      <c r="F540" s="222"/>
      <c r="G540" s="222"/>
      <c r="H540" s="222"/>
      <c r="I540" s="222"/>
      <c r="J540" s="222"/>
      <c r="K540" s="222"/>
      <c r="L540" s="222"/>
      <c r="M540" s="222"/>
      <c r="N540" s="222"/>
      <c r="O540" s="222"/>
      <c r="P540" s="222"/>
      <c r="Q540" s="222"/>
      <c r="R540" s="222"/>
      <c r="S540" s="222"/>
      <c r="T540" s="222"/>
      <c r="U540" s="222"/>
      <c r="V540" s="222"/>
      <c r="W540" s="222"/>
      <c r="X540" s="222"/>
      <c r="Y540" s="211"/>
      <c r="Z540" s="211"/>
      <c r="AA540" s="211"/>
      <c r="AB540" s="211"/>
      <c r="AC540" s="211"/>
      <c r="AD540" s="211"/>
      <c r="AE540" s="211"/>
      <c r="AF540" s="211"/>
      <c r="AG540" s="211" t="s">
        <v>288</v>
      </c>
      <c r="AH540" s="211">
        <v>0</v>
      </c>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68" t="s">
        <v>2356</v>
      </c>
      <c r="D541" s="259"/>
      <c r="E541" s="260">
        <v>6.48</v>
      </c>
      <c r="F541" s="222"/>
      <c r="G541" s="222"/>
      <c r="H541" s="222"/>
      <c r="I541" s="222"/>
      <c r="J541" s="222"/>
      <c r="K541" s="222"/>
      <c r="L541" s="222"/>
      <c r="M541" s="222"/>
      <c r="N541" s="222"/>
      <c r="O541" s="222"/>
      <c r="P541" s="222"/>
      <c r="Q541" s="222"/>
      <c r="R541" s="222"/>
      <c r="S541" s="222"/>
      <c r="T541" s="222"/>
      <c r="U541" s="222"/>
      <c r="V541" s="222"/>
      <c r="W541" s="222"/>
      <c r="X541" s="222"/>
      <c r="Y541" s="211"/>
      <c r="Z541" s="211"/>
      <c r="AA541" s="211"/>
      <c r="AB541" s="211"/>
      <c r="AC541" s="211"/>
      <c r="AD541" s="211"/>
      <c r="AE541" s="211"/>
      <c r="AF541" s="211"/>
      <c r="AG541" s="211" t="s">
        <v>288</v>
      </c>
      <c r="AH541" s="211">
        <v>0</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68" t="s">
        <v>2357</v>
      </c>
      <c r="D542" s="259"/>
      <c r="E542" s="260">
        <v>9.7200000000000006</v>
      </c>
      <c r="F542" s="222"/>
      <c r="G542" s="222"/>
      <c r="H542" s="222"/>
      <c r="I542" s="222"/>
      <c r="J542" s="222"/>
      <c r="K542" s="222"/>
      <c r="L542" s="222"/>
      <c r="M542" s="222"/>
      <c r="N542" s="222"/>
      <c r="O542" s="222"/>
      <c r="P542" s="222"/>
      <c r="Q542" s="222"/>
      <c r="R542" s="222"/>
      <c r="S542" s="222"/>
      <c r="T542" s="222"/>
      <c r="U542" s="222"/>
      <c r="V542" s="222"/>
      <c r="W542" s="222"/>
      <c r="X542" s="222"/>
      <c r="Y542" s="211"/>
      <c r="Z542" s="211"/>
      <c r="AA542" s="211"/>
      <c r="AB542" s="211"/>
      <c r="AC542" s="211"/>
      <c r="AD542" s="211"/>
      <c r="AE542" s="211"/>
      <c r="AF542" s="211"/>
      <c r="AG542" s="211" t="s">
        <v>288</v>
      </c>
      <c r="AH542" s="211">
        <v>0</v>
      </c>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8" t="s">
        <v>2359</v>
      </c>
      <c r="D543" s="259"/>
      <c r="E543" s="260">
        <v>19.440000000000001</v>
      </c>
      <c r="F543" s="222"/>
      <c r="G543" s="222"/>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288</v>
      </c>
      <c r="AH543" s="211">
        <v>0</v>
      </c>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18"/>
      <c r="B544" s="219"/>
      <c r="C544" s="268" t="s">
        <v>2360</v>
      </c>
      <c r="D544" s="259"/>
      <c r="E544" s="260">
        <v>12.96</v>
      </c>
      <c r="F544" s="222"/>
      <c r="G544" s="222"/>
      <c r="H544" s="222"/>
      <c r="I544" s="222"/>
      <c r="J544" s="222"/>
      <c r="K544" s="222"/>
      <c r="L544" s="222"/>
      <c r="M544" s="222"/>
      <c r="N544" s="222"/>
      <c r="O544" s="222"/>
      <c r="P544" s="222"/>
      <c r="Q544" s="222"/>
      <c r="R544" s="222"/>
      <c r="S544" s="222"/>
      <c r="T544" s="222"/>
      <c r="U544" s="222"/>
      <c r="V544" s="222"/>
      <c r="W544" s="222"/>
      <c r="X544" s="222"/>
      <c r="Y544" s="211"/>
      <c r="Z544" s="211"/>
      <c r="AA544" s="211"/>
      <c r="AB544" s="211"/>
      <c r="AC544" s="211"/>
      <c r="AD544" s="211"/>
      <c r="AE544" s="211"/>
      <c r="AF544" s="211"/>
      <c r="AG544" s="211" t="s">
        <v>288</v>
      </c>
      <c r="AH544" s="211">
        <v>0</v>
      </c>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8" t="s">
        <v>2549</v>
      </c>
      <c r="D545" s="259"/>
      <c r="E545" s="260">
        <v>11.34</v>
      </c>
      <c r="F545" s="222"/>
      <c r="G545" s="222"/>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288</v>
      </c>
      <c r="AH545" s="211">
        <v>0</v>
      </c>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18"/>
      <c r="B546" s="219"/>
      <c r="C546" s="268" t="s">
        <v>2365</v>
      </c>
      <c r="D546" s="259"/>
      <c r="E546" s="260">
        <v>3.24</v>
      </c>
      <c r="F546" s="222"/>
      <c r="G546" s="222"/>
      <c r="H546" s="222"/>
      <c r="I546" s="222"/>
      <c r="J546" s="222"/>
      <c r="K546" s="222"/>
      <c r="L546" s="222"/>
      <c r="M546" s="222"/>
      <c r="N546" s="222"/>
      <c r="O546" s="222"/>
      <c r="P546" s="222"/>
      <c r="Q546" s="222"/>
      <c r="R546" s="222"/>
      <c r="S546" s="222"/>
      <c r="T546" s="222"/>
      <c r="U546" s="222"/>
      <c r="V546" s="222"/>
      <c r="W546" s="222"/>
      <c r="X546" s="222"/>
      <c r="Y546" s="211"/>
      <c r="Z546" s="211"/>
      <c r="AA546" s="211"/>
      <c r="AB546" s="211"/>
      <c r="AC546" s="211"/>
      <c r="AD546" s="211"/>
      <c r="AE546" s="211"/>
      <c r="AF546" s="211"/>
      <c r="AG546" s="211" t="s">
        <v>288</v>
      </c>
      <c r="AH546" s="211">
        <v>0</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1" x14ac:dyDescent="0.2">
      <c r="A547" s="218"/>
      <c r="B547" s="219"/>
      <c r="C547" s="268" t="s">
        <v>2366</v>
      </c>
      <c r="D547" s="259"/>
      <c r="E547" s="260">
        <v>3.78</v>
      </c>
      <c r="F547" s="222"/>
      <c r="G547" s="222"/>
      <c r="H547" s="222"/>
      <c r="I547" s="222"/>
      <c r="J547" s="222"/>
      <c r="K547" s="222"/>
      <c r="L547" s="222"/>
      <c r="M547" s="222"/>
      <c r="N547" s="222"/>
      <c r="O547" s="222"/>
      <c r="P547" s="222"/>
      <c r="Q547" s="222"/>
      <c r="R547" s="222"/>
      <c r="S547" s="222"/>
      <c r="T547" s="222"/>
      <c r="U547" s="222"/>
      <c r="V547" s="222"/>
      <c r="W547" s="222"/>
      <c r="X547" s="222"/>
      <c r="Y547" s="211"/>
      <c r="Z547" s="211"/>
      <c r="AA547" s="211"/>
      <c r="AB547" s="211"/>
      <c r="AC547" s="211"/>
      <c r="AD547" s="211"/>
      <c r="AE547" s="211"/>
      <c r="AF547" s="211"/>
      <c r="AG547" s="211" t="s">
        <v>288</v>
      </c>
      <c r="AH547" s="211">
        <v>0</v>
      </c>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68" t="s">
        <v>2550</v>
      </c>
      <c r="D548" s="259"/>
      <c r="E548" s="260">
        <v>8.84</v>
      </c>
      <c r="F548" s="222"/>
      <c r="G548" s="222"/>
      <c r="H548" s="222"/>
      <c r="I548" s="222"/>
      <c r="J548" s="222"/>
      <c r="K548" s="222"/>
      <c r="L548" s="222"/>
      <c r="M548" s="222"/>
      <c r="N548" s="222"/>
      <c r="O548" s="222"/>
      <c r="P548" s="222"/>
      <c r="Q548" s="222"/>
      <c r="R548" s="222"/>
      <c r="S548" s="222"/>
      <c r="T548" s="222"/>
      <c r="U548" s="222"/>
      <c r="V548" s="222"/>
      <c r="W548" s="222"/>
      <c r="X548" s="222"/>
      <c r="Y548" s="211"/>
      <c r="Z548" s="211"/>
      <c r="AA548" s="211"/>
      <c r="AB548" s="211"/>
      <c r="AC548" s="211"/>
      <c r="AD548" s="211"/>
      <c r="AE548" s="211"/>
      <c r="AF548" s="211"/>
      <c r="AG548" s="211" t="s">
        <v>288</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33">
        <v>107</v>
      </c>
      <c r="B549" s="234" t="s">
        <v>1810</v>
      </c>
      <c r="C549" s="252" t="s">
        <v>1811</v>
      </c>
      <c r="D549" s="235" t="s">
        <v>294</v>
      </c>
      <c r="E549" s="236">
        <v>313.22800000000001</v>
      </c>
      <c r="F549" s="237"/>
      <c r="G549" s="238">
        <f>ROUND(E549*F549,2)</f>
        <v>0</v>
      </c>
      <c r="H549" s="237"/>
      <c r="I549" s="238">
        <f>ROUND(E549*H549,2)</f>
        <v>0</v>
      </c>
      <c r="J549" s="237"/>
      <c r="K549" s="238">
        <f>ROUND(E549*J549,2)</f>
        <v>0</v>
      </c>
      <c r="L549" s="238">
        <v>21</v>
      </c>
      <c r="M549" s="238">
        <f>G549*(1+L549/100)</f>
        <v>0</v>
      </c>
      <c r="N549" s="238">
        <v>8.1999999999999998E-4</v>
      </c>
      <c r="O549" s="238">
        <f>ROUND(E549*N549,2)</f>
        <v>0.26</v>
      </c>
      <c r="P549" s="238">
        <v>4.7E-2</v>
      </c>
      <c r="Q549" s="238">
        <f>ROUND(E549*P549,2)</f>
        <v>14.72</v>
      </c>
      <c r="R549" s="238" t="s">
        <v>677</v>
      </c>
      <c r="S549" s="238" t="s">
        <v>214</v>
      </c>
      <c r="T549" s="239" t="s">
        <v>284</v>
      </c>
      <c r="U549" s="222">
        <v>0.39600000000000002</v>
      </c>
      <c r="V549" s="222">
        <f>ROUND(E549*U549,2)</f>
        <v>124.04</v>
      </c>
      <c r="W549" s="222"/>
      <c r="X549" s="222" t="s">
        <v>248</v>
      </c>
      <c r="Y549" s="211"/>
      <c r="Z549" s="211"/>
      <c r="AA549" s="211"/>
      <c r="AB549" s="211"/>
      <c r="AC549" s="211"/>
      <c r="AD549" s="211"/>
      <c r="AE549" s="211"/>
      <c r="AF549" s="211"/>
      <c r="AG549" s="211" t="s">
        <v>249</v>
      </c>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18"/>
      <c r="B550" s="219"/>
      <c r="C550" s="267" t="s">
        <v>685</v>
      </c>
      <c r="D550" s="265"/>
      <c r="E550" s="265"/>
      <c r="F550" s="265"/>
      <c r="G550" s="265"/>
      <c r="H550" s="222"/>
      <c r="I550" s="222"/>
      <c r="J550" s="222"/>
      <c r="K550" s="222"/>
      <c r="L550" s="222"/>
      <c r="M550" s="222"/>
      <c r="N550" s="222"/>
      <c r="O550" s="222"/>
      <c r="P550" s="222"/>
      <c r="Q550" s="222"/>
      <c r="R550" s="222"/>
      <c r="S550" s="222"/>
      <c r="T550" s="222"/>
      <c r="U550" s="222"/>
      <c r="V550" s="222"/>
      <c r="W550" s="222"/>
      <c r="X550" s="222"/>
      <c r="Y550" s="211"/>
      <c r="Z550" s="211"/>
      <c r="AA550" s="211"/>
      <c r="AB550" s="211"/>
      <c r="AC550" s="211"/>
      <c r="AD550" s="211"/>
      <c r="AE550" s="211"/>
      <c r="AF550" s="211"/>
      <c r="AG550" s="211" t="s">
        <v>286</v>
      </c>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18"/>
      <c r="B551" s="219"/>
      <c r="C551" s="268" t="s">
        <v>2551</v>
      </c>
      <c r="D551" s="259"/>
      <c r="E551" s="260">
        <v>12.96</v>
      </c>
      <c r="F551" s="222"/>
      <c r="G551" s="222"/>
      <c r="H551" s="222"/>
      <c r="I551" s="222"/>
      <c r="J551" s="222"/>
      <c r="K551" s="222"/>
      <c r="L551" s="222"/>
      <c r="M551" s="222"/>
      <c r="N551" s="222"/>
      <c r="O551" s="222"/>
      <c r="P551" s="222"/>
      <c r="Q551" s="222"/>
      <c r="R551" s="222"/>
      <c r="S551" s="222"/>
      <c r="T551" s="222"/>
      <c r="U551" s="222"/>
      <c r="V551" s="222"/>
      <c r="W551" s="222"/>
      <c r="X551" s="222"/>
      <c r="Y551" s="211"/>
      <c r="Z551" s="211"/>
      <c r="AA551" s="211"/>
      <c r="AB551" s="211"/>
      <c r="AC551" s="211"/>
      <c r="AD551" s="211"/>
      <c r="AE551" s="211"/>
      <c r="AF551" s="211"/>
      <c r="AG551" s="211" t="s">
        <v>288</v>
      </c>
      <c r="AH551" s="211">
        <v>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outlineLevel="1" x14ac:dyDescent="0.2">
      <c r="A552" s="218"/>
      <c r="B552" s="219"/>
      <c r="C552" s="268" t="s">
        <v>2353</v>
      </c>
      <c r="D552" s="259"/>
      <c r="E552" s="260">
        <v>14.51</v>
      </c>
      <c r="F552" s="222"/>
      <c r="G552" s="222"/>
      <c r="H552" s="222"/>
      <c r="I552" s="222"/>
      <c r="J552" s="222"/>
      <c r="K552" s="222"/>
      <c r="L552" s="222"/>
      <c r="M552" s="222"/>
      <c r="N552" s="222"/>
      <c r="O552" s="222"/>
      <c r="P552" s="222"/>
      <c r="Q552" s="222"/>
      <c r="R552" s="222"/>
      <c r="S552" s="222"/>
      <c r="T552" s="222"/>
      <c r="U552" s="222"/>
      <c r="V552" s="222"/>
      <c r="W552" s="222"/>
      <c r="X552" s="222"/>
      <c r="Y552" s="211"/>
      <c r="Z552" s="211"/>
      <c r="AA552" s="211"/>
      <c r="AB552" s="211"/>
      <c r="AC552" s="211"/>
      <c r="AD552" s="211"/>
      <c r="AE552" s="211"/>
      <c r="AF552" s="211"/>
      <c r="AG552" s="211" t="s">
        <v>288</v>
      </c>
      <c r="AH552" s="211">
        <v>0</v>
      </c>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8" t="s">
        <v>2552</v>
      </c>
      <c r="D553" s="259"/>
      <c r="E553" s="260">
        <v>22.68</v>
      </c>
      <c r="F553" s="222"/>
      <c r="G553" s="222"/>
      <c r="H553" s="222"/>
      <c r="I553" s="222"/>
      <c r="J553" s="222"/>
      <c r="K553" s="222"/>
      <c r="L553" s="222"/>
      <c r="M553" s="222"/>
      <c r="N553" s="222"/>
      <c r="O553" s="222"/>
      <c r="P553" s="222"/>
      <c r="Q553" s="222"/>
      <c r="R553" s="222"/>
      <c r="S553" s="222"/>
      <c r="T553" s="222"/>
      <c r="U553" s="222"/>
      <c r="V553" s="222"/>
      <c r="W553" s="222"/>
      <c r="X553" s="222"/>
      <c r="Y553" s="211"/>
      <c r="Z553" s="211"/>
      <c r="AA553" s="211"/>
      <c r="AB553" s="211"/>
      <c r="AC553" s="211"/>
      <c r="AD553" s="211"/>
      <c r="AE553" s="211"/>
      <c r="AF553" s="211"/>
      <c r="AG553" s="211" t="s">
        <v>288</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18"/>
      <c r="B554" s="219"/>
      <c r="C554" s="268" t="s">
        <v>2355</v>
      </c>
      <c r="D554" s="259"/>
      <c r="E554" s="260">
        <v>102.6</v>
      </c>
      <c r="F554" s="222"/>
      <c r="G554" s="222"/>
      <c r="H554" s="222"/>
      <c r="I554" s="222"/>
      <c r="J554" s="222"/>
      <c r="K554" s="222"/>
      <c r="L554" s="222"/>
      <c r="M554" s="222"/>
      <c r="N554" s="222"/>
      <c r="O554" s="222"/>
      <c r="P554" s="222"/>
      <c r="Q554" s="222"/>
      <c r="R554" s="222"/>
      <c r="S554" s="222"/>
      <c r="T554" s="222"/>
      <c r="U554" s="222"/>
      <c r="V554" s="222"/>
      <c r="W554" s="222"/>
      <c r="X554" s="222"/>
      <c r="Y554" s="211"/>
      <c r="Z554" s="211"/>
      <c r="AA554" s="211"/>
      <c r="AB554" s="211"/>
      <c r="AC554" s="211"/>
      <c r="AD554" s="211"/>
      <c r="AE554" s="211"/>
      <c r="AF554" s="211"/>
      <c r="AG554" s="211" t="s">
        <v>288</v>
      </c>
      <c r="AH554" s="211">
        <v>0</v>
      </c>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18"/>
      <c r="B555" s="219"/>
      <c r="C555" s="268" t="s">
        <v>2553</v>
      </c>
      <c r="D555" s="259"/>
      <c r="E555" s="260">
        <v>51.84</v>
      </c>
      <c r="F555" s="222"/>
      <c r="G555" s="222"/>
      <c r="H555" s="222"/>
      <c r="I555" s="222"/>
      <c r="J555" s="222"/>
      <c r="K555" s="222"/>
      <c r="L555" s="222"/>
      <c r="M555" s="222"/>
      <c r="N555" s="222"/>
      <c r="O555" s="222"/>
      <c r="P555" s="222"/>
      <c r="Q555" s="222"/>
      <c r="R555" s="222"/>
      <c r="S555" s="222"/>
      <c r="T555" s="222"/>
      <c r="U555" s="222"/>
      <c r="V555" s="222"/>
      <c r="W555" s="222"/>
      <c r="X555" s="222"/>
      <c r="Y555" s="211"/>
      <c r="Z555" s="211"/>
      <c r="AA555" s="211"/>
      <c r="AB555" s="211"/>
      <c r="AC555" s="211"/>
      <c r="AD555" s="211"/>
      <c r="AE555" s="211"/>
      <c r="AF555" s="211"/>
      <c r="AG555" s="211" t="s">
        <v>288</v>
      </c>
      <c r="AH555" s="211">
        <v>0</v>
      </c>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68" t="s">
        <v>2361</v>
      </c>
      <c r="D556" s="259"/>
      <c r="E556" s="260">
        <v>38.880000000000003</v>
      </c>
      <c r="F556" s="222"/>
      <c r="G556" s="222"/>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288</v>
      </c>
      <c r="AH556" s="211">
        <v>0</v>
      </c>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18"/>
      <c r="B557" s="219"/>
      <c r="C557" s="268" t="s">
        <v>2362</v>
      </c>
      <c r="D557" s="259"/>
      <c r="E557" s="260">
        <v>11.76</v>
      </c>
      <c r="F557" s="222"/>
      <c r="G557" s="222"/>
      <c r="H557" s="222"/>
      <c r="I557" s="222"/>
      <c r="J557" s="222"/>
      <c r="K557" s="222"/>
      <c r="L557" s="222"/>
      <c r="M557" s="222"/>
      <c r="N557" s="222"/>
      <c r="O557" s="222"/>
      <c r="P557" s="222"/>
      <c r="Q557" s="222"/>
      <c r="R557" s="222"/>
      <c r="S557" s="222"/>
      <c r="T557" s="222"/>
      <c r="U557" s="222"/>
      <c r="V557" s="222"/>
      <c r="W557" s="222"/>
      <c r="X557" s="222"/>
      <c r="Y557" s="211"/>
      <c r="Z557" s="211"/>
      <c r="AA557" s="211"/>
      <c r="AB557" s="211"/>
      <c r="AC557" s="211"/>
      <c r="AD557" s="211"/>
      <c r="AE557" s="211"/>
      <c r="AF557" s="211"/>
      <c r="AG557" s="211" t="s">
        <v>288</v>
      </c>
      <c r="AH557" s="211">
        <v>0</v>
      </c>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outlineLevel="1" x14ac:dyDescent="0.2">
      <c r="A558" s="218"/>
      <c r="B558" s="219"/>
      <c r="C558" s="268" t="s">
        <v>2554</v>
      </c>
      <c r="D558" s="259"/>
      <c r="E558" s="260">
        <v>10.5</v>
      </c>
      <c r="F558" s="222"/>
      <c r="G558" s="222"/>
      <c r="H558" s="222"/>
      <c r="I558" s="222"/>
      <c r="J558" s="222"/>
      <c r="K558" s="222"/>
      <c r="L558" s="222"/>
      <c r="M558" s="222"/>
      <c r="N558" s="222"/>
      <c r="O558" s="222"/>
      <c r="P558" s="222"/>
      <c r="Q558" s="222"/>
      <c r="R558" s="222"/>
      <c r="S558" s="222"/>
      <c r="T558" s="222"/>
      <c r="U558" s="222"/>
      <c r="V558" s="222"/>
      <c r="W558" s="222"/>
      <c r="X558" s="222"/>
      <c r="Y558" s="211"/>
      <c r="Z558" s="211"/>
      <c r="AA558" s="211"/>
      <c r="AB558" s="211"/>
      <c r="AC558" s="211"/>
      <c r="AD558" s="211"/>
      <c r="AE558" s="211"/>
      <c r="AF558" s="211"/>
      <c r="AG558" s="211" t="s">
        <v>288</v>
      </c>
      <c r="AH558" s="211">
        <v>0</v>
      </c>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18"/>
      <c r="B559" s="219"/>
      <c r="C559" s="268" t="s">
        <v>2364</v>
      </c>
      <c r="D559" s="259"/>
      <c r="E559" s="260">
        <v>47.5</v>
      </c>
      <c r="F559" s="222"/>
      <c r="G559" s="222"/>
      <c r="H559" s="222"/>
      <c r="I559" s="222"/>
      <c r="J559" s="222"/>
      <c r="K559" s="222"/>
      <c r="L559" s="222"/>
      <c r="M559" s="222"/>
      <c r="N559" s="222"/>
      <c r="O559" s="222"/>
      <c r="P559" s="222"/>
      <c r="Q559" s="222"/>
      <c r="R559" s="222"/>
      <c r="S559" s="222"/>
      <c r="T559" s="222"/>
      <c r="U559" s="222"/>
      <c r="V559" s="222"/>
      <c r="W559" s="222"/>
      <c r="X559" s="222"/>
      <c r="Y559" s="211"/>
      <c r="Z559" s="211"/>
      <c r="AA559" s="211"/>
      <c r="AB559" s="211"/>
      <c r="AC559" s="211"/>
      <c r="AD559" s="211"/>
      <c r="AE559" s="211"/>
      <c r="AF559" s="211"/>
      <c r="AG559" s="211" t="s">
        <v>288</v>
      </c>
      <c r="AH559" s="211">
        <v>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33">
        <v>108</v>
      </c>
      <c r="B560" s="234" t="s">
        <v>708</v>
      </c>
      <c r="C560" s="252" t="s">
        <v>709</v>
      </c>
      <c r="D560" s="235" t="s">
        <v>294</v>
      </c>
      <c r="E560" s="236">
        <v>25.645</v>
      </c>
      <c r="F560" s="237"/>
      <c r="G560" s="238">
        <f>ROUND(E560*F560,2)</f>
        <v>0</v>
      </c>
      <c r="H560" s="237"/>
      <c r="I560" s="238">
        <f>ROUND(E560*H560,2)</f>
        <v>0</v>
      </c>
      <c r="J560" s="237"/>
      <c r="K560" s="238">
        <f>ROUND(E560*J560,2)</f>
        <v>0</v>
      </c>
      <c r="L560" s="238">
        <v>21</v>
      </c>
      <c r="M560" s="238">
        <f>G560*(1+L560/100)</f>
        <v>0</v>
      </c>
      <c r="N560" s="238">
        <v>1E-3</v>
      </c>
      <c r="O560" s="238">
        <f>ROUND(E560*N560,2)</f>
        <v>0.03</v>
      </c>
      <c r="P560" s="238">
        <v>6.7000000000000004E-2</v>
      </c>
      <c r="Q560" s="238">
        <f>ROUND(E560*P560,2)</f>
        <v>1.72</v>
      </c>
      <c r="R560" s="238" t="s">
        <v>677</v>
      </c>
      <c r="S560" s="238" t="s">
        <v>214</v>
      </c>
      <c r="T560" s="239" t="s">
        <v>284</v>
      </c>
      <c r="U560" s="222">
        <v>0.53300000000000003</v>
      </c>
      <c r="V560" s="222">
        <f>ROUND(E560*U560,2)</f>
        <v>13.67</v>
      </c>
      <c r="W560" s="222"/>
      <c r="X560" s="222" t="s">
        <v>248</v>
      </c>
      <c r="Y560" s="211"/>
      <c r="Z560" s="211"/>
      <c r="AA560" s="211"/>
      <c r="AB560" s="211"/>
      <c r="AC560" s="211"/>
      <c r="AD560" s="211"/>
      <c r="AE560" s="211"/>
      <c r="AF560" s="211"/>
      <c r="AG560" s="211" t="s">
        <v>249</v>
      </c>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18"/>
      <c r="B561" s="219"/>
      <c r="C561" s="267" t="s">
        <v>685</v>
      </c>
      <c r="D561" s="265"/>
      <c r="E561" s="265"/>
      <c r="F561" s="265"/>
      <c r="G561" s="265"/>
      <c r="H561" s="222"/>
      <c r="I561" s="222"/>
      <c r="J561" s="222"/>
      <c r="K561" s="222"/>
      <c r="L561" s="222"/>
      <c r="M561" s="222"/>
      <c r="N561" s="222"/>
      <c r="O561" s="222"/>
      <c r="P561" s="222"/>
      <c r="Q561" s="222"/>
      <c r="R561" s="222"/>
      <c r="S561" s="222"/>
      <c r="T561" s="222"/>
      <c r="U561" s="222"/>
      <c r="V561" s="222"/>
      <c r="W561" s="222"/>
      <c r="X561" s="222"/>
      <c r="Y561" s="211"/>
      <c r="Z561" s="211"/>
      <c r="AA561" s="211"/>
      <c r="AB561" s="211"/>
      <c r="AC561" s="211"/>
      <c r="AD561" s="211"/>
      <c r="AE561" s="211"/>
      <c r="AF561" s="211"/>
      <c r="AG561" s="211" t="s">
        <v>286</v>
      </c>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outlineLevel="1" x14ac:dyDescent="0.2">
      <c r="A562" s="218"/>
      <c r="B562" s="219"/>
      <c r="C562" s="268" t="s">
        <v>2335</v>
      </c>
      <c r="D562" s="259"/>
      <c r="E562" s="260">
        <v>3.36</v>
      </c>
      <c r="F562" s="222"/>
      <c r="G562" s="222"/>
      <c r="H562" s="222"/>
      <c r="I562" s="222"/>
      <c r="J562" s="222"/>
      <c r="K562" s="222"/>
      <c r="L562" s="222"/>
      <c r="M562" s="222"/>
      <c r="N562" s="222"/>
      <c r="O562" s="222"/>
      <c r="P562" s="222"/>
      <c r="Q562" s="222"/>
      <c r="R562" s="222"/>
      <c r="S562" s="222"/>
      <c r="T562" s="222"/>
      <c r="U562" s="222"/>
      <c r="V562" s="222"/>
      <c r="W562" s="222"/>
      <c r="X562" s="222"/>
      <c r="Y562" s="211"/>
      <c r="Z562" s="211"/>
      <c r="AA562" s="211"/>
      <c r="AB562" s="211"/>
      <c r="AC562" s="211"/>
      <c r="AD562" s="211"/>
      <c r="AE562" s="211"/>
      <c r="AF562" s="211"/>
      <c r="AG562" s="211" t="s">
        <v>288</v>
      </c>
      <c r="AH562" s="211">
        <v>0</v>
      </c>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68" t="s">
        <v>2336</v>
      </c>
      <c r="D563" s="259"/>
      <c r="E563" s="260">
        <v>3.78</v>
      </c>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288</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18"/>
      <c r="B564" s="219"/>
      <c r="C564" s="268" t="s">
        <v>2555</v>
      </c>
      <c r="D564" s="259"/>
      <c r="E564" s="260">
        <v>7.11</v>
      </c>
      <c r="F564" s="222"/>
      <c r="G564" s="222"/>
      <c r="H564" s="222"/>
      <c r="I564" s="222"/>
      <c r="J564" s="222"/>
      <c r="K564" s="222"/>
      <c r="L564" s="222"/>
      <c r="M564" s="222"/>
      <c r="N564" s="222"/>
      <c r="O564" s="222"/>
      <c r="P564" s="222"/>
      <c r="Q564" s="222"/>
      <c r="R564" s="222"/>
      <c r="S564" s="222"/>
      <c r="T564" s="222"/>
      <c r="U564" s="222"/>
      <c r="V564" s="222"/>
      <c r="W564" s="222"/>
      <c r="X564" s="222"/>
      <c r="Y564" s="211"/>
      <c r="Z564" s="211"/>
      <c r="AA564" s="211"/>
      <c r="AB564" s="211"/>
      <c r="AC564" s="211"/>
      <c r="AD564" s="211"/>
      <c r="AE564" s="211"/>
      <c r="AF564" s="211"/>
      <c r="AG564" s="211" t="s">
        <v>288</v>
      </c>
      <c r="AH564" s="211">
        <v>0</v>
      </c>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outlineLevel="1" x14ac:dyDescent="0.2">
      <c r="A565" s="218"/>
      <c r="B565" s="219"/>
      <c r="C565" s="268" t="s">
        <v>2348</v>
      </c>
      <c r="D565" s="259"/>
      <c r="E565" s="260">
        <v>3.9</v>
      </c>
      <c r="F565" s="222"/>
      <c r="G565" s="222"/>
      <c r="H565" s="222"/>
      <c r="I565" s="222"/>
      <c r="J565" s="222"/>
      <c r="K565" s="222"/>
      <c r="L565" s="222"/>
      <c r="M565" s="222"/>
      <c r="N565" s="222"/>
      <c r="O565" s="222"/>
      <c r="P565" s="222"/>
      <c r="Q565" s="222"/>
      <c r="R565" s="222"/>
      <c r="S565" s="222"/>
      <c r="T565" s="222"/>
      <c r="U565" s="222"/>
      <c r="V565" s="222"/>
      <c r="W565" s="222"/>
      <c r="X565" s="222"/>
      <c r="Y565" s="211"/>
      <c r="Z565" s="211"/>
      <c r="AA565" s="211"/>
      <c r="AB565" s="211"/>
      <c r="AC565" s="211"/>
      <c r="AD565" s="211"/>
      <c r="AE565" s="211"/>
      <c r="AF565" s="211"/>
      <c r="AG565" s="211" t="s">
        <v>288</v>
      </c>
      <c r="AH565" s="211">
        <v>0</v>
      </c>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18"/>
      <c r="B566" s="219"/>
      <c r="C566" s="268" t="s">
        <v>2349</v>
      </c>
      <c r="D566" s="259"/>
      <c r="E566" s="260">
        <v>5.4</v>
      </c>
      <c r="F566" s="222"/>
      <c r="G566" s="222"/>
      <c r="H566" s="222"/>
      <c r="I566" s="222"/>
      <c r="J566" s="222"/>
      <c r="K566" s="222"/>
      <c r="L566" s="222"/>
      <c r="M566" s="222"/>
      <c r="N566" s="222"/>
      <c r="O566" s="222"/>
      <c r="P566" s="222"/>
      <c r="Q566" s="222"/>
      <c r="R566" s="222"/>
      <c r="S566" s="222"/>
      <c r="T566" s="222"/>
      <c r="U566" s="222"/>
      <c r="V566" s="222"/>
      <c r="W566" s="222"/>
      <c r="X566" s="222"/>
      <c r="Y566" s="211"/>
      <c r="Z566" s="211"/>
      <c r="AA566" s="211"/>
      <c r="AB566" s="211"/>
      <c r="AC566" s="211"/>
      <c r="AD566" s="211"/>
      <c r="AE566" s="211"/>
      <c r="AF566" s="211"/>
      <c r="AG566" s="211" t="s">
        <v>288</v>
      </c>
      <c r="AH566" s="211">
        <v>0</v>
      </c>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68" t="s">
        <v>2350</v>
      </c>
      <c r="D567" s="259"/>
      <c r="E567" s="260">
        <v>2.1</v>
      </c>
      <c r="F567" s="222"/>
      <c r="G567" s="222"/>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288</v>
      </c>
      <c r="AH567" s="211">
        <v>0</v>
      </c>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33">
        <v>109</v>
      </c>
      <c r="B568" s="234" t="s">
        <v>711</v>
      </c>
      <c r="C568" s="252" t="s">
        <v>712</v>
      </c>
      <c r="D568" s="235" t="s">
        <v>349</v>
      </c>
      <c r="E568" s="236">
        <v>253.29</v>
      </c>
      <c r="F568" s="237"/>
      <c r="G568" s="238">
        <f>ROUND(E568*F568,2)</f>
        <v>0</v>
      </c>
      <c r="H568" s="237"/>
      <c r="I568" s="238">
        <f>ROUND(E568*H568,2)</f>
        <v>0</v>
      </c>
      <c r="J568" s="237"/>
      <c r="K568" s="238">
        <f>ROUND(E568*J568,2)</f>
        <v>0</v>
      </c>
      <c r="L568" s="238">
        <v>21</v>
      </c>
      <c r="M568" s="238">
        <f>G568*(1+L568/100)</f>
        <v>0</v>
      </c>
      <c r="N568" s="238">
        <v>0</v>
      </c>
      <c r="O568" s="238">
        <f>ROUND(E568*N568,2)</f>
        <v>0</v>
      </c>
      <c r="P568" s="238">
        <v>1.507E-2</v>
      </c>
      <c r="Q568" s="238">
        <f>ROUND(E568*P568,2)</f>
        <v>3.82</v>
      </c>
      <c r="R568" s="238" t="s">
        <v>677</v>
      </c>
      <c r="S568" s="238" t="s">
        <v>214</v>
      </c>
      <c r="T568" s="239" t="s">
        <v>284</v>
      </c>
      <c r="U568" s="222">
        <v>0.11</v>
      </c>
      <c r="V568" s="222">
        <f>ROUND(E568*U568,2)</f>
        <v>27.86</v>
      </c>
      <c r="W568" s="222"/>
      <c r="X568" s="222" t="s">
        <v>248</v>
      </c>
      <c r="Y568" s="211"/>
      <c r="Z568" s="211"/>
      <c r="AA568" s="211"/>
      <c r="AB568" s="211"/>
      <c r="AC568" s="211"/>
      <c r="AD568" s="211"/>
      <c r="AE568" s="211"/>
      <c r="AF568" s="211"/>
      <c r="AG568" s="211" t="s">
        <v>249</v>
      </c>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68" t="s">
        <v>2368</v>
      </c>
      <c r="D569" s="259"/>
      <c r="E569" s="260">
        <v>36</v>
      </c>
      <c r="F569" s="222"/>
      <c r="G569" s="222"/>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288</v>
      </c>
      <c r="AH569" s="211">
        <v>0</v>
      </c>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68" t="s">
        <v>2369</v>
      </c>
      <c r="D570" s="259"/>
      <c r="E570" s="260">
        <v>34.200000000000003</v>
      </c>
      <c r="F570" s="222"/>
      <c r="G570" s="222"/>
      <c r="H570" s="222"/>
      <c r="I570" s="222"/>
      <c r="J570" s="222"/>
      <c r="K570" s="222"/>
      <c r="L570" s="222"/>
      <c r="M570" s="222"/>
      <c r="N570" s="222"/>
      <c r="O570" s="222"/>
      <c r="P570" s="222"/>
      <c r="Q570" s="222"/>
      <c r="R570" s="222"/>
      <c r="S570" s="222"/>
      <c r="T570" s="222"/>
      <c r="U570" s="222"/>
      <c r="V570" s="222"/>
      <c r="W570" s="222"/>
      <c r="X570" s="222"/>
      <c r="Y570" s="211"/>
      <c r="Z570" s="211"/>
      <c r="AA570" s="211"/>
      <c r="AB570" s="211"/>
      <c r="AC570" s="211"/>
      <c r="AD570" s="211"/>
      <c r="AE570" s="211"/>
      <c r="AF570" s="211"/>
      <c r="AG570" s="211" t="s">
        <v>288</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18"/>
      <c r="B571" s="219"/>
      <c r="C571" s="268" t="s">
        <v>2370</v>
      </c>
      <c r="D571" s="259"/>
      <c r="E571" s="260">
        <v>22.95</v>
      </c>
      <c r="F571" s="222"/>
      <c r="G571" s="222"/>
      <c r="H571" s="222"/>
      <c r="I571" s="222"/>
      <c r="J571" s="222"/>
      <c r="K571" s="222"/>
      <c r="L571" s="222"/>
      <c r="M571" s="222"/>
      <c r="N571" s="222"/>
      <c r="O571" s="222"/>
      <c r="P571" s="222"/>
      <c r="Q571" s="222"/>
      <c r="R571" s="222"/>
      <c r="S571" s="222"/>
      <c r="T571" s="222"/>
      <c r="U571" s="222"/>
      <c r="V571" s="222"/>
      <c r="W571" s="222"/>
      <c r="X571" s="222"/>
      <c r="Y571" s="211"/>
      <c r="Z571" s="211"/>
      <c r="AA571" s="211"/>
      <c r="AB571" s="211"/>
      <c r="AC571" s="211"/>
      <c r="AD571" s="211"/>
      <c r="AE571" s="211"/>
      <c r="AF571" s="211"/>
      <c r="AG571" s="211" t="s">
        <v>288</v>
      </c>
      <c r="AH571" s="211">
        <v>0</v>
      </c>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18"/>
      <c r="B572" s="219"/>
      <c r="C572" s="268" t="s">
        <v>2371</v>
      </c>
      <c r="D572" s="259"/>
      <c r="E572" s="260">
        <v>4.4000000000000004</v>
      </c>
      <c r="F572" s="222"/>
      <c r="G572" s="222"/>
      <c r="H572" s="222"/>
      <c r="I572" s="222"/>
      <c r="J572" s="222"/>
      <c r="K572" s="222"/>
      <c r="L572" s="222"/>
      <c r="M572" s="222"/>
      <c r="N572" s="222"/>
      <c r="O572" s="222"/>
      <c r="P572" s="222"/>
      <c r="Q572" s="222"/>
      <c r="R572" s="222"/>
      <c r="S572" s="222"/>
      <c r="T572" s="222"/>
      <c r="U572" s="222"/>
      <c r="V572" s="222"/>
      <c r="W572" s="222"/>
      <c r="X572" s="222"/>
      <c r="Y572" s="211"/>
      <c r="Z572" s="211"/>
      <c r="AA572" s="211"/>
      <c r="AB572" s="211"/>
      <c r="AC572" s="211"/>
      <c r="AD572" s="211"/>
      <c r="AE572" s="211"/>
      <c r="AF572" s="211"/>
      <c r="AG572" s="211" t="s">
        <v>288</v>
      </c>
      <c r="AH572" s="211">
        <v>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18"/>
      <c r="B573" s="219"/>
      <c r="C573" s="268" t="s">
        <v>2372</v>
      </c>
      <c r="D573" s="259"/>
      <c r="E573" s="260">
        <v>13.5</v>
      </c>
      <c r="F573" s="222"/>
      <c r="G573" s="222"/>
      <c r="H573" s="222"/>
      <c r="I573" s="222"/>
      <c r="J573" s="222"/>
      <c r="K573" s="222"/>
      <c r="L573" s="222"/>
      <c r="M573" s="222"/>
      <c r="N573" s="222"/>
      <c r="O573" s="222"/>
      <c r="P573" s="222"/>
      <c r="Q573" s="222"/>
      <c r="R573" s="222"/>
      <c r="S573" s="222"/>
      <c r="T573" s="222"/>
      <c r="U573" s="222"/>
      <c r="V573" s="222"/>
      <c r="W573" s="222"/>
      <c r="X573" s="222"/>
      <c r="Y573" s="211"/>
      <c r="Z573" s="211"/>
      <c r="AA573" s="211"/>
      <c r="AB573" s="211"/>
      <c r="AC573" s="211"/>
      <c r="AD573" s="211"/>
      <c r="AE573" s="211"/>
      <c r="AF573" s="211"/>
      <c r="AG573" s="211" t="s">
        <v>288</v>
      </c>
      <c r="AH573" s="211">
        <v>0</v>
      </c>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8" t="s">
        <v>2373</v>
      </c>
      <c r="D574" s="259"/>
      <c r="E574" s="260">
        <v>50.4</v>
      </c>
      <c r="F574" s="222"/>
      <c r="G574" s="222"/>
      <c r="H574" s="222"/>
      <c r="I574" s="222"/>
      <c r="J574" s="222"/>
      <c r="K574" s="222"/>
      <c r="L574" s="222"/>
      <c r="M574" s="222"/>
      <c r="N574" s="222"/>
      <c r="O574" s="222"/>
      <c r="P574" s="222"/>
      <c r="Q574" s="222"/>
      <c r="R574" s="222"/>
      <c r="S574" s="222"/>
      <c r="T574" s="222"/>
      <c r="U574" s="222"/>
      <c r="V574" s="222"/>
      <c r="W574" s="222"/>
      <c r="X574" s="222"/>
      <c r="Y574" s="211"/>
      <c r="Z574" s="211"/>
      <c r="AA574" s="211"/>
      <c r="AB574" s="211"/>
      <c r="AC574" s="211"/>
      <c r="AD574" s="211"/>
      <c r="AE574" s="211"/>
      <c r="AF574" s="211"/>
      <c r="AG574" s="211" t="s">
        <v>288</v>
      </c>
      <c r="AH574" s="211">
        <v>0</v>
      </c>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18"/>
      <c r="B575" s="219"/>
      <c r="C575" s="268" t="s">
        <v>2374</v>
      </c>
      <c r="D575" s="259"/>
      <c r="E575" s="260">
        <v>7.44</v>
      </c>
      <c r="F575" s="222"/>
      <c r="G575" s="222"/>
      <c r="H575" s="222"/>
      <c r="I575" s="222"/>
      <c r="J575" s="222"/>
      <c r="K575" s="222"/>
      <c r="L575" s="222"/>
      <c r="M575" s="222"/>
      <c r="N575" s="222"/>
      <c r="O575" s="222"/>
      <c r="P575" s="222"/>
      <c r="Q575" s="222"/>
      <c r="R575" s="222"/>
      <c r="S575" s="222"/>
      <c r="T575" s="222"/>
      <c r="U575" s="222"/>
      <c r="V575" s="222"/>
      <c r="W575" s="222"/>
      <c r="X575" s="222"/>
      <c r="Y575" s="211"/>
      <c r="Z575" s="211"/>
      <c r="AA575" s="211"/>
      <c r="AB575" s="211"/>
      <c r="AC575" s="211"/>
      <c r="AD575" s="211"/>
      <c r="AE575" s="211"/>
      <c r="AF575" s="211"/>
      <c r="AG575" s="211" t="s">
        <v>288</v>
      </c>
      <c r="AH575" s="211">
        <v>0</v>
      </c>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18"/>
      <c r="B576" s="219"/>
      <c r="C576" s="268" t="s">
        <v>2375</v>
      </c>
      <c r="D576" s="259"/>
      <c r="E576" s="260">
        <v>3</v>
      </c>
      <c r="F576" s="222"/>
      <c r="G576" s="222"/>
      <c r="H576" s="222"/>
      <c r="I576" s="222"/>
      <c r="J576" s="222"/>
      <c r="K576" s="222"/>
      <c r="L576" s="222"/>
      <c r="M576" s="222"/>
      <c r="N576" s="222"/>
      <c r="O576" s="222"/>
      <c r="P576" s="222"/>
      <c r="Q576" s="222"/>
      <c r="R576" s="222"/>
      <c r="S576" s="222"/>
      <c r="T576" s="222"/>
      <c r="U576" s="222"/>
      <c r="V576" s="222"/>
      <c r="W576" s="222"/>
      <c r="X576" s="222"/>
      <c r="Y576" s="211"/>
      <c r="Z576" s="211"/>
      <c r="AA576" s="211"/>
      <c r="AB576" s="211"/>
      <c r="AC576" s="211"/>
      <c r="AD576" s="211"/>
      <c r="AE576" s="211"/>
      <c r="AF576" s="211"/>
      <c r="AG576" s="211" t="s">
        <v>288</v>
      </c>
      <c r="AH576" s="211">
        <v>0</v>
      </c>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68" t="s">
        <v>2376</v>
      </c>
      <c r="D577" s="259"/>
      <c r="E577" s="260">
        <v>2.8</v>
      </c>
      <c r="F577" s="222"/>
      <c r="G577" s="222"/>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288</v>
      </c>
      <c r="AH577" s="211">
        <v>0</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8" t="s">
        <v>2377</v>
      </c>
      <c r="D578" s="259"/>
      <c r="E578" s="260">
        <v>57</v>
      </c>
      <c r="F578" s="222"/>
      <c r="G578" s="222"/>
      <c r="H578" s="222"/>
      <c r="I578" s="222"/>
      <c r="J578" s="222"/>
      <c r="K578" s="222"/>
      <c r="L578" s="222"/>
      <c r="M578" s="222"/>
      <c r="N578" s="222"/>
      <c r="O578" s="222"/>
      <c r="P578" s="222"/>
      <c r="Q578" s="222"/>
      <c r="R578" s="222"/>
      <c r="S578" s="222"/>
      <c r="T578" s="222"/>
      <c r="U578" s="222"/>
      <c r="V578" s="222"/>
      <c r="W578" s="222"/>
      <c r="X578" s="222"/>
      <c r="Y578" s="211"/>
      <c r="Z578" s="211"/>
      <c r="AA578" s="211"/>
      <c r="AB578" s="211"/>
      <c r="AC578" s="211"/>
      <c r="AD578" s="211"/>
      <c r="AE578" s="211"/>
      <c r="AF578" s="211"/>
      <c r="AG578" s="211" t="s">
        <v>288</v>
      </c>
      <c r="AH578" s="211">
        <v>0</v>
      </c>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18"/>
      <c r="B579" s="219"/>
      <c r="C579" s="268" t="s">
        <v>2378</v>
      </c>
      <c r="D579" s="259"/>
      <c r="E579" s="260">
        <v>13.2</v>
      </c>
      <c r="F579" s="222"/>
      <c r="G579" s="222"/>
      <c r="H579" s="222"/>
      <c r="I579" s="222"/>
      <c r="J579" s="222"/>
      <c r="K579" s="222"/>
      <c r="L579" s="222"/>
      <c r="M579" s="222"/>
      <c r="N579" s="222"/>
      <c r="O579" s="222"/>
      <c r="P579" s="222"/>
      <c r="Q579" s="222"/>
      <c r="R579" s="222"/>
      <c r="S579" s="222"/>
      <c r="T579" s="222"/>
      <c r="U579" s="222"/>
      <c r="V579" s="222"/>
      <c r="W579" s="222"/>
      <c r="X579" s="222"/>
      <c r="Y579" s="211"/>
      <c r="Z579" s="211"/>
      <c r="AA579" s="211"/>
      <c r="AB579" s="211"/>
      <c r="AC579" s="211"/>
      <c r="AD579" s="211"/>
      <c r="AE579" s="211"/>
      <c r="AF579" s="211"/>
      <c r="AG579" s="211" t="s">
        <v>288</v>
      </c>
      <c r="AH579" s="211">
        <v>0</v>
      </c>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18"/>
      <c r="B580" s="219"/>
      <c r="C580" s="268" t="s">
        <v>2379</v>
      </c>
      <c r="D580" s="259"/>
      <c r="E580" s="260">
        <v>8.4</v>
      </c>
      <c r="F580" s="222"/>
      <c r="G580" s="222"/>
      <c r="H580" s="222"/>
      <c r="I580" s="222"/>
      <c r="J580" s="222"/>
      <c r="K580" s="222"/>
      <c r="L580" s="222"/>
      <c r="M580" s="222"/>
      <c r="N580" s="222"/>
      <c r="O580" s="222"/>
      <c r="P580" s="222"/>
      <c r="Q580" s="222"/>
      <c r="R580" s="222"/>
      <c r="S580" s="222"/>
      <c r="T580" s="222"/>
      <c r="U580" s="222"/>
      <c r="V580" s="222"/>
      <c r="W580" s="222"/>
      <c r="X580" s="222"/>
      <c r="Y580" s="211"/>
      <c r="Z580" s="211"/>
      <c r="AA580" s="211"/>
      <c r="AB580" s="211"/>
      <c r="AC580" s="211"/>
      <c r="AD580" s="211"/>
      <c r="AE580" s="211"/>
      <c r="AF580" s="211"/>
      <c r="AG580" s="211" t="s">
        <v>288</v>
      </c>
      <c r="AH580" s="211">
        <v>0</v>
      </c>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ht="31.45" outlineLevel="1" x14ac:dyDescent="0.2">
      <c r="A581" s="233">
        <v>110</v>
      </c>
      <c r="B581" s="234" t="s">
        <v>2556</v>
      </c>
      <c r="C581" s="252" t="s">
        <v>2557</v>
      </c>
      <c r="D581" s="235" t="s">
        <v>282</v>
      </c>
      <c r="E581" s="236">
        <v>17.172000000000001</v>
      </c>
      <c r="F581" s="237"/>
      <c r="G581" s="238">
        <f>ROUND(E581*F581,2)</f>
        <v>0</v>
      </c>
      <c r="H581" s="237"/>
      <c r="I581" s="238">
        <f>ROUND(E581*H581,2)</f>
        <v>0</v>
      </c>
      <c r="J581" s="237"/>
      <c r="K581" s="238">
        <f>ROUND(E581*J581,2)</f>
        <v>0</v>
      </c>
      <c r="L581" s="238">
        <v>21</v>
      </c>
      <c r="M581" s="238">
        <f>G581*(1+L581/100)</f>
        <v>0</v>
      </c>
      <c r="N581" s="238">
        <v>1.82E-3</v>
      </c>
      <c r="O581" s="238">
        <f>ROUND(E581*N581,2)</f>
        <v>0.03</v>
      </c>
      <c r="P581" s="238">
        <v>1.8</v>
      </c>
      <c r="Q581" s="238">
        <f>ROUND(E581*P581,2)</f>
        <v>30.91</v>
      </c>
      <c r="R581" s="238" t="s">
        <v>677</v>
      </c>
      <c r="S581" s="238" t="s">
        <v>214</v>
      </c>
      <c r="T581" s="239" t="s">
        <v>284</v>
      </c>
      <c r="U581" s="222">
        <v>3.6080000000000001</v>
      </c>
      <c r="V581" s="222">
        <f>ROUND(E581*U581,2)</f>
        <v>61.96</v>
      </c>
      <c r="W581" s="222"/>
      <c r="X581" s="222" t="s">
        <v>248</v>
      </c>
      <c r="Y581" s="211"/>
      <c r="Z581" s="211"/>
      <c r="AA581" s="211"/>
      <c r="AB581" s="211"/>
      <c r="AC581" s="211"/>
      <c r="AD581" s="211"/>
      <c r="AE581" s="211"/>
      <c r="AF581" s="211"/>
      <c r="AG581" s="211" t="s">
        <v>249</v>
      </c>
      <c r="AH581" s="211"/>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18"/>
      <c r="B582" s="219"/>
      <c r="C582" s="267" t="s">
        <v>1838</v>
      </c>
      <c r="D582" s="265"/>
      <c r="E582" s="265"/>
      <c r="F582" s="265"/>
      <c r="G582" s="265"/>
      <c r="H582" s="222"/>
      <c r="I582" s="222"/>
      <c r="J582" s="222"/>
      <c r="K582" s="222"/>
      <c r="L582" s="222"/>
      <c r="M582" s="222"/>
      <c r="N582" s="222"/>
      <c r="O582" s="222"/>
      <c r="P582" s="222"/>
      <c r="Q582" s="222"/>
      <c r="R582" s="222"/>
      <c r="S582" s="222"/>
      <c r="T582" s="222"/>
      <c r="U582" s="222"/>
      <c r="V582" s="222"/>
      <c r="W582" s="222"/>
      <c r="X582" s="222"/>
      <c r="Y582" s="211"/>
      <c r="Z582" s="211"/>
      <c r="AA582" s="211"/>
      <c r="AB582" s="211"/>
      <c r="AC582" s="211"/>
      <c r="AD582" s="211"/>
      <c r="AE582" s="211"/>
      <c r="AF582" s="211"/>
      <c r="AG582" s="211" t="s">
        <v>286</v>
      </c>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68" t="s">
        <v>2558</v>
      </c>
      <c r="D583" s="259"/>
      <c r="E583" s="260">
        <v>10.37</v>
      </c>
      <c r="F583" s="222"/>
      <c r="G583" s="222"/>
      <c r="H583" s="222"/>
      <c r="I583" s="222"/>
      <c r="J583" s="222"/>
      <c r="K583" s="222"/>
      <c r="L583" s="222"/>
      <c r="M583" s="222"/>
      <c r="N583" s="222"/>
      <c r="O583" s="222"/>
      <c r="P583" s="222"/>
      <c r="Q583" s="222"/>
      <c r="R583" s="222"/>
      <c r="S583" s="222"/>
      <c r="T583" s="222"/>
      <c r="U583" s="222"/>
      <c r="V583" s="222"/>
      <c r="W583" s="222"/>
      <c r="X583" s="222"/>
      <c r="Y583" s="211"/>
      <c r="Z583" s="211"/>
      <c r="AA583" s="211"/>
      <c r="AB583" s="211"/>
      <c r="AC583" s="211"/>
      <c r="AD583" s="211"/>
      <c r="AE583" s="211"/>
      <c r="AF583" s="211"/>
      <c r="AG583" s="211" t="s">
        <v>288</v>
      </c>
      <c r="AH583" s="211">
        <v>0</v>
      </c>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18"/>
      <c r="B584" s="219"/>
      <c r="C584" s="268" t="s">
        <v>2559</v>
      </c>
      <c r="D584" s="259"/>
      <c r="E584" s="260">
        <v>6.8</v>
      </c>
      <c r="F584" s="222"/>
      <c r="G584" s="222"/>
      <c r="H584" s="222"/>
      <c r="I584" s="222"/>
      <c r="J584" s="222"/>
      <c r="K584" s="222"/>
      <c r="L584" s="222"/>
      <c r="M584" s="222"/>
      <c r="N584" s="222"/>
      <c r="O584" s="222"/>
      <c r="P584" s="222"/>
      <c r="Q584" s="222"/>
      <c r="R584" s="222"/>
      <c r="S584" s="222"/>
      <c r="T584" s="222"/>
      <c r="U584" s="222"/>
      <c r="V584" s="222"/>
      <c r="W584" s="222"/>
      <c r="X584" s="222"/>
      <c r="Y584" s="211"/>
      <c r="Z584" s="211"/>
      <c r="AA584" s="211"/>
      <c r="AB584" s="211"/>
      <c r="AC584" s="211"/>
      <c r="AD584" s="211"/>
      <c r="AE584" s="211"/>
      <c r="AF584" s="211"/>
      <c r="AG584" s="211" t="s">
        <v>288</v>
      </c>
      <c r="AH584" s="211">
        <v>0</v>
      </c>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ht="31.45" outlineLevel="1" x14ac:dyDescent="0.2">
      <c r="A585" s="233">
        <v>111</v>
      </c>
      <c r="B585" s="234" t="s">
        <v>2560</v>
      </c>
      <c r="C585" s="252" t="s">
        <v>2561</v>
      </c>
      <c r="D585" s="235" t="s">
        <v>294</v>
      </c>
      <c r="E585" s="236">
        <v>2046.1496500000001</v>
      </c>
      <c r="F585" s="237"/>
      <c r="G585" s="238">
        <f>ROUND(E585*F585,2)</f>
        <v>0</v>
      </c>
      <c r="H585" s="237"/>
      <c r="I585" s="238">
        <f>ROUND(E585*H585,2)</f>
        <v>0</v>
      </c>
      <c r="J585" s="237"/>
      <c r="K585" s="238">
        <f>ROUND(E585*J585,2)</f>
        <v>0</v>
      </c>
      <c r="L585" s="238">
        <v>21</v>
      </c>
      <c r="M585" s="238">
        <f>G585*(1+L585/100)</f>
        <v>0</v>
      </c>
      <c r="N585" s="238">
        <v>0</v>
      </c>
      <c r="O585" s="238">
        <f>ROUND(E585*N585,2)</f>
        <v>0</v>
      </c>
      <c r="P585" s="238">
        <v>2.9000000000000001E-2</v>
      </c>
      <c r="Q585" s="238">
        <f>ROUND(E585*P585,2)</f>
        <v>59.34</v>
      </c>
      <c r="R585" s="238" t="s">
        <v>677</v>
      </c>
      <c r="S585" s="238" t="s">
        <v>214</v>
      </c>
      <c r="T585" s="239" t="s">
        <v>284</v>
      </c>
      <c r="U585" s="222">
        <v>0.1</v>
      </c>
      <c r="V585" s="222">
        <f>ROUND(E585*U585,2)</f>
        <v>204.61</v>
      </c>
      <c r="W585" s="222"/>
      <c r="X585" s="222" t="s">
        <v>248</v>
      </c>
      <c r="Y585" s="211"/>
      <c r="Z585" s="211"/>
      <c r="AA585" s="211"/>
      <c r="AB585" s="211"/>
      <c r="AC585" s="211"/>
      <c r="AD585" s="211"/>
      <c r="AE585" s="211"/>
      <c r="AF585" s="211"/>
      <c r="AG585" s="211" t="s">
        <v>249</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outlineLevel="1" x14ac:dyDescent="0.2">
      <c r="A586" s="218"/>
      <c r="B586" s="219"/>
      <c r="C586" s="269" t="s">
        <v>310</v>
      </c>
      <c r="D586" s="261"/>
      <c r="E586" s="262"/>
      <c r="F586" s="222"/>
      <c r="G586" s="222"/>
      <c r="H586" s="222"/>
      <c r="I586" s="222"/>
      <c r="J586" s="222"/>
      <c r="K586" s="222"/>
      <c r="L586" s="222"/>
      <c r="M586" s="222"/>
      <c r="N586" s="222"/>
      <c r="O586" s="222"/>
      <c r="P586" s="222"/>
      <c r="Q586" s="222"/>
      <c r="R586" s="222"/>
      <c r="S586" s="222"/>
      <c r="T586" s="222"/>
      <c r="U586" s="222"/>
      <c r="V586" s="222"/>
      <c r="W586" s="222"/>
      <c r="X586" s="222"/>
      <c r="Y586" s="211"/>
      <c r="Z586" s="211"/>
      <c r="AA586" s="211"/>
      <c r="AB586" s="211"/>
      <c r="AC586" s="211"/>
      <c r="AD586" s="211"/>
      <c r="AE586" s="211"/>
      <c r="AF586" s="211"/>
      <c r="AG586" s="211" t="s">
        <v>288</v>
      </c>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ht="31.45" outlineLevel="1" x14ac:dyDescent="0.2">
      <c r="A587" s="218"/>
      <c r="B587" s="219"/>
      <c r="C587" s="270" t="s">
        <v>2452</v>
      </c>
      <c r="D587" s="261"/>
      <c r="E587" s="262">
        <v>1382.26</v>
      </c>
      <c r="F587" s="222"/>
      <c r="G587" s="222"/>
      <c r="H587" s="222"/>
      <c r="I587" s="222"/>
      <c r="J587" s="222"/>
      <c r="K587" s="222"/>
      <c r="L587" s="222"/>
      <c r="M587" s="222"/>
      <c r="N587" s="222"/>
      <c r="O587" s="222"/>
      <c r="P587" s="222"/>
      <c r="Q587" s="222"/>
      <c r="R587" s="222"/>
      <c r="S587" s="222"/>
      <c r="T587" s="222"/>
      <c r="U587" s="222"/>
      <c r="V587" s="222"/>
      <c r="W587" s="222"/>
      <c r="X587" s="222"/>
      <c r="Y587" s="211"/>
      <c r="Z587" s="211"/>
      <c r="AA587" s="211"/>
      <c r="AB587" s="211"/>
      <c r="AC587" s="211"/>
      <c r="AD587" s="211"/>
      <c r="AE587" s="211"/>
      <c r="AF587" s="211"/>
      <c r="AG587" s="211" t="s">
        <v>288</v>
      </c>
      <c r="AH587" s="211">
        <v>2</v>
      </c>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70" t="s">
        <v>2444</v>
      </c>
      <c r="D588" s="261"/>
      <c r="E588" s="262">
        <v>-108.76</v>
      </c>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288</v>
      </c>
      <c r="AH588" s="211">
        <v>2</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outlineLevel="1" x14ac:dyDescent="0.2">
      <c r="A589" s="218"/>
      <c r="B589" s="219"/>
      <c r="C589" s="271" t="s">
        <v>315</v>
      </c>
      <c r="D589" s="263"/>
      <c r="E589" s="264"/>
      <c r="F589" s="222"/>
      <c r="G589" s="222"/>
      <c r="H589" s="222"/>
      <c r="I589" s="222"/>
      <c r="J589" s="222"/>
      <c r="K589" s="222"/>
      <c r="L589" s="222"/>
      <c r="M589" s="222"/>
      <c r="N589" s="222"/>
      <c r="O589" s="222"/>
      <c r="P589" s="222"/>
      <c r="Q589" s="222"/>
      <c r="R589" s="222"/>
      <c r="S589" s="222"/>
      <c r="T589" s="222"/>
      <c r="U589" s="222"/>
      <c r="V589" s="222"/>
      <c r="W589" s="222"/>
      <c r="X589" s="222"/>
      <c r="Y589" s="211"/>
      <c r="Z589" s="211"/>
      <c r="AA589" s="211"/>
      <c r="AB589" s="211"/>
      <c r="AC589" s="211"/>
      <c r="AD589" s="211"/>
      <c r="AE589" s="211"/>
      <c r="AF589" s="211"/>
      <c r="AG589" s="211" t="s">
        <v>288</v>
      </c>
      <c r="AH589" s="211">
        <v>3</v>
      </c>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outlineLevel="1" x14ac:dyDescent="0.2">
      <c r="A590" s="218"/>
      <c r="B590" s="219"/>
      <c r="C590" s="269" t="s">
        <v>316</v>
      </c>
      <c r="D590" s="261"/>
      <c r="E590" s="262"/>
      <c r="F590" s="222"/>
      <c r="G590" s="222"/>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288</v>
      </c>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18"/>
      <c r="B591" s="219"/>
      <c r="C591" s="268" t="s">
        <v>2453</v>
      </c>
      <c r="D591" s="259"/>
      <c r="E591" s="260">
        <v>1273.5</v>
      </c>
      <c r="F591" s="222"/>
      <c r="G591" s="222"/>
      <c r="H591" s="222"/>
      <c r="I591" s="222"/>
      <c r="J591" s="222"/>
      <c r="K591" s="222"/>
      <c r="L591" s="222"/>
      <c r="M591" s="222"/>
      <c r="N591" s="222"/>
      <c r="O591" s="222"/>
      <c r="P591" s="222"/>
      <c r="Q591" s="222"/>
      <c r="R591" s="222"/>
      <c r="S591" s="222"/>
      <c r="T591" s="222"/>
      <c r="U591" s="222"/>
      <c r="V591" s="222"/>
      <c r="W591" s="222"/>
      <c r="X591" s="222"/>
      <c r="Y591" s="211"/>
      <c r="Z591" s="211"/>
      <c r="AA591" s="211"/>
      <c r="AB591" s="211"/>
      <c r="AC591" s="211"/>
      <c r="AD591" s="211"/>
      <c r="AE591" s="211"/>
      <c r="AF591" s="211"/>
      <c r="AG591" s="211" t="s">
        <v>288</v>
      </c>
      <c r="AH591" s="211">
        <v>0</v>
      </c>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ht="20.95" outlineLevel="1" x14ac:dyDescent="0.2">
      <c r="A592" s="218"/>
      <c r="B592" s="219"/>
      <c r="C592" s="268" t="s">
        <v>2454</v>
      </c>
      <c r="D592" s="259"/>
      <c r="E592" s="260">
        <v>108.76</v>
      </c>
      <c r="F592" s="222"/>
      <c r="G592" s="222"/>
      <c r="H592" s="222"/>
      <c r="I592" s="222"/>
      <c r="J592" s="222"/>
      <c r="K592" s="222"/>
      <c r="L592" s="222"/>
      <c r="M592" s="222"/>
      <c r="N592" s="222"/>
      <c r="O592" s="222"/>
      <c r="P592" s="222"/>
      <c r="Q592" s="222"/>
      <c r="R592" s="222"/>
      <c r="S592" s="222"/>
      <c r="T592" s="222"/>
      <c r="U592" s="222"/>
      <c r="V592" s="222"/>
      <c r="W592" s="222"/>
      <c r="X592" s="222"/>
      <c r="Y592" s="211"/>
      <c r="Z592" s="211"/>
      <c r="AA592" s="211"/>
      <c r="AB592" s="211"/>
      <c r="AC592" s="211"/>
      <c r="AD592" s="211"/>
      <c r="AE592" s="211"/>
      <c r="AF592" s="211"/>
      <c r="AG592" s="211" t="s">
        <v>288</v>
      </c>
      <c r="AH592" s="211">
        <v>0</v>
      </c>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ht="31.45" outlineLevel="1" x14ac:dyDescent="0.2">
      <c r="A593" s="218"/>
      <c r="B593" s="219"/>
      <c r="C593" s="268" t="s">
        <v>2455</v>
      </c>
      <c r="D593" s="259"/>
      <c r="E593" s="260">
        <v>326.06</v>
      </c>
      <c r="F593" s="222"/>
      <c r="G593" s="222"/>
      <c r="H593" s="222"/>
      <c r="I593" s="222"/>
      <c r="J593" s="222"/>
      <c r="K593" s="222"/>
      <c r="L593" s="222"/>
      <c r="M593" s="222"/>
      <c r="N593" s="222"/>
      <c r="O593" s="222"/>
      <c r="P593" s="222"/>
      <c r="Q593" s="222"/>
      <c r="R593" s="222"/>
      <c r="S593" s="222"/>
      <c r="T593" s="222"/>
      <c r="U593" s="222"/>
      <c r="V593" s="222"/>
      <c r="W593" s="222"/>
      <c r="X593" s="222"/>
      <c r="Y593" s="211"/>
      <c r="Z593" s="211"/>
      <c r="AA593" s="211"/>
      <c r="AB593" s="211"/>
      <c r="AC593" s="211"/>
      <c r="AD593" s="211"/>
      <c r="AE593" s="211"/>
      <c r="AF593" s="211"/>
      <c r="AG593" s="211" t="s">
        <v>288</v>
      </c>
      <c r="AH593" s="211">
        <v>0</v>
      </c>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18"/>
      <c r="B594" s="219"/>
      <c r="C594" s="268" t="s">
        <v>2456</v>
      </c>
      <c r="D594" s="259"/>
      <c r="E594" s="260">
        <v>140.81</v>
      </c>
      <c r="F594" s="222"/>
      <c r="G594" s="222"/>
      <c r="H594" s="222"/>
      <c r="I594" s="222"/>
      <c r="J594" s="222"/>
      <c r="K594" s="222"/>
      <c r="L594" s="222"/>
      <c r="M594" s="222"/>
      <c r="N594" s="222"/>
      <c r="O594" s="222"/>
      <c r="P594" s="222"/>
      <c r="Q594" s="222"/>
      <c r="R594" s="222"/>
      <c r="S594" s="222"/>
      <c r="T594" s="222"/>
      <c r="U594" s="222"/>
      <c r="V594" s="222"/>
      <c r="W594" s="222"/>
      <c r="X594" s="222"/>
      <c r="Y594" s="211"/>
      <c r="Z594" s="211"/>
      <c r="AA594" s="211"/>
      <c r="AB594" s="211"/>
      <c r="AC594" s="211"/>
      <c r="AD594" s="211"/>
      <c r="AE594" s="211"/>
      <c r="AF594" s="211"/>
      <c r="AG594" s="211" t="s">
        <v>288</v>
      </c>
      <c r="AH594" s="211">
        <v>0</v>
      </c>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ht="31.45" outlineLevel="1" x14ac:dyDescent="0.2">
      <c r="A595" s="218"/>
      <c r="B595" s="219"/>
      <c r="C595" s="268" t="s">
        <v>2387</v>
      </c>
      <c r="D595" s="259"/>
      <c r="E595" s="260">
        <v>101.81</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ht="41.9" outlineLevel="1" x14ac:dyDescent="0.2">
      <c r="A596" s="218"/>
      <c r="B596" s="219"/>
      <c r="C596" s="268" t="s">
        <v>2457</v>
      </c>
      <c r="D596" s="259"/>
      <c r="E596" s="260">
        <v>54.56</v>
      </c>
      <c r="F596" s="222"/>
      <c r="G596" s="222"/>
      <c r="H596" s="222"/>
      <c r="I596" s="222"/>
      <c r="J596" s="222"/>
      <c r="K596" s="222"/>
      <c r="L596" s="222"/>
      <c r="M596" s="222"/>
      <c r="N596" s="222"/>
      <c r="O596" s="222"/>
      <c r="P596" s="222"/>
      <c r="Q596" s="222"/>
      <c r="R596" s="222"/>
      <c r="S596" s="222"/>
      <c r="T596" s="222"/>
      <c r="U596" s="222"/>
      <c r="V596" s="222"/>
      <c r="W596" s="222"/>
      <c r="X596" s="222"/>
      <c r="Y596" s="211"/>
      <c r="Z596" s="211"/>
      <c r="AA596" s="211"/>
      <c r="AB596" s="211"/>
      <c r="AC596" s="211"/>
      <c r="AD596" s="211"/>
      <c r="AE596" s="211"/>
      <c r="AF596" s="211"/>
      <c r="AG596" s="211" t="s">
        <v>288</v>
      </c>
      <c r="AH596" s="211">
        <v>0</v>
      </c>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18"/>
      <c r="B597" s="219"/>
      <c r="C597" s="268" t="s">
        <v>2408</v>
      </c>
      <c r="D597" s="259"/>
      <c r="E597" s="260">
        <v>20.53</v>
      </c>
      <c r="F597" s="222"/>
      <c r="G597" s="222"/>
      <c r="H597" s="222"/>
      <c r="I597" s="222"/>
      <c r="J597" s="222"/>
      <c r="K597" s="222"/>
      <c r="L597" s="222"/>
      <c r="M597" s="222"/>
      <c r="N597" s="222"/>
      <c r="O597" s="222"/>
      <c r="P597" s="222"/>
      <c r="Q597" s="222"/>
      <c r="R597" s="222"/>
      <c r="S597" s="222"/>
      <c r="T597" s="222"/>
      <c r="U597" s="222"/>
      <c r="V597" s="222"/>
      <c r="W597" s="222"/>
      <c r="X597" s="222"/>
      <c r="Y597" s="211"/>
      <c r="Z597" s="211"/>
      <c r="AA597" s="211"/>
      <c r="AB597" s="211"/>
      <c r="AC597" s="211"/>
      <c r="AD597" s="211"/>
      <c r="AE597" s="211"/>
      <c r="AF597" s="211"/>
      <c r="AG597" s="211" t="s">
        <v>288</v>
      </c>
      <c r="AH597" s="211">
        <v>0</v>
      </c>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ht="31.45" outlineLevel="1" x14ac:dyDescent="0.2">
      <c r="A598" s="218"/>
      <c r="B598" s="219"/>
      <c r="C598" s="268" t="s">
        <v>2458</v>
      </c>
      <c r="D598" s="259"/>
      <c r="E598" s="260">
        <v>16.66</v>
      </c>
      <c r="F598" s="222"/>
      <c r="G598" s="222"/>
      <c r="H598" s="222"/>
      <c r="I598" s="222"/>
      <c r="J598" s="222"/>
      <c r="K598" s="222"/>
      <c r="L598" s="222"/>
      <c r="M598" s="222"/>
      <c r="N598" s="222"/>
      <c r="O598" s="222"/>
      <c r="P598" s="222"/>
      <c r="Q598" s="222"/>
      <c r="R598" s="222"/>
      <c r="S598" s="222"/>
      <c r="T598" s="222"/>
      <c r="U598" s="222"/>
      <c r="V598" s="222"/>
      <c r="W598" s="222"/>
      <c r="X598" s="222"/>
      <c r="Y598" s="211"/>
      <c r="Z598" s="211"/>
      <c r="AA598" s="211"/>
      <c r="AB598" s="211"/>
      <c r="AC598" s="211"/>
      <c r="AD598" s="211"/>
      <c r="AE598" s="211"/>
      <c r="AF598" s="211"/>
      <c r="AG598" s="211" t="s">
        <v>288</v>
      </c>
      <c r="AH598" s="211">
        <v>0</v>
      </c>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18"/>
      <c r="B599" s="219"/>
      <c r="C599" s="268" t="s">
        <v>2459</v>
      </c>
      <c r="D599" s="259"/>
      <c r="E599" s="260">
        <v>3.46</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ht="20.95" outlineLevel="1" x14ac:dyDescent="0.2">
      <c r="A600" s="233">
        <v>112</v>
      </c>
      <c r="B600" s="234" t="s">
        <v>675</v>
      </c>
      <c r="C600" s="252" t="s">
        <v>676</v>
      </c>
      <c r="D600" s="235" t="s">
        <v>294</v>
      </c>
      <c r="E600" s="236">
        <v>52.65</v>
      </c>
      <c r="F600" s="237"/>
      <c r="G600" s="238">
        <f>ROUND(E600*F600,2)</f>
        <v>0</v>
      </c>
      <c r="H600" s="237"/>
      <c r="I600" s="238">
        <f>ROUND(E600*H600,2)</f>
        <v>0</v>
      </c>
      <c r="J600" s="237"/>
      <c r="K600" s="238">
        <f>ROUND(E600*J600,2)</f>
        <v>0</v>
      </c>
      <c r="L600" s="238">
        <v>21</v>
      </c>
      <c r="M600" s="238">
        <f>G600*(1+L600/100)</f>
        <v>0</v>
      </c>
      <c r="N600" s="238">
        <v>0</v>
      </c>
      <c r="O600" s="238">
        <f>ROUND(E600*N600,2)</f>
        <v>0</v>
      </c>
      <c r="P600" s="238">
        <v>4.5999999999999999E-2</v>
      </c>
      <c r="Q600" s="238">
        <f>ROUND(E600*P600,2)</f>
        <v>2.42</v>
      </c>
      <c r="R600" s="238" t="s">
        <v>677</v>
      </c>
      <c r="S600" s="238" t="s">
        <v>214</v>
      </c>
      <c r="T600" s="239" t="s">
        <v>284</v>
      </c>
      <c r="U600" s="222">
        <v>0.26</v>
      </c>
      <c r="V600" s="222">
        <f>ROUND(E600*U600,2)</f>
        <v>13.69</v>
      </c>
      <c r="W600" s="222"/>
      <c r="X600" s="222" t="s">
        <v>248</v>
      </c>
      <c r="Y600" s="211"/>
      <c r="Z600" s="211"/>
      <c r="AA600" s="211"/>
      <c r="AB600" s="211"/>
      <c r="AC600" s="211"/>
      <c r="AD600" s="211"/>
      <c r="AE600" s="211"/>
      <c r="AF600" s="211"/>
      <c r="AG600" s="211" t="s">
        <v>249</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68" t="s">
        <v>2562</v>
      </c>
      <c r="D601" s="259"/>
      <c r="E601" s="260">
        <v>52.65</v>
      </c>
      <c r="F601" s="222"/>
      <c r="G601" s="222"/>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288</v>
      </c>
      <c r="AH601" s="211">
        <v>0</v>
      </c>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outlineLevel="1" x14ac:dyDescent="0.2">
      <c r="A602" s="233">
        <v>113</v>
      </c>
      <c r="B602" s="234" t="s">
        <v>2563</v>
      </c>
      <c r="C602" s="252" t="s">
        <v>2564</v>
      </c>
      <c r="D602" s="235" t="s">
        <v>349</v>
      </c>
      <c r="E602" s="236">
        <v>55.1</v>
      </c>
      <c r="F602" s="237"/>
      <c r="G602" s="238">
        <f>ROUND(E602*F602,2)</f>
        <v>0</v>
      </c>
      <c r="H602" s="237"/>
      <c r="I602" s="238">
        <f>ROUND(E602*H602,2)</f>
        <v>0</v>
      </c>
      <c r="J602" s="237"/>
      <c r="K602" s="238">
        <f>ROUND(E602*J602,2)</f>
        <v>0</v>
      </c>
      <c r="L602" s="238">
        <v>21</v>
      </c>
      <c r="M602" s="238">
        <f>G602*(1+L602/100)</f>
        <v>0</v>
      </c>
      <c r="N602" s="238">
        <v>0</v>
      </c>
      <c r="O602" s="238">
        <f>ROUND(E602*N602,2)</f>
        <v>0</v>
      </c>
      <c r="P602" s="238">
        <v>0</v>
      </c>
      <c r="Q602" s="238">
        <f>ROUND(E602*P602,2)</f>
        <v>0</v>
      </c>
      <c r="R602" s="238" t="s">
        <v>389</v>
      </c>
      <c r="S602" s="238" t="s">
        <v>214</v>
      </c>
      <c r="T602" s="239" t="s">
        <v>284</v>
      </c>
      <c r="U602" s="222">
        <v>5.5E-2</v>
      </c>
      <c r="V602" s="222">
        <f>ROUND(E602*U602,2)</f>
        <v>3.03</v>
      </c>
      <c r="W602" s="222"/>
      <c r="X602" s="222" t="s">
        <v>248</v>
      </c>
      <c r="Y602" s="211"/>
      <c r="Z602" s="211"/>
      <c r="AA602" s="211"/>
      <c r="AB602" s="211"/>
      <c r="AC602" s="211"/>
      <c r="AD602" s="211"/>
      <c r="AE602" s="211"/>
      <c r="AF602" s="211"/>
      <c r="AG602" s="211" t="s">
        <v>249</v>
      </c>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18"/>
      <c r="B603" s="219"/>
      <c r="C603" s="267" t="s">
        <v>2565</v>
      </c>
      <c r="D603" s="265"/>
      <c r="E603" s="265"/>
      <c r="F603" s="265"/>
      <c r="G603" s="265"/>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286</v>
      </c>
      <c r="AH603" s="211"/>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outlineLevel="1" x14ac:dyDescent="0.2">
      <c r="A604" s="218"/>
      <c r="B604" s="219"/>
      <c r="C604" s="268" t="s">
        <v>2320</v>
      </c>
      <c r="D604" s="259"/>
      <c r="E604" s="260">
        <v>55.1</v>
      </c>
      <c r="F604" s="222"/>
      <c r="G604" s="222"/>
      <c r="H604" s="222"/>
      <c r="I604" s="222"/>
      <c r="J604" s="222"/>
      <c r="K604" s="222"/>
      <c r="L604" s="222"/>
      <c r="M604" s="222"/>
      <c r="N604" s="222"/>
      <c r="O604" s="222"/>
      <c r="P604" s="222"/>
      <c r="Q604" s="222"/>
      <c r="R604" s="222"/>
      <c r="S604" s="222"/>
      <c r="T604" s="222"/>
      <c r="U604" s="222"/>
      <c r="V604" s="222"/>
      <c r="W604" s="222"/>
      <c r="X604" s="222"/>
      <c r="Y604" s="211"/>
      <c r="Z604" s="211"/>
      <c r="AA604" s="211"/>
      <c r="AB604" s="211"/>
      <c r="AC604" s="211"/>
      <c r="AD604" s="211"/>
      <c r="AE604" s="211"/>
      <c r="AF604" s="211"/>
      <c r="AG604" s="211" t="s">
        <v>288</v>
      </c>
      <c r="AH604" s="211">
        <v>0</v>
      </c>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ht="20.95" outlineLevel="1" x14ac:dyDescent="0.2">
      <c r="A605" s="243">
        <v>114</v>
      </c>
      <c r="B605" s="244" t="s">
        <v>715</v>
      </c>
      <c r="C605" s="255" t="s">
        <v>716</v>
      </c>
      <c r="D605" s="245" t="s">
        <v>294</v>
      </c>
      <c r="E605" s="246">
        <v>2046.1496500000001</v>
      </c>
      <c r="F605" s="247"/>
      <c r="G605" s="248">
        <f>ROUND(E605*F605,2)</f>
        <v>0</v>
      </c>
      <c r="H605" s="247"/>
      <c r="I605" s="248">
        <f>ROUND(E605*H605,2)</f>
        <v>0</v>
      </c>
      <c r="J605" s="247"/>
      <c r="K605" s="248">
        <f>ROUND(E605*J605,2)</f>
        <v>0</v>
      </c>
      <c r="L605" s="248">
        <v>21</v>
      </c>
      <c r="M605" s="248">
        <f>G605*(1+L605/100)</f>
        <v>0</v>
      </c>
      <c r="N605" s="248">
        <v>0</v>
      </c>
      <c r="O605" s="248">
        <f>ROUND(E605*N605,2)</f>
        <v>0</v>
      </c>
      <c r="P605" s="248">
        <v>1.4E-2</v>
      </c>
      <c r="Q605" s="248">
        <f>ROUND(E605*P605,2)</f>
        <v>28.65</v>
      </c>
      <c r="R605" s="248" t="s">
        <v>677</v>
      </c>
      <c r="S605" s="248" t="s">
        <v>214</v>
      </c>
      <c r="T605" s="249" t="s">
        <v>284</v>
      </c>
      <c r="U605" s="222">
        <v>0.22</v>
      </c>
      <c r="V605" s="222">
        <f>ROUND(E605*U605,2)</f>
        <v>450.15</v>
      </c>
      <c r="W605" s="222"/>
      <c r="X605" s="222" t="s">
        <v>248</v>
      </c>
      <c r="Y605" s="211"/>
      <c r="Z605" s="211"/>
      <c r="AA605" s="211"/>
      <c r="AB605" s="211"/>
      <c r="AC605" s="211"/>
      <c r="AD605" s="211"/>
      <c r="AE605" s="211"/>
      <c r="AF605" s="211"/>
      <c r="AG605" s="211" t="s">
        <v>249</v>
      </c>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ht="20.95" outlineLevel="1" x14ac:dyDescent="0.2">
      <c r="A606" s="243">
        <v>115</v>
      </c>
      <c r="B606" s="244" t="s">
        <v>719</v>
      </c>
      <c r="C606" s="255" t="s">
        <v>720</v>
      </c>
      <c r="D606" s="245" t="s">
        <v>338</v>
      </c>
      <c r="E606" s="246">
        <v>153.17269999999999</v>
      </c>
      <c r="F606" s="247"/>
      <c r="G606" s="248">
        <f>ROUND(E606*F606,2)</f>
        <v>0</v>
      </c>
      <c r="H606" s="247"/>
      <c r="I606" s="248">
        <f>ROUND(E606*H606,2)</f>
        <v>0</v>
      </c>
      <c r="J606" s="247"/>
      <c r="K606" s="248">
        <f>ROUND(E606*J606,2)</f>
        <v>0</v>
      </c>
      <c r="L606" s="248">
        <v>21</v>
      </c>
      <c r="M606" s="248">
        <f>G606*(1+L606/100)</f>
        <v>0</v>
      </c>
      <c r="N606" s="248">
        <v>0</v>
      </c>
      <c r="O606" s="248">
        <f>ROUND(E606*N606,2)</f>
        <v>0</v>
      </c>
      <c r="P606" s="248">
        <v>0</v>
      </c>
      <c r="Q606" s="248">
        <f>ROUND(E606*P606,2)</f>
        <v>0</v>
      </c>
      <c r="R606" s="248" t="s">
        <v>677</v>
      </c>
      <c r="S606" s="248" t="s">
        <v>214</v>
      </c>
      <c r="T606" s="249" t="s">
        <v>284</v>
      </c>
      <c r="U606" s="222">
        <v>0.93300000000000005</v>
      </c>
      <c r="V606" s="222">
        <f>ROUND(E606*U606,2)</f>
        <v>142.91</v>
      </c>
      <c r="W606" s="222"/>
      <c r="X606" s="222" t="s">
        <v>248</v>
      </c>
      <c r="Y606" s="211"/>
      <c r="Z606" s="211"/>
      <c r="AA606" s="211"/>
      <c r="AB606" s="211"/>
      <c r="AC606" s="211"/>
      <c r="AD606" s="211"/>
      <c r="AE606" s="211"/>
      <c r="AF606" s="211"/>
      <c r="AG606" s="211" t="s">
        <v>721</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43">
        <v>116</v>
      </c>
      <c r="B607" s="244" t="s">
        <v>722</v>
      </c>
      <c r="C607" s="255" t="s">
        <v>723</v>
      </c>
      <c r="D607" s="245" t="s">
        <v>338</v>
      </c>
      <c r="E607" s="246">
        <v>306.34539000000001</v>
      </c>
      <c r="F607" s="247"/>
      <c r="G607" s="248">
        <f>ROUND(E607*F607,2)</f>
        <v>0</v>
      </c>
      <c r="H607" s="247"/>
      <c r="I607" s="248">
        <f>ROUND(E607*H607,2)</f>
        <v>0</v>
      </c>
      <c r="J607" s="247"/>
      <c r="K607" s="248">
        <f>ROUND(E607*J607,2)</f>
        <v>0</v>
      </c>
      <c r="L607" s="248">
        <v>21</v>
      </c>
      <c r="M607" s="248">
        <f>G607*(1+L607/100)</f>
        <v>0</v>
      </c>
      <c r="N607" s="248">
        <v>0</v>
      </c>
      <c r="O607" s="248">
        <f>ROUND(E607*N607,2)</f>
        <v>0</v>
      </c>
      <c r="P607" s="248">
        <v>0</v>
      </c>
      <c r="Q607" s="248">
        <f>ROUND(E607*P607,2)</f>
        <v>0</v>
      </c>
      <c r="R607" s="248" t="s">
        <v>677</v>
      </c>
      <c r="S607" s="248" t="s">
        <v>214</v>
      </c>
      <c r="T607" s="249" t="s">
        <v>284</v>
      </c>
      <c r="U607" s="222">
        <v>0.65300000000000002</v>
      </c>
      <c r="V607" s="222">
        <f>ROUND(E607*U607,2)</f>
        <v>200.04</v>
      </c>
      <c r="W607" s="222"/>
      <c r="X607" s="222" t="s">
        <v>248</v>
      </c>
      <c r="Y607" s="211"/>
      <c r="Z607" s="211"/>
      <c r="AA607" s="211"/>
      <c r="AB607" s="211"/>
      <c r="AC607" s="211"/>
      <c r="AD607" s="211"/>
      <c r="AE607" s="211"/>
      <c r="AF607" s="211"/>
      <c r="AG607" s="211" t="s">
        <v>721</v>
      </c>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33">
        <v>117</v>
      </c>
      <c r="B608" s="234" t="s">
        <v>724</v>
      </c>
      <c r="C608" s="252" t="s">
        <v>725</v>
      </c>
      <c r="D608" s="235" t="s">
        <v>338</v>
      </c>
      <c r="E608" s="236">
        <v>153.17269999999999</v>
      </c>
      <c r="F608" s="237"/>
      <c r="G608" s="238">
        <f>ROUND(E608*F608,2)</f>
        <v>0</v>
      </c>
      <c r="H608" s="237"/>
      <c r="I608" s="238">
        <f>ROUND(E608*H608,2)</f>
        <v>0</v>
      </c>
      <c r="J608" s="237"/>
      <c r="K608" s="238">
        <f>ROUND(E608*J608,2)</f>
        <v>0</v>
      </c>
      <c r="L608" s="238">
        <v>21</v>
      </c>
      <c r="M608" s="238">
        <f>G608*(1+L608/100)</f>
        <v>0</v>
      </c>
      <c r="N608" s="238">
        <v>0</v>
      </c>
      <c r="O608" s="238">
        <f>ROUND(E608*N608,2)</f>
        <v>0</v>
      </c>
      <c r="P608" s="238">
        <v>0</v>
      </c>
      <c r="Q608" s="238">
        <f>ROUND(E608*P608,2)</f>
        <v>0</v>
      </c>
      <c r="R608" s="238" t="s">
        <v>677</v>
      </c>
      <c r="S608" s="238" t="s">
        <v>214</v>
      </c>
      <c r="T608" s="239" t="s">
        <v>284</v>
      </c>
      <c r="U608" s="222">
        <v>0.49</v>
      </c>
      <c r="V608" s="222">
        <f>ROUND(E608*U608,2)</f>
        <v>75.05</v>
      </c>
      <c r="W608" s="222"/>
      <c r="X608" s="222" t="s">
        <v>248</v>
      </c>
      <c r="Y608" s="211"/>
      <c r="Z608" s="211"/>
      <c r="AA608" s="211"/>
      <c r="AB608" s="211"/>
      <c r="AC608" s="211"/>
      <c r="AD608" s="211"/>
      <c r="AE608" s="211"/>
      <c r="AF608" s="211"/>
      <c r="AG608" s="211" t="s">
        <v>721</v>
      </c>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53" t="s">
        <v>726</v>
      </c>
      <c r="D609" s="240"/>
      <c r="E609" s="240"/>
      <c r="F609" s="240"/>
      <c r="G609" s="240"/>
      <c r="H609" s="222"/>
      <c r="I609" s="222"/>
      <c r="J609" s="222"/>
      <c r="K609" s="222"/>
      <c r="L609" s="222"/>
      <c r="M609" s="222"/>
      <c r="N609" s="222"/>
      <c r="O609" s="222"/>
      <c r="P609" s="222"/>
      <c r="Q609" s="222"/>
      <c r="R609" s="222"/>
      <c r="S609" s="222"/>
      <c r="T609" s="222"/>
      <c r="U609" s="222"/>
      <c r="V609" s="222"/>
      <c r="W609" s="222"/>
      <c r="X609" s="222"/>
      <c r="Y609" s="211"/>
      <c r="Z609" s="211"/>
      <c r="AA609" s="211"/>
      <c r="AB609" s="211"/>
      <c r="AC609" s="211"/>
      <c r="AD609" s="211"/>
      <c r="AE609" s="211"/>
      <c r="AF609" s="211"/>
      <c r="AG609" s="211" t="s">
        <v>219</v>
      </c>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outlineLevel="1" x14ac:dyDescent="0.2">
      <c r="A610" s="243">
        <v>118</v>
      </c>
      <c r="B610" s="244" t="s">
        <v>727</v>
      </c>
      <c r="C610" s="255" t="s">
        <v>728</v>
      </c>
      <c r="D610" s="245" t="s">
        <v>338</v>
      </c>
      <c r="E610" s="246">
        <v>3829.31738</v>
      </c>
      <c r="F610" s="247"/>
      <c r="G610" s="248">
        <f>ROUND(E610*F610,2)</f>
        <v>0</v>
      </c>
      <c r="H610" s="247"/>
      <c r="I610" s="248">
        <f>ROUND(E610*H610,2)</f>
        <v>0</v>
      </c>
      <c r="J610" s="247"/>
      <c r="K610" s="248">
        <f>ROUND(E610*J610,2)</f>
        <v>0</v>
      </c>
      <c r="L610" s="248">
        <v>21</v>
      </c>
      <c r="M610" s="248">
        <f>G610*(1+L610/100)</f>
        <v>0</v>
      </c>
      <c r="N610" s="248">
        <v>0</v>
      </c>
      <c r="O610" s="248">
        <f>ROUND(E610*N610,2)</f>
        <v>0</v>
      </c>
      <c r="P610" s="248">
        <v>0</v>
      </c>
      <c r="Q610" s="248">
        <f>ROUND(E610*P610,2)</f>
        <v>0</v>
      </c>
      <c r="R610" s="248" t="s">
        <v>677</v>
      </c>
      <c r="S610" s="248" t="s">
        <v>214</v>
      </c>
      <c r="T610" s="249" t="s">
        <v>284</v>
      </c>
      <c r="U610" s="222">
        <v>0</v>
      </c>
      <c r="V610" s="222">
        <f>ROUND(E610*U610,2)</f>
        <v>0</v>
      </c>
      <c r="W610" s="222"/>
      <c r="X610" s="222" t="s">
        <v>248</v>
      </c>
      <c r="Y610" s="211"/>
      <c r="Z610" s="211"/>
      <c r="AA610" s="211"/>
      <c r="AB610" s="211"/>
      <c r="AC610" s="211"/>
      <c r="AD610" s="211"/>
      <c r="AE610" s="211"/>
      <c r="AF610" s="211"/>
      <c r="AG610" s="211" t="s">
        <v>721</v>
      </c>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43">
        <v>119</v>
      </c>
      <c r="B611" s="244" t="s">
        <v>729</v>
      </c>
      <c r="C611" s="255" t="s">
        <v>730</v>
      </c>
      <c r="D611" s="245" t="s">
        <v>338</v>
      </c>
      <c r="E611" s="246">
        <v>153.17269999999999</v>
      </c>
      <c r="F611" s="247"/>
      <c r="G611" s="248">
        <f>ROUND(E611*F611,2)</f>
        <v>0</v>
      </c>
      <c r="H611" s="247"/>
      <c r="I611" s="248">
        <f>ROUND(E611*H611,2)</f>
        <v>0</v>
      </c>
      <c r="J611" s="247"/>
      <c r="K611" s="248">
        <f>ROUND(E611*J611,2)</f>
        <v>0</v>
      </c>
      <c r="L611" s="248">
        <v>21</v>
      </c>
      <c r="M611" s="248">
        <f>G611*(1+L611/100)</f>
        <v>0</v>
      </c>
      <c r="N611" s="248">
        <v>0</v>
      </c>
      <c r="O611" s="248">
        <f>ROUND(E611*N611,2)</f>
        <v>0</v>
      </c>
      <c r="P611" s="248">
        <v>0</v>
      </c>
      <c r="Q611" s="248">
        <f>ROUND(E611*P611,2)</f>
        <v>0</v>
      </c>
      <c r="R611" s="248" t="s">
        <v>677</v>
      </c>
      <c r="S611" s="248" t="s">
        <v>214</v>
      </c>
      <c r="T611" s="249" t="s">
        <v>284</v>
      </c>
      <c r="U611" s="222">
        <v>0.94199999999999995</v>
      </c>
      <c r="V611" s="222">
        <f>ROUND(E611*U611,2)</f>
        <v>144.29</v>
      </c>
      <c r="W611" s="222"/>
      <c r="X611" s="222" t="s">
        <v>248</v>
      </c>
      <c r="Y611" s="211"/>
      <c r="Z611" s="211"/>
      <c r="AA611" s="211"/>
      <c r="AB611" s="211"/>
      <c r="AC611" s="211"/>
      <c r="AD611" s="211"/>
      <c r="AE611" s="211"/>
      <c r="AF611" s="211"/>
      <c r="AG611" s="211" t="s">
        <v>721</v>
      </c>
      <c r="AH611" s="211"/>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ht="20.95" outlineLevel="1" x14ac:dyDescent="0.2">
      <c r="A612" s="243">
        <v>120</v>
      </c>
      <c r="B612" s="244" t="s">
        <v>731</v>
      </c>
      <c r="C612" s="255" t="s">
        <v>732</v>
      </c>
      <c r="D612" s="245" t="s">
        <v>338</v>
      </c>
      <c r="E612" s="246">
        <v>3063.4539100000002</v>
      </c>
      <c r="F612" s="247"/>
      <c r="G612" s="248">
        <f>ROUND(E612*F612,2)</f>
        <v>0</v>
      </c>
      <c r="H612" s="247"/>
      <c r="I612" s="248">
        <f>ROUND(E612*H612,2)</f>
        <v>0</v>
      </c>
      <c r="J612" s="247"/>
      <c r="K612" s="248">
        <f>ROUND(E612*J612,2)</f>
        <v>0</v>
      </c>
      <c r="L612" s="248">
        <v>21</v>
      </c>
      <c r="M612" s="248">
        <f>G612*(1+L612/100)</f>
        <v>0</v>
      </c>
      <c r="N612" s="248">
        <v>0</v>
      </c>
      <c r="O612" s="248">
        <f>ROUND(E612*N612,2)</f>
        <v>0</v>
      </c>
      <c r="P612" s="248">
        <v>0</v>
      </c>
      <c r="Q612" s="248">
        <f>ROUND(E612*P612,2)</f>
        <v>0</v>
      </c>
      <c r="R612" s="248" t="s">
        <v>677</v>
      </c>
      <c r="S612" s="248" t="s">
        <v>214</v>
      </c>
      <c r="T612" s="249" t="s">
        <v>284</v>
      </c>
      <c r="U612" s="222">
        <v>0.105</v>
      </c>
      <c r="V612" s="222">
        <f>ROUND(E612*U612,2)</f>
        <v>321.66000000000003</v>
      </c>
      <c r="W612" s="222"/>
      <c r="X612" s="222" t="s">
        <v>248</v>
      </c>
      <c r="Y612" s="211"/>
      <c r="Z612" s="211"/>
      <c r="AA612" s="211"/>
      <c r="AB612" s="211"/>
      <c r="AC612" s="211"/>
      <c r="AD612" s="211"/>
      <c r="AE612" s="211"/>
      <c r="AF612" s="211"/>
      <c r="AG612" s="211" t="s">
        <v>721</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43">
        <v>121</v>
      </c>
      <c r="B613" s="244" t="s">
        <v>733</v>
      </c>
      <c r="C613" s="255" t="s">
        <v>734</v>
      </c>
      <c r="D613" s="245" t="s">
        <v>338</v>
      </c>
      <c r="E613" s="246">
        <v>153.17269999999999</v>
      </c>
      <c r="F613" s="247"/>
      <c r="G613" s="248">
        <f>ROUND(E613*F613,2)</f>
        <v>0</v>
      </c>
      <c r="H613" s="247"/>
      <c r="I613" s="248">
        <f>ROUND(E613*H613,2)</f>
        <v>0</v>
      </c>
      <c r="J613" s="247"/>
      <c r="K613" s="248">
        <f>ROUND(E613*J613,2)</f>
        <v>0</v>
      </c>
      <c r="L613" s="248">
        <v>21</v>
      </c>
      <c r="M613" s="248">
        <f>G613*(1+L613/100)</f>
        <v>0</v>
      </c>
      <c r="N613" s="248">
        <v>0</v>
      </c>
      <c r="O613" s="248">
        <f>ROUND(E613*N613,2)</f>
        <v>0</v>
      </c>
      <c r="P613" s="248">
        <v>0</v>
      </c>
      <c r="Q613" s="248">
        <f>ROUND(E613*P613,2)</f>
        <v>0</v>
      </c>
      <c r="R613" s="248" t="s">
        <v>677</v>
      </c>
      <c r="S613" s="248" t="s">
        <v>214</v>
      </c>
      <c r="T613" s="249" t="s">
        <v>284</v>
      </c>
      <c r="U613" s="222">
        <v>0</v>
      </c>
      <c r="V613" s="222">
        <f>ROUND(E613*U613,2)</f>
        <v>0</v>
      </c>
      <c r="W613" s="222"/>
      <c r="X613" s="222" t="s">
        <v>248</v>
      </c>
      <c r="Y613" s="211"/>
      <c r="Z613" s="211"/>
      <c r="AA613" s="211"/>
      <c r="AB613" s="211"/>
      <c r="AC613" s="211"/>
      <c r="AD613" s="211"/>
      <c r="AE613" s="211"/>
      <c r="AF613" s="211"/>
      <c r="AG613" s="211" t="s">
        <v>721</v>
      </c>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outlineLevel="1" x14ac:dyDescent="0.2">
      <c r="A614" s="233">
        <v>122</v>
      </c>
      <c r="B614" s="234" t="s">
        <v>735</v>
      </c>
      <c r="C614" s="252" t="s">
        <v>736</v>
      </c>
      <c r="D614" s="235" t="s">
        <v>338</v>
      </c>
      <c r="E614" s="236">
        <v>153.17269999999999</v>
      </c>
      <c r="F614" s="237"/>
      <c r="G614" s="238">
        <f>ROUND(E614*F614,2)</f>
        <v>0</v>
      </c>
      <c r="H614" s="237"/>
      <c r="I614" s="238">
        <f>ROUND(E614*H614,2)</f>
        <v>0</v>
      </c>
      <c r="J614" s="237"/>
      <c r="K614" s="238">
        <f>ROUND(E614*J614,2)</f>
        <v>0</v>
      </c>
      <c r="L614" s="238">
        <v>21</v>
      </c>
      <c r="M614" s="238">
        <f>G614*(1+L614/100)</f>
        <v>0</v>
      </c>
      <c r="N614" s="238">
        <v>0</v>
      </c>
      <c r="O614" s="238">
        <f>ROUND(E614*N614,2)</f>
        <v>0</v>
      </c>
      <c r="P614" s="238">
        <v>0</v>
      </c>
      <c r="Q614" s="238">
        <f>ROUND(E614*P614,2)</f>
        <v>0</v>
      </c>
      <c r="R614" s="238" t="s">
        <v>737</v>
      </c>
      <c r="S614" s="238" t="s">
        <v>214</v>
      </c>
      <c r="T614" s="239" t="s">
        <v>284</v>
      </c>
      <c r="U614" s="222">
        <v>6.0000000000000001E-3</v>
      </c>
      <c r="V614" s="222">
        <f>ROUND(E614*U614,2)</f>
        <v>0.92</v>
      </c>
      <c r="W614" s="222"/>
      <c r="X614" s="222" t="s">
        <v>248</v>
      </c>
      <c r="Y614" s="211"/>
      <c r="Z614" s="211"/>
      <c r="AA614" s="211"/>
      <c r="AB614" s="211"/>
      <c r="AC614" s="211"/>
      <c r="AD614" s="211"/>
      <c r="AE614" s="211"/>
      <c r="AF614" s="211"/>
      <c r="AG614" s="211" t="s">
        <v>721</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18"/>
      <c r="B615" s="219"/>
      <c r="C615" s="267" t="s">
        <v>738</v>
      </c>
      <c r="D615" s="265"/>
      <c r="E615" s="265"/>
      <c r="F615" s="265"/>
      <c r="G615" s="265"/>
      <c r="H615" s="222"/>
      <c r="I615" s="222"/>
      <c r="J615" s="222"/>
      <c r="K615" s="222"/>
      <c r="L615" s="222"/>
      <c r="M615" s="222"/>
      <c r="N615" s="222"/>
      <c r="O615" s="222"/>
      <c r="P615" s="222"/>
      <c r="Q615" s="222"/>
      <c r="R615" s="222"/>
      <c r="S615" s="222"/>
      <c r="T615" s="222"/>
      <c r="U615" s="222"/>
      <c r="V615" s="222"/>
      <c r="W615" s="222"/>
      <c r="X615" s="222"/>
      <c r="Y615" s="211"/>
      <c r="Z615" s="211"/>
      <c r="AA615" s="211"/>
      <c r="AB615" s="211"/>
      <c r="AC615" s="211"/>
      <c r="AD615" s="211"/>
      <c r="AE615" s="211"/>
      <c r="AF615" s="211"/>
      <c r="AG615" s="211" t="s">
        <v>286</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ht="13.1" x14ac:dyDescent="0.2">
      <c r="A616" s="227" t="s">
        <v>209</v>
      </c>
      <c r="B616" s="228" t="s">
        <v>132</v>
      </c>
      <c r="C616" s="251" t="s">
        <v>133</v>
      </c>
      <c r="D616" s="229"/>
      <c r="E616" s="230"/>
      <c r="F616" s="231"/>
      <c r="G616" s="231">
        <f>SUMIF(AG617:AG618,"&lt;&gt;NOR",G617:G618)</f>
        <v>0</v>
      </c>
      <c r="H616" s="231"/>
      <c r="I616" s="231">
        <f>SUM(I617:I618)</f>
        <v>0</v>
      </c>
      <c r="J616" s="231"/>
      <c r="K616" s="231">
        <f>SUM(K617:K618)</f>
        <v>0</v>
      </c>
      <c r="L616" s="231"/>
      <c r="M616" s="231">
        <f>SUM(M617:M618)</f>
        <v>0</v>
      </c>
      <c r="N616" s="231"/>
      <c r="O616" s="231">
        <f>SUM(O617:O618)</f>
        <v>0</v>
      </c>
      <c r="P616" s="231"/>
      <c r="Q616" s="231">
        <f>SUM(Q617:Q618)</f>
        <v>0</v>
      </c>
      <c r="R616" s="231"/>
      <c r="S616" s="231"/>
      <c r="T616" s="232"/>
      <c r="U616" s="226"/>
      <c r="V616" s="226">
        <f>SUM(V617:V618)</f>
        <v>1281.9100000000001</v>
      </c>
      <c r="W616" s="226"/>
      <c r="X616" s="226"/>
      <c r="AG616" t="s">
        <v>210</v>
      </c>
    </row>
    <row r="617" spans="1:60" ht="31.45" outlineLevel="1" x14ac:dyDescent="0.2">
      <c r="A617" s="233">
        <v>123</v>
      </c>
      <c r="B617" s="234" t="s">
        <v>739</v>
      </c>
      <c r="C617" s="252" t="s">
        <v>740</v>
      </c>
      <c r="D617" s="235" t="s">
        <v>338</v>
      </c>
      <c r="E617" s="236">
        <v>497.44421</v>
      </c>
      <c r="F617" s="237"/>
      <c r="G617" s="238">
        <f>ROUND(E617*F617,2)</f>
        <v>0</v>
      </c>
      <c r="H617" s="237"/>
      <c r="I617" s="238">
        <f>ROUND(E617*H617,2)</f>
        <v>0</v>
      </c>
      <c r="J617" s="237"/>
      <c r="K617" s="238">
        <f>ROUND(E617*J617,2)</f>
        <v>0</v>
      </c>
      <c r="L617" s="238">
        <v>21</v>
      </c>
      <c r="M617" s="238">
        <f>G617*(1+L617/100)</f>
        <v>0</v>
      </c>
      <c r="N617" s="238">
        <v>0</v>
      </c>
      <c r="O617" s="238">
        <f>ROUND(E617*N617,2)</f>
        <v>0</v>
      </c>
      <c r="P617" s="238">
        <v>0</v>
      </c>
      <c r="Q617" s="238">
        <f>ROUND(E617*P617,2)</f>
        <v>0</v>
      </c>
      <c r="R617" s="238" t="s">
        <v>350</v>
      </c>
      <c r="S617" s="238" t="s">
        <v>214</v>
      </c>
      <c r="T617" s="239" t="s">
        <v>284</v>
      </c>
      <c r="U617" s="222">
        <v>2.577</v>
      </c>
      <c r="V617" s="222">
        <f>ROUND(E617*U617,2)</f>
        <v>1281.9100000000001</v>
      </c>
      <c r="W617" s="222"/>
      <c r="X617" s="222" t="s">
        <v>248</v>
      </c>
      <c r="Y617" s="211"/>
      <c r="Z617" s="211"/>
      <c r="AA617" s="211"/>
      <c r="AB617" s="211"/>
      <c r="AC617" s="211"/>
      <c r="AD617" s="211"/>
      <c r="AE617" s="211"/>
      <c r="AF617" s="211"/>
      <c r="AG617" s="211" t="s">
        <v>249</v>
      </c>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18"/>
      <c r="B618" s="219"/>
      <c r="C618" s="267" t="s">
        <v>741</v>
      </c>
      <c r="D618" s="265"/>
      <c r="E618" s="265"/>
      <c r="F618" s="265"/>
      <c r="G618" s="265"/>
      <c r="H618" s="222"/>
      <c r="I618" s="222"/>
      <c r="J618" s="222"/>
      <c r="K618" s="222"/>
      <c r="L618" s="222"/>
      <c r="M618" s="222"/>
      <c r="N618" s="222"/>
      <c r="O618" s="222"/>
      <c r="P618" s="222"/>
      <c r="Q618" s="222"/>
      <c r="R618" s="222"/>
      <c r="S618" s="222"/>
      <c r="T618" s="222"/>
      <c r="U618" s="222"/>
      <c r="V618" s="222"/>
      <c r="W618" s="222"/>
      <c r="X618" s="222"/>
      <c r="Y618" s="211"/>
      <c r="Z618" s="211"/>
      <c r="AA618" s="211"/>
      <c r="AB618" s="211"/>
      <c r="AC618" s="211"/>
      <c r="AD618" s="211"/>
      <c r="AE618" s="211"/>
      <c r="AF618" s="211"/>
      <c r="AG618" s="211" t="s">
        <v>286</v>
      </c>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ht="13.1" x14ac:dyDescent="0.2">
      <c r="A619" s="227" t="s">
        <v>209</v>
      </c>
      <c r="B619" s="228" t="s">
        <v>134</v>
      </c>
      <c r="C619" s="251" t="s">
        <v>135</v>
      </c>
      <c r="D619" s="229"/>
      <c r="E619" s="230"/>
      <c r="F619" s="231"/>
      <c r="G619" s="231">
        <f>SUMIF(AG620:AG634,"&lt;&gt;NOR",G620:G634)</f>
        <v>0</v>
      </c>
      <c r="H619" s="231"/>
      <c r="I619" s="231">
        <f>SUM(I620:I634)</f>
        <v>0</v>
      </c>
      <c r="J619" s="231"/>
      <c r="K619" s="231">
        <f>SUM(K620:K634)</f>
        <v>0</v>
      </c>
      <c r="L619" s="231"/>
      <c r="M619" s="231">
        <f>SUM(M620:M634)</f>
        <v>0</v>
      </c>
      <c r="N619" s="231"/>
      <c r="O619" s="231">
        <f>SUM(O620:O634)</f>
        <v>1.1400000000000001</v>
      </c>
      <c r="P619" s="231"/>
      <c r="Q619" s="231">
        <f>SUM(Q620:Q634)</f>
        <v>0</v>
      </c>
      <c r="R619" s="231"/>
      <c r="S619" s="231"/>
      <c r="T619" s="232"/>
      <c r="U619" s="226"/>
      <c r="V619" s="226">
        <f>SUM(V620:V634)</f>
        <v>104.29000000000002</v>
      </c>
      <c r="W619" s="226"/>
      <c r="X619" s="226"/>
      <c r="AG619" t="s">
        <v>210</v>
      </c>
    </row>
    <row r="620" spans="1:60" outlineLevel="1" x14ac:dyDescent="0.2">
      <c r="A620" s="233">
        <v>124</v>
      </c>
      <c r="B620" s="234" t="s">
        <v>753</v>
      </c>
      <c r="C620" s="252" t="s">
        <v>754</v>
      </c>
      <c r="D620" s="235" t="s">
        <v>294</v>
      </c>
      <c r="E620" s="236">
        <v>196.93799999999999</v>
      </c>
      <c r="F620" s="237"/>
      <c r="G620" s="238">
        <f>ROUND(E620*F620,2)</f>
        <v>0</v>
      </c>
      <c r="H620" s="237"/>
      <c r="I620" s="238">
        <f>ROUND(E620*H620,2)</f>
        <v>0</v>
      </c>
      <c r="J620" s="237"/>
      <c r="K620" s="238">
        <f>ROUND(E620*J620,2)</f>
        <v>0</v>
      </c>
      <c r="L620" s="238">
        <v>21</v>
      </c>
      <c r="M620" s="238">
        <f>G620*(1+L620/100)</f>
        <v>0</v>
      </c>
      <c r="N620" s="238">
        <v>1.15E-3</v>
      </c>
      <c r="O620" s="238">
        <f>ROUND(E620*N620,2)</f>
        <v>0.23</v>
      </c>
      <c r="P620" s="238">
        <v>0</v>
      </c>
      <c r="Q620" s="238">
        <f>ROUND(E620*P620,2)</f>
        <v>0</v>
      </c>
      <c r="R620" s="238" t="s">
        <v>744</v>
      </c>
      <c r="S620" s="238" t="s">
        <v>214</v>
      </c>
      <c r="T620" s="239" t="s">
        <v>284</v>
      </c>
      <c r="U620" s="222">
        <v>0.16</v>
      </c>
      <c r="V620" s="222">
        <f>ROUND(E620*U620,2)</f>
        <v>31.51</v>
      </c>
      <c r="W620" s="222"/>
      <c r="X620" s="222" t="s">
        <v>248</v>
      </c>
      <c r="Y620" s="211"/>
      <c r="Z620" s="211"/>
      <c r="AA620" s="211"/>
      <c r="AB620" s="211"/>
      <c r="AC620" s="211"/>
      <c r="AD620" s="211"/>
      <c r="AE620" s="211"/>
      <c r="AF620" s="211"/>
      <c r="AG620" s="211" t="s">
        <v>745</v>
      </c>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ht="31.45" outlineLevel="1" x14ac:dyDescent="0.2">
      <c r="A621" s="218"/>
      <c r="B621" s="219"/>
      <c r="C621" s="268" t="s">
        <v>2462</v>
      </c>
      <c r="D621" s="259"/>
      <c r="E621" s="260">
        <v>196.94</v>
      </c>
      <c r="F621" s="222"/>
      <c r="G621" s="222"/>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288</v>
      </c>
      <c r="AH621" s="211">
        <v>0</v>
      </c>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33">
        <v>125</v>
      </c>
      <c r="B622" s="234" t="s">
        <v>757</v>
      </c>
      <c r="C622" s="252" t="s">
        <v>758</v>
      </c>
      <c r="D622" s="235" t="s">
        <v>349</v>
      </c>
      <c r="E622" s="236">
        <v>187.63499999999999</v>
      </c>
      <c r="F622" s="237"/>
      <c r="G622" s="238">
        <f>ROUND(E622*F622,2)</f>
        <v>0</v>
      </c>
      <c r="H622" s="237"/>
      <c r="I622" s="238">
        <f>ROUND(E622*H622,2)</f>
        <v>0</v>
      </c>
      <c r="J622" s="237"/>
      <c r="K622" s="238">
        <f>ROUND(E622*J622,2)</f>
        <v>0</v>
      </c>
      <c r="L622" s="238">
        <v>21</v>
      </c>
      <c r="M622" s="238">
        <f>G622*(1+L622/100)</f>
        <v>0</v>
      </c>
      <c r="N622" s="238">
        <v>3.3E-4</v>
      </c>
      <c r="O622" s="238">
        <f>ROUND(E622*N622,2)</f>
        <v>0.06</v>
      </c>
      <c r="P622" s="238">
        <v>0</v>
      </c>
      <c r="Q622" s="238">
        <f>ROUND(E622*P622,2)</f>
        <v>0</v>
      </c>
      <c r="R622" s="238" t="s">
        <v>744</v>
      </c>
      <c r="S622" s="238" t="s">
        <v>214</v>
      </c>
      <c r="T622" s="239" t="s">
        <v>284</v>
      </c>
      <c r="U622" s="222">
        <v>0.1</v>
      </c>
      <c r="V622" s="222">
        <f>ROUND(E622*U622,2)</f>
        <v>18.760000000000002</v>
      </c>
      <c r="W622" s="222"/>
      <c r="X622" s="222" t="s">
        <v>248</v>
      </c>
      <c r="Y622" s="211"/>
      <c r="Z622" s="211"/>
      <c r="AA622" s="211"/>
      <c r="AB622" s="211"/>
      <c r="AC622" s="211"/>
      <c r="AD622" s="211"/>
      <c r="AE622" s="211"/>
      <c r="AF622" s="211"/>
      <c r="AG622" s="211" t="s">
        <v>745</v>
      </c>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18"/>
      <c r="B623" s="219"/>
      <c r="C623" s="268" t="s">
        <v>2566</v>
      </c>
      <c r="D623" s="259"/>
      <c r="E623" s="260">
        <v>187.63</v>
      </c>
      <c r="F623" s="222"/>
      <c r="G623" s="222"/>
      <c r="H623" s="222"/>
      <c r="I623" s="222"/>
      <c r="J623" s="222"/>
      <c r="K623" s="222"/>
      <c r="L623" s="222"/>
      <c r="M623" s="222"/>
      <c r="N623" s="222"/>
      <c r="O623" s="222"/>
      <c r="P623" s="222"/>
      <c r="Q623" s="222"/>
      <c r="R623" s="222"/>
      <c r="S623" s="222"/>
      <c r="T623" s="222"/>
      <c r="U623" s="222"/>
      <c r="V623" s="222"/>
      <c r="W623" s="222"/>
      <c r="X623" s="222"/>
      <c r="Y623" s="211"/>
      <c r="Z623" s="211"/>
      <c r="AA623" s="211"/>
      <c r="AB623" s="211"/>
      <c r="AC623" s="211"/>
      <c r="AD623" s="211"/>
      <c r="AE623" s="211"/>
      <c r="AF623" s="211"/>
      <c r="AG623" s="211" t="s">
        <v>288</v>
      </c>
      <c r="AH623" s="211">
        <v>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outlineLevel="1" x14ac:dyDescent="0.2">
      <c r="A624" s="233">
        <v>126</v>
      </c>
      <c r="B624" s="234" t="s">
        <v>761</v>
      </c>
      <c r="C624" s="252" t="s">
        <v>762</v>
      </c>
      <c r="D624" s="235" t="s">
        <v>294</v>
      </c>
      <c r="E624" s="236">
        <v>212.87427</v>
      </c>
      <c r="F624" s="237"/>
      <c r="G624" s="238">
        <f>ROUND(E624*F624,2)</f>
        <v>0</v>
      </c>
      <c r="H624" s="237"/>
      <c r="I624" s="238">
        <f>ROUND(E624*H624,2)</f>
        <v>0</v>
      </c>
      <c r="J624" s="237"/>
      <c r="K624" s="238">
        <f>ROUND(E624*J624,2)</f>
        <v>0</v>
      </c>
      <c r="L624" s="238">
        <v>21</v>
      </c>
      <c r="M624" s="238">
        <f>G624*(1+L624/100)</f>
        <v>0</v>
      </c>
      <c r="N624" s="238">
        <v>0</v>
      </c>
      <c r="O624" s="238">
        <f>ROUND(E624*N624,2)</f>
        <v>0</v>
      </c>
      <c r="P624" s="238">
        <v>0</v>
      </c>
      <c r="Q624" s="238">
        <f>ROUND(E624*P624,2)</f>
        <v>0</v>
      </c>
      <c r="R624" s="238" t="s">
        <v>744</v>
      </c>
      <c r="S624" s="238" t="s">
        <v>214</v>
      </c>
      <c r="T624" s="239" t="s">
        <v>284</v>
      </c>
      <c r="U624" s="222">
        <v>0.20699999999999999</v>
      </c>
      <c r="V624" s="222">
        <f>ROUND(E624*U624,2)</f>
        <v>44.06</v>
      </c>
      <c r="W624" s="222"/>
      <c r="X624" s="222" t="s">
        <v>248</v>
      </c>
      <c r="Y624" s="211"/>
      <c r="Z624" s="211"/>
      <c r="AA624" s="211"/>
      <c r="AB624" s="211"/>
      <c r="AC624" s="211"/>
      <c r="AD624" s="211"/>
      <c r="AE624" s="211"/>
      <c r="AF624" s="211"/>
      <c r="AG624" s="211" t="s">
        <v>745</v>
      </c>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18"/>
      <c r="B625" s="219"/>
      <c r="C625" s="268" t="s">
        <v>2567</v>
      </c>
      <c r="D625" s="259"/>
      <c r="E625" s="260">
        <v>176.82</v>
      </c>
      <c r="F625" s="222"/>
      <c r="G625" s="222"/>
      <c r="H625" s="222"/>
      <c r="I625" s="222"/>
      <c r="J625" s="222"/>
      <c r="K625" s="222"/>
      <c r="L625" s="222"/>
      <c r="M625" s="222"/>
      <c r="N625" s="222"/>
      <c r="O625" s="222"/>
      <c r="P625" s="222"/>
      <c r="Q625" s="222"/>
      <c r="R625" s="222"/>
      <c r="S625" s="222"/>
      <c r="T625" s="222"/>
      <c r="U625" s="222"/>
      <c r="V625" s="222"/>
      <c r="W625" s="222"/>
      <c r="X625" s="222"/>
      <c r="Y625" s="211"/>
      <c r="Z625" s="211"/>
      <c r="AA625" s="211"/>
      <c r="AB625" s="211"/>
      <c r="AC625" s="211"/>
      <c r="AD625" s="211"/>
      <c r="AE625" s="211"/>
      <c r="AF625" s="211"/>
      <c r="AG625" s="211" t="s">
        <v>288</v>
      </c>
      <c r="AH625" s="211">
        <v>0</v>
      </c>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outlineLevel="1" x14ac:dyDescent="0.2">
      <c r="A626" s="218"/>
      <c r="B626" s="219"/>
      <c r="C626" s="268" t="s">
        <v>2568</v>
      </c>
      <c r="D626" s="259"/>
      <c r="E626" s="260">
        <v>23.63</v>
      </c>
      <c r="F626" s="222"/>
      <c r="G626" s="222"/>
      <c r="H626" s="222"/>
      <c r="I626" s="222"/>
      <c r="J626" s="222"/>
      <c r="K626" s="222"/>
      <c r="L626" s="222"/>
      <c r="M626" s="222"/>
      <c r="N626" s="222"/>
      <c r="O626" s="222"/>
      <c r="P626" s="222"/>
      <c r="Q626" s="222"/>
      <c r="R626" s="222"/>
      <c r="S626" s="222"/>
      <c r="T626" s="222"/>
      <c r="U626" s="222"/>
      <c r="V626" s="222"/>
      <c r="W626" s="222"/>
      <c r="X626" s="222"/>
      <c r="Y626" s="211"/>
      <c r="Z626" s="211"/>
      <c r="AA626" s="211"/>
      <c r="AB626" s="211"/>
      <c r="AC626" s="211"/>
      <c r="AD626" s="211"/>
      <c r="AE626" s="211"/>
      <c r="AF626" s="211"/>
      <c r="AG626" s="211" t="s">
        <v>288</v>
      </c>
      <c r="AH626" s="211">
        <v>0</v>
      </c>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2569</v>
      </c>
      <c r="D627" s="259"/>
      <c r="E627" s="260">
        <v>12.43</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43">
        <v>127</v>
      </c>
      <c r="B628" s="244" t="s">
        <v>770</v>
      </c>
      <c r="C628" s="255" t="s">
        <v>771</v>
      </c>
      <c r="D628" s="245" t="s">
        <v>294</v>
      </c>
      <c r="E628" s="246">
        <v>212.87427</v>
      </c>
      <c r="F628" s="247"/>
      <c r="G628" s="248">
        <f>ROUND(E628*F628,2)</f>
        <v>0</v>
      </c>
      <c r="H628" s="247"/>
      <c r="I628" s="248">
        <f>ROUND(E628*H628,2)</f>
        <v>0</v>
      </c>
      <c r="J628" s="247"/>
      <c r="K628" s="248">
        <f>ROUND(E628*J628,2)</f>
        <v>0</v>
      </c>
      <c r="L628" s="248">
        <v>21</v>
      </c>
      <c r="M628" s="248">
        <f>G628*(1+L628/100)</f>
        <v>0</v>
      </c>
      <c r="N628" s="248">
        <v>0</v>
      </c>
      <c r="O628" s="248">
        <f>ROUND(E628*N628,2)</f>
        <v>0</v>
      </c>
      <c r="P628" s="248">
        <v>0</v>
      </c>
      <c r="Q628" s="248">
        <f>ROUND(E628*P628,2)</f>
        <v>0</v>
      </c>
      <c r="R628" s="248" t="s">
        <v>744</v>
      </c>
      <c r="S628" s="248" t="s">
        <v>214</v>
      </c>
      <c r="T628" s="249" t="s">
        <v>284</v>
      </c>
      <c r="U628" s="222">
        <v>3.7999999999999999E-2</v>
      </c>
      <c r="V628" s="222">
        <f>ROUND(E628*U628,2)</f>
        <v>8.09</v>
      </c>
      <c r="W628" s="222"/>
      <c r="X628" s="222" t="s">
        <v>248</v>
      </c>
      <c r="Y628" s="211"/>
      <c r="Z628" s="211"/>
      <c r="AA628" s="211"/>
      <c r="AB628" s="211"/>
      <c r="AC628" s="211"/>
      <c r="AD628" s="211"/>
      <c r="AE628" s="211"/>
      <c r="AF628" s="211"/>
      <c r="AG628" s="211" t="s">
        <v>745</v>
      </c>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ht="20.95" outlineLevel="1" x14ac:dyDescent="0.2">
      <c r="A629" s="233">
        <v>128</v>
      </c>
      <c r="B629" s="234" t="s">
        <v>782</v>
      </c>
      <c r="C629" s="252" t="s">
        <v>783</v>
      </c>
      <c r="D629" s="235" t="s">
        <v>294</v>
      </c>
      <c r="E629" s="236">
        <v>243.28487999999999</v>
      </c>
      <c r="F629" s="237"/>
      <c r="G629" s="238">
        <f>ROUND(E629*F629,2)</f>
        <v>0</v>
      </c>
      <c r="H629" s="237"/>
      <c r="I629" s="238">
        <f>ROUND(E629*H629,2)</f>
        <v>0</v>
      </c>
      <c r="J629" s="237"/>
      <c r="K629" s="238">
        <f>ROUND(E629*J629,2)</f>
        <v>0</v>
      </c>
      <c r="L629" s="238">
        <v>21</v>
      </c>
      <c r="M629" s="238">
        <f>G629*(1+L629/100)</f>
        <v>0</v>
      </c>
      <c r="N629" s="238">
        <v>3.5000000000000001E-3</v>
      </c>
      <c r="O629" s="238">
        <f>ROUND(E629*N629,2)</f>
        <v>0.85</v>
      </c>
      <c r="P629" s="238">
        <v>0</v>
      </c>
      <c r="Q629" s="238">
        <f>ROUND(E629*P629,2)</f>
        <v>0</v>
      </c>
      <c r="R629" s="238" t="s">
        <v>343</v>
      </c>
      <c r="S629" s="238" t="s">
        <v>214</v>
      </c>
      <c r="T629" s="239" t="s">
        <v>284</v>
      </c>
      <c r="U629" s="222">
        <v>0</v>
      </c>
      <c r="V629" s="222">
        <f>ROUND(E629*U629,2)</f>
        <v>0</v>
      </c>
      <c r="W629" s="222"/>
      <c r="X629" s="222" t="s">
        <v>344</v>
      </c>
      <c r="Y629" s="211"/>
      <c r="Z629" s="211"/>
      <c r="AA629" s="211"/>
      <c r="AB629" s="211"/>
      <c r="AC629" s="211"/>
      <c r="AD629" s="211"/>
      <c r="AE629" s="211"/>
      <c r="AF629" s="211"/>
      <c r="AG629" s="211" t="s">
        <v>345</v>
      </c>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18"/>
      <c r="B630" s="219"/>
      <c r="C630" s="268" t="s">
        <v>2570</v>
      </c>
      <c r="D630" s="259"/>
      <c r="E630" s="260">
        <v>202.08</v>
      </c>
      <c r="F630" s="222"/>
      <c r="G630" s="222"/>
      <c r="H630" s="222"/>
      <c r="I630" s="222"/>
      <c r="J630" s="222"/>
      <c r="K630" s="222"/>
      <c r="L630" s="222"/>
      <c r="M630" s="222"/>
      <c r="N630" s="222"/>
      <c r="O630" s="222"/>
      <c r="P630" s="222"/>
      <c r="Q630" s="222"/>
      <c r="R630" s="222"/>
      <c r="S630" s="222"/>
      <c r="T630" s="222"/>
      <c r="U630" s="222"/>
      <c r="V630" s="222"/>
      <c r="W630" s="222"/>
      <c r="X630" s="222"/>
      <c r="Y630" s="211"/>
      <c r="Z630" s="211"/>
      <c r="AA630" s="211"/>
      <c r="AB630" s="211"/>
      <c r="AC630" s="211"/>
      <c r="AD630" s="211"/>
      <c r="AE630" s="211"/>
      <c r="AF630" s="211"/>
      <c r="AG630" s="211" t="s">
        <v>288</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18"/>
      <c r="B631" s="219"/>
      <c r="C631" s="268" t="s">
        <v>2571</v>
      </c>
      <c r="D631" s="259"/>
      <c r="E631" s="260">
        <v>27</v>
      </c>
      <c r="F631" s="222"/>
      <c r="G631" s="222"/>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288</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outlineLevel="1" x14ac:dyDescent="0.2">
      <c r="A632" s="218"/>
      <c r="B632" s="219"/>
      <c r="C632" s="268" t="s">
        <v>2572</v>
      </c>
      <c r="D632" s="259"/>
      <c r="E632" s="260">
        <v>14.2</v>
      </c>
      <c r="F632" s="222"/>
      <c r="G632" s="222"/>
      <c r="H632" s="222"/>
      <c r="I632" s="222"/>
      <c r="J632" s="222"/>
      <c r="K632" s="222"/>
      <c r="L632" s="222"/>
      <c r="M632" s="222"/>
      <c r="N632" s="222"/>
      <c r="O632" s="222"/>
      <c r="P632" s="222"/>
      <c r="Q632" s="222"/>
      <c r="R632" s="222"/>
      <c r="S632" s="222"/>
      <c r="T632" s="222"/>
      <c r="U632" s="222"/>
      <c r="V632" s="222"/>
      <c r="W632" s="222"/>
      <c r="X632" s="222"/>
      <c r="Y632" s="211"/>
      <c r="Z632" s="211"/>
      <c r="AA632" s="211"/>
      <c r="AB632" s="211"/>
      <c r="AC632" s="211"/>
      <c r="AD632" s="211"/>
      <c r="AE632" s="211"/>
      <c r="AF632" s="211"/>
      <c r="AG632" s="211" t="s">
        <v>288</v>
      </c>
      <c r="AH632" s="211">
        <v>0</v>
      </c>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33">
        <v>129</v>
      </c>
      <c r="B633" s="234" t="s">
        <v>2573</v>
      </c>
      <c r="C633" s="252" t="s">
        <v>2574</v>
      </c>
      <c r="D633" s="235" t="s">
        <v>338</v>
      </c>
      <c r="E633" s="236">
        <v>1.1398999999999999</v>
      </c>
      <c r="F633" s="237"/>
      <c r="G633" s="238">
        <f>ROUND(E633*F633,2)</f>
        <v>0</v>
      </c>
      <c r="H633" s="237"/>
      <c r="I633" s="238">
        <f>ROUND(E633*H633,2)</f>
        <v>0</v>
      </c>
      <c r="J633" s="237"/>
      <c r="K633" s="238">
        <f>ROUND(E633*J633,2)</f>
        <v>0</v>
      </c>
      <c r="L633" s="238">
        <v>21</v>
      </c>
      <c r="M633" s="238">
        <f>G633*(1+L633/100)</f>
        <v>0</v>
      </c>
      <c r="N633" s="238">
        <v>0</v>
      </c>
      <c r="O633" s="238">
        <f>ROUND(E633*N633,2)</f>
        <v>0</v>
      </c>
      <c r="P633" s="238">
        <v>0</v>
      </c>
      <c r="Q633" s="238">
        <f>ROUND(E633*P633,2)</f>
        <v>0</v>
      </c>
      <c r="R633" s="238" t="s">
        <v>744</v>
      </c>
      <c r="S633" s="238" t="s">
        <v>214</v>
      </c>
      <c r="T633" s="239" t="s">
        <v>284</v>
      </c>
      <c r="U633" s="222">
        <v>1.637</v>
      </c>
      <c r="V633" s="222">
        <f>ROUND(E633*U633,2)</f>
        <v>1.87</v>
      </c>
      <c r="W633" s="222"/>
      <c r="X633" s="222" t="s">
        <v>248</v>
      </c>
      <c r="Y633" s="211"/>
      <c r="Z633" s="211"/>
      <c r="AA633" s="211"/>
      <c r="AB633" s="211"/>
      <c r="AC633" s="211"/>
      <c r="AD633" s="211"/>
      <c r="AE633" s="211"/>
      <c r="AF633" s="211"/>
      <c r="AG633" s="211" t="s">
        <v>745</v>
      </c>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18"/>
      <c r="B634" s="219"/>
      <c r="C634" s="267" t="s">
        <v>789</v>
      </c>
      <c r="D634" s="265"/>
      <c r="E634" s="265"/>
      <c r="F634" s="265"/>
      <c r="G634" s="265"/>
      <c r="H634" s="222"/>
      <c r="I634" s="222"/>
      <c r="J634" s="222"/>
      <c r="K634" s="222"/>
      <c r="L634" s="222"/>
      <c r="M634" s="222"/>
      <c r="N634" s="222"/>
      <c r="O634" s="222"/>
      <c r="P634" s="222"/>
      <c r="Q634" s="222"/>
      <c r="R634" s="222"/>
      <c r="S634" s="222"/>
      <c r="T634" s="222"/>
      <c r="U634" s="222"/>
      <c r="V634" s="222"/>
      <c r="W634" s="222"/>
      <c r="X634" s="222"/>
      <c r="Y634" s="211"/>
      <c r="Z634" s="211"/>
      <c r="AA634" s="211"/>
      <c r="AB634" s="211"/>
      <c r="AC634" s="211"/>
      <c r="AD634" s="211"/>
      <c r="AE634" s="211"/>
      <c r="AF634" s="211"/>
      <c r="AG634" s="211" t="s">
        <v>286</v>
      </c>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ht="13.1" x14ac:dyDescent="0.2">
      <c r="A635" s="227" t="s">
        <v>209</v>
      </c>
      <c r="B635" s="228" t="s">
        <v>136</v>
      </c>
      <c r="C635" s="251" t="s">
        <v>137</v>
      </c>
      <c r="D635" s="229"/>
      <c r="E635" s="230"/>
      <c r="F635" s="231"/>
      <c r="G635" s="231">
        <f>SUMIF(AG636:AG707,"&lt;&gt;NOR",G636:G707)</f>
        <v>0</v>
      </c>
      <c r="H635" s="231"/>
      <c r="I635" s="231">
        <f>SUM(I636:I707)</f>
        <v>0</v>
      </c>
      <c r="J635" s="231"/>
      <c r="K635" s="231">
        <f>SUM(K636:K707)</f>
        <v>0</v>
      </c>
      <c r="L635" s="231"/>
      <c r="M635" s="231">
        <f>SUM(M636:M707)</f>
        <v>0</v>
      </c>
      <c r="N635" s="231"/>
      <c r="O635" s="231">
        <f>SUM(O636:O707)</f>
        <v>1.2900000000000003</v>
      </c>
      <c r="P635" s="231"/>
      <c r="Q635" s="231">
        <f>SUM(Q636:Q707)</f>
        <v>9.6300000000000008</v>
      </c>
      <c r="R635" s="231"/>
      <c r="S635" s="231"/>
      <c r="T635" s="232"/>
      <c r="U635" s="226"/>
      <c r="V635" s="226">
        <f>SUM(V636:V707)</f>
        <v>454.85000000000008</v>
      </c>
      <c r="W635" s="226"/>
      <c r="X635" s="226"/>
      <c r="AG635" t="s">
        <v>210</v>
      </c>
    </row>
    <row r="636" spans="1:60" ht="20.95" outlineLevel="1" x14ac:dyDescent="0.2">
      <c r="A636" s="233">
        <v>130</v>
      </c>
      <c r="B636" s="234" t="s">
        <v>790</v>
      </c>
      <c r="C636" s="252" t="s">
        <v>791</v>
      </c>
      <c r="D636" s="235" t="s">
        <v>294</v>
      </c>
      <c r="E636" s="236">
        <v>212.87427</v>
      </c>
      <c r="F636" s="237"/>
      <c r="G636" s="238">
        <f>ROUND(E636*F636,2)</f>
        <v>0</v>
      </c>
      <c r="H636" s="237"/>
      <c r="I636" s="238">
        <f>ROUND(E636*H636,2)</f>
        <v>0</v>
      </c>
      <c r="J636" s="237"/>
      <c r="K636" s="238">
        <f>ROUND(E636*J636,2)</f>
        <v>0</v>
      </c>
      <c r="L636" s="238">
        <v>21</v>
      </c>
      <c r="M636" s="238">
        <f>G636*(1+L636/100)</f>
        <v>0</v>
      </c>
      <c r="N636" s="238">
        <v>4.4000000000000002E-4</v>
      </c>
      <c r="O636" s="238">
        <f>ROUND(E636*N636,2)</f>
        <v>0.09</v>
      </c>
      <c r="P636" s="238">
        <v>0</v>
      </c>
      <c r="Q636" s="238">
        <f>ROUND(E636*P636,2)</f>
        <v>0</v>
      </c>
      <c r="R636" s="238" t="s">
        <v>744</v>
      </c>
      <c r="S636" s="238" t="s">
        <v>214</v>
      </c>
      <c r="T636" s="239" t="s">
        <v>284</v>
      </c>
      <c r="U636" s="222">
        <v>2.75E-2</v>
      </c>
      <c r="V636" s="222">
        <f>ROUND(E636*U636,2)</f>
        <v>5.85</v>
      </c>
      <c r="W636" s="222"/>
      <c r="X636" s="222" t="s">
        <v>248</v>
      </c>
      <c r="Y636" s="211"/>
      <c r="Z636" s="211"/>
      <c r="AA636" s="211"/>
      <c r="AB636" s="211"/>
      <c r="AC636" s="211"/>
      <c r="AD636" s="211"/>
      <c r="AE636" s="211"/>
      <c r="AF636" s="211"/>
      <c r="AG636" s="211" t="s">
        <v>745</v>
      </c>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18"/>
      <c r="B637" s="219"/>
      <c r="C637" s="268" t="s">
        <v>2567</v>
      </c>
      <c r="D637" s="259"/>
      <c r="E637" s="260">
        <v>176.82</v>
      </c>
      <c r="F637" s="222"/>
      <c r="G637" s="222"/>
      <c r="H637" s="222"/>
      <c r="I637" s="222"/>
      <c r="J637" s="222"/>
      <c r="K637" s="222"/>
      <c r="L637" s="222"/>
      <c r="M637" s="222"/>
      <c r="N637" s="222"/>
      <c r="O637" s="222"/>
      <c r="P637" s="222"/>
      <c r="Q637" s="222"/>
      <c r="R637" s="222"/>
      <c r="S637" s="222"/>
      <c r="T637" s="222"/>
      <c r="U637" s="222"/>
      <c r="V637" s="222"/>
      <c r="W637" s="222"/>
      <c r="X637" s="222"/>
      <c r="Y637" s="211"/>
      <c r="Z637" s="211"/>
      <c r="AA637" s="211"/>
      <c r="AB637" s="211"/>
      <c r="AC637" s="211"/>
      <c r="AD637" s="211"/>
      <c r="AE637" s="211"/>
      <c r="AF637" s="211"/>
      <c r="AG637" s="211" t="s">
        <v>288</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18"/>
      <c r="B638" s="219"/>
      <c r="C638" s="268" t="s">
        <v>2568</v>
      </c>
      <c r="D638" s="259"/>
      <c r="E638" s="260">
        <v>23.63</v>
      </c>
      <c r="F638" s="222"/>
      <c r="G638" s="222"/>
      <c r="H638" s="222"/>
      <c r="I638" s="222"/>
      <c r="J638" s="222"/>
      <c r="K638" s="222"/>
      <c r="L638" s="222"/>
      <c r="M638" s="222"/>
      <c r="N638" s="222"/>
      <c r="O638" s="222"/>
      <c r="P638" s="222"/>
      <c r="Q638" s="222"/>
      <c r="R638" s="222"/>
      <c r="S638" s="222"/>
      <c r="T638" s="222"/>
      <c r="U638" s="222"/>
      <c r="V638" s="222"/>
      <c r="W638" s="222"/>
      <c r="X638" s="222"/>
      <c r="Y638" s="211"/>
      <c r="Z638" s="211"/>
      <c r="AA638" s="211"/>
      <c r="AB638" s="211"/>
      <c r="AC638" s="211"/>
      <c r="AD638" s="211"/>
      <c r="AE638" s="211"/>
      <c r="AF638" s="211"/>
      <c r="AG638" s="211" t="s">
        <v>288</v>
      </c>
      <c r="AH638" s="211">
        <v>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18"/>
      <c r="B639" s="219"/>
      <c r="C639" s="268" t="s">
        <v>2569</v>
      </c>
      <c r="D639" s="259"/>
      <c r="E639" s="260">
        <v>12.43</v>
      </c>
      <c r="F639" s="222"/>
      <c r="G639" s="222"/>
      <c r="H639" s="222"/>
      <c r="I639" s="222"/>
      <c r="J639" s="222"/>
      <c r="K639" s="222"/>
      <c r="L639" s="222"/>
      <c r="M639" s="222"/>
      <c r="N639" s="222"/>
      <c r="O639" s="222"/>
      <c r="P639" s="222"/>
      <c r="Q639" s="222"/>
      <c r="R639" s="222"/>
      <c r="S639" s="222"/>
      <c r="T639" s="222"/>
      <c r="U639" s="222"/>
      <c r="V639" s="222"/>
      <c r="W639" s="222"/>
      <c r="X639" s="222"/>
      <c r="Y639" s="211"/>
      <c r="Z639" s="211"/>
      <c r="AA639" s="211"/>
      <c r="AB639" s="211"/>
      <c r="AC639" s="211"/>
      <c r="AD639" s="211"/>
      <c r="AE639" s="211"/>
      <c r="AF639" s="211"/>
      <c r="AG639" s="211" t="s">
        <v>288</v>
      </c>
      <c r="AH639" s="211">
        <v>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ht="20.95" outlineLevel="1" x14ac:dyDescent="0.2">
      <c r="A640" s="233">
        <v>131</v>
      </c>
      <c r="B640" s="234" t="s">
        <v>2575</v>
      </c>
      <c r="C640" s="252" t="s">
        <v>2576</v>
      </c>
      <c r="D640" s="235" t="s">
        <v>294</v>
      </c>
      <c r="E640" s="236">
        <v>23.625</v>
      </c>
      <c r="F640" s="237"/>
      <c r="G640" s="238">
        <f>ROUND(E640*F640,2)</f>
        <v>0</v>
      </c>
      <c r="H640" s="237"/>
      <c r="I640" s="238">
        <f>ROUND(E640*H640,2)</f>
        <v>0</v>
      </c>
      <c r="J640" s="237"/>
      <c r="K640" s="238">
        <f>ROUND(E640*J640,2)</f>
        <v>0</v>
      </c>
      <c r="L640" s="238">
        <v>21</v>
      </c>
      <c r="M640" s="238">
        <f>G640*(1+L640/100)</f>
        <v>0</v>
      </c>
      <c r="N640" s="238">
        <v>0</v>
      </c>
      <c r="O640" s="238">
        <f>ROUND(E640*N640,2)</f>
        <v>0</v>
      </c>
      <c r="P640" s="238">
        <v>0</v>
      </c>
      <c r="Q640" s="238">
        <f>ROUND(E640*P640,2)</f>
        <v>0</v>
      </c>
      <c r="R640" s="238" t="s">
        <v>744</v>
      </c>
      <c r="S640" s="238" t="s">
        <v>214</v>
      </c>
      <c r="T640" s="239" t="s">
        <v>284</v>
      </c>
      <c r="U640" s="222">
        <v>0.84799999999999998</v>
      </c>
      <c r="V640" s="222">
        <f>ROUND(E640*U640,2)</f>
        <v>20.03</v>
      </c>
      <c r="W640" s="222"/>
      <c r="X640" s="222" t="s">
        <v>248</v>
      </c>
      <c r="Y640" s="211"/>
      <c r="Z640" s="211"/>
      <c r="AA640" s="211"/>
      <c r="AB640" s="211"/>
      <c r="AC640" s="211"/>
      <c r="AD640" s="211"/>
      <c r="AE640" s="211"/>
      <c r="AF640" s="211"/>
      <c r="AG640" s="211" t="s">
        <v>745</v>
      </c>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18"/>
      <c r="B641" s="219"/>
      <c r="C641" s="268" t="s">
        <v>2577</v>
      </c>
      <c r="D641" s="259"/>
      <c r="E641" s="260">
        <v>23.63</v>
      </c>
      <c r="F641" s="222"/>
      <c r="G641" s="222"/>
      <c r="H641" s="222"/>
      <c r="I641" s="222"/>
      <c r="J641" s="222"/>
      <c r="K641" s="222"/>
      <c r="L641" s="222"/>
      <c r="M641" s="222"/>
      <c r="N641" s="222"/>
      <c r="O641" s="222"/>
      <c r="P641" s="222"/>
      <c r="Q641" s="222"/>
      <c r="R641" s="222"/>
      <c r="S641" s="222"/>
      <c r="T641" s="222"/>
      <c r="U641" s="222"/>
      <c r="V641" s="222"/>
      <c r="W641" s="222"/>
      <c r="X641" s="222"/>
      <c r="Y641" s="211"/>
      <c r="Z641" s="211"/>
      <c r="AA641" s="211"/>
      <c r="AB641" s="211"/>
      <c r="AC641" s="211"/>
      <c r="AD641" s="211"/>
      <c r="AE641" s="211"/>
      <c r="AF641" s="211"/>
      <c r="AG641" s="211" t="s">
        <v>288</v>
      </c>
      <c r="AH641" s="211">
        <v>0</v>
      </c>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ht="20.95" outlineLevel="1" x14ac:dyDescent="0.2">
      <c r="A642" s="233">
        <v>132</v>
      </c>
      <c r="B642" s="234" t="s">
        <v>2578</v>
      </c>
      <c r="C642" s="252" t="s">
        <v>2579</v>
      </c>
      <c r="D642" s="235" t="s">
        <v>294</v>
      </c>
      <c r="E642" s="236">
        <v>12.429270000000001</v>
      </c>
      <c r="F642" s="237"/>
      <c r="G642" s="238">
        <f>ROUND(E642*F642,2)</f>
        <v>0</v>
      </c>
      <c r="H642" s="237"/>
      <c r="I642" s="238">
        <f>ROUND(E642*H642,2)</f>
        <v>0</v>
      </c>
      <c r="J642" s="237"/>
      <c r="K642" s="238">
        <f>ROUND(E642*J642,2)</f>
        <v>0</v>
      </c>
      <c r="L642" s="238">
        <v>21</v>
      </c>
      <c r="M642" s="238">
        <f>G642*(1+L642/100)</f>
        <v>0</v>
      </c>
      <c r="N642" s="238">
        <v>0</v>
      </c>
      <c r="O642" s="238">
        <f>ROUND(E642*N642,2)</f>
        <v>0</v>
      </c>
      <c r="P642" s="238">
        <v>0</v>
      </c>
      <c r="Q642" s="238">
        <f>ROUND(E642*P642,2)</f>
        <v>0</v>
      </c>
      <c r="R642" s="238" t="s">
        <v>744</v>
      </c>
      <c r="S642" s="238" t="s">
        <v>214</v>
      </c>
      <c r="T642" s="239" t="s">
        <v>284</v>
      </c>
      <c r="U642" s="222">
        <v>0.91459999999999997</v>
      </c>
      <c r="V642" s="222">
        <f>ROUND(E642*U642,2)</f>
        <v>11.37</v>
      </c>
      <c r="W642" s="222"/>
      <c r="X642" s="222" t="s">
        <v>248</v>
      </c>
      <c r="Y642" s="211"/>
      <c r="Z642" s="211"/>
      <c r="AA642" s="211"/>
      <c r="AB642" s="211"/>
      <c r="AC642" s="211"/>
      <c r="AD642" s="211"/>
      <c r="AE642" s="211"/>
      <c r="AF642" s="211"/>
      <c r="AG642" s="211" t="s">
        <v>745</v>
      </c>
      <c r="AH642" s="211"/>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18"/>
      <c r="B643" s="219"/>
      <c r="C643" s="268" t="s">
        <v>2580</v>
      </c>
      <c r="D643" s="259"/>
      <c r="E643" s="260">
        <v>12.43</v>
      </c>
      <c r="F643" s="222"/>
      <c r="G643" s="222"/>
      <c r="H643" s="222"/>
      <c r="I643" s="222"/>
      <c r="J643" s="222"/>
      <c r="K643" s="222"/>
      <c r="L643" s="222"/>
      <c r="M643" s="222"/>
      <c r="N643" s="222"/>
      <c r="O643" s="222"/>
      <c r="P643" s="222"/>
      <c r="Q643" s="222"/>
      <c r="R643" s="222"/>
      <c r="S643" s="222"/>
      <c r="T643" s="222"/>
      <c r="U643" s="222"/>
      <c r="V643" s="222"/>
      <c r="W643" s="222"/>
      <c r="X643" s="222"/>
      <c r="Y643" s="211"/>
      <c r="Z643" s="211"/>
      <c r="AA643" s="211"/>
      <c r="AB643" s="211"/>
      <c r="AC643" s="211"/>
      <c r="AD643" s="211"/>
      <c r="AE643" s="211"/>
      <c r="AF643" s="211"/>
      <c r="AG643" s="211" t="s">
        <v>288</v>
      </c>
      <c r="AH643" s="211">
        <v>0</v>
      </c>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ht="20.95" outlineLevel="1" x14ac:dyDescent="0.2">
      <c r="A644" s="233">
        <v>133</v>
      </c>
      <c r="B644" s="234" t="s">
        <v>797</v>
      </c>
      <c r="C644" s="252" t="s">
        <v>798</v>
      </c>
      <c r="D644" s="235" t="s">
        <v>294</v>
      </c>
      <c r="E644" s="236">
        <v>198.51300000000001</v>
      </c>
      <c r="F644" s="237"/>
      <c r="G644" s="238">
        <f>ROUND(E644*F644,2)</f>
        <v>0</v>
      </c>
      <c r="H644" s="237"/>
      <c r="I644" s="238">
        <f>ROUND(E644*H644,2)</f>
        <v>0</v>
      </c>
      <c r="J644" s="237"/>
      <c r="K644" s="238">
        <f>ROUND(E644*J644,2)</f>
        <v>0</v>
      </c>
      <c r="L644" s="238">
        <v>21</v>
      </c>
      <c r="M644" s="238">
        <f>G644*(1+L644/100)</f>
        <v>0</v>
      </c>
      <c r="N644" s="238">
        <v>0</v>
      </c>
      <c r="O644" s="238">
        <f>ROUND(E644*N644,2)</f>
        <v>0</v>
      </c>
      <c r="P644" s="238">
        <v>0</v>
      </c>
      <c r="Q644" s="238">
        <f>ROUND(E644*P644,2)</f>
        <v>0</v>
      </c>
      <c r="R644" s="238" t="s">
        <v>744</v>
      </c>
      <c r="S644" s="238" t="s">
        <v>214</v>
      </c>
      <c r="T644" s="239" t="s">
        <v>284</v>
      </c>
      <c r="U644" s="222">
        <v>0.91459999999999997</v>
      </c>
      <c r="V644" s="222">
        <f>ROUND(E644*U644,2)</f>
        <v>181.56</v>
      </c>
      <c r="W644" s="222"/>
      <c r="X644" s="222" t="s">
        <v>248</v>
      </c>
      <c r="Y644" s="211"/>
      <c r="Z644" s="211"/>
      <c r="AA644" s="211"/>
      <c r="AB644" s="211"/>
      <c r="AC644" s="211"/>
      <c r="AD644" s="211"/>
      <c r="AE644" s="211"/>
      <c r="AF644" s="211"/>
      <c r="AG644" s="211" t="s">
        <v>745</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18"/>
      <c r="B645" s="219"/>
      <c r="C645" s="268" t="s">
        <v>2567</v>
      </c>
      <c r="D645" s="259"/>
      <c r="E645" s="260">
        <v>176.82</v>
      </c>
      <c r="F645" s="222"/>
      <c r="G645" s="222"/>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288</v>
      </c>
      <c r="AH645" s="211">
        <v>0</v>
      </c>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outlineLevel="1" x14ac:dyDescent="0.2">
      <c r="A646" s="218"/>
      <c r="B646" s="219"/>
      <c r="C646" s="268" t="s">
        <v>2581</v>
      </c>
      <c r="D646" s="259"/>
      <c r="E646" s="260">
        <v>21.69</v>
      </c>
      <c r="F646" s="222"/>
      <c r="G646" s="222"/>
      <c r="H646" s="222"/>
      <c r="I646" s="222"/>
      <c r="J646" s="222"/>
      <c r="K646" s="222"/>
      <c r="L646" s="222"/>
      <c r="M646" s="222"/>
      <c r="N646" s="222"/>
      <c r="O646" s="222"/>
      <c r="P646" s="222"/>
      <c r="Q646" s="222"/>
      <c r="R646" s="222"/>
      <c r="S646" s="222"/>
      <c r="T646" s="222"/>
      <c r="U646" s="222"/>
      <c r="V646" s="222"/>
      <c r="W646" s="222"/>
      <c r="X646" s="222"/>
      <c r="Y646" s="211"/>
      <c r="Z646" s="211"/>
      <c r="AA646" s="211"/>
      <c r="AB646" s="211"/>
      <c r="AC646" s="211"/>
      <c r="AD646" s="211"/>
      <c r="AE646" s="211"/>
      <c r="AF646" s="211"/>
      <c r="AG646" s="211" t="s">
        <v>288</v>
      </c>
      <c r="AH646" s="211">
        <v>0</v>
      </c>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ht="20.95" outlineLevel="1" x14ac:dyDescent="0.2">
      <c r="A647" s="233">
        <v>134</v>
      </c>
      <c r="B647" s="234" t="s">
        <v>2582</v>
      </c>
      <c r="C647" s="252" t="s">
        <v>2583</v>
      </c>
      <c r="D647" s="235" t="s">
        <v>349</v>
      </c>
      <c r="E647" s="236">
        <v>78.865499999999997</v>
      </c>
      <c r="F647" s="237"/>
      <c r="G647" s="238">
        <f>ROUND(E647*F647,2)</f>
        <v>0</v>
      </c>
      <c r="H647" s="237"/>
      <c r="I647" s="238">
        <f>ROUND(E647*H647,2)</f>
        <v>0</v>
      </c>
      <c r="J647" s="237"/>
      <c r="K647" s="238">
        <f>ROUND(E647*J647,2)</f>
        <v>0</v>
      </c>
      <c r="L647" s="238">
        <v>21</v>
      </c>
      <c r="M647" s="238">
        <f>G647*(1+L647/100)</f>
        <v>0</v>
      </c>
      <c r="N647" s="238">
        <v>1.8400000000000001E-3</v>
      </c>
      <c r="O647" s="238">
        <f>ROUND(E647*N647,2)</f>
        <v>0.15</v>
      </c>
      <c r="P647" s="238">
        <v>0</v>
      </c>
      <c r="Q647" s="238">
        <f>ROUND(E647*P647,2)</f>
        <v>0</v>
      </c>
      <c r="R647" s="238" t="s">
        <v>744</v>
      </c>
      <c r="S647" s="238" t="s">
        <v>214</v>
      </c>
      <c r="T647" s="239" t="s">
        <v>284</v>
      </c>
      <c r="U647" s="222">
        <v>0.252</v>
      </c>
      <c r="V647" s="222">
        <f>ROUND(E647*U647,2)</f>
        <v>19.87</v>
      </c>
      <c r="W647" s="222"/>
      <c r="X647" s="222" t="s">
        <v>248</v>
      </c>
      <c r="Y647" s="211"/>
      <c r="Z647" s="211"/>
      <c r="AA647" s="211"/>
      <c r="AB647" s="211"/>
      <c r="AC647" s="211"/>
      <c r="AD647" s="211"/>
      <c r="AE647" s="211"/>
      <c r="AF647" s="211"/>
      <c r="AG647" s="211" t="s">
        <v>745</v>
      </c>
      <c r="AH647" s="211"/>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18"/>
      <c r="B648" s="219"/>
      <c r="C648" s="272" t="s">
        <v>801</v>
      </c>
      <c r="D648" s="220"/>
      <c r="E648" s="221"/>
      <c r="F648" s="222"/>
      <c r="G648" s="222"/>
      <c r="H648" s="222"/>
      <c r="I648" s="222"/>
      <c r="J648" s="222"/>
      <c r="K648" s="222"/>
      <c r="L648" s="222"/>
      <c r="M648" s="222"/>
      <c r="N648" s="222"/>
      <c r="O648" s="222"/>
      <c r="P648" s="222"/>
      <c r="Q648" s="222"/>
      <c r="R648" s="222"/>
      <c r="S648" s="222"/>
      <c r="T648" s="222"/>
      <c r="U648" s="222"/>
      <c r="V648" s="222"/>
      <c r="W648" s="222"/>
      <c r="X648" s="222"/>
      <c r="Y648" s="211"/>
      <c r="Z648" s="211"/>
      <c r="AA648" s="211"/>
      <c r="AB648" s="211"/>
      <c r="AC648" s="211"/>
      <c r="AD648" s="211"/>
      <c r="AE648" s="211"/>
      <c r="AF648" s="211"/>
      <c r="AG648" s="211" t="s">
        <v>286</v>
      </c>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73" t="s">
        <v>802</v>
      </c>
      <c r="D649" s="266"/>
      <c r="E649" s="266"/>
      <c r="F649" s="266"/>
      <c r="G649" s="266"/>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286</v>
      </c>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18"/>
      <c r="B650" s="219"/>
      <c r="C650" s="268" t="s">
        <v>2446</v>
      </c>
      <c r="D650" s="259"/>
      <c r="E650" s="260">
        <v>78.87</v>
      </c>
      <c r="F650" s="222"/>
      <c r="G650" s="222"/>
      <c r="H650" s="222"/>
      <c r="I650" s="222"/>
      <c r="J650" s="222"/>
      <c r="K650" s="222"/>
      <c r="L650" s="222"/>
      <c r="M650" s="222"/>
      <c r="N650" s="222"/>
      <c r="O650" s="222"/>
      <c r="P650" s="222"/>
      <c r="Q650" s="222"/>
      <c r="R650" s="222"/>
      <c r="S650" s="222"/>
      <c r="T650" s="222"/>
      <c r="U650" s="222"/>
      <c r="V650" s="222"/>
      <c r="W650" s="222"/>
      <c r="X650" s="222"/>
      <c r="Y650" s="211"/>
      <c r="Z650" s="211"/>
      <c r="AA650" s="211"/>
      <c r="AB650" s="211"/>
      <c r="AC650" s="211"/>
      <c r="AD650" s="211"/>
      <c r="AE650" s="211"/>
      <c r="AF650" s="211"/>
      <c r="AG650" s="211" t="s">
        <v>288</v>
      </c>
      <c r="AH650" s="211">
        <v>0</v>
      </c>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ht="20.95" outlineLevel="1" x14ac:dyDescent="0.2">
      <c r="A651" s="233">
        <v>135</v>
      </c>
      <c r="B651" s="234" t="s">
        <v>799</v>
      </c>
      <c r="C651" s="252" t="s">
        <v>800</v>
      </c>
      <c r="D651" s="235" t="s">
        <v>349</v>
      </c>
      <c r="E651" s="236">
        <v>80.849999999999994</v>
      </c>
      <c r="F651" s="237"/>
      <c r="G651" s="238">
        <f>ROUND(E651*F651,2)</f>
        <v>0</v>
      </c>
      <c r="H651" s="237"/>
      <c r="I651" s="238">
        <f>ROUND(E651*H651,2)</f>
        <v>0</v>
      </c>
      <c r="J651" s="237"/>
      <c r="K651" s="238">
        <f>ROUND(E651*J651,2)</f>
        <v>0</v>
      </c>
      <c r="L651" s="238">
        <v>21</v>
      </c>
      <c r="M651" s="238">
        <f>G651*(1+L651/100)</f>
        <v>0</v>
      </c>
      <c r="N651" s="238">
        <v>6.3000000000000003E-4</v>
      </c>
      <c r="O651" s="238">
        <f>ROUND(E651*N651,2)</f>
        <v>0.05</v>
      </c>
      <c r="P651" s="238">
        <v>0</v>
      </c>
      <c r="Q651" s="238">
        <f>ROUND(E651*P651,2)</f>
        <v>0</v>
      </c>
      <c r="R651" s="238" t="s">
        <v>744</v>
      </c>
      <c r="S651" s="238" t="s">
        <v>214</v>
      </c>
      <c r="T651" s="239" t="s">
        <v>284</v>
      </c>
      <c r="U651" s="222">
        <v>0.189</v>
      </c>
      <c r="V651" s="222">
        <f>ROUND(E651*U651,2)</f>
        <v>15.28</v>
      </c>
      <c r="W651" s="222"/>
      <c r="X651" s="222" t="s">
        <v>248</v>
      </c>
      <c r="Y651" s="211"/>
      <c r="Z651" s="211"/>
      <c r="AA651" s="211"/>
      <c r="AB651" s="211"/>
      <c r="AC651" s="211"/>
      <c r="AD651" s="211"/>
      <c r="AE651" s="211"/>
      <c r="AF651" s="211"/>
      <c r="AG651" s="211" t="s">
        <v>745</v>
      </c>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72" t="s">
        <v>801</v>
      </c>
      <c r="D652" s="220"/>
      <c r="E652" s="221"/>
      <c r="F652" s="222"/>
      <c r="G652" s="22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286</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73" t="s">
        <v>802</v>
      </c>
      <c r="D653" s="266"/>
      <c r="E653" s="266"/>
      <c r="F653" s="266"/>
      <c r="G653" s="266"/>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286</v>
      </c>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18"/>
      <c r="B654" s="219"/>
      <c r="C654" s="268" t="s">
        <v>2584</v>
      </c>
      <c r="D654" s="259"/>
      <c r="E654" s="260">
        <v>80.849999999999994</v>
      </c>
      <c r="F654" s="222"/>
      <c r="G654" s="222"/>
      <c r="H654" s="222"/>
      <c r="I654" s="222"/>
      <c r="J654" s="222"/>
      <c r="K654" s="222"/>
      <c r="L654" s="222"/>
      <c r="M654" s="222"/>
      <c r="N654" s="222"/>
      <c r="O654" s="222"/>
      <c r="P654" s="222"/>
      <c r="Q654" s="222"/>
      <c r="R654" s="222"/>
      <c r="S654" s="222"/>
      <c r="T654" s="222"/>
      <c r="U654" s="222"/>
      <c r="V654" s="222"/>
      <c r="W654" s="222"/>
      <c r="X654" s="222"/>
      <c r="Y654" s="211"/>
      <c r="Z654" s="211"/>
      <c r="AA654" s="211"/>
      <c r="AB654" s="211"/>
      <c r="AC654" s="211"/>
      <c r="AD654" s="211"/>
      <c r="AE654" s="211"/>
      <c r="AF654" s="211"/>
      <c r="AG654" s="211" t="s">
        <v>288</v>
      </c>
      <c r="AH654" s="211">
        <v>0</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33">
        <v>136</v>
      </c>
      <c r="B655" s="234" t="s">
        <v>1881</v>
      </c>
      <c r="C655" s="252" t="s">
        <v>1882</v>
      </c>
      <c r="D655" s="235" t="s">
        <v>349</v>
      </c>
      <c r="E655" s="236">
        <v>67.420500000000004</v>
      </c>
      <c r="F655" s="237"/>
      <c r="G655" s="238">
        <f>ROUND(E655*F655,2)</f>
        <v>0</v>
      </c>
      <c r="H655" s="237"/>
      <c r="I655" s="238">
        <f>ROUND(E655*H655,2)</f>
        <v>0</v>
      </c>
      <c r="J655" s="237"/>
      <c r="K655" s="238">
        <f>ROUND(E655*J655,2)</f>
        <v>0</v>
      </c>
      <c r="L655" s="238">
        <v>21</v>
      </c>
      <c r="M655" s="238">
        <f>G655*(1+L655/100)</f>
        <v>0</v>
      </c>
      <c r="N655" s="238">
        <v>1.8400000000000001E-3</v>
      </c>
      <c r="O655" s="238">
        <f>ROUND(E655*N655,2)</f>
        <v>0.12</v>
      </c>
      <c r="P655" s="238">
        <v>0</v>
      </c>
      <c r="Q655" s="238">
        <f>ROUND(E655*P655,2)</f>
        <v>0</v>
      </c>
      <c r="R655" s="238"/>
      <c r="S655" s="238" t="s">
        <v>247</v>
      </c>
      <c r="T655" s="239" t="s">
        <v>215</v>
      </c>
      <c r="U655" s="222">
        <v>0</v>
      </c>
      <c r="V655" s="222">
        <f>ROUND(E655*U655,2)</f>
        <v>0</v>
      </c>
      <c r="W655" s="222"/>
      <c r="X655" s="222" t="s">
        <v>248</v>
      </c>
      <c r="Y655" s="211"/>
      <c r="Z655" s="211"/>
      <c r="AA655" s="211"/>
      <c r="AB655" s="211"/>
      <c r="AC655" s="211"/>
      <c r="AD655" s="211"/>
      <c r="AE655" s="211"/>
      <c r="AF655" s="211"/>
      <c r="AG655" s="211" t="s">
        <v>745</v>
      </c>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53" t="s">
        <v>813</v>
      </c>
      <c r="D656" s="240"/>
      <c r="E656" s="240"/>
      <c r="F656" s="240"/>
      <c r="G656" s="240"/>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219</v>
      </c>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68" t="s">
        <v>2585</v>
      </c>
      <c r="D657" s="259"/>
      <c r="E657" s="260">
        <v>67.42</v>
      </c>
      <c r="F657" s="222"/>
      <c r="G657" s="222"/>
      <c r="H657" s="222"/>
      <c r="I657" s="222"/>
      <c r="J657" s="222"/>
      <c r="K657" s="222"/>
      <c r="L657" s="222"/>
      <c r="M657" s="222"/>
      <c r="N657" s="222"/>
      <c r="O657" s="222"/>
      <c r="P657" s="222"/>
      <c r="Q657" s="222"/>
      <c r="R657" s="222"/>
      <c r="S657" s="222"/>
      <c r="T657" s="222"/>
      <c r="U657" s="222"/>
      <c r="V657" s="222"/>
      <c r="W657" s="222"/>
      <c r="X657" s="222"/>
      <c r="Y657" s="211"/>
      <c r="Z657" s="211"/>
      <c r="AA657" s="211"/>
      <c r="AB657" s="211"/>
      <c r="AC657" s="211"/>
      <c r="AD657" s="211"/>
      <c r="AE657" s="211"/>
      <c r="AF657" s="211"/>
      <c r="AG657" s="211" t="s">
        <v>288</v>
      </c>
      <c r="AH657" s="211">
        <v>0</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ht="20.95" outlineLevel="1" x14ac:dyDescent="0.2">
      <c r="A658" s="233">
        <v>137</v>
      </c>
      <c r="B658" s="234" t="s">
        <v>804</v>
      </c>
      <c r="C658" s="252" t="s">
        <v>805</v>
      </c>
      <c r="D658" s="235" t="s">
        <v>349</v>
      </c>
      <c r="E658" s="236">
        <v>139.02000000000001</v>
      </c>
      <c r="F658" s="237"/>
      <c r="G658" s="238">
        <f>ROUND(E658*F658,2)</f>
        <v>0</v>
      </c>
      <c r="H658" s="237"/>
      <c r="I658" s="238">
        <f>ROUND(E658*H658,2)</f>
        <v>0</v>
      </c>
      <c r="J658" s="237"/>
      <c r="K658" s="238">
        <f>ROUND(E658*J658,2)</f>
        <v>0</v>
      </c>
      <c r="L658" s="238">
        <v>21</v>
      </c>
      <c r="M658" s="238">
        <f>G658*(1+L658/100)</f>
        <v>0</v>
      </c>
      <c r="N658" s="238">
        <v>6.3000000000000003E-4</v>
      </c>
      <c r="O658" s="238">
        <f>ROUND(E658*N658,2)</f>
        <v>0.09</v>
      </c>
      <c r="P658" s="238">
        <v>0</v>
      </c>
      <c r="Q658" s="238">
        <f>ROUND(E658*P658,2)</f>
        <v>0</v>
      </c>
      <c r="R658" s="238" t="s">
        <v>744</v>
      </c>
      <c r="S658" s="238" t="s">
        <v>214</v>
      </c>
      <c r="T658" s="239" t="s">
        <v>284</v>
      </c>
      <c r="U658" s="222">
        <v>0.189</v>
      </c>
      <c r="V658" s="222">
        <f>ROUND(E658*U658,2)</f>
        <v>26.27</v>
      </c>
      <c r="W658" s="222"/>
      <c r="X658" s="222" t="s">
        <v>248</v>
      </c>
      <c r="Y658" s="211"/>
      <c r="Z658" s="211"/>
      <c r="AA658" s="211"/>
      <c r="AB658" s="211"/>
      <c r="AC658" s="211"/>
      <c r="AD658" s="211"/>
      <c r="AE658" s="211"/>
      <c r="AF658" s="211"/>
      <c r="AG658" s="211" t="s">
        <v>745</v>
      </c>
      <c r="AH658" s="211"/>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18"/>
      <c r="B659" s="219"/>
      <c r="C659" s="272" t="s">
        <v>801</v>
      </c>
      <c r="D659" s="220"/>
      <c r="E659" s="221"/>
      <c r="F659" s="222"/>
      <c r="G659" s="222"/>
      <c r="H659" s="222"/>
      <c r="I659" s="222"/>
      <c r="J659" s="222"/>
      <c r="K659" s="222"/>
      <c r="L659" s="222"/>
      <c r="M659" s="222"/>
      <c r="N659" s="222"/>
      <c r="O659" s="222"/>
      <c r="P659" s="222"/>
      <c r="Q659" s="222"/>
      <c r="R659" s="222"/>
      <c r="S659" s="222"/>
      <c r="T659" s="222"/>
      <c r="U659" s="222"/>
      <c r="V659" s="222"/>
      <c r="W659" s="222"/>
      <c r="X659" s="222"/>
      <c r="Y659" s="211"/>
      <c r="Z659" s="211"/>
      <c r="AA659" s="211"/>
      <c r="AB659" s="211"/>
      <c r="AC659" s="211"/>
      <c r="AD659" s="211"/>
      <c r="AE659" s="211"/>
      <c r="AF659" s="211"/>
      <c r="AG659" s="211" t="s">
        <v>286</v>
      </c>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73" t="s">
        <v>802</v>
      </c>
      <c r="D660" s="266"/>
      <c r="E660" s="266"/>
      <c r="F660" s="266"/>
      <c r="G660" s="266"/>
      <c r="H660" s="222"/>
      <c r="I660" s="222"/>
      <c r="J660" s="222"/>
      <c r="K660" s="222"/>
      <c r="L660" s="222"/>
      <c r="M660" s="222"/>
      <c r="N660" s="222"/>
      <c r="O660" s="222"/>
      <c r="P660" s="222"/>
      <c r="Q660" s="222"/>
      <c r="R660" s="222"/>
      <c r="S660" s="222"/>
      <c r="T660" s="222"/>
      <c r="U660" s="222"/>
      <c r="V660" s="222"/>
      <c r="W660" s="222"/>
      <c r="X660" s="222"/>
      <c r="Y660" s="211"/>
      <c r="Z660" s="211"/>
      <c r="AA660" s="211"/>
      <c r="AB660" s="211"/>
      <c r="AC660" s="211"/>
      <c r="AD660" s="211"/>
      <c r="AE660" s="211"/>
      <c r="AF660" s="211"/>
      <c r="AG660" s="211" t="s">
        <v>286</v>
      </c>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18"/>
      <c r="B661" s="219"/>
      <c r="C661" s="268" t="s">
        <v>2586</v>
      </c>
      <c r="D661" s="259"/>
      <c r="E661" s="260">
        <v>139.02000000000001</v>
      </c>
      <c r="F661" s="222"/>
      <c r="G661" s="222"/>
      <c r="H661" s="222"/>
      <c r="I661" s="222"/>
      <c r="J661" s="222"/>
      <c r="K661" s="222"/>
      <c r="L661" s="222"/>
      <c r="M661" s="222"/>
      <c r="N661" s="222"/>
      <c r="O661" s="222"/>
      <c r="P661" s="222"/>
      <c r="Q661" s="222"/>
      <c r="R661" s="222"/>
      <c r="S661" s="222"/>
      <c r="T661" s="222"/>
      <c r="U661" s="222"/>
      <c r="V661" s="222"/>
      <c r="W661" s="222"/>
      <c r="X661" s="222"/>
      <c r="Y661" s="211"/>
      <c r="Z661" s="211"/>
      <c r="AA661" s="211"/>
      <c r="AB661" s="211"/>
      <c r="AC661" s="211"/>
      <c r="AD661" s="211"/>
      <c r="AE661" s="211"/>
      <c r="AF661" s="211"/>
      <c r="AG661" s="211" t="s">
        <v>288</v>
      </c>
      <c r="AH661" s="211">
        <v>0</v>
      </c>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ht="20.95" outlineLevel="1" x14ac:dyDescent="0.2">
      <c r="A662" s="233">
        <v>138</v>
      </c>
      <c r="B662" s="234" t="s">
        <v>807</v>
      </c>
      <c r="C662" s="252" t="s">
        <v>808</v>
      </c>
      <c r="D662" s="235" t="s">
        <v>246</v>
      </c>
      <c r="E662" s="236">
        <v>20</v>
      </c>
      <c r="F662" s="237"/>
      <c r="G662" s="238">
        <f>ROUND(E662*F662,2)</f>
        <v>0</v>
      </c>
      <c r="H662" s="237"/>
      <c r="I662" s="238">
        <f>ROUND(E662*H662,2)</f>
        <v>0</v>
      </c>
      <c r="J662" s="237"/>
      <c r="K662" s="238">
        <f>ROUND(E662*J662,2)</f>
        <v>0</v>
      </c>
      <c r="L662" s="238">
        <v>21</v>
      </c>
      <c r="M662" s="238">
        <f>G662*(1+L662/100)</f>
        <v>0</v>
      </c>
      <c r="N662" s="238">
        <v>1E-4</v>
      </c>
      <c r="O662" s="238">
        <f>ROUND(E662*N662,2)</f>
        <v>0</v>
      </c>
      <c r="P662" s="238">
        <v>0</v>
      </c>
      <c r="Q662" s="238">
        <f>ROUND(E662*P662,2)</f>
        <v>0</v>
      </c>
      <c r="R662" s="238" t="s">
        <v>744</v>
      </c>
      <c r="S662" s="238" t="s">
        <v>214</v>
      </c>
      <c r="T662" s="239" t="s">
        <v>284</v>
      </c>
      <c r="U662" s="222">
        <v>0.13</v>
      </c>
      <c r="V662" s="222">
        <f>ROUND(E662*U662,2)</f>
        <v>2.6</v>
      </c>
      <c r="W662" s="222"/>
      <c r="X662" s="222" t="s">
        <v>248</v>
      </c>
      <c r="Y662" s="211"/>
      <c r="Z662" s="211"/>
      <c r="AA662" s="211"/>
      <c r="AB662" s="211"/>
      <c r="AC662" s="211"/>
      <c r="AD662" s="211"/>
      <c r="AE662" s="211"/>
      <c r="AF662" s="211"/>
      <c r="AG662" s="211" t="s">
        <v>745</v>
      </c>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18"/>
      <c r="B663" s="219"/>
      <c r="C663" s="272" t="s">
        <v>801</v>
      </c>
      <c r="D663" s="220"/>
      <c r="E663" s="221"/>
      <c r="F663" s="222"/>
      <c r="G663" s="222"/>
      <c r="H663" s="222"/>
      <c r="I663" s="222"/>
      <c r="J663" s="222"/>
      <c r="K663" s="222"/>
      <c r="L663" s="222"/>
      <c r="M663" s="222"/>
      <c r="N663" s="222"/>
      <c r="O663" s="222"/>
      <c r="P663" s="222"/>
      <c r="Q663" s="222"/>
      <c r="R663" s="222"/>
      <c r="S663" s="222"/>
      <c r="T663" s="222"/>
      <c r="U663" s="222"/>
      <c r="V663" s="222"/>
      <c r="W663" s="222"/>
      <c r="X663" s="222"/>
      <c r="Y663" s="211"/>
      <c r="Z663" s="211"/>
      <c r="AA663" s="211"/>
      <c r="AB663" s="211"/>
      <c r="AC663" s="211"/>
      <c r="AD663" s="211"/>
      <c r="AE663" s="211"/>
      <c r="AF663" s="211"/>
      <c r="AG663" s="211" t="s">
        <v>286</v>
      </c>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73" t="s">
        <v>802</v>
      </c>
      <c r="D664" s="266"/>
      <c r="E664" s="266"/>
      <c r="F664" s="266"/>
      <c r="G664" s="266"/>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286</v>
      </c>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ht="20.95" outlineLevel="1" x14ac:dyDescent="0.2">
      <c r="A665" s="233">
        <v>139</v>
      </c>
      <c r="B665" s="234" t="s">
        <v>809</v>
      </c>
      <c r="C665" s="252" t="s">
        <v>810</v>
      </c>
      <c r="D665" s="235" t="s">
        <v>246</v>
      </c>
      <c r="E665" s="236">
        <v>20</v>
      </c>
      <c r="F665" s="237"/>
      <c r="G665" s="238">
        <f>ROUND(E665*F665,2)</f>
        <v>0</v>
      </c>
      <c r="H665" s="237"/>
      <c r="I665" s="238">
        <f>ROUND(E665*H665,2)</f>
        <v>0</v>
      </c>
      <c r="J665" s="237"/>
      <c r="K665" s="238">
        <f>ROUND(E665*J665,2)</f>
        <v>0</v>
      </c>
      <c r="L665" s="238">
        <v>21</v>
      </c>
      <c r="M665" s="238">
        <f>G665*(1+L665/100)</f>
        <v>0</v>
      </c>
      <c r="N665" s="238">
        <v>1E-4</v>
      </c>
      <c r="O665" s="238">
        <f>ROUND(E665*N665,2)</f>
        <v>0</v>
      </c>
      <c r="P665" s="238">
        <v>0</v>
      </c>
      <c r="Q665" s="238">
        <f>ROUND(E665*P665,2)</f>
        <v>0</v>
      </c>
      <c r="R665" s="238" t="s">
        <v>744</v>
      </c>
      <c r="S665" s="238" t="s">
        <v>214</v>
      </c>
      <c r="T665" s="239" t="s">
        <v>284</v>
      </c>
      <c r="U665" s="222">
        <v>0.13</v>
      </c>
      <c r="V665" s="222">
        <f>ROUND(E665*U665,2)</f>
        <v>2.6</v>
      </c>
      <c r="W665" s="222"/>
      <c r="X665" s="222" t="s">
        <v>248</v>
      </c>
      <c r="Y665" s="211"/>
      <c r="Z665" s="211"/>
      <c r="AA665" s="211"/>
      <c r="AB665" s="211"/>
      <c r="AC665" s="211"/>
      <c r="AD665" s="211"/>
      <c r="AE665" s="211"/>
      <c r="AF665" s="211"/>
      <c r="AG665" s="211" t="s">
        <v>745</v>
      </c>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outlineLevel="1" x14ac:dyDescent="0.2">
      <c r="A666" s="218"/>
      <c r="B666" s="219"/>
      <c r="C666" s="272" t="s">
        <v>801</v>
      </c>
      <c r="D666" s="220"/>
      <c r="E666" s="221"/>
      <c r="F666" s="222"/>
      <c r="G666" s="222"/>
      <c r="H666" s="222"/>
      <c r="I666" s="222"/>
      <c r="J666" s="222"/>
      <c r="K666" s="222"/>
      <c r="L666" s="222"/>
      <c r="M666" s="222"/>
      <c r="N666" s="222"/>
      <c r="O666" s="222"/>
      <c r="P666" s="222"/>
      <c r="Q666" s="222"/>
      <c r="R666" s="222"/>
      <c r="S666" s="222"/>
      <c r="T666" s="222"/>
      <c r="U666" s="222"/>
      <c r="V666" s="222"/>
      <c r="W666" s="222"/>
      <c r="X666" s="222"/>
      <c r="Y666" s="211"/>
      <c r="Z666" s="211"/>
      <c r="AA666" s="211"/>
      <c r="AB666" s="211"/>
      <c r="AC666" s="211"/>
      <c r="AD666" s="211"/>
      <c r="AE666" s="211"/>
      <c r="AF666" s="211"/>
      <c r="AG666" s="211" t="s">
        <v>286</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18"/>
      <c r="B667" s="219"/>
      <c r="C667" s="273" t="s">
        <v>802</v>
      </c>
      <c r="D667" s="266"/>
      <c r="E667" s="266"/>
      <c r="F667" s="266"/>
      <c r="G667" s="266"/>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286</v>
      </c>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33">
        <v>140</v>
      </c>
      <c r="B668" s="234" t="s">
        <v>1874</v>
      </c>
      <c r="C668" s="252" t="s">
        <v>1875</v>
      </c>
      <c r="D668" s="235" t="s">
        <v>349</v>
      </c>
      <c r="E668" s="236">
        <v>21.262499999999999</v>
      </c>
      <c r="F668" s="237"/>
      <c r="G668" s="238">
        <f>ROUND(E668*F668,2)</f>
        <v>0</v>
      </c>
      <c r="H668" s="237"/>
      <c r="I668" s="238">
        <f>ROUND(E668*H668,2)</f>
        <v>0</v>
      </c>
      <c r="J668" s="237"/>
      <c r="K668" s="238">
        <f>ROUND(E668*J668,2)</f>
        <v>0</v>
      </c>
      <c r="L668" s="238">
        <v>21</v>
      </c>
      <c r="M668" s="238">
        <f>G668*(1+L668/100)</f>
        <v>0</v>
      </c>
      <c r="N668" s="238">
        <v>4.2999999999999999E-4</v>
      </c>
      <c r="O668" s="238">
        <f>ROUND(E668*N668,2)</f>
        <v>0.01</v>
      </c>
      <c r="P668" s="238">
        <v>0</v>
      </c>
      <c r="Q668" s="238">
        <f>ROUND(E668*P668,2)</f>
        <v>0</v>
      </c>
      <c r="R668" s="238"/>
      <c r="S668" s="238" t="s">
        <v>247</v>
      </c>
      <c r="T668" s="239" t="s">
        <v>215</v>
      </c>
      <c r="U668" s="222">
        <v>0</v>
      </c>
      <c r="V668" s="222">
        <f>ROUND(E668*U668,2)</f>
        <v>0</v>
      </c>
      <c r="W668" s="222"/>
      <c r="X668" s="222" t="s">
        <v>248</v>
      </c>
      <c r="Y668" s="211"/>
      <c r="Z668" s="211"/>
      <c r="AA668" s="211"/>
      <c r="AB668" s="211"/>
      <c r="AC668" s="211"/>
      <c r="AD668" s="211"/>
      <c r="AE668" s="211"/>
      <c r="AF668" s="211"/>
      <c r="AG668" s="211" t="s">
        <v>745</v>
      </c>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18"/>
      <c r="B669" s="219"/>
      <c r="C669" s="253" t="s">
        <v>1876</v>
      </c>
      <c r="D669" s="240"/>
      <c r="E669" s="240"/>
      <c r="F669" s="240"/>
      <c r="G669" s="240"/>
      <c r="H669" s="222"/>
      <c r="I669" s="222"/>
      <c r="J669" s="222"/>
      <c r="K669" s="222"/>
      <c r="L669" s="222"/>
      <c r="M669" s="222"/>
      <c r="N669" s="222"/>
      <c r="O669" s="222"/>
      <c r="P669" s="222"/>
      <c r="Q669" s="222"/>
      <c r="R669" s="222"/>
      <c r="S669" s="222"/>
      <c r="T669" s="222"/>
      <c r="U669" s="222"/>
      <c r="V669" s="222"/>
      <c r="W669" s="222"/>
      <c r="X669" s="222"/>
      <c r="Y669" s="211"/>
      <c r="Z669" s="211"/>
      <c r="AA669" s="211"/>
      <c r="AB669" s="211"/>
      <c r="AC669" s="211"/>
      <c r="AD669" s="211"/>
      <c r="AE669" s="211"/>
      <c r="AF669" s="211"/>
      <c r="AG669" s="211" t="s">
        <v>219</v>
      </c>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outlineLevel="1" x14ac:dyDescent="0.2">
      <c r="A670" s="218"/>
      <c r="B670" s="219"/>
      <c r="C670" s="268" t="s">
        <v>2587</v>
      </c>
      <c r="D670" s="259"/>
      <c r="E670" s="260">
        <v>21.26</v>
      </c>
      <c r="F670" s="222"/>
      <c r="G670" s="222"/>
      <c r="H670" s="222"/>
      <c r="I670" s="222"/>
      <c r="J670" s="222"/>
      <c r="K670" s="222"/>
      <c r="L670" s="222"/>
      <c r="M670" s="222"/>
      <c r="N670" s="222"/>
      <c r="O670" s="222"/>
      <c r="P670" s="222"/>
      <c r="Q670" s="222"/>
      <c r="R670" s="222"/>
      <c r="S670" s="222"/>
      <c r="T670" s="222"/>
      <c r="U670" s="222"/>
      <c r="V670" s="222"/>
      <c r="W670" s="222"/>
      <c r="X670" s="222"/>
      <c r="Y670" s="211"/>
      <c r="Z670" s="211"/>
      <c r="AA670" s="211"/>
      <c r="AB670" s="211"/>
      <c r="AC670" s="211"/>
      <c r="AD670" s="211"/>
      <c r="AE670" s="211"/>
      <c r="AF670" s="211"/>
      <c r="AG670" s="211" t="s">
        <v>288</v>
      </c>
      <c r="AH670" s="211">
        <v>0</v>
      </c>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33">
        <v>141</v>
      </c>
      <c r="B671" s="234" t="s">
        <v>815</v>
      </c>
      <c r="C671" s="252" t="s">
        <v>816</v>
      </c>
      <c r="D671" s="235" t="s">
        <v>294</v>
      </c>
      <c r="E671" s="236">
        <v>234.56727000000001</v>
      </c>
      <c r="F671" s="237"/>
      <c r="G671" s="238">
        <f>ROUND(E671*F671,2)</f>
        <v>0</v>
      </c>
      <c r="H671" s="237"/>
      <c r="I671" s="238">
        <f>ROUND(E671*H671,2)</f>
        <v>0</v>
      </c>
      <c r="J671" s="237"/>
      <c r="K671" s="238">
        <f>ROUND(E671*J671,2)</f>
        <v>0</v>
      </c>
      <c r="L671" s="238">
        <v>21</v>
      </c>
      <c r="M671" s="238">
        <f>G671*(1+L671/100)</f>
        <v>0</v>
      </c>
      <c r="N671" s="238">
        <v>0</v>
      </c>
      <c r="O671" s="238">
        <f>ROUND(E671*N671,2)</f>
        <v>0</v>
      </c>
      <c r="P671" s="238">
        <v>0</v>
      </c>
      <c r="Q671" s="238">
        <f>ROUND(E671*P671,2)</f>
        <v>0</v>
      </c>
      <c r="R671" s="238" t="s">
        <v>744</v>
      </c>
      <c r="S671" s="238" t="s">
        <v>214</v>
      </c>
      <c r="T671" s="239" t="s">
        <v>284</v>
      </c>
      <c r="U671" s="222">
        <v>0.1</v>
      </c>
      <c r="V671" s="222">
        <f>ROUND(E671*U671,2)</f>
        <v>23.46</v>
      </c>
      <c r="W671" s="222"/>
      <c r="X671" s="222" t="s">
        <v>248</v>
      </c>
      <c r="Y671" s="211"/>
      <c r="Z671" s="211"/>
      <c r="AA671" s="211"/>
      <c r="AB671" s="211"/>
      <c r="AC671" s="211"/>
      <c r="AD671" s="211"/>
      <c r="AE671" s="211"/>
      <c r="AF671" s="211"/>
      <c r="AG671" s="211" t="s">
        <v>745</v>
      </c>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18"/>
      <c r="B672" s="219"/>
      <c r="C672" s="268" t="s">
        <v>2567</v>
      </c>
      <c r="D672" s="259"/>
      <c r="E672" s="260">
        <v>176.82</v>
      </c>
      <c r="F672" s="222"/>
      <c r="G672" s="222"/>
      <c r="H672" s="222"/>
      <c r="I672" s="222"/>
      <c r="J672" s="222"/>
      <c r="K672" s="222"/>
      <c r="L672" s="222"/>
      <c r="M672" s="222"/>
      <c r="N672" s="222"/>
      <c r="O672" s="222"/>
      <c r="P672" s="222"/>
      <c r="Q672" s="222"/>
      <c r="R672" s="222"/>
      <c r="S672" s="222"/>
      <c r="T672" s="222"/>
      <c r="U672" s="222"/>
      <c r="V672" s="222"/>
      <c r="W672" s="222"/>
      <c r="X672" s="222"/>
      <c r="Y672" s="211"/>
      <c r="Z672" s="211"/>
      <c r="AA672" s="211"/>
      <c r="AB672" s="211"/>
      <c r="AC672" s="211"/>
      <c r="AD672" s="211"/>
      <c r="AE672" s="211"/>
      <c r="AF672" s="211"/>
      <c r="AG672" s="211" t="s">
        <v>288</v>
      </c>
      <c r="AH672" s="211">
        <v>0</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68" t="s">
        <v>2568</v>
      </c>
      <c r="D673" s="259"/>
      <c r="E673" s="260">
        <v>23.63</v>
      </c>
      <c r="F673" s="222"/>
      <c r="G673" s="222"/>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288</v>
      </c>
      <c r="AH673" s="211">
        <v>0</v>
      </c>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68" t="s">
        <v>2569</v>
      </c>
      <c r="D674" s="259"/>
      <c r="E674" s="260">
        <v>12.43</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0</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18"/>
      <c r="B675" s="219"/>
      <c r="C675" s="268" t="s">
        <v>2581</v>
      </c>
      <c r="D675" s="259"/>
      <c r="E675" s="260">
        <v>21.69</v>
      </c>
      <c r="F675" s="222"/>
      <c r="G675" s="222"/>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288</v>
      </c>
      <c r="AH675" s="211">
        <v>0</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ht="20.95" outlineLevel="1" x14ac:dyDescent="0.2">
      <c r="A676" s="233">
        <v>142</v>
      </c>
      <c r="B676" s="234" t="s">
        <v>2588</v>
      </c>
      <c r="C676" s="252" t="s">
        <v>2589</v>
      </c>
      <c r="D676" s="235" t="s">
        <v>294</v>
      </c>
      <c r="E676" s="236">
        <v>176.82</v>
      </c>
      <c r="F676" s="237"/>
      <c r="G676" s="238">
        <f>ROUND(E676*F676,2)</f>
        <v>0</v>
      </c>
      <c r="H676" s="237"/>
      <c r="I676" s="238">
        <f>ROUND(E676*H676,2)</f>
        <v>0</v>
      </c>
      <c r="J676" s="237"/>
      <c r="K676" s="238">
        <f>ROUND(E676*J676,2)</f>
        <v>0</v>
      </c>
      <c r="L676" s="238">
        <v>21</v>
      </c>
      <c r="M676" s="238">
        <f>G676*(1+L676/100)</f>
        <v>0</v>
      </c>
      <c r="N676" s="238">
        <v>0</v>
      </c>
      <c r="O676" s="238">
        <f>ROUND(E676*N676,2)</f>
        <v>0</v>
      </c>
      <c r="P676" s="238">
        <v>6.0000000000000001E-3</v>
      </c>
      <c r="Q676" s="238">
        <f>ROUND(E676*P676,2)</f>
        <v>1.06</v>
      </c>
      <c r="R676" s="238" t="s">
        <v>744</v>
      </c>
      <c r="S676" s="238" t="s">
        <v>214</v>
      </c>
      <c r="T676" s="239" t="s">
        <v>284</v>
      </c>
      <c r="U676" s="222">
        <v>0.05</v>
      </c>
      <c r="V676" s="222">
        <f>ROUND(E676*U676,2)</f>
        <v>8.84</v>
      </c>
      <c r="W676" s="222"/>
      <c r="X676" s="222" t="s">
        <v>248</v>
      </c>
      <c r="Y676" s="211"/>
      <c r="Z676" s="211"/>
      <c r="AA676" s="211"/>
      <c r="AB676" s="211"/>
      <c r="AC676" s="211"/>
      <c r="AD676" s="211"/>
      <c r="AE676" s="211"/>
      <c r="AF676" s="211"/>
      <c r="AG676" s="211" t="s">
        <v>745</v>
      </c>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18"/>
      <c r="B677" s="219"/>
      <c r="C677" s="268" t="s">
        <v>2590</v>
      </c>
      <c r="D677" s="259"/>
      <c r="E677" s="260">
        <v>176.82</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0</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ht="20.95" outlineLevel="1" x14ac:dyDescent="0.2">
      <c r="A678" s="233">
        <v>143</v>
      </c>
      <c r="B678" s="234" t="s">
        <v>2591</v>
      </c>
      <c r="C678" s="252" t="s">
        <v>2592</v>
      </c>
      <c r="D678" s="235" t="s">
        <v>294</v>
      </c>
      <c r="E678" s="236">
        <v>857.43</v>
      </c>
      <c r="F678" s="237"/>
      <c r="G678" s="238">
        <f>ROUND(E678*F678,2)</f>
        <v>0</v>
      </c>
      <c r="H678" s="237"/>
      <c r="I678" s="238">
        <f>ROUND(E678*H678,2)</f>
        <v>0</v>
      </c>
      <c r="J678" s="237"/>
      <c r="K678" s="238">
        <f>ROUND(E678*J678,2)</f>
        <v>0</v>
      </c>
      <c r="L678" s="238">
        <v>21</v>
      </c>
      <c r="M678" s="238">
        <f>G678*(1+L678/100)</f>
        <v>0</v>
      </c>
      <c r="N678" s="238">
        <v>0</v>
      </c>
      <c r="O678" s="238">
        <f>ROUND(E678*N678,2)</f>
        <v>0</v>
      </c>
      <c r="P678" s="238">
        <v>0.01</v>
      </c>
      <c r="Q678" s="238">
        <f>ROUND(E678*P678,2)</f>
        <v>8.57</v>
      </c>
      <c r="R678" s="238" t="s">
        <v>744</v>
      </c>
      <c r="S678" s="238" t="s">
        <v>214</v>
      </c>
      <c r="T678" s="239" t="s">
        <v>284</v>
      </c>
      <c r="U678" s="222">
        <v>0.06</v>
      </c>
      <c r="V678" s="222">
        <f>ROUND(E678*U678,2)</f>
        <v>51.45</v>
      </c>
      <c r="W678" s="222"/>
      <c r="X678" s="222" t="s">
        <v>248</v>
      </c>
      <c r="Y678" s="211"/>
      <c r="Z678" s="211"/>
      <c r="AA678" s="211"/>
      <c r="AB678" s="211"/>
      <c r="AC678" s="211"/>
      <c r="AD678" s="211"/>
      <c r="AE678" s="211"/>
      <c r="AF678" s="211"/>
      <c r="AG678" s="211" t="s">
        <v>745</v>
      </c>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68" t="s">
        <v>2593</v>
      </c>
      <c r="D679" s="259"/>
      <c r="E679" s="260">
        <v>857.43</v>
      </c>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v>0</v>
      </c>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33">
        <v>144</v>
      </c>
      <c r="B680" s="234" t="s">
        <v>1895</v>
      </c>
      <c r="C680" s="252" t="s">
        <v>1896</v>
      </c>
      <c r="D680" s="235" t="s">
        <v>294</v>
      </c>
      <c r="E680" s="236">
        <v>74.162549999999996</v>
      </c>
      <c r="F680" s="237"/>
      <c r="G680" s="238">
        <f>ROUND(E680*F680,2)</f>
        <v>0</v>
      </c>
      <c r="H680" s="237"/>
      <c r="I680" s="238">
        <f>ROUND(E680*H680,2)</f>
        <v>0</v>
      </c>
      <c r="J680" s="237"/>
      <c r="K680" s="238">
        <f>ROUND(E680*J680,2)</f>
        <v>0</v>
      </c>
      <c r="L680" s="238">
        <v>21</v>
      </c>
      <c r="M680" s="238">
        <f>G680*(1+L680/100)</f>
        <v>0</v>
      </c>
      <c r="N680" s="238">
        <v>0</v>
      </c>
      <c r="O680" s="238">
        <f>ROUND(E680*N680,2)</f>
        <v>0</v>
      </c>
      <c r="P680" s="238">
        <v>0</v>
      </c>
      <c r="Q680" s="238">
        <f>ROUND(E680*P680,2)</f>
        <v>0</v>
      </c>
      <c r="R680" s="238" t="s">
        <v>744</v>
      </c>
      <c r="S680" s="238" t="s">
        <v>214</v>
      </c>
      <c r="T680" s="239" t="s">
        <v>284</v>
      </c>
      <c r="U680" s="222">
        <v>3.5999999999999997E-2</v>
      </c>
      <c r="V680" s="222">
        <f>ROUND(E680*U680,2)</f>
        <v>2.67</v>
      </c>
      <c r="W680" s="222"/>
      <c r="X680" s="222" t="s">
        <v>248</v>
      </c>
      <c r="Y680" s="211"/>
      <c r="Z680" s="211"/>
      <c r="AA680" s="211"/>
      <c r="AB680" s="211"/>
      <c r="AC680" s="211"/>
      <c r="AD680" s="211"/>
      <c r="AE680" s="211"/>
      <c r="AF680" s="211"/>
      <c r="AG680" s="211" t="s">
        <v>745</v>
      </c>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18"/>
      <c r="B681" s="219"/>
      <c r="C681" s="267" t="s">
        <v>1897</v>
      </c>
      <c r="D681" s="265"/>
      <c r="E681" s="265"/>
      <c r="F681" s="265"/>
      <c r="G681" s="265"/>
      <c r="H681" s="222"/>
      <c r="I681" s="222"/>
      <c r="J681" s="222"/>
      <c r="K681" s="222"/>
      <c r="L681" s="222"/>
      <c r="M681" s="222"/>
      <c r="N681" s="222"/>
      <c r="O681" s="222"/>
      <c r="P681" s="222"/>
      <c r="Q681" s="222"/>
      <c r="R681" s="222"/>
      <c r="S681" s="222"/>
      <c r="T681" s="222"/>
      <c r="U681" s="222"/>
      <c r="V681" s="222"/>
      <c r="W681" s="222"/>
      <c r="X681" s="222"/>
      <c r="Y681" s="211"/>
      <c r="Z681" s="211"/>
      <c r="AA681" s="211"/>
      <c r="AB681" s="211"/>
      <c r="AC681" s="211"/>
      <c r="AD681" s="211"/>
      <c r="AE681" s="211"/>
      <c r="AF681" s="211"/>
      <c r="AG681" s="211" t="s">
        <v>286</v>
      </c>
      <c r="AH681" s="211"/>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18"/>
      <c r="B682" s="219"/>
      <c r="C682" s="268" t="s">
        <v>2594</v>
      </c>
      <c r="D682" s="259"/>
      <c r="E682" s="260">
        <v>74.16</v>
      </c>
      <c r="F682" s="222"/>
      <c r="G682" s="222"/>
      <c r="H682" s="222"/>
      <c r="I682" s="222"/>
      <c r="J682" s="222"/>
      <c r="K682" s="222"/>
      <c r="L682" s="222"/>
      <c r="M682" s="222"/>
      <c r="N682" s="222"/>
      <c r="O682" s="222"/>
      <c r="P682" s="222"/>
      <c r="Q682" s="222"/>
      <c r="R682" s="222"/>
      <c r="S682" s="222"/>
      <c r="T682" s="222"/>
      <c r="U682" s="222"/>
      <c r="V682" s="222"/>
      <c r="W682" s="222"/>
      <c r="X682" s="222"/>
      <c r="Y682" s="211"/>
      <c r="Z682" s="211"/>
      <c r="AA682" s="211"/>
      <c r="AB682" s="211"/>
      <c r="AC682" s="211"/>
      <c r="AD682" s="211"/>
      <c r="AE682" s="211"/>
      <c r="AF682" s="211"/>
      <c r="AG682" s="211" t="s">
        <v>288</v>
      </c>
      <c r="AH682" s="211">
        <v>0</v>
      </c>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ht="20.95" outlineLevel="1" x14ac:dyDescent="0.2">
      <c r="A683" s="233">
        <v>145</v>
      </c>
      <c r="B683" s="234" t="s">
        <v>1899</v>
      </c>
      <c r="C683" s="252" t="s">
        <v>1900</v>
      </c>
      <c r="D683" s="235" t="s">
        <v>294</v>
      </c>
      <c r="E683" s="236">
        <v>74.162549999999996</v>
      </c>
      <c r="F683" s="237"/>
      <c r="G683" s="238">
        <f>ROUND(E683*F683,2)</f>
        <v>0</v>
      </c>
      <c r="H683" s="237"/>
      <c r="I683" s="238">
        <f>ROUND(E683*H683,2)</f>
        <v>0</v>
      </c>
      <c r="J683" s="237"/>
      <c r="K683" s="238">
        <f>ROUND(E683*J683,2)</f>
        <v>0</v>
      </c>
      <c r="L683" s="238">
        <v>21</v>
      </c>
      <c r="M683" s="238">
        <f>G683*(1+L683/100)</f>
        <v>0</v>
      </c>
      <c r="N683" s="238">
        <v>3.0000000000000001E-5</v>
      </c>
      <c r="O683" s="238">
        <f>ROUND(E683*N683,2)</f>
        <v>0</v>
      </c>
      <c r="P683" s="238">
        <v>0</v>
      </c>
      <c r="Q683" s="238">
        <f>ROUND(E683*P683,2)</f>
        <v>0</v>
      </c>
      <c r="R683" s="238" t="s">
        <v>744</v>
      </c>
      <c r="S683" s="238" t="s">
        <v>214</v>
      </c>
      <c r="T683" s="239" t="s">
        <v>284</v>
      </c>
      <c r="U683" s="222">
        <v>0.34</v>
      </c>
      <c r="V683" s="222">
        <f>ROUND(E683*U683,2)</f>
        <v>25.22</v>
      </c>
      <c r="W683" s="222"/>
      <c r="X683" s="222" t="s">
        <v>248</v>
      </c>
      <c r="Y683" s="211"/>
      <c r="Z683" s="211"/>
      <c r="AA683" s="211"/>
      <c r="AB683" s="211"/>
      <c r="AC683" s="211"/>
      <c r="AD683" s="211"/>
      <c r="AE683" s="211"/>
      <c r="AF683" s="211"/>
      <c r="AG683" s="211" t="s">
        <v>745</v>
      </c>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18"/>
      <c r="B684" s="219"/>
      <c r="C684" s="267" t="s">
        <v>1897</v>
      </c>
      <c r="D684" s="265"/>
      <c r="E684" s="265"/>
      <c r="F684" s="265"/>
      <c r="G684" s="265"/>
      <c r="H684" s="222"/>
      <c r="I684" s="222"/>
      <c r="J684" s="222"/>
      <c r="K684" s="222"/>
      <c r="L684" s="222"/>
      <c r="M684" s="222"/>
      <c r="N684" s="222"/>
      <c r="O684" s="222"/>
      <c r="P684" s="222"/>
      <c r="Q684" s="222"/>
      <c r="R684" s="222"/>
      <c r="S684" s="222"/>
      <c r="T684" s="222"/>
      <c r="U684" s="222"/>
      <c r="V684" s="222"/>
      <c r="W684" s="222"/>
      <c r="X684" s="222"/>
      <c r="Y684" s="211"/>
      <c r="Z684" s="211"/>
      <c r="AA684" s="211"/>
      <c r="AB684" s="211"/>
      <c r="AC684" s="211"/>
      <c r="AD684" s="211"/>
      <c r="AE684" s="211"/>
      <c r="AF684" s="211"/>
      <c r="AG684" s="211" t="s">
        <v>286</v>
      </c>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18"/>
      <c r="B685" s="219"/>
      <c r="C685" s="268" t="s">
        <v>2594</v>
      </c>
      <c r="D685" s="259"/>
      <c r="E685" s="260">
        <v>74.16</v>
      </c>
      <c r="F685" s="222"/>
      <c r="G685" s="222"/>
      <c r="H685" s="222"/>
      <c r="I685" s="222"/>
      <c r="J685" s="222"/>
      <c r="K685" s="222"/>
      <c r="L685" s="222"/>
      <c r="M685" s="222"/>
      <c r="N685" s="222"/>
      <c r="O685" s="222"/>
      <c r="P685" s="222"/>
      <c r="Q685" s="222"/>
      <c r="R685" s="222"/>
      <c r="S685" s="222"/>
      <c r="T685" s="222"/>
      <c r="U685" s="222"/>
      <c r="V685" s="222"/>
      <c r="W685" s="222"/>
      <c r="X685" s="222"/>
      <c r="Y685" s="211"/>
      <c r="Z685" s="211"/>
      <c r="AA685" s="211"/>
      <c r="AB685" s="211"/>
      <c r="AC685" s="211"/>
      <c r="AD685" s="211"/>
      <c r="AE685" s="211"/>
      <c r="AF685" s="211"/>
      <c r="AG685" s="211" t="s">
        <v>288</v>
      </c>
      <c r="AH685" s="211">
        <v>0</v>
      </c>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ht="20.95" outlineLevel="1" x14ac:dyDescent="0.2">
      <c r="A686" s="233">
        <v>146</v>
      </c>
      <c r="B686" s="234" t="s">
        <v>817</v>
      </c>
      <c r="C686" s="252" t="s">
        <v>818</v>
      </c>
      <c r="D686" s="235" t="s">
        <v>294</v>
      </c>
      <c r="E686" s="236">
        <v>362.93808000000001</v>
      </c>
      <c r="F686" s="237"/>
      <c r="G686" s="238">
        <f>ROUND(E686*F686,2)</f>
        <v>0</v>
      </c>
      <c r="H686" s="237"/>
      <c r="I686" s="238">
        <f>ROUND(E686*H686,2)</f>
        <v>0</v>
      </c>
      <c r="J686" s="237"/>
      <c r="K686" s="238">
        <f>ROUND(E686*J686,2)</f>
        <v>0</v>
      </c>
      <c r="L686" s="238">
        <v>21</v>
      </c>
      <c r="M686" s="238">
        <f>G686*(1+L686/100)</f>
        <v>0</v>
      </c>
      <c r="N686" s="238">
        <v>1.8500000000000001E-3</v>
      </c>
      <c r="O686" s="238">
        <f>ROUND(E686*N686,2)</f>
        <v>0.67</v>
      </c>
      <c r="P686" s="238">
        <v>0</v>
      </c>
      <c r="Q686" s="238">
        <f>ROUND(E686*P686,2)</f>
        <v>0</v>
      </c>
      <c r="R686" s="238" t="s">
        <v>343</v>
      </c>
      <c r="S686" s="238" t="s">
        <v>214</v>
      </c>
      <c r="T686" s="239" t="s">
        <v>284</v>
      </c>
      <c r="U686" s="222">
        <v>0</v>
      </c>
      <c r="V686" s="222">
        <f>ROUND(E686*U686,2)</f>
        <v>0</v>
      </c>
      <c r="W686" s="222"/>
      <c r="X686" s="222" t="s">
        <v>344</v>
      </c>
      <c r="Y686" s="211"/>
      <c r="Z686" s="211"/>
      <c r="AA686" s="211"/>
      <c r="AB686" s="211"/>
      <c r="AC686" s="211"/>
      <c r="AD686" s="211"/>
      <c r="AE686" s="211"/>
      <c r="AF686" s="211"/>
      <c r="AG686" s="211" t="s">
        <v>345</v>
      </c>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18"/>
      <c r="B687" s="219"/>
      <c r="C687" s="268" t="s">
        <v>2595</v>
      </c>
      <c r="D687" s="259"/>
      <c r="E687" s="260">
        <v>212.18</v>
      </c>
      <c r="F687" s="222"/>
      <c r="G687" s="222"/>
      <c r="H687" s="222"/>
      <c r="I687" s="222"/>
      <c r="J687" s="222"/>
      <c r="K687" s="222"/>
      <c r="L687" s="222"/>
      <c r="M687" s="222"/>
      <c r="N687" s="222"/>
      <c r="O687" s="222"/>
      <c r="P687" s="222"/>
      <c r="Q687" s="222"/>
      <c r="R687" s="222"/>
      <c r="S687" s="222"/>
      <c r="T687" s="222"/>
      <c r="U687" s="222"/>
      <c r="V687" s="222"/>
      <c r="W687" s="222"/>
      <c r="X687" s="222"/>
      <c r="Y687" s="211"/>
      <c r="Z687" s="211"/>
      <c r="AA687" s="211"/>
      <c r="AB687" s="211"/>
      <c r="AC687" s="211"/>
      <c r="AD687" s="211"/>
      <c r="AE687" s="211"/>
      <c r="AF687" s="211"/>
      <c r="AG687" s="211" t="s">
        <v>288</v>
      </c>
      <c r="AH687" s="211">
        <v>0</v>
      </c>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18"/>
      <c r="B688" s="219"/>
      <c r="C688" s="268" t="s">
        <v>2596</v>
      </c>
      <c r="D688" s="259"/>
      <c r="E688" s="260">
        <v>27</v>
      </c>
      <c r="F688" s="222"/>
      <c r="G688" s="222"/>
      <c r="H688" s="222"/>
      <c r="I688" s="222"/>
      <c r="J688" s="222"/>
      <c r="K688" s="222"/>
      <c r="L688" s="222"/>
      <c r="M688" s="222"/>
      <c r="N688" s="222"/>
      <c r="O688" s="222"/>
      <c r="P688" s="222"/>
      <c r="Q688" s="222"/>
      <c r="R688" s="222"/>
      <c r="S688" s="222"/>
      <c r="T688" s="222"/>
      <c r="U688" s="222"/>
      <c r="V688" s="222"/>
      <c r="W688" s="222"/>
      <c r="X688" s="222"/>
      <c r="Y688" s="211"/>
      <c r="Z688" s="211"/>
      <c r="AA688" s="211"/>
      <c r="AB688" s="211"/>
      <c r="AC688" s="211"/>
      <c r="AD688" s="211"/>
      <c r="AE688" s="211"/>
      <c r="AF688" s="211"/>
      <c r="AG688" s="211" t="s">
        <v>288</v>
      </c>
      <c r="AH688" s="211">
        <v>0</v>
      </c>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18"/>
      <c r="B689" s="219"/>
      <c r="C689" s="268" t="s">
        <v>2597</v>
      </c>
      <c r="D689" s="259"/>
      <c r="E689" s="260">
        <v>14.2</v>
      </c>
      <c r="F689" s="222"/>
      <c r="G689" s="222"/>
      <c r="H689" s="222"/>
      <c r="I689" s="222"/>
      <c r="J689" s="222"/>
      <c r="K689" s="222"/>
      <c r="L689" s="222"/>
      <c r="M689" s="222"/>
      <c r="N689" s="222"/>
      <c r="O689" s="222"/>
      <c r="P689" s="222"/>
      <c r="Q689" s="222"/>
      <c r="R689" s="222"/>
      <c r="S689" s="222"/>
      <c r="T689" s="222"/>
      <c r="U689" s="222"/>
      <c r="V689" s="222"/>
      <c r="W689" s="222"/>
      <c r="X689" s="222"/>
      <c r="Y689" s="211"/>
      <c r="Z689" s="211"/>
      <c r="AA689" s="211"/>
      <c r="AB689" s="211"/>
      <c r="AC689" s="211"/>
      <c r="AD689" s="211"/>
      <c r="AE689" s="211"/>
      <c r="AF689" s="211"/>
      <c r="AG689" s="211" t="s">
        <v>288</v>
      </c>
      <c r="AH689" s="211">
        <v>0</v>
      </c>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outlineLevel="1" x14ac:dyDescent="0.2">
      <c r="A690" s="218"/>
      <c r="B690" s="219"/>
      <c r="C690" s="268" t="s">
        <v>2598</v>
      </c>
      <c r="D690" s="259"/>
      <c r="E690" s="260">
        <v>84.76</v>
      </c>
      <c r="F690" s="222"/>
      <c r="G690" s="222"/>
      <c r="H690" s="222"/>
      <c r="I690" s="222"/>
      <c r="J690" s="222"/>
      <c r="K690" s="222"/>
      <c r="L690" s="222"/>
      <c r="M690" s="222"/>
      <c r="N690" s="222"/>
      <c r="O690" s="222"/>
      <c r="P690" s="222"/>
      <c r="Q690" s="222"/>
      <c r="R690" s="222"/>
      <c r="S690" s="222"/>
      <c r="T690" s="222"/>
      <c r="U690" s="222"/>
      <c r="V690" s="222"/>
      <c r="W690" s="222"/>
      <c r="X690" s="222"/>
      <c r="Y690" s="211"/>
      <c r="Z690" s="211"/>
      <c r="AA690" s="211"/>
      <c r="AB690" s="211"/>
      <c r="AC690" s="211"/>
      <c r="AD690" s="211"/>
      <c r="AE690" s="211"/>
      <c r="AF690" s="211"/>
      <c r="AG690" s="211" t="s">
        <v>288</v>
      </c>
      <c r="AH690" s="211">
        <v>0</v>
      </c>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18"/>
      <c r="B691" s="219"/>
      <c r="C691" s="268" t="s">
        <v>2599</v>
      </c>
      <c r="D691" s="259"/>
      <c r="E691" s="260">
        <v>24.79</v>
      </c>
      <c r="F691" s="222"/>
      <c r="G691" s="222"/>
      <c r="H691" s="222"/>
      <c r="I691" s="222"/>
      <c r="J691" s="222"/>
      <c r="K691" s="222"/>
      <c r="L691" s="222"/>
      <c r="M691" s="222"/>
      <c r="N691" s="222"/>
      <c r="O691" s="222"/>
      <c r="P691" s="222"/>
      <c r="Q691" s="222"/>
      <c r="R691" s="222"/>
      <c r="S691" s="222"/>
      <c r="T691" s="222"/>
      <c r="U691" s="222"/>
      <c r="V691" s="222"/>
      <c r="W691" s="222"/>
      <c r="X691" s="222"/>
      <c r="Y691" s="211"/>
      <c r="Z691" s="211"/>
      <c r="AA691" s="211"/>
      <c r="AB691" s="211"/>
      <c r="AC691" s="211"/>
      <c r="AD691" s="211"/>
      <c r="AE691" s="211"/>
      <c r="AF691" s="211"/>
      <c r="AG691" s="211" t="s">
        <v>288</v>
      </c>
      <c r="AH691" s="211">
        <v>0</v>
      </c>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ht="20.95" outlineLevel="1" x14ac:dyDescent="0.2">
      <c r="A692" s="233">
        <v>147</v>
      </c>
      <c r="B692" s="234" t="s">
        <v>380</v>
      </c>
      <c r="C692" s="252" t="s">
        <v>381</v>
      </c>
      <c r="D692" s="235" t="s">
        <v>294</v>
      </c>
      <c r="E692" s="236">
        <v>352.83407999999997</v>
      </c>
      <c r="F692" s="237"/>
      <c r="G692" s="238">
        <f>ROUND(E692*F692,2)</f>
        <v>0</v>
      </c>
      <c r="H692" s="237"/>
      <c r="I692" s="238">
        <f>ROUND(E692*H692,2)</f>
        <v>0</v>
      </c>
      <c r="J692" s="237"/>
      <c r="K692" s="238">
        <f>ROUND(E692*J692,2)</f>
        <v>0</v>
      </c>
      <c r="L692" s="238">
        <v>21</v>
      </c>
      <c r="M692" s="238">
        <f>G692*(1+L692/100)</f>
        <v>0</v>
      </c>
      <c r="N692" s="238">
        <v>2.9999999999999997E-4</v>
      </c>
      <c r="O692" s="238">
        <f>ROUND(E692*N692,2)</f>
        <v>0.11</v>
      </c>
      <c r="P692" s="238">
        <v>0</v>
      </c>
      <c r="Q692" s="238">
        <f>ROUND(E692*P692,2)</f>
        <v>0</v>
      </c>
      <c r="R692" s="238" t="s">
        <v>343</v>
      </c>
      <c r="S692" s="238" t="s">
        <v>214</v>
      </c>
      <c r="T692" s="239" t="s">
        <v>284</v>
      </c>
      <c r="U692" s="222">
        <v>0</v>
      </c>
      <c r="V692" s="222">
        <f>ROUND(E692*U692,2)</f>
        <v>0</v>
      </c>
      <c r="W692" s="222"/>
      <c r="X692" s="222" t="s">
        <v>344</v>
      </c>
      <c r="Y692" s="211"/>
      <c r="Z692" s="211"/>
      <c r="AA692" s="211"/>
      <c r="AB692" s="211"/>
      <c r="AC692" s="211"/>
      <c r="AD692" s="211"/>
      <c r="AE692" s="211"/>
      <c r="AF692" s="211"/>
      <c r="AG692" s="211" t="s">
        <v>345</v>
      </c>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68" t="s">
        <v>2600</v>
      </c>
      <c r="D693" s="259"/>
      <c r="E693" s="260">
        <v>202.08</v>
      </c>
      <c r="F693" s="222"/>
      <c r="G693" s="222"/>
      <c r="H693" s="222"/>
      <c r="I693" s="222"/>
      <c r="J693" s="222"/>
      <c r="K693" s="222"/>
      <c r="L693" s="222"/>
      <c r="M693" s="222"/>
      <c r="N693" s="222"/>
      <c r="O693" s="222"/>
      <c r="P693" s="222"/>
      <c r="Q693" s="222"/>
      <c r="R693" s="222"/>
      <c r="S693" s="222"/>
      <c r="T693" s="222"/>
      <c r="U693" s="222"/>
      <c r="V693" s="222"/>
      <c r="W693" s="222"/>
      <c r="X693" s="222"/>
      <c r="Y693" s="211"/>
      <c r="Z693" s="211"/>
      <c r="AA693" s="211"/>
      <c r="AB693" s="211"/>
      <c r="AC693" s="211"/>
      <c r="AD693" s="211"/>
      <c r="AE693" s="211"/>
      <c r="AF693" s="211"/>
      <c r="AG693" s="211" t="s">
        <v>288</v>
      </c>
      <c r="AH693" s="211">
        <v>0</v>
      </c>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outlineLevel="1" x14ac:dyDescent="0.2">
      <c r="A694" s="218"/>
      <c r="B694" s="219"/>
      <c r="C694" s="268" t="s">
        <v>2596</v>
      </c>
      <c r="D694" s="259"/>
      <c r="E694" s="260">
        <v>27</v>
      </c>
      <c r="F694" s="222"/>
      <c r="G694" s="222"/>
      <c r="H694" s="222"/>
      <c r="I694" s="222"/>
      <c r="J694" s="222"/>
      <c r="K694" s="222"/>
      <c r="L694" s="222"/>
      <c r="M694" s="222"/>
      <c r="N694" s="222"/>
      <c r="O694" s="222"/>
      <c r="P694" s="222"/>
      <c r="Q694" s="222"/>
      <c r="R694" s="222"/>
      <c r="S694" s="222"/>
      <c r="T694" s="222"/>
      <c r="U694" s="222"/>
      <c r="V694" s="222"/>
      <c r="W694" s="222"/>
      <c r="X694" s="222"/>
      <c r="Y694" s="211"/>
      <c r="Z694" s="211"/>
      <c r="AA694" s="211"/>
      <c r="AB694" s="211"/>
      <c r="AC694" s="211"/>
      <c r="AD694" s="211"/>
      <c r="AE694" s="211"/>
      <c r="AF694" s="211"/>
      <c r="AG694" s="211" t="s">
        <v>288</v>
      </c>
      <c r="AH694" s="211">
        <v>0</v>
      </c>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18"/>
      <c r="B695" s="219"/>
      <c r="C695" s="268" t="s">
        <v>2572</v>
      </c>
      <c r="D695" s="259"/>
      <c r="E695" s="260">
        <v>14.2</v>
      </c>
      <c r="F695" s="222"/>
      <c r="G695" s="222"/>
      <c r="H695" s="222"/>
      <c r="I695" s="222"/>
      <c r="J695" s="222"/>
      <c r="K695" s="222"/>
      <c r="L695" s="222"/>
      <c r="M695" s="222"/>
      <c r="N695" s="222"/>
      <c r="O695" s="222"/>
      <c r="P695" s="222"/>
      <c r="Q695" s="222"/>
      <c r="R695" s="222"/>
      <c r="S695" s="222"/>
      <c r="T695" s="222"/>
      <c r="U695" s="222"/>
      <c r="V695" s="222"/>
      <c r="W695" s="222"/>
      <c r="X695" s="222"/>
      <c r="Y695" s="211"/>
      <c r="Z695" s="211"/>
      <c r="AA695" s="211"/>
      <c r="AB695" s="211"/>
      <c r="AC695" s="211"/>
      <c r="AD695" s="211"/>
      <c r="AE695" s="211"/>
      <c r="AF695" s="211"/>
      <c r="AG695" s="211" t="s">
        <v>288</v>
      </c>
      <c r="AH695" s="211">
        <v>0</v>
      </c>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18"/>
      <c r="B696" s="219"/>
      <c r="C696" s="268" t="s">
        <v>2598</v>
      </c>
      <c r="D696" s="259"/>
      <c r="E696" s="260">
        <v>84.76</v>
      </c>
      <c r="F696" s="222"/>
      <c r="G696" s="222"/>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288</v>
      </c>
      <c r="AH696" s="211">
        <v>0</v>
      </c>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18"/>
      <c r="B697" s="219"/>
      <c r="C697" s="268" t="s">
        <v>2599</v>
      </c>
      <c r="D697" s="259"/>
      <c r="E697" s="260">
        <v>24.79</v>
      </c>
      <c r="F697" s="222"/>
      <c r="G697" s="222"/>
      <c r="H697" s="222"/>
      <c r="I697" s="222"/>
      <c r="J697" s="222"/>
      <c r="K697" s="222"/>
      <c r="L697" s="222"/>
      <c r="M697" s="222"/>
      <c r="N697" s="222"/>
      <c r="O697" s="222"/>
      <c r="P697" s="222"/>
      <c r="Q697" s="222"/>
      <c r="R697" s="222"/>
      <c r="S697" s="222"/>
      <c r="T697" s="222"/>
      <c r="U697" s="222"/>
      <c r="V697" s="222"/>
      <c r="W697" s="222"/>
      <c r="X697" s="222"/>
      <c r="Y697" s="211"/>
      <c r="Z697" s="211"/>
      <c r="AA697" s="211"/>
      <c r="AB697" s="211"/>
      <c r="AC697" s="211"/>
      <c r="AD697" s="211"/>
      <c r="AE697" s="211"/>
      <c r="AF697" s="211"/>
      <c r="AG697" s="211" t="s">
        <v>288</v>
      </c>
      <c r="AH697" s="211">
        <v>0</v>
      </c>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outlineLevel="1" x14ac:dyDescent="0.2">
      <c r="A698" s="233">
        <v>148</v>
      </c>
      <c r="B698" s="234" t="s">
        <v>2601</v>
      </c>
      <c r="C698" s="252" t="s">
        <v>2602</v>
      </c>
      <c r="D698" s="235" t="s">
        <v>338</v>
      </c>
      <c r="E698" s="236">
        <v>1.294</v>
      </c>
      <c r="F698" s="237"/>
      <c r="G698" s="238">
        <f>ROUND(E698*F698,2)</f>
        <v>0</v>
      </c>
      <c r="H698" s="237"/>
      <c r="I698" s="238">
        <f>ROUND(E698*H698,2)</f>
        <v>0</v>
      </c>
      <c r="J698" s="237"/>
      <c r="K698" s="238">
        <f>ROUND(E698*J698,2)</f>
        <v>0</v>
      </c>
      <c r="L698" s="238">
        <v>21</v>
      </c>
      <c r="M698" s="238">
        <f>G698*(1+L698/100)</f>
        <v>0</v>
      </c>
      <c r="N698" s="238">
        <v>0</v>
      </c>
      <c r="O698" s="238">
        <f>ROUND(E698*N698,2)</f>
        <v>0</v>
      </c>
      <c r="P698" s="238">
        <v>0</v>
      </c>
      <c r="Q698" s="238">
        <f>ROUND(E698*P698,2)</f>
        <v>0</v>
      </c>
      <c r="R698" s="238" t="s">
        <v>744</v>
      </c>
      <c r="S698" s="238" t="s">
        <v>214</v>
      </c>
      <c r="T698" s="239" t="s">
        <v>284</v>
      </c>
      <c r="U698" s="222">
        <v>1.6850000000000001</v>
      </c>
      <c r="V698" s="222">
        <f>ROUND(E698*U698,2)</f>
        <v>2.1800000000000002</v>
      </c>
      <c r="W698" s="222"/>
      <c r="X698" s="222" t="s">
        <v>248</v>
      </c>
      <c r="Y698" s="211"/>
      <c r="Z698" s="211"/>
      <c r="AA698" s="211"/>
      <c r="AB698" s="211"/>
      <c r="AC698" s="211"/>
      <c r="AD698" s="211"/>
      <c r="AE698" s="211"/>
      <c r="AF698" s="211"/>
      <c r="AG698" s="211" t="s">
        <v>745</v>
      </c>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67" t="s">
        <v>824</v>
      </c>
      <c r="D699" s="265"/>
      <c r="E699" s="265"/>
      <c r="F699" s="265"/>
      <c r="G699" s="265"/>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286</v>
      </c>
      <c r="AH699" s="211"/>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ht="20.95" outlineLevel="1" x14ac:dyDescent="0.2">
      <c r="A700" s="243">
        <v>149</v>
      </c>
      <c r="B700" s="244" t="s">
        <v>719</v>
      </c>
      <c r="C700" s="255" t="s">
        <v>720</v>
      </c>
      <c r="D700" s="245" t="s">
        <v>338</v>
      </c>
      <c r="E700" s="246">
        <v>9.6352200000000003</v>
      </c>
      <c r="F700" s="247"/>
      <c r="G700" s="248">
        <f>ROUND(E700*F700,2)</f>
        <v>0</v>
      </c>
      <c r="H700" s="247"/>
      <c r="I700" s="248">
        <f>ROUND(E700*H700,2)</f>
        <v>0</v>
      </c>
      <c r="J700" s="247"/>
      <c r="K700" s="248">
        <f>ROUND(E700*J700,2)</f>
        <v>0</v>
      </c>
      <c r="L700" s="248">
        <v>21</v>
      </c>
      <c r="M700" s="248">
        <f>G700*(1+L700/100)</f>
        <v>0</v>
      </c>
      <c r="N700" s="248">
        <v>0</v>
      </c>
      <c r="O700" s="248">
        <f>ROUND(E700*N700,2)</f>
        <v>0</v>
      </c>
      <c r="P700" s="248">
        <v>0</v>
      </c>
      <c r="Q700" s="248">
        <f>ROUND(E700*P700,2)</f>
        <v>0</v>
      </c>
      <c r="R700" s="248" t="s">
        <v>677</v>
      </c>
      <c r="S700" s="248" t="s">
        <v>214</v>
      </c>
      <c r="T700" s="249" t="s">
        <v>284</v>
      </c>
      <c r="U700" s="222">
        <v>0.93300000000000005</v>
      </c>
      <c r="V700" s="222">
        <f>ROUND(E700*U700,2)</f>
        <v>8.99</v>
      </c>
      <c r="W700" s="222"/>
      <c r="X700" s="222" t="s">
        <v>248</v>
      </c>
      <c r="Y700" s="211"/>
      <c r="Z700" s="211"/>
      <c r="AA700" s="211"/>
      <c r="AB700" s="211"/>
      <c r="AC700" s="211"/>
      <c r="AD700" s="211"/>
      <c r="AE700" s="211"/>
      <c r="AF700" s="211"/>
      <c r="AG700" s="211" t="s">
        <v>721</v>
      </c>
      <c r="AH700" s="211"/>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43">
        <v>150</v>
      </c>
      <c r="B701" s="244" t="s">
        <v>722</v>
      </c>
      <c r="C701" s="255" t="s">
        <v>723</v>
      </c>
      <c r="D701" s="245" t="s">
        <v>338</v>
      </c>
      <c r="E701" s="246">
        <v>19.270440000000001</v>
      </c>
      <c r="F701" s="247"/>
      <c r="G701" s="248">
        <f>ROUND(E701*F701,2)</f>
        <v>0</v>
      </c>
      <c r="H701" s="247"/>
      <c r="I701" s="248">
        <f>ROUND(E701*H701,2)</f>
        <v>0</v>
      </c>
      <c r="J701" s="247"/>
      <c r="K701" s="248">
        <f>ROUND(E701*J701,2)</f>
        <v>0</v>
      </c>
      <c r="L701" s="248">
        <v>21</v>
      </c>
      <c r="M701" s="248">
        <f>G701*(1+L701/100)</f>
        <v>0</v>
      </c>
      <c r="N701" s="248">
        <v>0</v>
      </c>
      <c r="O701" s="248">
        <f>ROUND(E701*N701,2)</f>
        <v>0</v>
      </c>
      <c r="P701" s="248">
        <v>0</v>
      </c>
      <c r="Q701" s="248">
        <f>ROUND(E701*P701,2)</f>
        <v>0</v>
      </c>
      <c r="R701" s="248" t="s">
        <v>677</v>
      </c>
      <c r="S701" s="248" t="s">
        <v>214</v>
      </c>
      <c r="T701" s="249" t="s">
        <v>284</v>
      </c>
      <c r="U701" s="222">
        <v>0.65300000000000002</v>
      </c>
      <c r="V701" s="222">
        <f>ROUND(E701*U701,2)</f>
        <v>12.58</v>
      </c>
      <c r="W701" s="222"/>
      <c r="X701" s="222" t="s">
        <v>248</v>
      </c>
      <c r="Y701" s="211"/>
      <c r="Z701" s="211"/>
      <c r="AA701" s="211"/>
      <c r="AB701" s="211"/>
      <c r="AC701" s="211"/>
      <c r="AD701" s="211"/>
      <c r="AE701" s="211"/>
      <c r="AF701" s="211"/>
      <c r="AG701" s="211" t="s">
        <v>721</v>
      </c>
      <c r="AH701" s="211"/>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33">
        <v>151</v>
      </c>
      <c r="B702" s="234" t="s">
        <v>724</v>
      </c>
      <c r="C702" s="252" t="s">
        <v>725</v>
      </c>
      <c r="D702" s="235" t="s">
        <v>338</v>
      </c>
      <c r="E702" s="236">
        <v>9.6352200000000003</v>
      </c>
      <c r="F702" s="237"/>
      <c r="G702" s="238">
        <f>ROUND(E702*F702,2)</f>
        <v>0</v>
      </c>
      <c r="H702" s="237"/>
      <c r="I702" s="238">
        <f>ROUND(E702*H702,2)</f>
        <v>0</v>
      </c>
      <c r="J702" s="237"/>
      <c r="K702" s="238">
        <f>ROUND(E702*J702,2)</f>
        <v>0</v>
      </c>
      <c r="L702" s="238">
        <v>21</v>
      </c>
      <c r="M702" s="238">
        <f>G702*(1+L702/100)</f>
        <v>0</v>
      </c>
      <c r="N702" s="238">
        <v>0</v>
      </c>
      <c r="O702" s="238">
        <f>ROUND(E702*N702,2)</f>
        <v>0</v>
      </c>
      <c r="P702" s="238">
        <v>0</v>
      </c>
      <c r="Q702" s="238">
        <f>ROUND(E702*P702,2)</f>
        <v>0</v>
      </c>
      <c r="R702" s="238" t="s">
        <v>677</v>
      </c>
      <c r="S702" s="238" t="s">
        <v>214</v>
      </c>
      <c r="T702" s="239" t="s">
        <v>284</v>
      </c>
      <c r="U702" s="222">
        <v>0.49</v>
      </c>
      <c r="V702" s="222">
        <f>ROUND(E702*U702,2)</f>
        <v>4.72</v>
      </c>
      <c r="W702" s="222"/>
      <c r="X702" s="222" t="s">
        <v>248</v>
      </c>
      <c r="Y702" s="211"/>
      <c r="Z702" s="211"/>
      <c r="AA702" s="211"/>
      <c r="AB702" s="211"/>
      <c r="AC702" s="211"/>
      <c r="AD702" s="211"/>
      <c r="AE702" s="211"/>
      <c r="AF702" s="211"/>
      <c r="AG702" s="211" t="s">
        <v>721</v>
      </c>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18"/>
      <c r="B703" s="219"/>
      <c r="C703" s="253" t="s">
        <v>726</v>
      </c>
      <c r="D703" s="240"/>
      <c r="E703" s="240"/>
      <c r="F703" s="240"/>
      <c r="G703" s="240"/>
      <c r="H703" s="222"/>
      <c r="I703" s="222"/>
      <c r="J703" s="222"/>
      <c r="K703" s="222"/>
      <c r="L703" s="222"/>
      <c r="M703" s="222"/>
      <c r="N703" s="222"/>
      <c r="O703" s="222"/>
      <c r="P703" s="222"/>
      <c r="Q703" s="222"/>
      <c r="R703" s="222"/>
      <c r="S703" s="222"/>
      <c r="T703" s="222"/>
      <c r="U703" s="222"/>
      <c r="V703" s="222"/>
      <c r="W703" s="222"/>
      <c r="X703" s="222"/>
      <c r="Y703" s="211"/>
      <c r="Z703" s="211"/>
      <c r="AA703" s="211"/>
      <c r="AB703" s="211"/>
      <c r="AC703" s="211"/>
      <c r="AD703" s="211"/>
      <c r="AE703" s="211"/>
      <c r="AF703" s="211"/>
      <c r="AG703" s="211" t="s">
        <v>219</v>
      </c>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outlineLevel="1" x14ac:dyDescent="0.2">
      <c r="A704" s="243">
        <v>152</v>
      </c>
      <c r="B704" s="244" t="s">
        <v>727</v>
      </c>
      <c r="C704" s="255" t="s">
        <v>728</v>
      </c>
      <c r="D704" s="245" t="s">
        <v>338</v>
      </c>
      <c r="E704" s="246">
        <v>240.88050000000001</v>
      </c>
      <c r="F704" s="247"/>
      <c r="G704" s="248">
        <f>ROUND(E704*F704,2)</f>
        <v>0</v>
      </c>
      <c r="H704" s="247"/>
      <c r="I704" s="248">
        <f>ROUND(E704*H704,2)</f>
        <v>0</v>
      </c>
      <c r="J704" s="247"/>
      <c r="K704" s="248">
        <f>ROUND(E704*J704,2)</f>
        <v>0</v>
      </c>
      <c r="L704" s="248">
        <v>21</v>
      </c>
      <c r="M704" s="248">
        <f>G704*(1+L704/100)</f>
        <v>0</v>
      </c>
      <c r="N704" s="248">
        <v>0</v>
      </c>
      <c r="O704" s="248">
        <f>ROUND(E704*N704,2)</f>
        <v>0</v>
      </c>
      <c r="P704" s="248">
        <v>0</v>
      </c>
      <c r="Q704" s="248">
        <f>ROUND(E704*P704,2)</f>
        <v>0</v>
      </c>
      <c r="R704" s="248" t="s">
        <v>677</v>
      </c>
      <c r="S704" s="248" t="s">
        <v>214</v>
      </c>
      <c r="T704" s="249" t="s">
        <v>284</v>
      </c>
      <c r="U704" s="222">
        <v>0</v>
      </c>
      <c r="V704" s="222">
        <f>ROUND(E704*U704,2)</f>
        <v>0</v>
      </c>
      <c r="W704" s="222"/>
      <c r="X704" s="222" t="s">
        <v>248</v>
      </c>
      <c r="Y704" s="211"/>
      <c r="Z704" s="211"/>
      <c r="AA704" s="211"/>
      <c r="AB704" s="211"/>
      <c r="AC704" s="211"/>
      <c r="AD704" s="211"/>
      <c r="AE704" s="211"/>
      <c r="AF704" s="211"/>
      <c r="AG704" s="211" t="s">
        <v>721</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43">
        <v>153</v>
      </c>
      <c r="B705" s="244" t="s">
        <v>729</v>
      </c>
      <c r="C705" s="255" t="s">
        <v>730</v>
      </c>
      <c r="D705" s="245" t="s">
        <v>338</v>
      </c>
      <c r="E705" s="246">
        <v>9.6352200000000003</v>
      </c>
      <c r="F705" s="247"/>
      <c r="G705" s="248">
        <f>ROUND(E705*F705,2)</f>
        <v>0</v>
      </c>
      <c r="H705" s="247"/>
      <c r="I705" s="248">
        <f>ROUND(E705*H705,2)</f>
        <v>0</v>
      </c>
      <c r="J705" s="247"/>
      <c r="K705" s="248">
        <f>ROUND(E705*J705,2)</f>
        <v>0</v>
      </c>
      <c r="L705" s="248">
        <v>21</v>
      </c>
      <c r="M705" s="248">
        <f>G705*(1+L705/100)</f>
        <v>0</v>
      </c>
      <c r="N705" s="248">
        <v>0</v>
      </c>
      <c r="O705" s="248">
        <f>ROUND(E705*N705,2)</f>
        <v>0</v>
      </c>
      <c r="P705" s="248">
        <v>0</v>
      </c>
      <c r="Q705" s="248">
        <f>ROUND(E705*P705,2)</f>
        <v>0</v>
      </c>
      <c r="R705" s="248" t="s">
        <v>677</v>
      </c>
      <c r="S705" s="248" t="s">
        <v>214</v>
      </c>
      <c r="T705" s="249" t="s">
        <v>284</v>
      </c>
      <c r="U705" s="222">
        <v>0.94199999999999995</v>
      </c>
      <c r="V705" s="222">
        <f>ROUND(E705*U705,2)</f>
        <v>9.08</v>
      </c>
      <c r="W705" s="222"/>
      <c r="X705" s="222" t="s">
        <v>248</v>
      </c>
      <c r="Y705" s="211"/>
      <c r="Z705" s="211"/>
      <c r="AA705" s="211"/>
      <c r="AB705" s="211"/>
      <c r="AC705" s="211"/>
      <c r="AD705" s="211"/>
      <c r="AE705" s="211"/>
      <c r="AF705" s="211"/>
      <c r="AG705" s="211" t="s">
        <v>721</v>
      </c>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ht="20.95" outlineLevel="1" x14ac:dyDescent="0.2">
      <c r="A706" s="243">
        <v>154</v>
      </c>
      <c r="B706" s="244" t="s">
        <v>731</v>
      </c>
      <c r="C706" s="255" t="s">
        <v>732</v>
      </c>
      <c r="D706" s="245" t="s">
        <v>338</v>
      </c>
      <c r="E706" s="246">
        <v>192.70439999999999</v>
      </c>
      <c r="F706" s="247"/>
      <c r="G706" s="248">
        <f>ROUND(E706*F706,2)</f>
        <v>0</v>
      </c>
      <c r="H706" s="247"/>
      <c r="I706" s="248">
        <f>ROUND(E706*H706,2)</f>
        <v>0</v>
      </c>
      <c r="J706" s="247"/>
      <c r="K706" s="248">
        <f>ROUND(E706*J706,2)</f>
        <v>0</v>
      </c>
      <c r="L706" s="248">
        <v>21</v>
      </c>
      <c r="M706" s="248">
        <f>G706*(1+L706/100)</f>
        <v>0</v>
      </c>
      <c r="N706" s="248">
        <v>0</v>
      </c>
      <c r="O706" s="248">
        <f>ROUND(E706*N706,2)</f>
        <v>0</v>
      </c>
      <c r="P706" s="248">
        <v>0</v>
      </c>
      <c r="Q706" s="248">
        <f>ROUND(E706*P706,2)</f>
        <v>0</v>
      </c>
      <c r="R706" s="248" t="s">
        <v>677</v>
      </c>
      <c r="S706" s="248" t="s">
        <v>214</v>
      </c>
      <c r="T706" s="249" t="s">
        <v>284</v>
      </c>
      <c r="U706" s="222">
        <v>0.105</v>
      </c>
      <c r="V706" s="222">
        <f>ROUND(E706*U706,2)</f>
        <v>20.23</v>
      </c>
      <c r="W706" s="222"/>
      <c r="X706" s="222" t="s">
        <v>248</v>
      </c>
      <c r="Y706" s="211"/>
      <c r="Z706" s="211"/>
      <c r="AA706" s="211"/>
      <c r="AB706" s="211"/>
      <c r="AC706" s="211"/>
      <c r="AD706" s="211"/>
      <c r="AE706" s="211"/>
      <c r="AF706" s="211"/>
      <c r="AG706" s="211" t="s">
        <v>721</v>
      </c>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43">
        <v>155</v>
      </c>
      <c r="B707" s="244" t="s">
        <v>1910</v>
      </c>
      <c r="C707" s="255" t="s">
        <v>1911</v>
      </c>
      <c r="D707" s="245" t="s">
        <v>338</v>
      </c>
      <c r="E707" s="246">
        <v>9.6352200000000003</v>
      </c>
      <c r="F707" s="247"/>
      <c r="G707" s="248">
        <f>ROUND(E707*F707,2)</f>
        <v>0</v>
      </c>
      <c r="H707" s="247"/>
      <c r="I707" s="248">
        <f>ROUND(E707*H707,2)</f>
        <v>0</v>
      </c>
      <c r="J707" s="247"/>
      <c r="K707" s="248">
        <f>ROUND(E707*J707,2)</f>
        <v>0</v>
      </c>
      <c r="L707" s="248">
        <v>21</v>
      </c>
      <c r="M707" s="248">
        <f>G707*(1+L707/100)</f>
        <v>0</v>
      </c>
      <c r="N707" s="248">
        <v>0</v>
      </c>
      <c r="O707" s="248">
        <f>ROUND(E707*N707,2)</f>
        <v>0</v>
      </c>
      <c r="P707" s="248">
        <v>0</v>
      </c>
      <c r="Q707" s="248">
        <f>ROUND(E707*P707,2)</f>
        <v>0</v>
      </c>
      <c r="R707" s="248" t="s">
        <v>677</v>
      </c>
      <c r="S707" s="248" t="s">
        <v>214</v>
      </c>
      <c r="T707" s="249" t="s">
        <v>284</v>
      </c>
      <c r="U707" s="222">
        <v>0</v>
      </c>
      <c r="V707" s="222">
        <f>ROUND(E707*U707,2)</f>
        <v>0</v>
      </c>
      <c r="W707" s="222"/>
      <c r="X707" s="222" t="s">
        <v>248</v>
      </c>
      <c r="Y707" s="211"/>
      <c r="Z707" s="211"/>
      <c r="AA707" s="211"/>
      <c r="AB707" s="211"/>
      <c r="AC707" s="211"/>
      <c r="AD707" s="211"/>
      <c r="AE707" s="211"/>
      <c r="AF707" s="211"/>
      <c r="AG707" s="211" t="s">
        <v>721</v>
      </c>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ht="13.1" x14ac:dyDescent="0.2">
      <c r="A708" s="227" t="s">
        <v>209</v>
      </c>
      <c r="B708" s="228" t="s">
        <v>138</v>
      </c>
      <c r="C708" s="251" t="s">
        <v>139</v>
      </c>
      <c r="D708" s="229"/>
      <c r="E708" s="230"/>
      <c r="F708" s="231"/>
      <c r="G708" s="231">
        <f>SUMIF(AG709:AG775,"&lt;&gt;NOR",G709:G775)</f>
        <v>0</v>
      </c>
      <c r="H708" s="231"/>
      <c r="I708" s="231">
        <f>SUM(I709:I775)</f>
        <v>0</v>
      </c>
      <c r="J708" s="231"/>
      <c r="K708" s="231">
        <f>SUM(K709:K775)</f>
        <v>0</v>
      </c>
      <c r="L708" s="231"/>
      <c r="M708" s="231">
        <f>SUM(M709:M775)</f>
        <v>0</v>
      </c>
      <c r="N708" s="231"/>
      <c r="O708" s="231">
        <f>SUM(O709:O775)</f>
        <v>25.92</v>
      </c>
      <c r="P708" s="231"/>
      <c r="Q708" s="231">
        <f>SUM(Q709:Q775)</f>
        <v>0.71</v>
      </c>
      <c r="R708" s="231"/>
      <c r="S708" s="231"/>
      <c r="T708" s="232"/>
      <c r="U708" s="226"/>
      <c r="V708" s="226">
        <f>SUM(V709:V775)</f>
        <v>548.99999999999989</v>
      </c>
      <c r="W708" s="226"/>
      <c r="X708" s="226"/>
      <c r="AG708" t="s">
        <v>210</v>
      </c>
    </row>
    <row r="709" spans="1:60" outlineLevel="1" x14ac:dyDescent="0.2">
      <c r="A709" s="233">
        <v>156</v>
      </c>
      <c r="B709" s="234" t="s">
        <v>825</v>
      </c>
      <c r="C709" s="252" t="s">
        <v>826</v>
      </c>
      <c r="D709" s="235" t="s">
        <v>294</v>
      </c>
      <c r="E709" s="236">
        <v>948.40463</v>
      </c>
      <c r="F709" s="237"/>
      <c r="G709" s="238">
        <f>ROUND(E709*F709,2)</f>
        <v>0</v>
      </c>
      <c r="H709" s="237"/>
      <c r="I709" s="238">
        <f>ROUND(E709*H709,2)</f>
        <v>0</v>
      </c>
      <c r="J709" s="237"/>
      <c r="K709" s="238">
        <f>ROUND(E709*J709,2)</f>
        <v>0</v>
      </c>
      <c r="L709" s="238">
        <v>21</v>
      </c>
      <c r="M709" s="238">
        <f>G709*(1+L709/100)</f>
        <v>0</v>
      </c>
      <c r="N709" s="238">
        <v>2.3000000000000001E-4</v>
      </c>
      <c r="O709" s="238">
        <f>ROUND(E709*N709,2)</f>
        <v>0.22</v>
      </c>
      <c r="P709" s="238">
        <v>0</v>
      </c>
      <c r="Q709" s="238">
        <f>ROUND(E709*P709,2)</f>
        <v>0</v>
      </c>
      <c r="R709" s="238" t="s">
        <v>827</v>
      </c>
      <c r="S709" s="238" t="s">
        <v>214</v>
      </c>
      <c r="T709" s="239" t="s">
        <v>284</v>
      </c>
      <c r="U709" s="222">
        <v>0.18099999999999999</v>
      </c>
      <c r="V709" s="222">
        <f>ROUND(E709*U709,2)</f>
        <v>171.66</v>
      </c>
      <c r="W709" s="222"/>
      <c r="X709" s="222" t="s">
        <v>248</v>
      </c>
      <c r="Y709" s="211"/>
      <c r="Z709" s="211"/>
      <c r="AA709" s="211"/>
      <c r="AB709" s="211"/>
      <c r="AC709" s="211"/>
      <c r="AD709" s="211"/>
      <c r="AE709" s="211"/>
      <c r="AF709" s="211"/>
      <c r="AG709" s="211" t="s">
        <v>745</v>
      </c>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18"/>
      <c r="B710" s="219"/>
      <c r="C710" s="268" t="s">
        <v>2603</v>
      </c>
      <c r="D710" s="259"/>
      <c r="E710" s="260">
        <v>857.43</v>
      </c>
      <c r="F710" s="222"/>
      <c r="G710" s="222"/>
      <c r="H710" s="222"/>
      <c r="I710" s="222"/>
      <c r="J710" s="222"/>
      <c r="K710" s="222"/>
      <c r="L710" s="222"/>
      <c r="M710" s="222"/>
      <c r="N710" s="222"/>
      <c r="O710" s="222"/>
      <c r="P710" s="222"/>
      <c r="Q710" s="222"/>
      <c r="R710" s="222"/>
      <c r="S710" s="222"/>
      <c r="T710" s="222"/>
      <c r="U710" s="222"/>
      <c r="V710" s="222"/>
      <c r="W710" s="222"/>
      <c r="X710" s="222"/>
      <c r="Y710" s="211"/>
      <c r="Z710" s="211"/>
      <c r="AA710" s="211"/>
      <c r="AB710" s="211"/>
      <c r="AC710" s="211"/>
      <c r="AD710" s="211"/>
      <c r="AE710" s="211"/>
      <c r="AF710" s="211"/>
      <c r="AG710" s="211" t="s">
        <v>288</v>
      </c>
      <c r="AH710" s="211">
        <v>0</v>
      </c>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18"/>
      <c r="B711" s="219"/>
      <c r="C711" s="268" t="s">
        <v>2604</v>
      </c>
      <c r="D711" s="259"/>
      <c r="E711" s="260">
        <v>90.97</v>
      </c>
      <c r="F711" s="222"/>
      <c r="G711" s="222"/>
      <c r="H711" s="222"/>
      <c r="I711" s="222"/>
      <c r="J711" s="222"/>
      <c r="K711" s="222"/>
      <c r="L711" s="222"/>
      <c r="M711" s="222"/>
      <c r="N711" s="222"/>
      <c r="O711" s="222"/>
      <c r="P711" s="222"/>
      <c r="Q711" s="222"/>
      <c r="R711" s="222"/>
      <c r="S711" s="222"/>
      <c r="T711" s="222"/>
      <c r="U711" s="222"/>
      <c r="V711" s="222"/>
      <c r="W711" s="222"/>
      <c r="X711" s="222"/>
      <c r="Y711" s="211"/>
      <c r="Z711" s="211"/>
      <c r="AA711" s="211"/>
      <c r="AB711" s="211"/>
      <c r="AC711" s="211"/>
      <c r="AD711" s="211"/>
      <c r="AE711" s="211"/>
      <c r="AF711" s="211"/>
      <c r="AG711" s="211" t="s">
        <v>288</v>
      </c>
      <c r="AH711" s="211">
        <v>0</v>
      </c>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ht="20.95" outlineLevel="1" x14ac:dyDescent="0.2">
      <c r="A712" s="233">
        <v>157</v>
      </c>
      <c r="B712" s="234" t="s">
        <v>2605</v>
      </c>
      <c r="C712" s="252" t="s">
        <v>2606</v>
      </c>
      <c r="D712" s="235" t="s">
        <v>294</v>
      </c>
      <c r="E712" s="236">
        <v>108.1395</v>
      </c>
      <c r="F712" s="237"/>
      <c r="G712" s="238">
        <f>ROUND(E712*F712,2)</f>
        <v>0</v>
      </c>
      <c r="H712" s="237"/>
      <c r="I712" s="238">
        <f>ROUND(E712*H712,2)</f>
        <v>0</v>
      </c>
      <c r="J712" s="237"/>
      <c r="K712" s="238">
        <f>ROUND(E712*J712,2)</f>
        <v>0</v>
      </c>
      <c r="L712" s="238">
        <v>21</v>
      </c>
      <c r="M712" s="238">
        <f>G712*(1+L712/100)</f>
        <v>0</v>
      </c>
      <c r="N712" s="238">
        <v>2.0000000000000002E-5</v>
      </c>
      <c r="O712" s="238">
        <f>ROUND(E712*N712,2)</f>
        <v>0</v>
      </c>
      <c r="P712" s="238">
        <v>0</v>
      </c>
      <c r="Q712" s="238">
        <f>ROUND(E712*P712,2)</f>
        <v>0</v>
      </c>
      <c r="R712" s="238" t="s">
        <v>827</v>
      </c>
      <c r="S712" s="238" t="s">
        <v>214</v>
      </c>
      <c r="T712" s="239" t="s">
        <v>284</v>
      </c>
      <c r="U712" s="222">
        <v>0.14000000000000001</v>
      </c>
      <c r="V712" s="222">
        <f>ROUND(E712*U712,2)</f>
        <v>15.14</v>
      </c>
      <c r="W712" s="222"/>
      <c r="X712" s="222" t="s">
        <v>248</v>
      </c>
      <c r="Y712" s="211"/>
      <c r="Z712" s="211"/>
      <c r="AA712" s="211"/>
      <c r="AB712" s="211"/>
      <c r="AC712" s="211"/>
      <c r="AD712" s="211"/>
      <c r="AE712" s="211"/>
      <c r="AF712" s="211"/>
      <c r="AG712" s="211" t="s">
        <v>745</v>
      </c>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outlineLevel="1" x14ac:dyDescent="0.2">
      <c r="A713" s="218"/>
      <c r="B713" s="219"/>
      <c r="C713" s="268" t="s">
        <v>2607</v>
      </c>
      <c r="D713" s="259"/>
      <c r="E713" s="260">
        <v>108.14</v>
      </c>
      <c r="F713" s="222"/>
      <c r="G713" s="222"/>
      <c r="H713" s="222"/>
      <c r="I713" s="222"/>
      <c r="J713" s="222"/>
      <c r="K713" s="222"/>
      <c r="L713" s="222"/>
      <c r="M713" s="222"/>
      <c r="N713" s="222"/>
      <c r="O713" s="222"/>
      <c r="P713" s="222"/>
      <c r="Q713" s="222"/>
      <c r="R713" s="222"/>
      <c r="S713" s="222"/>
      <c r="T713" s="222"/>
      <c r="U713" s="222"/>
      <c r="V713" s="222"/>
      <c r="W713" s="222"/>
      <c r="X713" s="222"/>
      <c r="Y713" s="211"/>
      <c r="Z713" s="211"/>
      <c r="AA713" s="211"/>
      <c r="AB713" s="211"/>
      <c r="AC713" s="211"/>
      <c r="AD713" s="211"/>
      <c r="AE713" s="211"/>
      <c r="AF713" s="211"/>
      <c r="AG713" s="211" t="s">
        <v>288</v>
      </c>
      <c r="AH713" s="211">
        <v>0</v>
      </c>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ht="31.45" outlineLevel="1" x14ac:dyDescent="0.2">
      <c r="A714" s="233">
        <v>158</v>
      </c>
      <c r="B714" s="234" t="s">
        <v>2608</v>
      </c>
      <c r="C714" s="252" t="s">
        <v>2609</v>
      </c>
      <c r="D714" s="235" t="s">
        <v>294</v>
      </c>
      <c r="E714" s="236">
        <v>176.82</v>
      </c>
      <c r="F714" s="237"/>
      <c r="G714" s="238">
        <f>ROUND(E714*F714,2)</f>
        <v>0</v>
      </c>
      <c r="H714" s="237"/>
      <c r="I714" s="238">
        <f>ROUND(E714*H714,2)</f>
        <v>0</v>
      </c>
      <c r="J714" s="237"/>
      <c r="K714" s="238">
        <f>ROUND(E714*J714,2)</f>
        <v>0</v>
      </c>
      <c r="L714" s="238">
        <v>21</v>
      </c>
      <c r="M714" s="238">
        <f>G714*(1+L714/100)</f>
        <v>0</v>
      </c>
      <c r="N714" s="238">
        <v>0</v>
      </c>
      <c r="O714" s="238">
        <f>ROUND(E714*N714,2)</f>
        <v>0</v>
      </c>
      <c r="P714" s="238">
        <v>4.0000000000000001E-3</v>
      </c>
      <c r="Q714" s="238">
        <f>ROUND(E714*P714,2)</f>
        <v>0.71</v>
      </c>
      <c r="R714" s="238" t="s">
        <v>827</v>
      </c>
      <c r="S714" s="238" t="s">
        <v>214</v>
      </c>
      <c r="T714" s="239" t="s">
        <v>284</v>
      </c>
      <c r="U714" s="222">
        <v>4.2999999999999997E-2</v>
      </c>
      <c r="V714" s="222">
        <f>ROUND(E714*U714,2)</f>
        <v>7.6</v>
      </c>
      <c r="W714" s="222"/>
      <c r="X714" s="222" t="s">
        <v>248</v>
      </c>
      <c r="Y714" s="211"/>
      <c r="Z714" s="211"/>
      <c r="AA714" s="211"/>
      <c r="AB714" s="211"/>
      <c r="AC714" s="211"/>
      <c r="AD714" s="211"/>
      <c r="AE714" s="211"/>
      <c r="AF714" s="211"/>
      <c r="AG714" s="211" t="s">
        <v>745</v>
      </c>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18"/>
      <c r="B715" s="219"/>
      <c r="C715" s="268" t="s">
        <v>2590</v>
      </c>
      <c r="D715" s="259"/>
      <c r="E715" s="260">
        <v>176.82</v>
      </c>
      <c r="F715" s="222"/>
      <c r="G715" s="222"/>
      <c r="H715" s="222"/>
      <c r="I715" s="222"/>
      <c r="J715" s="222"/>
      <c r="K715" s="222"/>
      <c r="L715" s="222"/>
      <c r="M715" s="222"/>
      <c r="N715" s="222"/>
      <c r="O715" s="222"/>
      <c r="P715" s="222"/>
      <c r="Q715" s="222"/>
      <c r="R715" s="222"/>
      <c r="S715" s="222"/>
      <c r="T715" s="222"/>
      <c r="U715" s="222"/>
      <c r="V715" s="222"/>
      <c r="W715" s="222"/>
      <c r="X715" s="222"/>
      <c r="Y715" s="211"/>
      <c r="Z715" s="211"/>
      <c r="AA715" s="211"/>
      <c r="AB715" s="211"/>
      <c r="AC715" s="211"/>
      <c r="AD715" s="211"/>
      <c r="AE715" s="211"/>
      <c r="AF715" s="211"/>
      <c r="AG715" s="211" t="s">
        <v>288</v>
      </c>
      <c r="AH715" s="211">
        <v>0</v>
      </c>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outlineLevel="1" x14ac:dyDescent="0.2">
      <c r="A716" s="233">
        <v>159</v>
      </c>
      <c r="B716" s="234" t="s">
        <v>1912</v>
      </c>
      <c r="C716" s="252" t="s">
        <v>1913</v>
      </c>
      <c r="D716" s="235" t="s">
        <v>294</v>
      </c>
      <c r="E716" s="236">
        <v>47.19435</v>
      </c>
      <c r="F716" s="237"/>
      <c r="G716" s="238">
        <f>ROUND(E716*F716,2)</f>
        <v>0</v>
      </c>
      <c r="H716" s="237"/>
      <c r="I716" s="238">
        <f>ROUND(E716*H716,2)</f>
        <v>0</v>
      </c>
      <c r="J716" s="237"/>
      <c r="K716" s="238">
        <f>ROUND(E716*J716,2)</f>
        <v>0</v>
      </c>
      <c r="L716" s="238">
        <v>21</v>
      </c>
      <c r="M716" s="238">
        <f>G716*(1+L716/100)</f>
        <v>0</v>
      </c>
      <c r="N716" s="238">
        <v>3.0000000000000001E-3</v>
      </c>
      <c r="O716" s="238">
        <f>ROUND(E716*N716,2)</f>
        <v>0.14000000000000001</v>
      </c>
      <c r="P716" s="238">
        <v>0</v>
      </c>
      <c r="Q716" s="238">
        <f>ROUND(E716*P716,2)</f>
        <v>0</v>
      </c>
      <c r="R716" s="238" t="s">
        <v>827</v>
      </c>
      <c r="S716" s="238" t="s">
        <v>214</v>
      </c>
      <c r="T716" s="239" t="s">
        <v>284</v>
      </c>
      <c r="U716" s="222">
        <v>0.28000000000000003</v>
      </c>
      <c r="V716" s="222">
        <f>ROUND(E716*U716,2)</f>
        <v>13.21</v>
      </c>
      <c r="W716" s="222"/>
      <c r="X716" s="222" t="s">
        <v>248</v>
      </c>
      <c r="Y716" s="211"/>
      <c r="Z716" s="211"/>
      <c r="AA716" s="211"/>
      <c r="AB716" s="211"/>
      <c r="AC716" s="211"/>
      <c r="AD716" s="211"/>
      <c r="AE716" s="211"/>
      <c r="AF716" s="211"/>
      <c r="AG716" s="211" t="s">
        <v>745</v>
      </c>
      <c r="AH716" s="211"/>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18"/>
      <c r="B717" s="219"/>
      <c r="C717" s="268" t="s">
        <v>2610</v>
      </c>
      <c r="D717" s="259"/>
      <c r="E717" s="260">
        <v>47.19</v>
      </c>
      <c r="F717" s="222"/>
      <c r="G717" s="222"/>
      <c r="H717" s="222"/>
      <c r="I717" s="222"/>
      <c r="J717" s="222"/>
      <c r="K717" s="222"/>
      <c r="L717" s="222"/>
      <c r="M717" s="222"/>
      <c r="N717" s="222"/>
      <c r="O717" s="222"/>
      <c r="P717" s="222"/>
      <c r="Q717" s="222"/>
      <c r="R717" s="222"/>
      <c r="S717" s="222"/>
      <c r="T717" s="222"/>
      <c r="U717" s="222"/>
      <c r="V717" s="222"/>
      <c r="W717" s="222"/>
      <c r="X717" s="222"/>
      <c r="Y717" s="211"/>
      <c r="Z717" s="211"/>
      <c r="AA717" s="211"/>
      <c r="AB717" s="211"/>
      <c r="AC717" s="211"/>
      <c r="AD717" s="211"/>
      <c r="AE717" s="211"/>
      <c r="AF717" s="211"/>
      <c r="AG717" s="211" t="s">
        <v>288</v>
      </c>
      <c r="AH717" s="211">
        <v>0</v>
      </c>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ht="20.95" outlineLevel="1" x14ac:dyDescent="0.2">
      <c r="A718" s="233">
        <v>160</v>
      </c>
      <c r="B718" s="234" t="s">
        <v>2611</v>
      </c>
      <c r="C718" s="252" t="s">
        <v>2612</v>
      </c>
      <c r="D718" s="235" t="s">
        <v>294</v>
      </c>
      <c r="E718" s="236">
        <v>108.1395</v>
      </c>
      <c r="F718" s="237"/>
      <c r="G718" s="238">
        <f>ROUND(E718*F718,2)</f>
        <v>0</v>
      </c>
      <c r="H718" s="237"/>
      <c r="I718" s="238">
        <f>ROUND(E718*H718,2)</f>
        <v>0</v>
      </c>
      <c r="J718" s="237"/>
      <c r="K718" s="238">
        <f>ROUND(E718*J718,2)</f>
        <v>0</v>
      </c>
      <c r="L718" s="238">
        <v>21</v>
      </c>
      <c r="M718" s="238">
        <f>G718*(1+L718/100)</f>
        <v>0</v>
      </c>
      <c r="N718" s="238">
        <v>0</v>
      </c>
      <c r="O718" s="238">
        <f>ROUND(E718*N718,2)</f>
        <v>0</v>
      </c>
      <c r="P718" s="238">
        <v>0</v>
      </c>
      <c r="Q718" s="238">
        <f>ROUND(E718*P718,2)</f>
        <v>0</v>
      </c>
      <c r="R718" s="238" t="s">
        <v>827</v>
      </c>
      <c r="S718" s="238" t="s">
        <v>214</v>
      </c>
      <c r="T718" s="239" t="s">
        <v>284</v>
      </c>
      <c r="U718" s="222">
        <v>0.49440000000000001</v>
      </c>
      <c r="V718" s="222">
        <f>ROUND(E718*U718,2)</f>
        <v>53.46</v>
      </c>
      <c r="W718" s="222"/>
      <c r="X718" s="222" t="s">
        <v>248</v>
      </c>
      <c r="Y718" s="211"/>
      <c r="Z718" s="211"/>
      <c r="AA718" s="211"/>
      <c r="AB718" s="211"/>
      <c r="AC718" s="211"/>
      <c r="AD718" s="211"/>
      <c r="AE718" s="211"/>
      <c r="AF718" s="211"/>
      <c r="AG718" s="211" t="s">
        <v>745</v>
      </c>
      <c r="AH718" s="211"/>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outlineLevel="1" x14ac:dyDescent="0.2">
      <c r="A719" s="218"/>
      <c r="B719" s="219"/>
      <c r="C719" s="268" t="s">
        <v>2607</v>
      </c>
      <c r="D719" s="259"/>
      <c r="E719" s="260">
        <v>108.14</v>
      </c>
      <c r="F719" s="222"/>
      <c r="G719" s="222"/>
      <c r="H719" s="222"/>
      <c r="I719" s="222"/>
      <c r="J719" s="222"/>
      <c r="K719" s="222"/>
      <c r="L719" s="222"/>
      <c r="M719" s="222"/>
      <c r="N719" s="222"/>
      <c r="O719" s="222"/>
      <c r="P719" s="222"/>
      <c r="Q719" s="222"/>
      <c r="R719" s="222"/>
      <c r="S719" s="222"/>
      <c r="T719" s="222"/>
      <c r="U719" s="222"/>
      <c r="V719" s="222"/>
      <c r="W719" s="222"/>
      <c r="X719" s="222"/>
      <c r="Y719" s="211"/>
      <c r="Z719" s="211"/>
      <c r="AA719" s="211"/>
      <c r="AB719" s="211"/>
      <c r="AC719" s="211"/>
      <c r="AD719" s="211"/>
      <c r="AE719" s="211"/>
      <c r="AF719" s="211"/>
      <c r="AG719" s="211" t="s">
        <v>288</v>
      </c>
      <c r="AH719" s="211">
        <v>0</v>
      </c>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33">
        <v>161</v>
      </c>
      <c r="B720" s="234" t="s">
        <v>832</v>
      </c>
      <c r="C720" s="252" t="s">
        <v>833</v>
      </c>
      <c r="D720" s="235" t="s">
        <v>294</v>
      </c>
      <c r="E720" s="236">
        <v>21.693000000000001</v>
      </c>
      <c r="F720" s="237"/>
      <c r="G720" s="238">
        <f>ROUND(E720*F720,2)</f>
        <v>0</v>
      </c>
      <c r="H720" s="237"/>
      <c r="I720" s="238">
        <f>ROUND(E720*H720,2)</f>
        <v>0</v>
      </c>
      <c r="J720" s="237"/>
      <c r="K720" s="238">
        <f>ROUND(E720*J720,2)</f>
        <v>0</v>
      </c>
      <c r="L720" s="238">
        <v>21</v>
      </c>
      <c r="M720" s="238">
        <f>G720*(1+L720/100)</f>
        <v>0</v>
      </c>
      <c r="N720" s="238">
        <v>0</v>
      </c>
      <c r="O720" s="238">
        <f>ROUND(E720*N720,2)</f>
        <v>0</v>
      </c>
      <c r="P720" s="238">
        <v>0</v>
      </c>
      <c r="Q720" s="238">
        <f>ROUND(E720*P720,2)</f>
        <v>0</v>
      </c>
      <c r="R720" s="238" t="s">
        <v>827</v>
      </c>
      <c r="S720" s="238" t="s">
        <v>214</v>
      </c>
      <c r="T720" s="239" t="s">
        <v>284</v>
      </c>
      <c r="U720" s="222">
        <v>0.45</v>
      </c>
      <c r="V720" s="222">
        <f>ROUND(E720*U720,2)</f>
        <v>9.76</v>
      </c>
      <c r="W720" s="222"/>
      <c r="X720" s="222" t="s">
        <v>248</v>
      </c>
      <c r="Y720" s="211"/>
      <c r="Z720" s="211"/>
      <c r="AA720" s="211"/>
      <c r="AB720" s="211"/>
      <c r="AC720" s="211"/>
      <c r="AD720" s="211"/>
      <c r="AE720" s="211"/>
      <c r="AF720" s="211"/>
      <c r="AG720" s="211" t="s">
        <v>745</v>
      </c>
      <c r="AH720" s="211"/>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18"/>
      <c r="B721" s="219"/>
      <c r="C721" s="268" t="s">
        <v>2581</v>
      </c>
      <c r="D721" s="259"/>
      <c r="E721" s="260">
        <v>21.69</v>
      </c>
      <c r="F721" s="222"/>
      <c r="G721" s="222"/>
      <c r="H721" s="222"/>
      <c r="I721" s="222"/>
      <c r="J721" s="222"/>
      <c r="K721" s="222"/>
      <c r="L721" s="222"/>
      <c r="M721" s="222"/>
      <c r="N721" s="222"/>
      <c r="O721" s="222"/>
      <c r="P721" s="222"/>
      <c r="Q721" s="222"/>
      <c r="R721" s="222"/>
      <c r="S721" s="222"/>
      <c r="T721" s="222"/>
      <c r="U721" s="222"/>
      <c r="V721" s="222"/>
      <c r="W721" s="222"/>
      <c r="X721" s="222"/>
      <c r="Y721" s="211"/>
      <c r="Z721" s="211"/>
      <c r="AA721" s="211"/>
      <c r="AB721" s="211"/>
      <c r="AC721" s="211"/>
      <c r="AD721" s="211"/>
      <c r="AE721" s="211"/>
      <c r="AF721" s="211"/>
      <c r="AG721" s="211" t="s">
        <v>288</v>
      </c>
      <c r="AH721" s="211">
        <v>0</v>
      </c>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33">
        <v>162</v>
      </c>
      <c r="B722" s="234" t="s">
        <v>2613</v>
      </c>
      <c r="C722" s="252" t="s">
        <v>2614</v>
      </c>
      <c r="D722" s="235" t="s">
        <v>294</v>
      </c>
      <c r="E722" s="236">
        <v>12.429270000000001</v>
      </c>
      <c r="F722" s="237"/>
      <c r="G722" s="238">
        <f>ROUND(E722*F722,2)</f>
        <v>0</v>
      </c>
      <c r="H722" s="237"/>
      <c r="I722" s="238">
        <f>ROUND(E722*H722,2)</f>
        <v>0</v>
      </c>
      <c r="J722" s="237"/>
      <c r="K722" s="238">
        <f>ROUND(E722*J722,2)</f>
        <v>0</v>
      </c>
      <c r="L722" s="238">
        <v>21</v>
      </c>
      <c r="M722" s="238">
        <f>G722*(1+L722/100)</f>
        <v>0</v>
      </c>
      <c r="N722" s="238">
        <v>0</v>
      </c>
      <c r="O722" s="238">
        <f>ROUND(E722*N722,2)</f>
        <v>0</v>
      </c>
      <c r="P722" s="238">
        <v>0</v>
      </c>
      <c r="Q722" s="238">
        <f>ROUND(E722*P722,2)</f>
        <v>0</v>
      </c>
      <c r="R722" s="238" t="s">
        <v>827</v>
      </c>
      <c r="S722" s="238" t="s">
        <v>214</v>
      </c>
      <c r="T722" s="239" t="s">
        <v>284</v>
      </c>
      <c r="U722" s="222">
        <v>0.45</v>
      </c>
      <c r="V722" s="222">
        <f>ROUND(E722*U722,2)</f>
        <v>5.59</v>
      </c>
      <c r="W722" s="222"/>
      <c r="X722" s="222" t="s">
        <v>248</v>
      </c>
      <c r="Y722" s="211"/>
      <c r="Z722" s="211"/>
      <c r="AA722" s="211"/>
      <c r="AB722" s="211"/>
      <c r="AC722" s="211"/>
      <c r="AD722" s="211"/>
      <c r="AE722" s="211"/>
      <c r="AF722" s="211"/>
      <c r="AG722" s="211" t="s">
        <v>745</v>
      </c>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68" t="s">
        <v>2580</v>
      </c>
      <c r="D723" s="259"/>
      <c r="E723" s="260">
        <v>12.43</v>
      </c>
      <c r="F723" s="222"/>
      <c r="G723" s="222"/>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288</v>
      </c>
      <c r="AH723" s="211">
        <v>0</v>
      </c>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33">
        <v>163</v>
      </c>
      <c r="B724" s="234" t="s">
        <v>2615</v>
      </c>
      <c r="C724" s="252" t="s">
        <v>2616</v>
      </c>
      <c r="D724" s="235" t="s">
        <v>294</v>
      </c>
      <c r="E724" s="236">
        <v>176.82</v>
      </c>
      <c r="F724" s="237"/>
      <c r="G724" s="238">
        <f>ROUND(E724*F724,2)</f>
        <v>0</v>
      </c>
      <c r="H724" s="237"/>
      <c r="I724" s="238">
        <f>ROUND(E724*H724,2)</f>
        <v>0</v>
      </c>
      <c r="J724" s="237"/>
      <c r="K724" s="238">
        <f>ROUND(E724*J724,2)</f>
        <v>0</v>
      </c>
      <c r="L724" s="238">
        <v>21</v>
      </c>
      <c r="M724" s="238">
        <f>G724*(1+L724/100)</f>
        <v>0</v>
      </c>
      <c r="N724" s="238">
        <v>0</v>
      </c>
      <c r="O724" s="238">
        <f>ROUND(E724*N724,2)</f>
        <v>0</v>
      </c>
      <c r="P724" s="238">
        <v>0</v>
      </c>
      <c r="Q724" s="238">
        <f>ROUND(E724*P724,2)</f>
        <v>0</v>
      </c>
      <c r="R724" s="238" t="s">
        <v>827</v>
      </c>
      <c r="S724" s="238" t="s">
        <v>214</v>
      </c>
      <c r="T724" s="239" t="s">
        <v>284</v>
      </c>
      <c r="U724" s="222">
        <v>0.49</v>
      </c>
      <c r="V724" s="222">
        <f>ROUND(E724*U724,2)</f>
        <v>86.64</v>
      </c>
      <c r="W724" s="222"/>
      <c r="X724" s="222" t="s">
        <v>248</v>
      </c>
      <c r="Y724" s="211"/>
      <c r="Z724" s="211"/>
      <c r="AA724" s="211"/>
      <c r="AB724" s="211"/>
      <c r="AC724" s="211"/>
      <c r="AD724" s="211"/>
      <c r="AE724" s="211"/>
      <c r="AF724" s="211"/>
      <c r="AG724" s="211" t="s">
        <v>745</v>
      </c>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18"/>
      <c r="B725" s="219"/>
      <c r="C725" s="268" t="s">
        <v>2567</v>
      </c>
      <c r="D725" s="259"/>
      <c r="E725" s="260">
        <v>176.82</v>
      </c>
      <c r="F725" s="222"/>
      <c r="G725" s="222"/>
      <c r="H725" s="222"/>
      <c r="I725" s="222"/>
      <c r="J725" s="222"/>
      <c r="K725" s="222"/>
      <c r="L725" s="222"/>
      <c r="M725" s="222"/>
      <c r="N725" s="222"/>
      <c r="O725" s="222"/>
      <c r="P725" s="222"/>
      <c r="Q725" s="222"/>
      <c r="R725" s="222"/>
      <c r="S725" s="222"/>
      <c r="T725" s="222"/>
      <c r="U725" s="222"/>
      <c r="V725" s="222"/>
      <c r="W725" s="222"/>
      <c r="X725" s="222"/>
      <c r="Y725" s="211"/>
      <c r="Z725" s="211"/>
      <c r="AA725" s="211"/>
      <c r="AB725" s="211"/>
      <c r="AC725" s="211"/>
      <c r="AD725" s="211"/>
      <c r="AE725" s="211"/>
      <c r="AF725" s="211"/>
      <c r="AG725" s="211" t="s">
        <v>288</v>
      </c>
      <c r="AH725" s="211">
        <v>0</v>
      </c>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ht="20.95" outlineLevel="1" x14ac:dyDescent="0.2">
      <c r="A726" s="233">
        <v>164</v>
      </c>
      <c r="B726" s="234" t="s">
        <v>2617</v>
      </c>
      <c r="C726" s="252" t="s">
        <v>2618</v>
      </c>
      <c r="D726" s="235" t="s">
        <v>294</v>
      </c>
      <c r="E726" s="236">
        <v>948.40463</v>
      </c>
      <c r="F726" s="237"/>
      <c r="G726" s="238">
        <f>ROUND(E726*F726,2)</f>
        <v>0</v>
      </c>
      <c r="H726" s="237"/>
      <c r="I726" s="238">
        <f>ROUND(E726*H726,2)</f>
        <v>0</v>
      </c>
      <c r="J726" s="237"/>
      <c r="K726" s="238">
        <f>ROUND(E726*J726,2)</f>
        <v>0</v>
      </c>
      <c r="L726" s="238">
        <v>21</v>
      </c>
      <c r="M726" s="238">
        <f>G726*(1+L726/100)</f>
        <v>0</v>
      </c>
      <c r="N726" s="238">
        <v>1.129E-2</v>
      </c>
      <c r="O726" s="238">
        <f>ROUND(E726*N726,2)</f>
        <v>10.71</v>
      </c>
      <c r="P726" s="238">
        <v>0</v>
      </c>
      <c r="Q726" s="238">
        <f>ROUND(E726*P726,2)</f>
        <v>0</v>
      </c>
      <c r="R726" s="238"/>
      <c r="S726" s="238" t="s">
        <v>247</v>
      </c>
      <c r="T726" s="239" t="s">
        <v>215</v>
      </c>
      <c r="U726" s="222">
        <v>0</v>
      </c>
      <c r="V726" s="222">
        <f>ROUND(E726*U726,2)</f>
        <v>0</v>
      </c>
      <c r="W726" s="222"/>
      <c r="X726" s="222" t="s">
        <v>248</v>
      </c>
      <c r="Y726" s="211"/>
      <c r="Z726" s="211"/>
      <c r="AA726" s="211"/>
      <c r="AB726" s="211"/>
      <c r="AC726" s="211"/>
      <c r="AD726" s="211"/>
      <c r="AE726" s="211"/>
      <c r="AF726" s="211"/>
      <c r="AG726" s="211" t="s">
        <v>249</v>
      </c>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18"/>
      <c r="B727" s="219"/>
      <c r="C727" s="268" t="s">
        <v>2603</v>
      </c>
      <c r="D727" s="259"/>
      <c r="E727" s="260">
        <v>857.43</v>
      </c>
      <c r="F727" s="222"/>
      <c r="G727" s="222"/>
      <c r="H727" s="222"/>
      <c r="I727" s="222"/>
      <c r="J727" s="222"/>
      <c r="K727" s="222"/>
      <c r="L727" s="222"/>
      <c r="M727" s="222"/>
      <c r="N727" s="222"/>
      <c r="O727" s="222"/>
      <c r="P727" s="222"/>
      <c r="Q727" s="222"/>
      <c r="R727" s="222"/>
      <c r="S727" s="222"/>
      <c r="T727" s="222"/>
      <c r="U727" s="222"/>
      <c r="V727" s="222"/>
      <c r="W727" s="222"/>
      <c r="X727" s="222"/>
      <c r="Y727" s="211"/>
      <c r="Z727" s="211"/>
      <c r="AA727" s="211"/>
      <c r="AB727" s="211"/>
      <c r="AC727" s="211"/>
      <c r="AD727" s="211"/>
      <c r="AE727" s="211"/>
      <c r="AF727" s="211"/>
      <c r="AG727" s="211" t="s">
        <v>288</v>
      </c>
      <c r="AH727" s="211">
        <v>0</v>
      </c>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18"/>
      <c r="B728" s="219"/>
      <c r="C728" s="268" t="s">
        <v>2604</v>
      </c>
      <c r="D728" s="259"/>
      <c r="E728" s="260">
        <v>90.97</v>
      </c>
      <c r="F728" s="222"/>
      <c r="G728" s="222"/>
      <c r="H728" s="222"/>
      <c r="I728" s="222"/>
      <c r="J728" s="222"/>
      <c r="K728" s="222"/>
      <c r="L728" s="222"/>
      <c r="M728" s="222"/>
      <c r="N728" s="222"/>
      <c r="O728" s="222"/>
      <c r="P728" s="222"/>
      <c r="Q728" s="222"/>
      <c r="R728" s="222"/>
      <c r="S728" s="222"/>
      <c r="T728" s="222"/>
      <c r="U728" s="222"/>
      <c r="V728" s="222"/>
      <c r="W728" s="222"/>
      <c r="X728" s="222"/>
      <c r="Y728" s="211"/>
      <c r="Z728" s="211"/>
      <c r="AA728" s="211"/>
      <c r="AB728" s="211"/>
      <c r="AC728" s="211"/>
      <c r="AD728" s="211"/>
      <c r="AE728" s="211"/>
      <c r="AF728" s="211"/>
      <c r="AG728" s="211" t="s">
        <v>288</v>
      </c>
      <c r="AH728" s="211">
        <v>0</v>
      </c>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33">
        <v>165</v>
      </c>
      <c r="B729" s="234" t="s">
        <v>841</v>
      </c>
      <c r="C729" s="252" t="s">
        <v>842</v>
      </c>
      <c r="D729" s="235" t="s">
        <v>558</v>
      </c>
      <c r="E729" s="236">
        <v>1422.6069399999999</v>
      </c>
      <c r="F729" s="237"/>
      <c r="G729" s="238">
        <f>ROUND(E729*F729,2)</f>
        <v>0</v>
      </c>
      <c r="H729" s="237"/>
      <c r="I729" s="238">
        <f>ROUND(E729*H729,2)</f>
        <v>0</v>
      </c>
      <c r="J729" s="237"/>
      <c r="K729" s="238">
        <f>ROUND(E729*J729,2)</f>
        <v>0</v>
      </c>
      <c r="L729" s="238">
        <v>21</v>
      </c>
      <c r="M729" s="238">
        <f>G729*(1+L729/100)</f>
        <v>0</v>
      </c>
      <c r="N729" s="238">
        <v>0</v>
      </c>
      <c r="O729" s="238">
        <f>ROUND(E729*N729,2)</f>
        <v>0</v>
      </c>
      <c r="P729" s="238">
        <v>0</v>
      </c>
      <c r="Q729" s="238">
        <f>ROUND(E729*P729,2)</f>
        <v>0</v>
      </c>
      <c r="R729" s="238"/>
      <c r="S729" s="238" t="s">
        <v>247</v>
      </c>
      <c r="T729" s="239" t="s">
        <v>215</v>
      </c>
      <c r="U729" s="222">
        <v>0</v>
      </c>
      <c r="V729" s="222">
        <f>ROUND(E729*U729,2)</f>
        <v>0</v>
      </c>
      <c r="W729" s="222"/>
      <c r="X729" s="222" t="s">
        <v>248</v>
      </c>
      <c r="Y729" s="211"/>
      <c r="Z729" s="211"/>
      <c r="AA729" s="211"/>
      <c r="AB729" s="211"/>
      <c r="AC729" s="211"/>
      <c r="AD729" s="211"/>
      <c r="AE729" s="211"/>
      <c r="AF729" s="211"/>
      <c r="AG729" s="211" t="s">
        <v>745</v>
      </c>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18"/>
      <c r="B730" s="219"/>
      <c r="C730" s="253" t="s">
        <v>843</v>
      </c>
      <c r="D730" s="240"/>
      <c r="E730" s="240"/>
      <c r="F730" s="240"/>
      <c r="G730" s="240"/>
      <c r="H730" s="222"/>
      <c r="I730" s="222"/>
      <c r="J730" s="222"/>
      <c r="K730" s="222"/>
      <c r="L730" s="222"/>
      <c r="M730" s="222"/>
      <c r="N730" s="222"/>
      <c r="O730" s="222"/>
      <c r="P730" s="222"/>
      <c r="Q730" s="222"/>
      <c r="R730" s="222"/>
      <c r="S730" s="222"/>
      <c r="T730" s="222"/>
      <c r="U730" s="222"/>
      <c r="V730" s="222"/>
      <c r="W730" s="222"/>
      <c r="X730" s="222"/>
      <c r="Y730" s="211"/>
      <c r="Z730" s="211"/>
      <c r="AA730" s="211"/>
      <c r="AB730" s="211"/>
      <c r="AC730" s="211"/>
      <c r="AD730" s="211"/>
      <c r="AE730" s="211"/>
      <c r="AF730" s="211"/>
      <c r="AG730" s="211" t="s">
        <v>219</v>
      </c>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18"/>
      <c r="B731" s="219"/>
      <c r="C731" s="268" t="s">
        <v>2619</v>
      </c>
      <c r="D731" s="259"/>
      <c r="E731" s="260">
        <v>1286.1400000000001</v>
      </c>
      <c r="F731" s="222"/>
      <c r="G731" s="222"/>
      <c r="H731" s="222"/>
      <c r="I731" s="222"/>
      <c r="J731" s="222"/>
      <c r="K731" s="222"/>
      <c r="L731" s="222"/>
      <c r="M731" s="222"/>
      <c r="N731" s="222"/>
      <c r="O731" s="222"/>
      <c r="P731" s="222"/>
      <c r="Q731" s="222"/>
      <c r="R731" s="222"/>
      <c r="S731" s="222"/>
      <c r="T731" s="222"/>
      <c r="U731" s="222"/>
      <c r="V731" s="222"/>
      <c r="W731" s="222"/>
      <c r="X731" s="222"/>
      <c r="Y731" s="211"/>
      <c r="Z731" s="211"/>
      <c r="AA731" s="211"/>
      <c r="AB731" s="211"/>
      <c r="AC731" s="211"/>
      <c r="AD731" s="211"/>
      <c r="AE731" s="211"/>
      <c r="AF731" s="211"/>
      <c r="AG731" s="211" t="s">
        <v>288</v>
      </c>
      <c r="AH731" s="211">
        <v>0</v>
      </c>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18"/>
      <c r="B732" s="219"/>
      <c r="C732" s="268" t="s">
        <v>2620</v>
      </c>
      <c r="D732" s="259"/>
      <c r="E732" s="260">
        <v>136.46</v>
      </c>
      <c r="F732" s="222"/>
      <c r="G732" s="222"/>
      <c r="H732" s="222"/>
      <c r="I732" s="222"/>
      <c r="J732" s="222"/>
      <c r="K732" s="222"/>
      <c r="L732" s="222"/>
      <c r="M732" s="222"/>
      <c r="N732" s="222"/>
      <c r="O732" s="222"/>
      <c r="P732" s="222"/>
      <c r="Q732" s="222"/>
      <c r="R732" s="222"/>
      <c r="S732" s="222"/>
      <c r="T732" s="222"/>
      <c r="U732" s="222"/>
      <c r="V732" s="222"/>
      <c r="W732" s="222"/>
      <c r="X732" s="222"/>
      <c r="Y732" s="211"/>
      <c r="Z732" s="211"/>
      <c r="AA732" s="211"/>
      <c r="AB732" s="211"/>
      <c r="AC732" s="211"/>
      <c r="AD732" s="211"/>
      <c r="AE732" s="211"/>
      <c r="AF732" s="211"/>
      <c r="AG732" s="211" t="s">
        <v>288</v>
      </c>
      <c r="AH732" s="211">
        <v>0</v>
      </c>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ht="20.95" outlineLevel="1" x14ac:dyDescent="0.2">
      <c r="A733" s="233">
        <v>166</v>
      </c>
      <c r="B733" s="234" t="s">
        <v>2621</v>
      </c>
      <c r="C733" s="252" t="s">
        <v>2622</v>
      </c>
      <c r="D733" s="235" t="s">
        <v>294</v>
      </c>
      <c r="E733" s="236">
        <v>948.40463</v>
      </c>
      <c r="F733" s="237"/>
      <c r="G733" s="238">
        <f>ROUND(E733*F733,2)</f>
        <v>0</v>
      </c>
      <c r="H733" s="237"/>
      <c r="I733" s="238">
        <f>ROUND(E733*H733,2)</f>
        <v>0</v>
      </c>
      <c r="J733" s="237"/>
      <c r="K733" s="238">
        <f>ROUND(E733*J733,2)</f>
        <v>0</v>
      </c>
      <c r="L733" s="238">
        <v>21</v>
      </c>
      <c r="M733" s="238">
        <f>G733*(1+L733/100)</f>
        <v>0</v>
      </c>
      <c r="N733" s="238">
        <v>2.2000000000000001E-4</v>
      </c>
      <c r="O733" s="238">
        <f>ROUND(E733*N733,2)</f>
        <v>0.21</v>
      </c>
      <c r="P733" s="238">
        <v>0</v>
      </c>
      <c r="Q733" s="238">
        <f>ROUND(E733*P733,2)</f>
        <v>0</v>
      </c>
      <c r="R733" s="238" t="s">
        <v>827</v>
      </c>
      <c r="S733" s="238" t="s">
        <v>214</v>
      </c>
      <c r="T733" s="239" t="s">
        <v>284</v>
      </c>
      <c r="U733" s="222">
        <v>0.13800000000000001</v>
      </c>
      <c r="V733" s="222">
        <f>ROUND(E733*U733,2)</f>
        <v>130.88</v>
      </c>
      <c r="W733" s="222"/>
      <c r="X733" s="222" t="s">
        <v>248</v>
      </c>
      <c r="Y733" s="211"/>
      <c r="Z733" s="211"/>
      <c r="AA733" s="211"/>
      <c r="AB733" s="211"/>
      <c r="AC733" s="211"/>
      <c r="AD733" s="211"/>
      <c r="AE733" s="211"/>
      <c r="AF733" s="211"/>
      <c r="AG733" s="211" t="s">
        <v>745</v>
      </c>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18"/>
      <c r="B734" s="219"/>
      <c r="C734" s="268" t="s">
        <v>2603</v>
      </c>
      <c r="D734" s="259"/>
      <c r="E734" s="260">
        <v>857.43</v>
      </c>
      <c r="F734" s="222"/>
      <c r="G734" s="222"/>
      <c r="H734" s="222"/>
      <c r="I734" s="222"/>
      <c r="J734" s="222"/>
      <c r="K734" s="222"/>
      <c r="L734" s="222"/>
      <c r="M734" s="222"/>
      <c r="N734" s="222"/>
      <c r="O734" s="222"/>
      <c r="P734" s="222"/>
      <c r="Q734" s="222"/>
      <c r="R734" s="222"/>
      <c r="S734" s="222"/>
      <c r="T734" s="222"/>
      <c r="U734" s="222"/>
      <c r="V734" s="222"/>
      <c r="W734" s="222"/>
      <c r="X734" s="222"/>
      <c r="Y734" s="211"/>
      <c r="Z734" s="211"/>
      <c r="AA734" s="211"/>
      <c r="AB734" s="211"/>
      <c r="AC734" s="211"/>
      <c r="AD734" s="211"/>
      <c r="AE734" s="211"/>
      <c r="AF734" s="211"/>
      <c r="AG734" s="211" t="s">
        <v>288</v>
      </c>
      <c r="AH734" s="211">
        <v>0</v>
      </c>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18"/>
      <c r="B735" s="219"/>
      <c r="C735" s="268" t="s">
        <v>2604</v>
      </c>
      <c r="D735" s="259"/>
      <c r="E735" s="260">
        <v>90.97</v>
      </c>
      <c r="F735" s="222"/>
      <c r="G735" s="222"/>
      <c r="H735" s="222"/>
      <c r="I735" s="222"/>
      <c r="J735" s="222"/>
      <c r="K735" s="222"/>
      <c r="L735" s="222"/>
      <c r="M735" s="222"/>
      <c r="N735" s="222"/>
      <c r="O735" s="222"/>
      <c r="P735" s="222"/>
      <c r="Q735" s="222"/>
      <c r="R735" s="222"/>
      <c r="S735" s="222"/>
      <c r="T735" s="222"/>
      <c r="U735" s="222"/>
      <c r="V735" s="222"/>
      <c r="W735" s="222"/>
      <c r="X735" s="222"/>
      <c r="Y735" s="211"/>
      <c r="Z735" s="211"/>
      <c r="AA735" s="211"/>
      <c r="AB735" s="211"/>
      <c r="AC735" s="211"/>
      <c r="AD735" s="211"/>
      <c r="AE735" s="211"/>
      <c r="AF735" s="211"/>
      <c r="AG735" s="211" t="s">
        <v>288</v>
      </c>
      <c r="AH735" s="211">
        <v>0</v>
      </c>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ht="20.95" outlineLevel="1" x14ac:dyDescent="0.2">
      <c r="A736" s="233">
        <v>167</v>
      </c>
      <c r="B736" s="234" t="s">
        <v>1921</v>
      </c>
      <c r="C736" s="252" t="s">
        <v>1922</v>
      </c>
      <c r="D736" s="235" t="s">
        <v>294</v>
      </c>
      <c r="E736" s="236">
        <v>49.441699999999997</v>
      </c>
      <c r="F736" s="237"/>
      <c r="G736" s="238">
        <f>ROUND(E736*F736,2)</f>
        <v>0</v>
      </c>
      <c r="H736" s="237"/>
      <c r="I736" s="238">
        <f>ROUND(E736*H736,2)</f>
        <v>0</v>
      </c>
      <c r="J736" s="237"/>
      <c r="K736" s="238">
        <f>ROUND(E736*J736,2)</f>
        <v>0</v>
      </c>
      <c r="L736" s="238">
        <v>21</v>
      </c>
      <c r="M736" s="238">
        <f>G736*(1+L736/100)</f>
        <v>0</v>
      </c>
      <c r="N736" s="238">
        <v>8.8000000000000003E-4</v>
      </c>
      <c r="O736" s="238">
        <f>ROUND(E736*N736,2)</f>
        <v>0.04</v>
      </c>
      <c r="P736" s="238">
        <v>0</v>
      </c>
      <c r="Q736" s="238">
        <f>ROUND(E736*P736,2)</f>
        <v>0</v>
      </c>
      <c r="R736" s="238" t="s">
        <v>343</v>
      </c>
      <c r="S736" s="238" t="s">
        <v>214</v>
      </c>
      <c r="T736" s="239" t="s">
        <v>284</v>
      </c>
      <c r="U736" s="222">
        <v>0</v>
      </c>
      <c r="V736" s="222">
        <f>ROUND(E736*U736,2)</f>
        <v>0</v>
      </c>
      <c r="W736" s="222"/>
      <c r="X736" s="222" t="s">
        <v>344</v>
      </c>
      <c r="Y736" s="211"/>
      <c r="Z736" s="211"/>
      <c r="AA736" s="211"/>
      <c r="AB736" s="211"/>
      <c r="AC736" s="211"/>
      <c r="AD736" s="211"/>
      <c r="AE736" s="211"/>
      <c r="AF736" s="211"/>
      <c r="AG736" s="211" t="s">
        <v>345</v>
      </c>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18"/>
      <c r="B737" s="219"/>
      <c r="C737" s="268" t="s">
        <v>2623</v>
      </c>
      <c r="D737" s="259"/>
      <c r="E737" s="260">
        <v>49.44</v>
      </c>
      <c r="F737" s="222"/>
      <c r="G737" s="222"/>
      <c r="H737" s="222"/>
      <c r="I737" s="222"/>
      <c r="J737" s="222"/>
      <c r="K737" s="222"/>
      <c r="L737" s="222"/>
      <c r="M737" s="222"/>
      <c r="N737" s="222"/>
      <c r="O737" s="222"/>
      <c r="P737" s="222"/>
      <c r="Q737" s="222"/>
      <c r="R737" s="222"/>
      <c r="S737" s="222"/>
      <c r="T737" s="222"/>
      <c r="U737" s="222"/>
      <c r="V737" s="222"/>
      <c r="W737" s="222"/>
      <c r="X737" s="222"/>
      <c r="Y737" s="211"/>
      <c r="Z737" s="211"/>
      <c r="AA737" s="211"/>
      <c r="AB737" s="211"/>
      <c r="AC737" s="211"/>
      <c r="AD737" s="211"/>
      <c r="AE737" s="211"/>
      <c r="AF737" s="211"/>
      <c r="AG737" s="211" t="s">
        <v>288</v>
      </c>
      <c r="AH737" s="211">
        <v>0</v>
      </c>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ht="20.95" outlineLevel="1" x14ac:dyDescent="0.2">
      <c r="A738" s="233">
        <v>168</v>
      </c>
      <c r="B738" s="234" t="s">
        <v>2624</v>
      </c>
      <c r="C738" s="252" t="s">
        <v>2625</v>
      </c>
      <c r="D738" s="235" t="s">
        <v>294</v>
      </c>
      <c r="E738" s="236">
        <v>123.58799999999999</v>
      </c>
      <c r="F738" s="237"/>
      <c r="G738" s="238">
        <f>ROUND(E738*F738,2)</f>
        <v>0</v>
      </c>
      <c r="H738" s="237"/>
      <c r="I738" s="238">
        <f>ROUND(E738*H738,2)</f>
        <v>0</v>
      </c>
      <c r="J738" s="237"/>
      <c r="K738" s="238">
        <f>ROUND(E738*J738,2)</f>
        <v>0</v>
      </c>
      <c r="L738" s="238">
        <v>21</v>
      </c>
      <c r="M738" s="238">
        <f>G738*(1+L738/100)</f>
        <v>0</v>
      </c>
      <c r="N738" s="238">
        <v>8.0000000000000002E-3</v>
      </c>
      <c r="O738" s="238">
        <f>ROUND(E738*N738,2)</f>
        <v>0.99</v>
      </c>
      <c r="P738" s="238">
        <v>0</v>
      </c>
      <c r="Q738" s="238">
        <f>ROUND(E738*P738,2)</f>
        <v>0</v>
      </c>
      <c r="R738" s="238" t="s">
        <v>343</v>
      </c>
      <c r="S738" s="238" t="s">
        <v>214</v>
      </c>
      <c r="T738" s="239" t="s">
        <v>284</v>
      </c>
      <c r="U738" s="222">
        <v>0</v>
      </c>
      <c r="V738" s="222">
        <f>ROUND(E738*U738,2)</f>
        <v>0</v>
      </c>
      <c r="W738" s="222"/>
      <c r="X738" s="222" t="s">
        <v>344</v>
      </c>
      <c r="Y738" s="211"/>
      <c r="Z738" s="211"/>
      <c r="AA738" s="211"/>
      <c r="AB738" s="211"/>
      <c r="AC738" s="211"/>
      <c r="AD738" s="211"/>
      <c r="AE738" s="211"/>
      <c r="AF738" s="211"/>
      <c r="AG738" s="211" t="s">
        <v>345</v>
      </c>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18"/>
      <c r="B739" s="219"/>
      <c r="C739" s="268" t="s">
        <v>2626</v>
      </c>
      <c r="D739" s="259"/>
      <c r="E739" s="260">
        <v>123.59</v>
      </c>
      <c r="F739" s="222"/>
      <c r="G739" s="222"/>
      <c r="H739" s="222"/>
      <c r="I739" s="222"/>
      <c r="J739" s="222"/>
      <c r="K739" s="222"/>
      <c r="L739" s="222"/>
      <c r="M739" s="222"/>
      <c r="N739" s="222"/>
      <c r="O739" s="222"/>
      <c r="P739" s="222"/>
      <c r="Q739" s="222"/>
      <c r="R739" s="222"/>
      <c r="S739" s="222"/>
      <c r="T739" s="222"/>
      <c r="U739" s="222"/>
      <c r="V739" s="222"/>
      <c r="W739" s="222"/>
      <c r="X739" s="222"/>
      <c r="Y739" s="211"/>
      <c r="Z739" s="211"/>
      <c r="AA739" s="211"/>
      <c r="AB739" s="211"/>
      <c r="AC739" s="211"/>
      <c r="AD739" s="211"/>
      <c r="AE739" s="211"/>
      <c r="AF739" s="211"/>
      <c r="AG739" s="211" t="s">
        <v>288</v>
      </c>
      <c r="AH739" s="211">
        <v>0</v>
      </c>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ht="20.95" outlineLevel="1" x14ac:dyDescent="0.2">
      <c r="A740" s="233">
        <v>169</v>
      </c>
      <c r="B740" s="234" t="s">
        <v>2627</v>
      </c>
      <c r="C740" s="252" t="s">
        <v>2628</v>
      </c>
      <c r="D740" s="235" t="s">
        <v>294</v>
      </c>
      <c r="E740" s="236">
        <v>555.72</v>
      </c>
      <c r="F740" s="237"/>
      <c r="G740" s="238">
        <f>ROUND(E740*F740,2)</f>
        <v>0</v>
      </c>
      <c r="H740" s="237"/>
      <c r="I740" s="238">
        <f>ROUND(E740*H740,2)</f>
        <v>0</v>
      </c>
      <c r="J740" s="237"/>
      <c r="K740" s="238">
        <f>ROUND(E740*J740,2)</f>
        <v>0</v>
      </c>
      <c r="L740" s="238">
        <v>21</v>
      </c>
      <c r="M740" s="238">
        <f>G740*(1+L740/100)</f>
        <v>0</v>
      </c>
      <c r="N740" s="238">
        <v>7.5000000000000002E-4</v>
      </c>
      <c r="O740" s="238">
        <f>ROUND(E740*N740,2)</f>
        <v>0.42</v>
      </c>
      <c r="P740" s="238">
        <v>0</v>
      </c>
      <c r="Q740" s="238">
        <f>ROUND(E740*P740,2)</f>
        <v>0</v>
      </c>
      <c r="R740" s="238" t="s">
        <v>343</v>
      </c>
      <c r="S740" s="238" t="s">
        <v>2629</v>
      </c>
      <c r="T740" s="239" t="s">
        <v>284</v>
      </c>
      <c r="U740" s="222">
        <v>0</v>
      </c>
      <c r="V740" s="222">
        <f>ROUND(E740*U740,2)</f>
        <v>0</v>
      </c>
      <c r="W740" s="222"/>
      <c r="X740" s="222" t="s">
        <v>344</v>
      </c>
      <c r="Y740" s="211"/>
      <c r="Z740" s="211"/>
      <c r="AA740" s="211"/>
      <c r="AB740" s="211"/>
      <c r="AC740" s="211"/>
      <c r="AD740" s="211"/>
      <c r="AE740" s="211"/>
      <c r="AF740" s="211"/>
      <c r="AG740" s="211" t="s">
        <v>345</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68" t="s">
        <v>2630</v>
      </c>
      <c r="D741" s="259"/>
      <c r="E741" s="260">
        <v>185.24</v>
      </c>
      <c r="F741" s="222"/>
      <c r="G741" s="222"/>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288</v>
      </c>
      <c r="AH741" s="211">
        <v>0</v>
      </c>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18"/>
      <c r="B742" s="219"/>
      <c r="C742" s="268" t="s">
        <v>2631</v>
      </c>
      <c r="D742" s="259"/>
      <c r="E742" s="260">
        <v>370.48</v>
      </c>
      <c r="F742" s="222"/>
      <c r="G742" s="222"/>
      <c r="H742" s="222"/>
      <c r="I742" s="222"/>
      <c r="J742" s="222"/>
      <c r="K742" s="222"/>
      <c r="L742" s="222"/>
      <c r="M742" s="222"/>
      <c r="N742" s="222"/>
      <c r="O742" s="222"/>
      <c r="P742" s="222"/>
      <c r="Q742" s="222"/>
      <c r="R742" s="222"/>
      <c r="S742" s="222"/>
      <c r="T742" s="222"/>
      <c r="U742" s="222"/>
      <c r="V742" s="222"/>
      <c r="W742" s="222"/>
      <c r="X742" s="222"/>
      <c r="Y742" s="211"/>
      <c r="Z742" s="211"/>
      <c r="AA742" s="211"/>
      <c r="AB742" s="211"/>
      <c r="AC742" s="211"/>
      <c r="AD742" s="211"/>
      <c r="AE742" s="211"/>
      <c r="AF742" s="211"/>
      <c r="AG742" s="211" t="s">
        <v>288</v>
      </c>
      <c r="AH742" s="211">
        <v>0</v>
      </c>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ht="20.95" outlineLevel="1" x14ac:dyDescent="0.2">
      <c r="A743" s="233">
        <v>170</v>
      </c>
      <c r="B743" s="234" t="s">
        <v>2632</v>
      </c>
      <c r="C743" s="252" t="s">
        <v>2633</v>
      </c>
      <c r="D743" s="235" t="s">
        <v>294</v>
      </c>
      <c r="E743" s="236">
        <v>370.48</v>
      </c>
      <c r="F743" s="237"/>
      <c r="G743" s="238">
        <f>ROUND(E743*F743,2)</f>
        <v>0</v>
      </c>
      <c r="H743" s="237"/>
      <c r="I743" s="238">
        <f>ROUND(E743*H743,2)</f>
        <v>0</v>
      </c>
      <c r="J743" s="237"/>
      <c r="K743" s="238">
        <f>ROUND(E743*J743,2)</f>
        <v>0</v>
      </c>
      <c r="L743" s="238">
        <v>21</v>
      </c>
      <c r="M743" s="238">
        <f>G743*(1+L743/100)</f>
        <v>0</v>
      </c>
      <c r="N743" s="238">
        <v>1.0499999999999999E-3</v>
      </c>
      <c r="O743" s="238">
        <f>ROUND(E743*N743,2)</f>
        <v>0.39</v>
      </c>
      <c r="P743" s="238">
        <v>0</v>
      </c>
      <c r="Q743" s="238">
        <f>ROUND(E743*P743,2)</f>
        <v>0</v>
      </c>
      <c r="R743" s="238" t="s">
        <v>343</v>
      </c>
      <c r="S743" s="238" t="s">
        <v>2629</v>
      </c>
      <c r="T743" s="239" t="s">
        <v>284</v>
      </c>
      <c r="U743" s="222">
        <v>0</v>
      </c>
      <c r="V743" s="222">
        <f>ROUND(E743*U743,2)</f>
        <v>0</v>
      </c>
      <c r="W743" s="222"/>
      <c r="X743" s="222" t="s">
        <v>344</v>
      </c>
      <c r="Y743" s="211"/>
      <c r="Z743" s="211"/>
      <c r="AA743" s="211"/>
      <c r="AB743" s="211"/>
      <c r="AC743" s="211"/>
      <c r="AD743" s="211"/>
      <c r="AE743" s="211"/>
      <c r="AF743" s="211"/>
      <c r="AG743" s="211" t="s">
        <v>345</v>
      </c>
      <c r="AH743" s="211"/>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outlineLevel="1" x14ac:dyDescent="0.2">
      <c r="A744" s="218"/>
      <c r="B744" s="219"/>
      <c r="C744" s="268" t="s">
        <v>2631</v>
      </c>
      <c r="D744" s="259"/>
      <c r="E744" s="260">
        <v>370.48</v>
      </c>
      <c r="F744" s="222"/>
      <c r="G744" s="222"/>
      <c r="H744" s="222"/>
      <c r="I744" s="222"/>
      <c r="J744" s="222"/>
      <c r="K744" s="222"/>
      <c r="L744" s="222"/>
      <c r="M744" s="222"/>
      <c r="N744" s="222"/>
      <c r="O744" s="222"/>
      <c r="P744" s="222"/>
      <c r="Q744" s="222"/>
      <c r="R744" s="222"/>
      <c r="S744" s="222"/>
      <c r="T744" s="222"/>
      <c r="U744" s="222"/>
      <c r="V744" s="222"/>
      <c r="W744" s="222"/>
      <c r="X744" s="222"/>
      <c r="Y744" s="211"/>
      <c r="Z744" s="211"/>
      <c r="AA744" s="211"/>
      <c r="AB744" s="211"/>
      <c r="AC744" s="211"/>
      <c r="AD744" s="211"/>
      <c r="AE744" s="211"/>
      <c r="AF744" s="211"/>
      <c r="AG744" s="211" t="s">
        <v>288</v>
      </c>
      <c r="AH744" s="211">
        <v>0</v>
      </c>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33">
        <v>171</v>
      </c>
      <c r="B745" s="234" t="s">
        <v>2634</v>
      </c>
      <c r="C745" s="252" t="s">
        <v>2635</v>
      </c>
      <c r="D745" s="235" t="s">
        <v>294</v>
      </c>
      <c r="E745" s="236">
        <v>995.82485999999994</v>
      </c>
      <c r="F745" s="237"/>
      <c r="G745" s="238">
        <f>ROUND(E745*F745,2)</f>
        <v>0</v>
      </c>
      <c r="H745" s="237"/>
      <c r="I745" s="238">
        <f>ROUND(E745*H745,2)</f>
        <v>0</v>
      </c>
      <c r="J745" s="237"/>
      <c r="K745" s="238">
        <f>ROUND(E745*J745,2)</f>
        <v>0</v>
      </c>
      <c r="L745" s="238">
        <v>21</v>
      </c>
      <c r="M745" s="238">
        <f>G745*(1+L745/100)</f>
        <v>0</v>
      </c>
      <c r="N745" s="238">
        <v>4.4999999999999997E-3</v>
      </c>
      <c r="O745" s="238">
        <f>ROUND(E745*N745,2)</f>
        <v>4.4800000000000004</v>
      </c>
      <c r="P745" s="238">
        <v>0</v>
      </c>
      <c r="Q745" s="238">
        <f>ROUND(E745*P745,2)</f>
        <v>0</v>
      </c>
      <c r="R745" s="238"/>
      <c r="S745" s="238" t="s">
        <v>247</v>
      </c>
      <c r="T745" s="239" t="s">
        <v>215</v>
      </c>
      <c r="U745" s="222">
        <v>0</v>
      </c>
      <c r="V745" s="222">
        <f>ROUND(E745*U745,2)</f>
        <v>0</v>
      </c>
      <c r="W745" s="222"/>
      <c r="X745" s="222" t="s">
        <v>344</v>
      </c>
      <c r="Y745" s="211"/>
      <c r="Z745" s="211"/>
      <c r="AA745" s="211"/>
      <c r="AB745" s="211"/>
      <c r="AC745" s="211"/>
      <c r="AD745" s="211"/>
      <c r="AE745" s="211"/>
      <c r="AF745" s="211"/>
      <c r="AG745" s="211" t="s">
        <v>345</v>
      </c>
      <c r="AH745" s="211"/>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18"/>
      <c r="B746" s="219"/>
      <c r="C746" s="269" t="s">
        <v>310</v>
      </c>
      <c r="D746" s="261"/>
      <c r="E746" s="262"/>
      <c r="F746" s="222"/>
      <c r="G746" s="222"/>
      <c r="H746" s="222"/>
      <c r="I746" s="222"/>
      <c r="J746" s="222"/>
      <c r="K746" s="222"/>
      <c r="L746" s="222"/>
      <c r="M746" s="222"/>
      <c r="N746" s="222"/>
      <c r="O746" s="222"/>
      <c r="P746" s="222"/>
      <c r="Q746" s="222"/>
      <c r="R746" s="222"/>
      <c r="S746" s="222"/>
      <c r="T746" s="222"/>
      <c r="U746" s="222"/>
      <c r="V746" s="222"/>
      <c r="W746" s="222"/>
      <c r="X746" s="222"/>
      <c r="Y746" s="211"/>
      <c r="Z746" s="211"/>
      <c r="AA746" s="211"/>
      <c r="AB746" s="211"/>
      <c r="AC746" s="211"/>
      <c r="AD746" s="211"/>
      <c r="AE746" s="211"/>
      <c r="AF746" s="211"/>
      <c r="AG746" s="211" t="s">
        <v>288</v>
      </c>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70" t="s">
        <v>2636</v>
      </c>
      <c r="D747" s="261"/>
      <c r="E747" s="262">
        <v>857.43</v>
      </c>
      <c r="F747" s="222"/>
      <c r="G747" s="222"/>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288</v>
      </c>
      <c r="AH747" s="211">
        <v>2</v>
      </c>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70" t="s">
        <v>2637</v>
      </c>
      <c r="D748" s="261"/>
      <c r="E748" s="262">
        <v>90.97</v>
      </c>
      <c r="F748" s="222"/>
      <c r="G748" s="22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288</v>
      </c>
      <c r="AH748" s="211">
        <v>2</v>
      </c>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71" t="s">
        <v>315</v>
      </c>
      <c r="D749" s="263"/>
      <c r="E749" s="264"/>
      <c r="F749" s="222"/>
      <c r="G749" s="22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288</v>
      </c>
      <c r="AH749" s="211">
        <v>3</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18"/>
      <c r="B750" s="219"/>
      <c r="C750" s="269" t="s">
        <v>316</v>
      </c>
      <c r="D750" s="261"/>
      <c r="E750" s="262"/>
      <c r="F750" s="222"/>
      <c r="G750" s="222"/>
      <c r="H750" s="222"/>
      <c r="I750" s="222"/>
      <c r="J750" s="222"/>
      <c r="K750" s="222"/>
      <c r="L750" s="222"/>
      <c r="M750" s="222"/>
      <c r="N750" s="222"/>
      <c r="O750" s="222"/>
      <c r="P750" s="222"/>
      <c r="Q750" s="222"/>
      <c r="R750" s="222"/>
      <c r="S750" s="222"/>
      <c r="T750" s="222"/>
      <c r="U750" s="222"/>
      <c r="V750" s="222"/>
      <c r="W750" s="222"/>
      <c r="X750" s="222"/>
      <c r="Y750" s="211"/>
      <c r="Z750" s="211"/>
      <c r="AA750" s="211"/>
      <c r="AB750" s="211"/>
      <c r="AC750" s="211"/>
      <c r="AD750" s="211"/>
      <c r="AE750" s="211"/>
      <c r="AF750" s="211"/>
      <c r="AG750" s="211" t="s">
        <v>288</v>
      </c>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68" t="s">
        <v>2638</v>
      </c>
      <c r="D751" s="259"/>
      <c r="E751" s="260">
        <v>995.82</v>
      </c>
      <c r="F751" s="222"/>
      <c r="G751" s="222"/>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288</v>
      </c>
      <c r="AH751" s="211">
        <v>0</v>
      </c>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ht="20.95" outlineLevel="1" x14ac:dyDescent="0.2">
      <c r="A752" s="233">
        <v>172</v>
      </c>
      <c r="B752" s="234" t="s">
        <v>2639</v>
      </c>
      <c r="C752" s="252" t="s">
        <v>2640</v>
      </c>
      <c r="D752" s="235" t="s">
        <v>294</v>
      </c>
      <c r="E752" s="236">
        <v>22.725999999999999</v>
      </c>
      <c r="F752" s="237"/>
      <c r="G752" s="238">
        <f>ROUND(E752*F752,2)</f>
        <v>0</v>
      </c>
      <c r="H752" s="237"/>
      <c r="I752" s="238">
        <f>ROUND(E752*H752,2)</f>
        <v>0</v>
      </c>
      <c r="J752" s="237"/>
      <c r="K752" s="238">
        <f>ROUND(E752*J752,2)</f>
        <v>0</v>
      </c>
      <c r="L752" s="238">
        <v>21</v>
      </c>
      <c r="M752" s="238">
        <f>G752*(1+L752/100)</f>
        <v>0</v>
      </c>
      <c r="N752" s="238">
        <v>9.0600000000000003E-3</v>
      </c>
      <c r="O752" s="238">
        <f>ROUND(E752*N752,2)</f>
        <v>0.21</v>
      </c>
      <c r="P752" s="238">
        <v>0</v>
      </c>
      <c r="Q752" s="238">
        <f>ROUND(E752*P752,2)</f>
        <v>0</v>
      </c>
      <c r="R752" s="238" t="s">
        <v>343</v>
      </c>
      <c r="S752" s="238" t="s">
        <v>214</v>
      </c>
      <c r="T752" s="239" t="s">
        <v>284</v>
      </c>
      <c r="U752" s="222">
        <v>0</v>
      </c>
      <c r="V752" s="222">
        <f>ROUND(E752*U752,2)</f>
        <v>0</v>
      </c>
      <c r="W752" s="222"/>
      <c r="X752" s="222" t="s">
        <v>344</v>
      </c>
      <c r="Y752" s="211"/>
      <c r="Z752" s="211"/>
      <c r="AA752" s="211"/>
      <c r="AB752" s="211"/>
      <c r="AC752" s="211"/>
      <c r="AD752" s="211"/>
      <c r="AE752" s="211"/>
      <c r="AF752" s="211"/>
      <c r="AG752" s="211" t="s">
        <v>345</v>
      </c>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68" t="s">
        <v>2641</v>
      </c>
      <c r="D753" s="259"/>
      <c r="E753" s="260">
        <v>22.73</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ht="20.95" outlineLevel="1" x14ac:dyDescent="0.2">
      <c r="A754" s="233">
        <v>173</v>
      </c>
      <c r="B754" s="234" t="s">
        <v>851</v>
      </c>
      <c r="C754" s="252" t="s">
        <v>852</v>
      </c>
      <c r="D754" s="235" t="s">
        <v>294</v>
      </c>
      <c r="E754" s="236">
        <v>22.725999999999999</v>
      </c>
      <c r="F754" s="237"/>
      <c r="G754" s="238">
        <f>ROUND(E754*F754,2)</f>
        <v>0</v>
      </c>
      <c r="H754" s="237"/>
      <c r="I754" s="238">
        <f>ROUND(E754*H754,2)</f>
        <v>0</v>
      </c>
      <c r="J754" s="237"/>
      <c r="K754" s="238">
        <f>ROUND(E754*J754,2)</f>
        <v>0</v>
      </c>
      <c r="L754" s="238">
        <v>21</v>
      </c>
      <c r="M754" s="238">
        <f>G754*(1+L754/100)</f>
        <v>0</v>
      </c>
      <c r="N754" s="238">
        <v>1.511E-2</v>
      </c>
      <c r="O754" s="238">
        <f>ROUND(E754*N754,2)</f>
        <v>0.34</v>
      </c>
      <c r="P754" s="238">
        <v>0</v>
      </c>
      <c r="Q754" s="238">
        <f>ROUND(E754*P754,2)</f>
        <v>0</v>
      </c>
      <c r="R754" s="238" t="s">
        <v>343</v>
      </c>
      <c r="S754" s="238" t="s">
        <v>214</v>
      </c>
      <c r="T754" s="239" t="s">
        <v>284</v>
      </c>
      <c r="U754" s="222">
        <v>0</v>
      </c>
      <c r="V754" s="222">
        <f>ROUND(E754*U754,2)</f>
        <v>0</v>
      </c>
      <c r="W754" s="222"/>
      <c r="X754" s="222" t="s">
        <v>344</v>
      </c>
      <c r="Y754" s="211"/>
      <c r="Z754" s="211"/>
      <c r="AA754" s="211"/>
      <c r="AB754" s="211"/>
      <c r="AC754" s="211"/>
      <c r="AD754" s="211"/>
      <c r="AE754" s="211"/>
      <c r="AF754" s="211"/>
      <c r="AG754" s="211" t="s">
        <v>345</v>
      </c>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68" t="s">
        <v>2641</v>
      </c>
      <c r="D755" s="259"/>
      <c r="E755" s="260">
        <v>22.73</v>
      </c>
      <c r="F755" s="222"/>
      <c r="G755" s="222"/>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288</v>
      </c>
      <c r="AH755" s="211">
        <v>0</v>
      </c>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ht="20.95" outlineLevel="1" x14ac:dyDescent="0.2">
      <c r="A756" s="233">
        <v>174</v>
      </c>
      <c r="B756" s="234" t="s">
        <v>2642</v>
      </c>
      <c r="C756" s="252" t="s">
        <v>2643</v>
      </c>
      <c r="D756" s="235" t="s">
        <v>294</v>
      </c>
      <c r="E756" s="236">
        <v>198.26114000000001</v>
      </c>
      <c r="F756" s="237"/>
      <c r="G756" s="238">
        <f>ROUND(E756*F756,2)</f>
        <v>0</v>
      </c>
      <c r="H756" s="237"/>
      <c r="I756" s="238">
        <f>ROUND(E756*H756,2)</f>
        <v>0</v>
      </c>
      <c r="J756" s="237"/>
      <c r="K756" s="238">
        <f>ROUND(E756*J756,2)</f>
        <v>0</v>
      </c>
      <c r="L756" s="238">
        <v>21</v>
      </c>
      <c r="M756" s="238">
        <f>G756*(1+L756/100)</f>
        <v>0</v>
      </c>
      <c r="N756" s="238">
        <v>1.813E-2</v>
      </c>
      <c r="O756" s="238">
        <f>ROUND(E756*N756,2)</f>
        <v>3.59</v>
      </c>
      <c r="P756" s="238">
        <v>0</v>
      </c>
      <c r="Q756" s="238">
        <f>ROUND(E756*P756,2)</f>
        <v>0</v>
      </c>
      <c r="R756" s="238" t="s">
        <v>343</v>
      </c>
      <c r="S756" s="238" t="s">
        <v>214</v>
      </c>
      <c r="T756" s="239" t="s">
        <v>284</v>
      </c>
      <c r="U756" s="222">
        <v>0</v>
      </c>
      <c r="V756" s="222">
        <f>ROUND(E756*U756,2)</f>
        <v>0</v>
      </c>
      <c r="W756" s="222"/>
      <c r="X756" s="222" t="s">
        <v>344</v>
      </c>
      <c r="Y756" s="211"/>
      <c r="Z756" s="211"/>
      <c r="AA756" s="211"/>
      <c r="AB756" s="211"/>
      <c r="AC756" s="211"/>
      <c r="AD756" s="211"/>
      <c r="AE756" s="211"/>
      <c r="AF756" s="211"/>
      <c r="AG756" s="211" t="s">
        <v>345</v>
      </c>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68" t="s">
        <v>2644</v>
      </c>
      <c r="D757" s="259"/>
      <c r="E757" s="260">
        <v>185.24</v>
      </c>
      <c r="F757" s="222"/>
      <c r="G757" s="22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288</v>
      </c>
      <c r="AH757" s="211">
        <v>0</v>
      </c>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18"/>
      <c r="B758" s="219"/>
      <c r="C758" s="268" t="s">
        <v>2645</v>
      </c>
      <c r="D758" s="259"/>
      <c r="E758" s="260">
        <v>13.02</v>
      </c>
      <c r="F758" s="222"/>
      <c r="G758" s="222"/>
      <c r="H758" s="222"/>
      <c r="I758" s="222"/>
      <c r="J758" s="222"/>
      <c r="K758" s="222"/>
      <c r="L758" s="222"/>
      <c r="M758" s="222"/>
      <c r="N758" s="222"/>
      <c r="O758" s="222"/>
      <c r="P758" s="222"/>
      <c r="Q758" s="222"/>
      <c r="R758" s="222"/>
      <c r="S758" s="222"/>
      <c r="T758" s="222"/>
      <c r="U758" s="222"/>
      <c r="V758" s="222"/>
      <c r="W758" s="222"/>
      <c r="X758" s="222"/>
      <c r="Y758" s="211"/>
      <c r="Z758" s="211"/>
      <c r="AA758" s="211"/>
      <c r="AB758" s="211"/>
      <c r="AC758" s="211"/>
      <c r="AD758" s="211"/>
      <c r="AE758" s="211"/>
      <c r="AF758" s="211"/>
      <c r="AG758" s="211" t="s">
        <v>288</v>
      </c>
      <c r="AH758" s="211">
        <v>0</v>
      </c>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ht="20.95" outlineLevel="1" x14ac:dyDescent="0.2">
      <c r="A759" s="233">
        <v>175</v>
      </c>
      <c r="B759" s="234" t="s">
        <v>2646</v>
      </c>
      <c r="C759" s="252" t="s">
        <v>2647</v>
      </c>
      <c r="D759" s="235" t="s">
        <v>294</v>
      </c>
      <c r="E759" s="236">
        <v>198.26114000000001</v>
      </c>
      <c r="F759" s="237"/>
      <c r="G759" s="238">
        <f>ROUND(E759*F759,2)</f>
        <v>0</v>
      </c>
      <c r="H759" s="237"/>
      <c r="I759" s="238">
        <f>ROUND(E759*H759,2)</f>
        <v>0</v>
      </c>
      <c r="J759" s="237"/>
      <c r="K759" s="238">
        <f>ROUND(E759*J759,2)</f>
        <v>0</v>
      </c>
      <c r="L759" s="238">
        <v>21</v>
      </c>
      <c r="M759" s="238">
        <f>G759*(1+L759/100)</f>
        <v>0</v>
      </c>
      <c r="N759" s="238">
        <v>2.1000000000000001E-2</v>
      </c>
      <c r="O759" s="238">
        <f>ROUND(E759*N759,2)</f>
        <v>4.16</v>
      </c>
      <c r="P759" s="238">
        <v>0</v>
      </c>
      <c r="Q759" s="238">
        <f>ROUND(E759*P759,2)</f>
        <v>0</v>
      </c>
      <c r="R759" s="238" t="s">
        <v>343</v>
      </c>
      <c r="S759" s="238" t="s">
        <v>214</v>
      </c>
      <c r="T759" s="239" t="s">
        <v>284</v>
      </c>
      <c r="U759" s="222">
        <v>0</v>
      </c>
      <c r="V759" s="222">
        <f>ROUND(E759*U759,2)</f>
        <v>0</v>
      </c>
      <c r="W759" s="222"/>
      <c r="X759" s="222" t="s">
        <v>344</v>
      </c>
      <c r="Y759" s="211"/>
      <c r="Z759" s="211"/>
      <c r="AA759" s="211"/>
      <c r="AB759" s="211"/>
      <c r="AC759" s="211"/>
      <c r="AD759" s="211"/>
      <c r="AE759" s="211"/>
      <c r="AF759" s="211"/>
      <c r="AG759" s="211" t="s">
        <v>345</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18"/>
      <c r="B760" s="219"/>
      <c r="C760" s="268" t="s">
        <v>2644</v>
      </c>
      <c r="D760" s="259"/>
      <c r="E760" s="260">
        <v>185.24</v>
      </c>
      <c r="F760" s="222"/>
      <c r="G760" s="222"/>
      <c r="H760" s="222"/>
      <c r="I760" s="222"/>
      <c r="J760" s="222"/>
      <c r="K760" s="222"/>
      <c r="L760" s="222"/>
      <c r="M760" s="222"/>
      <c r="N760" s="222"/>
      <c r="O760" s="222"/>
      <c r="P760" s="222"/>
      <c r="Q760" s="222"/>
      <c r="R760" s="222"/>
      <c r="S760" s="222"/>
      <c r="T760" s="222"/>
      <c r="U760" s="222"/>
      <c r="V760" s="222"/>
      <c r="W760" s="222"/>
      <c r="X760" s="222"/>
      <c r="Y760" s="211"/>
      <c r="Z760" s="211"/>
      <c r="AA760" s="211"/>
      <c r="AB760" s="211"/>
      <c r="AC760" s="211"/>
      <c r="AD760" s="211"/>
      <c r="AE760" s="211"/>
      <c r="AF760" s="211"/>
      <c r="AG760" s="211" t="s">
        <v>288</v>
      </c>
      <c r="AH760" s="211">
        <v>0</v>
      </c>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18"/>
      <c r="B761" s="219"/>
      <c r="C761" s="268" t="s">
        <v>2645</v>
      </c>
      <c r="D761" s="259"/>
      <c r="E761" s="260">
        <v>13.02</v>
      </c>
      <c r="F761" s="222"/>
      <c r="G761" s="222"/>
      <c r="H761" s="222"/>
      <c r="I761" s="222"/>
      <c r="J761" s="222"/>
      <c r="K761" s="222"/>
      <c r="L761" s="222"/>
      <c r="M761" s="222"/>
      <c r="N761" s="222"/>
      <c r="O761" s="222"/>
      <c r="P761" s="222"/>
      <c r="Q761" s="222"/>
      <c r="R761" s="222"/>
      <c r="S761" s="222"/>
      <c r="T761" s="222"/>
      <c r="U761" s="222"/>
      <c r="V761" s="222"/>
      <c r="W761" s="222"/>
      <c r="X761" s="222"/>
      <c r="Y761" s="211"/>
      <c r="Z761" s="211"/>
      <c r="AA761" s="211"/>
      <c r="AB761" s="211"/>
      <c r="AC761" s="211"/>
      <c r="AD761" s="211"/>
      <c r="AE761" s="211"/>
      <c r="AF761" s="211"/>
      <c r="AG761" s="211" t="s">
        <v>288</v>
      </c>
      <c r="AH761" s="211">
        <v>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ht="31.45" outlineLevel="1" x14ac:dyDescent="0.2">
      <c r="A762" s="233">
        <v>176</v>
      </c>
      <c r="B762" s="234" t="s">
        <v>2648</v>
      </c>
      <c r="C762" s="252" t="s">
        <v>2649</v>
      </c>
      <c r="D762" s="235" t="s">
        <v>294</v>
      </c>
      <c r="E762" s="236">
        <v>123.58799999999999</v>
      </c>
      <c r="F762" s="237"/>
      <c r="G762" s="238">
        <f>ROUND(E762*F762,2)</f>
        <v>0</v>
      </c>
      <c r="H762" s="237"/>
      <c r="I762" s="238">
        <f>ROUND(E762*H762,2)</f>
        <v>0</v>
      </c>
      <c r="J762" s="237"/>
      <c r="K762" s="238">
        <f>ROUND(E762*J762,2)</f>
        <v>0</v>
      </c>
      <c r="L762" s="238">
        <v>21</v>
      </c>
      <c r="M762" s="238">
        <f>G762*(1+L762/100)</f>
        <v>0</v>
      </c>
      <c r="N762" s="238">
        <v>1.6000000000000001E-4</v>
      </c>
      <c r="O762" s="238">
        <f>ROUND(E762*N762,2)</f>
        <v>0.02</v>
      </c>
      <c r="P762" s="238">
        <v>0</v>
      </c>
      <c r="Q762" s="238">
        <f>ROUND(E762*P762,2)</f>
        <v>0</v>
      </c>
      <c r="R762" s="238" t="s">
        <v>343</v>
      </c>
      <c r="S762" s="238" t="s">
        <v>214</v>
      </c>
      <c r="T762" s="239" t="s">
        <v>284</v>
      </c>
      <c r="U762" s="222">
        <v>0</v>
      </c>
      <c r="V762" s="222">
        <f>ROUND(E762*U762,2)</f>
        <v>0</v>
      </c>
      <c r="W762" s="222"/>
      <c r="X762" s="222" t="s">
        <v>344</v>
      </c>
      <c r="Y762" s="211"/>
      <c r="Z762" s="211"/>
      <c r="AA762" s="211"/>
      <c r="AB762" s="211"/>
      <c r="AC762" s="211"/>
      <c r="AD762" s="211"/>
      <c r="AE762" s="211"/>
      <c r="AF762" s="211"/>
      <c r="AG762" s="211" t="s">
        <v>345</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68" t="s">
        <v>2626</v>
      </c>
      <c r="D763" s="259"/>
      <c r="E763" s="260">
        <v>123.59</v>
      </c>
      <c r="F763" s="222"/>
      <c r="G763" s="222"/>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288</v>
      </c>
      <c r="AH763" s="211">
        <v>0</v>
      </c>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outlineLevel="1" x14ac:dyDescent="0.2">
      <c r="A764" s="233">
        <v>177</v>
      </c>
      <c r="B764" s="234" t="s">
        <v>2650</v>
      </c>
      <c r="C764" s="252" t="s">
        <v>2651</v>
      </c>
      <c r="D764" s="235" t="s">
        <v>338</v>
      </c>
      <c r="E764" s="236">
        <v>25.924250000000001</v>
      </c>
      <c r="F764" s="237"/>
      <c r="G764" s="238">
        <f>ROUND(E764*F764,2)</f>
        <v>0</v>
      </c>
      <c r="H764" s="237"/>
      <c r="I764" s="238">
        <f>ROUND(E764*H764,2)</f>
        <v>0</v>
      </c>
      <c r="J764" s="237"/>
      <c r="K764" s="238">
        <f>ROUND(E764*J764,2)</f>
        <v>0</v>
      </c>
      <c r="L764" s="238">
        <v>21</v>
      </c>
      <c r="M764" s="238">
        <f>G764*(1+L764/100)</f>
        <v>0</v>
      </c>
      <c r="N764" s="238">
        <v>0</v>
      </c>
      <c r="O764" s="238">
        <f>ROUND(E764*N764,2)</f>
        <v>0</v>
      </c>
      <c r="P764" s="238">
        <v>0</v>
      </c>
      <c r="Q764" s="238">
        <f>ROUND(E764*P764,2)</f>
        <v>0</v>
      </c>
      <c r="R764" s="238" t="s">
        <v>827</v>
      </c>
      <c r="S764" s="238" t="s">
        <v>214</v>
      </c>
      <c r="T764" s="239" t="s">
        <v>284</v>
      </c>
      <c r="U764" s="222">
        <v>1.966</v>
      </c>
      <c r="V764" s="222">
        <f>ROUND(E764*U764,2)</f>
        <v>50.97</v>
      </c>
      <c r="W764" s="222"/>
      <c r="X764" s="222" t="s">
        <v>248</v>
      </c>
      <c r="Y764" s="211"/>
      <c r="Z764" s="211"/>
      <c r="AA764" s="211"/>
      <c r="AB764" s="211"/>
      <c r="AC764" s="211"/>
      <c r="AD764" s="211"/>
      <c r="AE764" s="211"/>
      <c r="AF764" s="211"/>
      <c r="AG764" s="211" t="s">
        <v>745</v>
      </c>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18"/>
      <c r="B765" s="219"/>
      <c r="C765" s="267" t="s">
        <v>824</v>
      </c>
      <c r="D765" s="265"/>
      <c r="E765" s="265"/>
      <c r="F765" s="265"/>
      <c r="G765" s="265"/>
      <c r="H765" s="222"/>
      <c r="I765" s="222"/>
      <c r="J765" s="222"/>
      <c r="K765" s="222"/>
      <c r="L765" s="222"/>
      <c r="M765" s="222"/>
      <c r="N765" s="222"/>
      <c r="O765" s="222"/>
      <c r="P765" s="222"/>
      <c r="Q765" s="222"/>
      <c r="R765" s="222"/>
      <c r="S765" s="222"/>
      <c r="T765" s="222"/>
      <c r="U765" s="222"/>
      <c r="V765" s="222"/>
      <c r="W765" s="222"/>
      <c r="X765" s="222"/>
      <c r="Y765" s="211"/>
      <c r="Z765" s="211"/>
      <c r="AA765" s="211"/>
      <c r="AB765" s="211"/>
      <c r="AC765" s="211"/>
      <c r="AD765" s="211"/>
      <c r="AE765" s="211"/>
      <c r="AF765" s="211"/>
      <c r="AG765" s="211" t="s">
        <v>286</v>
      </c>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ht="20.95" outlineLevel="1" x14ac:dyDescent="0.2">
      <c r="A766" s="243">
        <v>178</v>
      </c>
      <c r="B766" s="244" t="s">
        <v>719</v>
      </c>
      <c r="C766" s="255" t="s">
        <v>720</v>
      </c>
      <c r="D766" s="245" t="s">
        <v>338</v>
      </c>
      <c r="E766" s="246">
        <v>0.70728000000000002</v>
      </c>
      <c r="F766" s="247"/>
      <c r="G766" s="248">
        <f>ROUND(E766*F766,2)</f>
        <v>0</v>
      </c>
      <c r="H766" s="247"/>
      <c r="I766" s="248">
        <f>ROUND(E766*H766,2)</f>
        <v>0</v>
      </c>
      <c r="J766" s="247"/>
      <c r="K766" s="248">
        <f>ROUND(E766*J766,2)</f>
        <v>0</v>
      </c>
      <c r="L766" s="248">
        <v>21</v>
      </c>
      <c r="M766" s="248">
        <f>G766*(1+L766/100)</f>
        <v>0</v>
      </c>
      <c r="N766" s="248">
        <v>0</v>
      </c>
      <c r="O766" s="248">
        <f>ROUND(E766*N766,2)</f>
        <v>0</v>
      </c>
      <c r="P766" s="248">
        <v>0</v>
      </c>
      <c r="Q766" s="248">
        <f>ROUND(E766*P766,2)</f>
        <v>0</v>
      </c>
      <c r="R766" s="248" t="s">
        <v>677</v>
      </c>
      <c r="S766" s="248" t="s">
        <v>214</v>
      </c>
      <c r="T766" s="249" t="s">
        <v>284</v>
      </c>
      <c r="U766" s="222">
        <v>0.93300000000000005</v>
      </c>
      <c r="V766" s="222">
        <f>ROUND(E766*U766,2)</f>
        <v>0.66</v>
      </c>
      <c r="W766" s="222"/>
      <c r="X766" s="222" t="s">
        <v>248</v>
      </c>
      <c r="Y766" s="211"/>
      <c r="Z766" s="211"/>
      <c r="AA766" s="211"/>
      <c r="AB766" s="211"/>
      <c r="AC766" s="211"/>
      <c r="AD766" s="211"/>
      <c r="AE766" s="211"/>
      <c r="AF766" s="211"/>
      <c r="AG766" s="211" t="s">
        <v>721</v>
      </c>
      <c r="AH766" s="211"/>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43">
        <v>179</v>
      </c>
      <c r="B767" s="244" t="s">
        <v>722</v>
      </c>
      <c r="C767" s="255" t="s">
        <v>723</v>
      </c>
      <c r="D767" s="245" t="s">
        <v>338</v>
      </c>
      <c r="E767" s="246">
        <v>1.41456</v>
      </c>
      <c r="F767" s="247"/>
      <c r="G767" s="248">
        <f>ROUND(E767*F767,2)</f>
        <v>0</v>
      </c>
      <c r="H767" s="247"/>
      <c r="I767" s="248">
        <f>ROUND(E767*H767,2)</f>
        <v>0</v>
      </c>
      <c r="J767" s="247"/>
      <c r="K767" s="248">
        <f>ROUND(E767*J767,2)</f>
        <v>0</v>
      </c>
      <c r="L767" s="248">
        <v>21</v>
      </c>
      <c r="M767" s="248">
        <f>G767*(1+L767/100)</f>
        <v>0</v>
      </c>
      <c r="N767" s="248">
        <v>0</v>
      </c>
      <c r="O767" s="248">
        <f>ROUND(E767*N767,2)</f>
        <v>0</v>
      </c>
      <c r="P767" s="248">
        <v>0</v>
      </c>
      <c r="Q767" s="248">
        <f>ROUND(E767*P767,2)</f>
        <v>0</v>
      </c>
      <c r="R767" s="248" t="s">
        <v>677</v>
      </c>
      <c r="S767" s="248" t="s">
        <v>214</v>
      </c>
      <c r="T767" s="249" t="s">
        <v>284</v>
      </c>
      <c r="U767" s="222">
        <v>0.65300000000000002</v>
      </c>
      <c r="V767" s="222">
        <f>ROUND(E767*U767,2)</f>
        <v>0.92</v>
      </c>
      <c r="W767" s="222"/>
      <c r="X767" s="222" t="s">
        <v>248</v>
      </c>
      <c r="Y767" s="211"/>
      <c r="Z767" s="211"/>
      <c r="AA767" s="211"/>
      <c r="AB767" s="211"/>
      <c r="AC767" s="211"/>
      <c r="AD767" s="211"/>
      <c r="AE767" s="211"/>
      <c r="AF767" s="211"/>
      <c r="AG767" s="211" t="s">
        <v>721</v>
      </c>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33">
        <v>180</v>
      </c>
      <c r="B768" s="234" t="s">
        <v>724</v>
      </c>
      <c r="C768" s="252" t="s">
        <v>725</v>
      </c>
      <c r="D768" s="235" t="s">
        <v>338</v>
      </c>
      <c r="E768" s="236">
        <v>0.70728000000000002</v>
      </c>
      <c r="F768" s="237"/>
      <c r="G768" s="238">
        <f>ROUND(E768*F768,2)</f>
        <v>0</v>
      </c>
      <c r="H768" s="237"/>
      <c r="I768" s="238">
        <f>ROUND(E768*H768,2)</f>
        <v>0</v>
      </c>
      <c r="J768" s="237"/>
      <c r="K768" s="238">
        <f>ROUND(E768*J768,2)</f>
        <v>0</v>
      </c>
      <c r="L768" s="238">
        <v>21</v>
      </c>
      <c r="M768" s="238">
        <f>G768*(1+L768/100)</f>
        <v>0</v>
      </c>
      <c r="N768" s="238">
        <v>0</v>
      </c>
      <c r="O768" s="238">
        <f>ROUND(E768*N768,2)</f>
        <v>0</v>
      </c>
      <c r="P768" s="238">
        <v>0</v>
      </c>
      <c r="Q768" s="238">
        <f>ROUND(E768*P768,2)</f>
        <v>0</v>
      </c>
      <c r="R768" s="238" t="s">
        <v>677</v>
      </c>
      <c r="S768" s="238" t="s">
        <v>214</v>
      </c>
      <c r="T768" s="239" t="s">
        <v>284</v>
      </c>
      <c r="U768" s="222">
        <v>0.49</v>
      </c>
      <c r="V768" s="222">
        <f>ROUND(E768*U768,2)</f>
        <v>0.35</v>
      </c>
      <c r="W768" s="222"/>
      <c r="X768" s="222" t="s">
        <v>248</v>
      </c>
      <c r="Y768" s="211"/>
      <c r="Z768" s="211"/>
      <c r="AA768" s="211"/>
      <c r="AB768" s="211"/>
      <c r="AC768" s="211"/>
      <c r="AD768" s="211"/>
      <c r="AE768" s="211"/>
      <c r="AF768" s="211"/>
      <c r="AG768" s="211" t="s">
        <v>721</v>
      </c>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18"/>
      <c r="B769" s="219"/>
      <c r="C769" s="253" t="s">
        <v>726</v>
      </c>
      <c r="D769" s="240"/>
      <c r="E769" s="240"/>
      <c r="F769" s="240"/>
      <c r="G769" s="240"/>
      <c r="H769" s="222"/>
      <c r="I769" s="222"/>
      <c r="J769" s="222"/>
      <c r="K769" s="222"/>
      <c r="L769" s="222"/>
      <c r="M769" s="222"/>
      <c r="N769" s="222"/>
      <c r="O769" s="222"/>
      <c r="P769" s="222"/>
      <c r="Q769" s="222"/>
      <c r="R769" s="222"/>
      <c r="S769" s="222"/>
      <c r="T769" s="222"/>
      <c r="U769" s="222"/>
      <c r="V769" s="222"/>
      <c r="W769" s="222"/>
      <c r="X769" s="222"/>
      <c r="Y769" s="211"/>
      <c r="Z769" s="211"/>
      <c r="AA769" s="211"/>
      <c r="AB769" s="211"/>
      <c r="AC769" s="211"/>
      <c r="AD769" s="211"/>
      <c r="AE769" s="211"/>
      <c r="AF769" s="211"/>
      <c r="AG769" s="211" t="s">
        <v>219</v>
      </c>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43">
        <v>181</v>
      </c>
      <c r="B770" s="244" t="s">
        <v>727</v>
      </c>
      <c r="C770" s="255" t="s">
        <v>728</v>
      </c>
      <c r="D770" s="245" t="s">
        <v>338</v>
      </c>
      <c r="E770" s="246">
        <v>17.681999999999999</v>
      </c>
      <c r="F770" s="247"/>
      <c r="G770" s="248">
        <f>ROUND(E770*F770,2)</f>
        <v>0</v>
      </c>
      <c r="H770" s="247"/>
      <c r="I770" s="248">
        <f>ROUND(E770*H770,2)</f>
        <v>0</v>
      </c>
      <c r="J770" s="247"/>
      <c r="K770" s="248">
        <f>ROUND(E770*J770,2)</f>
        <v>0</v>
      </c>
      <c r="L770" s="248">
        <v>21</v>
      </c>
      <c r="M770" s="248">
        <f>G770*(1+L770/100)</f>
        <v>0</v>
      </c>
      <c r="N770" s="248">
        <v>0</v>
      </c>
      <c r="O770" s="248">
        <f>ROUND(E770*N770,2)</f>
        <v>0</v>
      </c>
      <c r="P770" s="248">
        <v>0</v>
      </c>
      <c r="Q770" s="248">
        <f>ROUND(E770*P770,2)</f>
        <v>0</v>
      </c>
      <c r="R770" s="248" t="s">
        <v>677</v>
      </c>
      <c r="S770" s="248" t="s">
        <v>214</v>
      </c>
      <c r="T770" s="249" t="s">
        <v>284</v>
      </c>
      <c r="U770" s="222">
        <v>0</v>
      </c>
      <c r="V770" s="222">
        <f>ROUND(E770*U770,2)</f>
        <v>0</v>
      </c>
      <c r="W770" s="222"/>
      <c r="X770" s="222" t="s">
        <v>248</v>
      </c>
      <c r="Y770" s="211"/>
      <c r="Z770" s="211"/>
      <c r="AA770" s="211"/>
      <c r="AB770" s="211"/>
      <c r="AC770" s="211"/>
      <c r="AD770" s="211"/>
      <c r="AE770" s="211"/>
      <c r="AF770" s="211"/>
      <c r="AG770" s="211" t="s">
        <v>721</v>
      </c>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43">
        <v>182</v>
      </c>
      <c r="B771" s="244" t="s">
        <v>729</v>
      </c>
      <c r="C771" s="255" t="s">
        <v>730</v>
      </c>
      <c r="D771" s="245" t="s">
        <v>338</v>
      </c>
      <c r="E771" s="246">
        <v>0.70728000000000002</v>
      </c>
      <c r="F771" s="247"/>
      <c r="G771" s="248">
        <f>ROUND(E771*F771,2)</f>
        <v>0</v>
      </c>
      <c r="H771" s="247"/>
      <c r="I771" s="248">
        <f>ROUND(E771*H771,2)</f>
        <v>0</v>
      </c>
      <c r="J771" s="247"/>
      <c r="K771" s="248">
        <f>ROUND(E771*J771,2)</f>
        <v>0</v>
      </c>
      <c r="L771" s="248">
        <v>21</v>
      </c>
      <c r="M771" s="248">
        <f>G771*(1+L771/100)</f>
        <v>0</v>
      </c>
      <c r="N771" s="248">
        <v>0</v>
      </c>
      <c r="O771" s="248">
        <f>ROUND(E771*N771,2)</f>
        <v>0</v>
      </c>
      <c r="P771" s="248">
        <v>0</v>
      </c>
      <c r="Q771" s="248">
        <f>ROUND(E771*P771,2)</f>
        <v>0</v>
      </c>
      <c r="R771" s="248" t="s">
        <v>677</v>
      </c>
      <c r="S771" s="248" t="s">
        <v>214</v>
      </c>
      <c r="T771" s="249" t="s">
        <v>284</v>
      </c>
      <c r="U771" s="222">
        <v>0.94199999999999995</v>
      </c>
      <c r="V771" s="222">
        <f>ROUND(E771*U771,2)</f>
        <v>0.67</v>
      </c>
      <c r="W771" s="222"/>
      <c r="X771" s="222" t="s">
        <v>248</v>
      </c>
      <c r="Y771" s="211"/>
      <c r="Z771" s="211"/>
      <c r="AA771" s="211"/>
      <c r="AB771" s="211"/>
      <c r="AC771" s="211"/>
      <c r="AD771" s="211"/>
      <c r="AE771" s="211"/>
      <c r="AF771" s="211"/>
      <c r="AG771" s="211" t="s">
        <v>721</v>
      </c>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ht="20.95" outlineLevel="1" x14ac:dyDescent="0.2">
      <c r="A772" s="243">
        <v>183</v>
      </c>
      <c r="B772" s="244" t="s">
        <v>731</v>
      </c>
      <c r="C772" s="255" t="s">
        <v>732</v>
      </c>
      <c r="D772" s="245" t="s">
        <v>338</v>
      </c>
      <c r="E772" s="246">
        <v>14.1456</v>
      </c>
      <c r="F772" s="247"/>
      <c r="G772" s="248">
        <f>ROUND(E772*F772,2)</f>
        <v>0</v>
      </c>
      <c r="H772" s="247"/>
      <c r="I772" s="248">
        <f>ROUND(E772*H772,2)</f>
        <v>0</v>
      </c>
      <c r="J772" s="247"/>
      <c r="K772" s="248">
        <f>ROUND(E772*J772,2)</f>
        <v>0</v>
      </c>
      <c r="L772" s="248">
        <v>21</v>
      </c>
      <c r="M772" s="248">
        <f>G772*(1+L772/100)</f>
        <v>0</v>
      </c>
      <c r="N772" s="248">
        <v>0</v>
      </c>
      <c r="O772" s="248">
        <f>ROUND(E772*N772,2)</f>
        <v>0</v>
      </c>
      <c r="P772" s="248">
        <v>0</v>
      </c>
      <c r="Q772" s="248">
        <f>ROUND(E772*P772,2)</f>
        <v>0</v>
      </c>
      <c r="R772" s="248" t="s">
        <v>677</v>
      </c>
      <c r="S772" s="248" t="s">
        <v>214</v>
      </c>
      <c r="T772" s="249" t="s">
        <v>284</v>
      </c>
      <c r="U772" s="222">
        <v>0.105</v>
      </c>
      <c r="V772" s="222">
        <f>ROUND(E772*U772,2)</f>
        <v>1.49</v>
      </c>
      <c r="W772" s="222"/>
      <c r="X772" s="222" t="s">
        <v>248</v>
      </c>
      <c r="Y772" s="211"/>
      <c r="Z772" s="211"/>
      <c r="AA772" s="211"/>
      <c r="AB772" s="211"/>
      <c r="AC772" s="211"/>
      <c r="AD772" s="211"/>
      <c r="AE772" s="211"/>
      <c r="AF772" s="211"/>
      <c r="AG772" s="211" t="s">
        <v>721</v>
      </c>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43">
        <v>184</v>
      </c>
      <c r="B773" s="244" t="s">
        <v>2652</v>
      </c>
      <c r="C773" s="255" t="s">
        <v>2653</v>
      </c>
      <c r="D773" s="245" t="s">
        <v>338</v>
      </c>
      <c r="E773" s="246">
        <v>0.70728000000000002</v>
      </c>
      <c r="F773" s="247"/>
      <c r="G773" s="248">
        <f>ROUND(E773*F773,2)</f>
        <v>0</v>
      </c>
      <c r="H773" s="247"/>
      <c r="I773" s="248">
        <f>ROUND(E773*H773,2)</f>
        <v>0</v>
      </c>
      <c r="J773" s="247"/>
      <c r="K773" s="248">
        <f>ROUND(E773*J773,2)</f>
        <v>0</v>
      </c>
      <c r="L773" s="248">
        <v>21</v>
      </c>
      <c r="M773" s="248">
        <f>G773*(1+L773/100)</f>
        <v>0</v>
      </c>
      <c r="N773" s="248">
        <v>0</v>
      </c>
      <c r="O773" s="248">
        <f>ROUND(E773*N773,2)</f>
        <v>0</v>
      </c>
      <c r="P773" s="248">
        <v>0</v>
      </c>
      <c r="Q773" s="248">
        <f>ROUND(E773*P773,2)</f>
        <v>0</v>
      </c>
      <c r="R773" s="248" t="s">
        <v>677</v>
      </c>
      <c r="S773" s="248" t="s">
        <v>214</v>
      </c>
      <c r="T773" s="249" t="s">
        <v>284</v>
      </c>
      <c r="U773" s="222">
        <v>0</v>
      </c>
      <c r="V773" s="222">
        <f>ROUND(E773*U773,2)</f>
        <v>0</v>
      </c>
      <c r="W773" s="222"/>
      <c r="X773" s="222" t="s">
        <v>248</v>
      </c>
      <c r="Y773" s="211"/>
      <c r="Z773" s="211"/>
      <c r="AA773" s="211"/>
      <c r="AB773" s="211"/>
      <c r="AC773" s="211"/>
      <c r="AD773" s="211"/>
      <c r="AE773" s="211"/>
      <c r="AF773" s="211"/>
      <c r="AG773" s="211" t="s">
        <v>721</v>
      </c>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33">
        <v>185</v>
      </c>
      <c r="B774" s="234" t="s">
        <v>735</v>
      </c>
      <c r="C774" s="252" t="s">
        <v>736</v>
      </c>
      <c r="D774" s="235" t="s">
        <v>338</v>
      </c>
      <c r="E774" s="236">
        <v>0.70728000000000002</v>
      </c>
      <c r="F774" s="237"/>
      <c r="G774" s="238">
        <f>ROUND(E774*F774,2)</f>
        <v>0</v>
      </c>
      <c r="H774" s="237"/>
      <c r="I774" s="238">
        <f>ROUND(E774*H774,2)</f>
        <v>0</v>
      </c>
      <c r="J774" s="237"/>
      <c r="K774" s="238">
        <f>ROUND(E774*J774,2)</f>
        <v>0</v>
      </c>
      <c r="L774" s="238">
        <v>21</v>
      </c>
      <c r="M774" s="238">
        <f>G774*(1+L774/100)</f>
        <v>0</v>
      </c>
      <c r="N774" s="238">
        <v>0</v>
      </c>
      <c r="O774" s="238">
        <f>ROUND(E774*N774,2)</f>
        <v>0</v>
      </c>
      <c r="P774" s="238">
        <v>0</v>
      </c>
      <c r="Q774" s="238">
        <f>ROUND(E774*P774,2)</f>
        <v>0</v>
      </c>
      <c r="R774" s="238" t="s">
        <v>737</v>
      </c>
      <c r="S774" s="238" t="s">
        <v>214</v>
      </c>
      <c r="T774" s="239" t="s">
        <v>284</v>
      </c>
      <c r="U774" s="222">
        <v>6.0000000000000001E-3</v>
      </c>
      <c r="V774" s="222">
        <f>ROUND(E774*U774,2)</f>
        <v>0</v>
      </c>
      <c r="W774" s="222"/>
      <c r="X774" s="222" t="s">
        <v>248</v>
      </c>
      <c r="Y774" s="211"/>
      <c r="Z774" s="211"/>
      <c r="AA774" s="211"/>
      <c r="AB774" s="211"/>
      <c r="AC774" s="211"/>
      <c r="AD774" s="211"/>
      <c r="AE774" s="211"/>
      <c r="AF774" s="211"/>
      <c r="AG774" s="211" t="s">
        <v>721</v>
      </c>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18"/>
      <c r="B775" s="219"/>
      <c r="C775" s="267" t="s">
        <v>738</v>
      </c>
      <c r="D775" s="265"/>
      <c r="E775" s="265"/>
      <c r="F775" s="265"/>
      <c r="G775" s="265"/>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286</v>
      </c>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ht="13.1" x14ac:dyDescent="0.2">
      <c r="A776" s="227" t="s">
        <v>209</v>
      </c>
      <c r="B776" s="228" t="s">
        <v>142</v>
      </c>
      <c r="C776" s="251" t="s">
        <v>143</v>
      </c>
      <c r="D776" s="229"/>
      <c r="E776" s="230"/>
      <c r="F776" s="231"/>
      <c r="G776" s="231">
        <f>SUMIF(AG777:AG823,"&lt;&gt;NOR",G777:G823)</f>
        <v>0</v>
      </c>
      <c r="H776" s="231"/>
      <c r="I776" s="231">
        <f>SUM(I777:I823)</f>
        <v>0</v>
      </c>
      <c r="J776" s="231"/>
      <c r="K776" s="231">
        <f>SUM(K777:K823)</f>
        <v>0</v>
      </c>
      <c r="L776" s="231"/>
      <c r="M776" s="231">
        <f>SUM(M777:M823)</f>
        <v>0</v>
      </c>
      <c r="N776" s="231"/>
      <c r="O776" s="231">
        <f>SUM(O777:O823)</f>
        <v>0</v>
      </c>
      <c r="P776" s="231"/>
      <c r="Q776" s="231">
        <f>SUM(Q777:Q823)</f>
        <v>0</v>
      </c>
      <c r="R776" s="231"/>
      <c r="S776" s="231"/>
      <c r="T776" s="232"/>
      <c r="U776" s="226"/>
      <c r="V776" s="226">
        <f>SUM(V777:V823)</f>
        <v>0</v>
      </c>
      <c r="W776" s="226"/>
      <c r="X776" s="226"/>
      <c r="AG776" t="s">
        <v>210</v>
      </c>
    </row>
    <row r="777" spans="1:60" outlineLevel="1" x14ac:dyDescent="0.2">
      <c r="A777" s="233">
        <v>186</v>
      </c>
      <c r="B777" s="234" t="s">
        <v>2654</v>
      </c>
      <c r="C777" s="252" t="s">
        <v>2655</v>
      </c>
      <c r="D777" s="235" t="s">
        <v>980</v>
      </c>
      <c r="E777" s="236">
        <v>2</v>
      </c>
      <c r="F777" s="237"/>
      <c r="G777" s="238">
        <f>ROUND(E777*F777,2)</f>
        <v>0</v>
      </c>
      <c r="H777" s="237"/>
      <c r="I777" s="238">
        <f>ROUND(E777*H777,2)</f>
        <v>0</v>
      </c>
      <c r="J777" s="237"/>
      <c r="K777" s="238">
        <f>ROUND(E777*J777,2)</f>
        <v>0</v>
      </c>
      <c r="L777" s="238">
        <v>21</v>
      </c>
      <c r="M777" s="238">
        <f>G777*(1+L777/100)</f>
        <v>0</v>
      </c>
      <c r="N777" s="238">
        <v>0</v>
      </c>
      <c r="O777" s="238">
        <f>ROUND(E777*N777,2)</f>
        <v>0</v>
      </c>
      <c r="P777" s="238">
        <v>0</v>
      </c>
      <c r="Q777" s="238">
        <f>ROUND(E777*P777,2)</f>
        <v>0</v>
      </c>
      <c r="R777" s="238"/>
      <c r="S777" s="238" t="s">
        <v>247</v>
      </c>
      <c r="T777" s="239" t="s">
        <v>215</v>
      </c>
      <c r="U777" s="222">
        <v>0</v>
      </c>
      <c r="V777" s="222">
        <f>ROUND(E777*U777,2)</f>
        <v>0</v>
      </c>
      <c r="W777" s="222"/>
      <c r="X777" s="222" t="s">
        <v>248</v>
      </c>
      <c r="Y777" s="211"/>
      <c r="Z777" s="211"/>
      <c r="AA777" s="211"/>
      <c r="AB777" s="211"/>
      <c r="AC777" s="211"/>
      <c r="AD777" s="211"/>
      <c r="AE777" s="211"/>
      <c r="AF777" s="211"/>
      <c r="AG777" s="211" t="s">
        <v>249</v>
      </c>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18"/>
      <c r="B778" s="219"/>
      <c r="C778" s="253" t="s">
        <v>3189</v>
      </c>
      <c r="D778" s="240"/>
      <c r="E778" s="240"/>
      <c r="F778" s="240"/>
      <c r="G778" s="240"/>
      <c r="H778" s="222"/>
      <c r="I778" s="222"/>
      <c r="J778" s="222"/>
      <c r="K778" s="222"/>
      <c r="L778" s="222"/>
      <c r="M778" s="222"/>
      <c r="N778" s="222"/>
      <c r="O778" s="222"/>
      <c r="P778" s="222"/>
      <c r="Q778" s="222"/>
      <c r="R778" s="222"/>
      <c r="S778" s="222"/>
      <c r="T778" s="222"/>
      <c r="U778" s="222"/>
      <c r="V778" s="222"/>
      <c r="W778" s="222"/>
      <c r="X778" s="222"/>
      <c r="Y778" s="211"/>
      <c r="Z778" s="211"/>
      <c r="AA778" s="211"/>
      <c r="AB778" s="211"/>
      <c r="AC778" s="211"/>
      <c r="AD778" s="211"/>
      <c r="AE778" s="211"/>
      <c r="AF778" s="211"/>
      <c r="AG778" s="211" t="s">
        <v>219</v>
      </c>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18"/>
      <c r="B779" s="219"/>
      <c r="C779" s="254" t="s">
        <v>3190</v>
      </c>
      <c r="D779" s="242"/>
      <c r="E779" s="242"/>
      <c r="F779" s="242"/>
      <c r="G779" s="242"/>
      <c r="H779" s="222"/>
      <c r="I779" s="222"/>
      <c r="J779" s="222"/>
      <c r="K779" s="222"/>
      <c r="L779" s="222"/>
      <c r="M779" s="222"/>
      <c r="N779" s="222"/>
      <c r="O779" s="222"/>
      <c r="P779" s="222"/>
      <c r="Q779" s="222"/>
      <c r="R779" s="222"/>
      <c r="S779" s="222"/>
      <c r="T779" s="222"/>
      <c r="U779" s="222"/>
      <c r="V779" s="222"/>
      <c r="W779" s="222"/>
      <c r="X779" s="222"/>
      <c r="Y779" s="211"/>
      <c r="Z779" s="211"/>
      <c r="AA779" s="211"/>
      <c r="AB779" s="211"/>
      <c r="AC779" s="211"/>
      <c r="AD779" s="211"/>
      <c r="AE779" s="211"/>
      <c r="AF779" s="211"/>
      <c r="AG779" s="211" t="s">
        <v>219</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41" t="str">
        <f>C779</f>
        <v>nové otopné těleso ocelové deskové - boční vývody 11-6110 600/1100/63 (v/d/h) teplovodní systém 90/70, TRV 15, PŠ 15</v>
      </c>
      <c r="BB779" s="211"/>
      <c r="BC779" s="211"/>
      <c r="BD779" s="211"/>
      <c r="BE779" s="211"/>
      <c r="BF779" s="211"/>
      <c r="BG779" s="211"/>
      <c r="BH779" s="211"/>
    </row>
    <row r="780" spans="1:60" outlineLevel="1" x14ac:dyDescent="0.2">
      <c r="A780" s="218"/>
      <c r="B780" s="219"/>
      <c r="C780" s="254" t="s">
        <v>3191</v>
      </c>
      <c r="D780" s="242"/>
      <c r="E780" s="242"/>
      <c r="F780" s="242"/>
      <c r="G780" s="242"/>
      <c r="H780" s="222"/>
      <c r="I780" s="222"/>
      <c r="J780" s="222"/>
      <c r="K780" s="222"/>
      <c r="L780" s="222"/>
      <c r="M780" s="222"/>
      <c r="N780" s="222"/>
      <c r="O780" s="222"/>
      <c r="P780" s="222"/>
      <c r="Q780" s="222"/>
      <c r="R780" s="222"/>
      <c r="S780" s="222"/>
      <c r="T780" s="222"/>
      <c r="U780" s="222"/>
      <c r="V780" s="222"/>
      <c r="W780" s="222"/>
      <c r="X780" s="222"/>
      <c r="Y780" s="211"/>
      <c r="Z780" s="211"/>
      <c r="AA780" s="211"/>
      <c r="AB780" s="211"/>
      <c r="AC780" s="211"/>
      <c r="AD780" s="211"/>
      <c r="AE780" s="211"/>
      <c r="AF780" s="211"/>
      <c r="AG780" s="211" t="s">
        <v>219</v>
      </c>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18"/>
      <c r="B781" s="219"/>
      <c r="C781" s="254" t="s">
        <v>2662</v>
      </c>
      <c r="D781" s="242"/>
      <c r="E781" s="242"/>
      <c r="F781" s="242"/>
      <c r="G781" s="242"/>
      <c r="H781" s="222"/>
      <c r="I781" s="222"/>
      <c r="J781" s="222"/>
      <c r="K781" s="222"/>
      <c r="L781" s="222"/>
      <c r="M781" s="222"/>
      <c r="N781" s="222"/>
      <c r="O781" s="222"/>
      <c r="P781" s="222"/>
      <c r="Q781" s="222"/>
      <c r="R781" s="222"/>
      <c r="S781" s="222"/>
      <c r="T781" s="222"/>
      <c r="U781" s="222"/>
      <c r="V781" s="222"/>
      <c r="W781" s="222"/>
      <c r="X781" s="222"/>
      <c r="Y781" s="211"/>
      <c r="Z781" s="211"/>
      <c r="AA781" s="211"/>
      <c r="AB781" s="211"/>
      <c r="AC781" s="211"/>
      <c r="AD781" s="211"/>
      <c r="AE781" s="211"/>
      <c r="AF781" s="211"/>
      <c r="AG781" s="211" t="s">
        <v>219</v>
      </c>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54" t="s">
        <v>1494</v>
      </c>
      <c r="D782" s="242"/>
      <c r="E782" s="242"/>
      <c r="F782" s="242"/>
      <c r="G782" s="242"/>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219</v>
      </c>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54" t="s">
        <v>1383</v>
      </c>
      <c r="D783" s="242"/>
      <c r="E783" s="242"/>
      <c r="F783" s="242"/>
      <c r="G783" s="24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219</v>
      </c>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68" t="s">
        <v>2656</v>
      </c>
      <c r="D784" s="259"/>
      <c r="E784" s="260">
        <v>2</v>
      </c>
      <c r="F784" s="222"/>
      <c r="G784" s="22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288</v>
      </c>
      <c r="AH784" s="211">
        <v>0</v>
      </c>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33">
        <v>187</v>
      </c>
      <c r="B785" s="234" t="s">
        <v>2657</v>
      </c>
      <c r="C785" s="252" t="s">
        <v>2658</v>
      </c>
      <c r="D785" s="235" t="s">
        <v>980</v>
      </c>
      <c r="E785" s="236">
        <v>4</v>
      </c>
      <c r="F785" s="237"/>
      <c r="G785" s="238">
        <f>ROUND(E785*F785,2)</f>
        <v>0</v>
      </c>
      <c r="H785" s="237"/>
      <c r="I785" s="238">
        <f>ROUND(E785*H785,2)</f>
        <v>0</v>
      </c>
      <c r="J785" s="237"/>
      <c r="K785" s="238">
        <f>ROUND(E785*J785,2)</f>
        <v>0</v>
      </c>
      <c r="L785" s="238">
        <v>21</v>
      </c>
      <c r="M785" s="238">
        <f>G785*(1+L785/100)</f>
        <v>0</v>
      </c>
      <c r="N785" s="238">
        <v>0</v>
      </c>
      <c r="O785" s="238">
        <f>ROUND(E785*N785,2)</f>
        <v>0</v>
      </c>
      <c r="P785" s="238">
        <v>0</v>
      </c>
      <c r="Q785" s="238">
        <f>ROUND(E785*P785,2)</f>
        <v>0</v>
      </c>
      <c r="R785" s="238"/>
      <c r="S785" s="238" t="s">
        <v>247</v>
      </c>
      <c r="T785" s="239" t="s">
        <v>215</v>
      </c>
      <c r="U785" s="222">
        <v>0</v>
      </c>
      <c r="V785" s="222">
        <f>ROUND(E785*U785,2)</f>
        <v>0</v>
      </c>
      <c r="W785" s="222"/>
      <c r="X785" s="222" t="s">
        <v>248</v>
      </c>
      <c r="Y785" s="211"/>
      <c r="Z785" s="211"/>
      <c r="AA785" s="211"/>
      <c r="AB785" s="211"/>
      <c r="AC785" s="211"/>
      <c r="AD785" s="211"/>
      <c r="AE785" s="211"/>
      <c r="AF785" s="211"/>
      <c r="AG785" s="211" t="s">
        <v>249</v>
      </c>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18"/>
      <c r="B786" s="219"/>
      <c r="C786" s="253" t="s">
        <v>3192</v>
      </c>
      <c r="D786" s="240"/>
      <c r="E786" s="240"/>
      <c r="F786" s="240"/>
      <c r="G786" s="240"/>
      <c r="H786" s="222"/>
      <c r="I786" s="222"/>
      <c r="J786" s="222"/>
      <c r="K786" s="222"/>
      <c r="L786" s="222"/>
      <c r="M786" s="222"/>
      <c r="N786" s="222"/>
      <c r="O786" s="222"/>
      <c r="P786" s="222"/>
      <c r="Q786" s="222"/>
      <c r="R786" s="222"/>
      <c r="S786" s="222"/>
      <c r="T786" s="222"/>
      <c r="U786" s="222"/>
      <c r="V786" s="222"/>
      <c r="W786" s="222"/>
      <c r="X786" s="222"/>
      <c r="Y786" s="211"/>
      <c r="Z786" s="211"/>
      <c r="AA786" s="211"/>
      <c r="AB786" s="211"/>
      <c r="AC786" s="211"/>
      <c r="AD786" s="211"/>
      <c r="AE786" s="211"/>
      <c r="AF786" s="211"/>
      <c r="AG786" s="211" t="s">
        <v>219</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54" t="s">
        <v>3193</v>
      </c>
      <c r="D787" s="242"/>
      <c r="E787" s="242"/>
      <c r="F787" s="242"/>
      <c r="G787" s="242"/>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219</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41" t="str">
        <f>C787</f>
        <v>nové otopné těleso ocelové deskové - boční vývody 11-6120 600/1100/63 (v/d/h) teplovodní systém 90/70, TRV 15, PŠ 15</v>
      </c>
      <c r="BB787" s="211"/>
      <c r="BC787" s="211"/>
      <c r="BD787" s="211"/>
      <c r="BE787" s="211"/>
      <c r="BF787" s="211"/>
      <c r="BG787" s="211"/>
      <c r="BH787" s="211"/>
    </row>
    <row r="788" spans="1:60" outlineLevel="1" x14ac:dyDescent="0.2">
      <c r="A788" s="218"/>
      <c r="B788" s="219"/>
      <c r="C788" s="254" t="s">
        <v>3191</v>
      </c>
      <c r="D788" s="242"/>
      <c r="E788" s="242"/>
      <c r="F788" s="242"/>
      <c r="G788" s="242"/>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219</v>
      </c>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18"/>
      <c r="B789" s="219"/>
      <c r="C789" s="254" t="s">
        <v>2662</v>
      </c>
      <c r="D789" s="242"/>
      <c r="E789" s="242"/>
      <c r="F789" s="242"/>
      <c r="G789" s="242"/>
      <c r="H789" s="222"/>
      <c r="I789" s="222"/>
      <c r="J789" s="222"/>
      <c r="K789" s="222"/>
      <c r="L789" s="222"/>
      <c r="M789" s="222"/>
      <c r="N789" s="222"/>
      <c r="O789" s="222"/>
      <c r="P789" s="222"/>
      <c r="Q789" s="222"/>
      <c r="R789" s="222"/>
      <c r="S789" s="222"/>
      <c r="T789" s="222"/>
      <c r="U789" s="222"/>
      <c r="V789" s="222"/>
      <c r="W789" s="222"/>
      <c r="X789" s="222"/>
      <c r="Y789" s="211"/>
      <c r="Z789" s="211"/>
      <c r="AA789" s="211"/>
      <c r="AB789" s="211"/>
      <c r="AC789" s="211"/>
      <c r="AD789" s="211"/>
      <c r="AE789" s="211"/>
      <c r="AF789" s="211"/>
      <c r="AG789" s="211" t="s">
        <v>219</v>
      </c>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18"/>
      <c r="B790" s="219"/>
      <c r="C790" s="254" t="s">
        <v>1494</v>
      </c>
      <c r="D790" s="242"/>
      <c r="E790" s="242"/>
      <c r="F790" s="242"/>
      <c r="G790" s="242"/>
      <c r="H790" s="222"/>
      <c r="I790" s="222"/>
      <c r="J790" s="222"/>
      <c r="K790" s="222"/>
      <c r="L790" s="222"/>
      <c r="M790" s="222"/>
      <c r="N790" s="222"/>
      <c r="O790" s="222"/>
      <c r="P790" s="222"/>
      <c r="Q790" s="222"/>
      <c r="R790" s="222"/>
      <c r="S790" s="222"/>
      <c r="T790" s="222"/>
      <c r="U790" s="222"/>
      <c r="V790" s="222"/>
      <c r="W790" s="222"/>
      <c r="X790" s="222"/>
      <c r="Y790" s="211"/>
      <c r="Z790" s="211"/>
      <c r="AA790" s="211"/>
      <c r="AB790" s="211"/>
      <c r="AC790" s="211"/>
      <c r="AD790" s="211"/>
      <c r="AE790" s="211"/>
      <c r="AF790" s="211"/>
      <c r="AG790" s="211" t="s">
        <v>219</v>
      </c>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54" t="s">
        <v>1383</v>
      </c>
      <c r="D791" s="242"/>
      <c r="E791" s="242"/>
      <c r="F791" s="242"/>
      <c r="G791" s="242"/>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219</v>
      </c>
      <c r="AH791" s="211"/>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outlineLevel="1" x14ac:dyDescent="0.2">
      <c r="A792" s="218"/>
      <c r="B792" s="219"/>
      <c r="C792" s="268" t="s">
        <v>2659</v>
      </c>
      <c r="D792" s="259"/>
      <c r="E792" s="260">
        <v>4</v>
      </c>
      <c r="F792" s="222"/>
      <c r="G792" s="222"/>
      <c r="H792" s="222"/>
      <c r="I792" s="222"/>
      <c r="J792" s="222"/>
      <c r="K792" s="222"/>
      <c r="L792" s="222"/>
      <c r="M792" s="222"/>
      <c r="N792" s="222"/>
      <c r="O792" s="222"/>
      <c r="P792" s="222"/>
      <c r="Q792" s="222"/>
      <c r="R792" s="222"/>
      <c r="S792" s="222"/>
      <c r="T792" s="222"/>
      <c r="U792" s="222"/>
      <c r="V792" s="222"/>
      <c r="W792" s="222"/>
      <c r="X792" s="222"/>
      <c r="Y792" s="211"/>
      <c r="Z792" s="211"/>
      <c r="AA792" s="211"/>
      <c r="AB792" s="211"/>
      <c r="AC792" s="211"/>
      <c r="AD792" s="211"/>
      <c r="AE792" s="211"/>
      <c r="AF792" s="211"/>
      <c r="AG792" s="211" t="s">
        <v>288</v>
      </c>
      <c r="AH792" s="211">
        <v>0</v>
      </c>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33">
        <v>188</v>
      </c>
      <c r="B793" s="234" t="s">
        <v>2660</v>
      </c>
      <c r="C793" s="252" t="s">
        <v>2661</v>
      </c>
      <c r="D793" s="235" t="s">
        <v>980</v>
      </c>
      <c r="E793" s="236">
        <v>3</v>
      </c>
      <c r="F793" s="237"/>
      <c r="G793" s="238">
        <f>ROUND(E793*F793,2)</f>
        <v>0</v>
      </c>
      <c r="H793" s="237"/>
      <c r="I793" s="238">
        <f>ROUND(E793*H793,2)</f>
        <v>0</v>
      </c>
      <c r="J793" s="237"/>
      <c r="K793" s="238">
        <f>ROUND(E793*J793,2)</f>
        <v>0</v>
      </c>
      <c r="L793" s="238">
        <v>21</v>
      </c>
      <c r="M793" s="238">
        <f>G793*(1+L793/100)</f>
        <v>0</v>
      </c>
      <c r="N793" s="238">
        <v>0</v>
      </c>
      <c r="O793" s="238">
        <f>ROUND(E793*N793,2)</f>
        <v>0</v>
      </c>
      <c r="P793" s="238">
        <v>0</v>
      </c>
      <c r="Q793" s="238">
        <f>ROUND(E793*P793,2)</f>
        <v>0</v>
      </c>
      <c r="R793" s="238"/>
      <c r="S793" s="238" t="s">
        <v>247</v>
      </c>
      <c r="T793" s="239" t="s">
        <v>215</v>
      </c>
      <c r="U793" s="222">
        <v>0</v>
      </c>
      <c r="V793" s="222">
        <f>ROUND(E793*U793,2)</f>
        <v>0</v>
      </c>
      <c r="W793" s="222"/>
      <c r="X793" s="222" t="s">
        <v>248</v>
      </c>
      <c r="Y793" s="211"/>
      <c r="Z793" s="211"/>
      <c r="AA793" s="211"/>
      <c r="AB793" s="211"/>
      <c r="AC793" s="211"/>
      <c r="AD793" s="211"/>
      <c r="AE793" s="211"/>
      <c r="AF793" s="211"/>
      <c r="AG793" s="211" t="s">
        <v>249</v>
      </c>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18"/>
      <c r="B794" s="219"/>
      <c r="C794" s="253" t="s">
        <v>3194</v>
      </c>
      <c r="D794" s="240"/>
      <c r="E794" s="240"/>
      <c r="F794" s="240"/>
      <c r="G794" s="240"/>
      <c r="H794" s="222"/>
      <c r="I794" s="222"/>
      <c r="J794" s="222"/>
      <c r="K794" s="222"/>
      <c r="L794" s="222"/>
      <c r="M794" s="222"/>
      <c r="N794" s="222"/>
      <c r="O794" s="222"/>
      <c r="P794" s="222"/>
      <c r="Q794" s="222"/>
      <c r="R794" s="222"/>
      <c r="S794" s="222"/>
      <c r="T794" s="222"/>
      <c r="U794" s="222"/>
      <c r="V794" s="222"/>
      <c r="W794" s="222"/>
      <c r="X794" s="222"/>
      <c r="Y794" s="211"/>
      <c r="Z794" s="211"/>
      <c r="AA794" s="211"/>
      <c r="AB794" s="211"/>
      <c r="AC794" s="211"/>
      <c r="AD794" s="211"/>
      <c r="AE794" s="211"/>
      <c r="AF794" s="211"/>
      <c r="AG794" s="211" t="s">
        <v>219</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54" t="s">
        <v>3195</v>
      </c>
      <c r="D795" s="242"/>
      <c r="E795" s="242"/>
      <c r="F795" s="242"/>
      <c r="G795" s="242"/>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219</v>
      </c>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18"/>
      <c r="B796" s="219"/>
      <c r="C796" s="254" t="s">
        <v>3196</v>
      </c>
      <c r="D796" s="242"/>
      <c r="E796" s="242"/>
      <c r="F796" s="242"/>
      <c r="G796" s="242"/>
      <c r="H796" s="222"/>
      <c r="I796" s="222"/>
      <c r="J796" s="222"/>
      <c r="K796" s="222"/>
      <c r="L796" s="222"/>
      <c r="M796" s="222"/>
      <c r="N796" s="222"/>
      <c r="O796" s="222"/>
      <c r="P796" s="222"/>
      <c r="Q796" s="222"/>
      <c r="R796" s="222"/>
      <c r="S796" s="222"/>
      <c r="T796" s="222"/>
      <c r="U796" s="222"/>
      <c r="V796" s="222"/>
      <c r="W796" s="222"/>
      <c r="X796" s="222"/>
      <c r="Y796" s="211"/>
      <c r="Z796" s="211"/>
      <c r="AA796" s="211"/>
      <c r="AB796" s="211"/>
      <c r="AC796" s="211"/>
      <c r="AD796" s="211"/>
      <c r="AE796" s="211"/>
      <c r="AF796" s="211"/>
      <c r="AG796" s="211" t="s">
        <v>219</v>
      </c>
      <c r="AH796" s="211"/>
      <c r="AI796" s="211"/>
      <c r="AJ796" s="211"/>
      <c r="AK796" s="211"/>
      <c r="AL796" s="211"/>
      <c r="AM796" s="211"/>
      <c r="AN796" s="211"/>
      <c r="AO796" s="211"/>
      <c r="AP796" s="211"/>
      <c r="AQ796" s="211"/>
      <c r="AR796" s="211"/>
      <c r="AS796" s="211"/>
      <c r="AT796" s="211"/>
      <c r="AU796" s="211"/>
      <c r="AV796" s="211"/>
      <c r="AW796" s="211"/>
      <c r="AX796" s="211"/>
      <c r="AY796" s="211"/>
      <c r="AZ796" s="211"/>
      <c r="BA796" s="241" t="str">
        <f>C796</f>
        <v>nové otopné těleso ocelové deskové - boční vývody 11-6140 600/1100/63 (v/d/h) teplovodní systém 90/70, TRV 15, PŠ 15</v>
      </c>
      <c r="BB796" s="211"/>
      <c r="BC796" s="211"/>
      <c r="BD796" s="211"/>
      <c r="BE796" s="211"/>
      <c r="BF796" s="211"/>
      <c r="BG796" s="211"/>
      <c r="BH796" s="211"/>
    </row>
    <row r="797" spans="1:60" outlineLevel="1" x14ac:dyDescent="0.2">
      <c r="A797" s="218"/>
      <c r="B797" s="219"/>
      <c r="C797" s="254" t="s">
        <v>3191</v>
      </c>
      <c r="D797" s="242"/>
      <c r="E797" s="242"/>
      <c r="F797" s="242"/>
      <c r="G797" s="242"/>
      <c r="H797" s="222"/>
      <c r="I797" s="222"/>
      <c r="J797" s="222"/>
      <c r="K797" s="222"/>
      <c r="L797" s="222"/>
      <c r="M797" s="222"/>
      <c r="N797" s="222"/>
      <c r="O797" s="222"/>
      <c r="P797" s="222"/>
      <c r="Q797" s="222"/>
      <c r="R797" s="222"/>
      <c r="S797" s="222"/>
      <c r="T797" s="222"/>
      <c r="U797" s="222"/>
      <c r="V797" s="222"/>
      <c r="W797" s="222"/>
      <c r="X797" s="222"/>
      <c r="Y797" s="211"/>
      <c r="Z797" s="211"/>
      <c r="AA797" s="211"/>
      <c r="AB797" s="211"/>
      <c r="AC797" s="211"/>
      <c r="AD797" s="211"/>
      <c r="AE797" s="211"/>
      <c r="AF797" s="211"/>
      <c r="AG797" s="211" t="s">
        <v>219</v>
      </c>
      <c r="AH797" s="211"/>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18"/>
      <c r="B798" s="219"/>
      <c r="C798" s="254" t="s">
        <v>2662</v>
      </c>
      <c r="D798" s="242"/>
      <c r="E798" s="242"/>
      <c r="F798" s="242"/>
      <c r="G798" s="242"/>
      <c r="H798" s="222"/>
      <c r="I798" s="222"/>
      <c r="J798" s="222"/>
      <c r="K798" s="222"/>
      <c r="L798" s="222"/>
      <c r="M798" s="222"/>
      <c r="N798" s="222"/>
      <c r="O798" s="222"/>
      <c r="P798" s="222"/>
      <c r="Q798" s="222"/>
      <c r="R798" s="222"/>
      <c r="S798" s="222"/>
      <c r="T798" s="222"/>
      <c r="U798" s="222"/>
      <c r="V798" s="222"/>
      <c r="W798" s="222"/>
      <c r="X798" s="222"/>
      <c r="Y798" s="211"/>
      <c r="Z798" s="211"/>
      <c r="AA798" s="211"/>
      <c r="AB798" s="211"/>
      <c r="AC798" s="211"/>
      <c r="AD798" s="211"/>
      <c r="AE798" s="211"/>
      <c r="AF798" s="211"/>
      <c r="AG798" s="211" t="s">
        <v>219</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68" t="s">
        <v>2663</v>
      </c>
      <c r="D799" s="259"/>
      <c r="E799" s="260">
        <v>3</v>
      </c>
      <c r="F799" s="222"/>
      <c r="G799" s="222"/>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288</v>
      </c>
      <c r="AH799" s="211">
        <v>0</v>
      </c>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33">
        <v>189</v>
      </c>
      <c r="B800" s="234" t="s">
        <v>2664</v>
      </c>
      <c r="C800" s="252" t="s">
        <v>2665</v>
      </c>
      <c r="D800" s="235" t="s">
        <v>980</v>
      </c>
      <c r="E800" s="236">
        <v>7</v>
      </c>
      <c r="F800" s="237"/>
      <c r="G800" s="238">
        <f>ROUND(E800*F800,2)</f>
        <v>0</v>
      </c>
      <c r="H800" s="237"/>
      <c r="I800" s="238">
        <f>ROUND(E800*H800,2)</f>
        <v>0</v>
      </c>
      <c r="J800" s="237"/>
      <c r="K800" s="238">
        <f>ROUND(E800*J800,2)</f>
        <v>0</v>
      </c>
      <c r="L800" s="238">
        <v>21</v>
      </c>
      <c r="M800" s="238">
        <f>G800*(1+L800/100)</f>
        <v>0</v>
      </c>
      <c r="N800" s="238">
        <v>0</v>
      </c>
      <c r="O800" s="238">
        <f>ROUND(E800*N800,2)</f>
        <v>0</v>
      </c>
      <c r="P800" s="238">
        <v>0</v>
      </c>
      <c r="Q800" s="238">
        <f>ROUND(E800*P800,2)</f>
        <v>0</v>
      </c>
      <c r="R800" s="238"/>
      <c r="S800" s="238" t="s">
        <v>247</v>
      </c>
      <c r="T800" s="239" t="s">
        <v>215</v>
      </c>
      <c r="U800" s="222">
        <v>0</v>
      </c>
      <c r="V800" s="222">
        <f>ROUND(E800*U800,2)</f>
        <v>0</v>
      </c>
      <c r="W800" s="222"/>
      <c r="X800" s="222" t="s">
        <v>248</v>
      </c>
      <c r="Y800" s="211"/>
      <c r="Z800" s="211"/>
      <c r="AA800" s="211"/>
      <c r="AB800" s="211"/>
      <c r="AC800" s="211"/>
      <c r="AD800" s="211"/>
      <c r="AE800" s="211"/>
      <c r="AF800" s="211"/>
      <c r="AG800" s="211" t="s">
        <v>249</v>
      </c>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18"/>
      <c r="B801" s="219"/>
      <c r="C801" s="253" t="s">
        <v>3197</v>
      </c>
      <c r="D801" s="240"/>
      <c r="E801" s="240"/>
      <c r="F801" s="240"/>
      <c r="G801" s="240"/>
      <c r="H801" s="222"/>
      <c r="I801" s="222"/>
      <c r="J801" s="222"/>
      <c r="K801" s="222"/>
      <c r="L801" s="222"/>
      <c r="M801" s="222"/>
      <c r="N801" s="222"/>
      <c r="O801" s="222"/>
      <c r="P801" s="222"/>
      <c r="Q801" s="222"/>
      <c r="R801" s="222"/>
      <c r="S801" s="222"/>
      <c r="T801" s="222"/>
      <c r="U801" s="222"/>
      <c r="V801" s="222"/>
      <c r="W801" s="222"/>
      <c r="X801" s="222"/>
      <c r="Y801" s="211"/>
      <c r="Z801" s="211"/>
      <c r="AA801" s="211"/>
      <c r="AB801" s="211"/>
      <c r="AC801" s="211"/>
      <c r="AD801" s="211"/>
      <c r="AE801" s="211"/>
      <c r="AF801" s="211"/>
      <c r="AG801" s="211" t="s">
        <v>219</v>
      </c>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18"/>
      <c r="B802" s="219"/>
      <c r="C802" s="254" t="s">
        <v>3198</v>
      </c>
      <c r="D802" s="242"/>
      <c r="E802" s="242"/>
      <c r="F802" s="242"/>
      <c r="G802" s="242"/>
      <c r="H802" s="222"/>
      <c r="I802" s="222"/>
      <c r="J802" s="222"/>
      <c r="K802" s="222"/>
      <c r="L802" s="222"/>
      <c r="M802" s="222"/>
      <c r="N802" s="222"/>
      <c r="O802" s="222"/>
      <c r="P802" s="222"/>
      <c r="Q802" s="222"/>
      <c r="R802" s="222"/>
      <c r="S802" s="222"/>
      <c r="T802" s="222"/>
      <c r="U802" s="222"/>
      <c r="V802" s="222"/>
      <c r="W802" s="222"/>
      <c r="X802" s="222"/>
      <c r="Y802" s="211"/>
      <c r="Z802" s="211"/>
      <c r="AA802" s="211"/>
      <c r="AB802" s="211"/>
      <c r="AC802" s="211"/>
      <c r="AD802" s="211"/>
      <c r="AE802" s="211"/>
      <c r="AF802" s="211"/>
      <c r="AG802" s="211" t="s">
        <v>219</v>
      </c>
      <c r="AH802" s="211"/>
      <c r="AI802" s="211"/>
      <c r="AJ802" s="211"/>
      <c r="AK802" s="211"/>
      <c r="AL802" s="211"/>
      <c r="AM802" s="211"/>
      <c r="AN802" s="211"/>
      <c r="AO802" s="211"/>
      <c r="AP802" s="211"/>
      <c r="AQ802" s="211"/>
      <c r="AR802" s="211"/>
      <c r="AS802" s="211"/>
      <c r="AT802" s="211"/>
      <c r="AU802" s="211"/>
      <c r="AV802" s="211"/>
      <c r="AW802" s="211"/>
      <c r="AX802" s="211"/>
      <c r="AY802" s="211"/>
      <c r="AZ802" s="211"/>
      <c r="BA802" s="241" t="str">
        <f>C802</f>
        <v>nové otopné těleso vertikální těleso se středovým připojením - K11V200058-M 2000/588/62 (v/d/h) teplovodní systém 90/70, TRV 15, PŠ 15</v>
      </c>
      <c r="BB802" s="211"/>
      <c r="BC802" s="211"/>
      <c r="BD802" s="211"/>
      <c r="BE802" s="211"/>
      <c r="BF802" s="211"/>
      <c r="BG802" s="211"/>
      <c r="BH802" s="211"/>
    </row>
    <row r="803" spans="1:60" outlineLevel="1" x14ac:dyDescent="0.2">
      <c r="A803" s="218"/>
      <c r="B803" s="219"/>
      <c r="C803" s="254" t="s">
        <v>3191</v>
      </c>
      <c r="D803" s="242"/>
      <c r="E803" s="242"/>
      <c r="F803" s="242"/>
      <c r="G803" s="24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219</v>
      </c>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18"/>
      <c r="B804" s="219"/>
      <c r="C804" s="254" t="s">
        <v>2662</v>
      </c>
      <c r="D804" s="242"/>
      <c r="E804" s="242"/>
      <c r="F804" s="242"/>
      <c r="G804" s="242"/>
      <c r="H804" s="222"/>
      <c r="I804" s="222"/>
      <c r="J804" s="222"/>
      <c r="K804" s="222"/>
      <c r="L804" s="222"/>
      <c r="M804" s="222"/>
      <c r="N804" s="222"/>
      <c r="O804" s="222"/>
      <c r="P804" s="222"/>
      <c r="Q804" s="222"/>
      <c r="R804" s="222"/>
      <c r="S804" s="222"/>
      <c r="T804" s="222"/>
      <c r="U804" s="222"/>
      <c r="V804" s="222"/>
      <c r="W804" s="222"/>
      <c r="X804" s="222"/>
      <c r="Y804" s="211"/>
      <c r="Z804" s="211"/>
      <c r="AA804" s="211"/>
      <c r="AB804" s="211"/>
      <c r="AC804" s="211"/>
      <c r="AD804" s="211"/>
      <c r="AE804" s="211"/>
      <c r="AF804" s="211"/>
      <c r="AG804" s="211" t="s">
        <v>219</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18"/>
      <c r="B805" s="219"/>
      <c r="C805" s="254" t="s">
        <v>1494</v>
      </c>
      <c r="D805" s="242"/>
      <c r="E805" s="242"/>
      <c r="F805" s="242"/>
      <c r="G805" s="242"/>
      <c r="H805" s="222"/>
      <c r="I805" s="222"/>
      <c r="J805" s="222"/>
      <c r="K805" s="222"/>
      <c r="L805" s="222"/>
      <c r="M805" s="222"/>
      <c r="N805" s="222"/>
      <c r="O805" s="222"/>
      <c r="P805" s="222"/>
      <c r="Q805" s="222"/>
      <c r="R805" s="222"/>
      <c r="S805" s="222"/>
      <c r="T805" s="222"/>
      <c r="U805" s="222"/>
      <c r="V805" s="222"/>
      <c r="W805" s="222"/>
      <c r="X805" s="222"/>
      <c r="Y805" s="211"/>
      <c r="Z805" s="211"/>
      <c r="AA805" s="211"/>
      <c r="AB805" s="211"/>
      <c r="AC805" s="211"/>
      <c r="AD805" s="211"/>
      <c r="AE805" s="211"/>
      <c r="AF805" s="211"/>
      <c r="AG805" s="211" t="s">
        <v>219</v>
      </c>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18"/>
      <c r="B806" s="219"/>
      <c r="C806" s="254" t="s">
        <v>1383</v>
      </c>
      <c r="D806" s="242"/>
      <c r="E806" s="242"/>
      <c r="F806" s="242"/>
      <c r="G806" s="242"/>
      <c r="H806" s="222"/>
      <c r="I806" s="222"/>
      <c r="J806" s="222"/>
      <c r="K806" s="222"/>
      <c r="L806" s="222"/>
      <c r="M806" s="222"/>
      <c r="N806" s="222"/>
      <c r="O806" s="222"/>
      <c r="P806" s="222"/>
      <c r="Q806" s="222"/>
      <c r="R806" s="222"/>
      <c r="S806" s="222"/>
      <c r="T806" s="222"/>
      <c r="U806" s="222"/>
      <c r="V806" s="222"/>
      <c r="W806" s="222"/>
      <c r="X806" s="222"/>
      <c r="Y806" s="211"/>
      <c r="Z806" s="211"/>
      <c r="AA806" s="211"/>
      <c r="AB806" s="211"/>
      <c r="AC806" s="211"/>
      <c r="AD806" s="211"/>
      <c r="AE806" s="211"/>
      <c r="AF806" s="211"/>
      <c r="AG806" s="211" t="s">
        <v>219</v>
      </c>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18"/>
      <c r="B807" s="219"/>
      <c r="C807" s="268" t="s">
        <v>2666</v>
      </c>
      <c r="D807" s="259"/>
      <c r="E807" s="260">
        <v>7</v>
      </c>
      <c r="F807" s="222"/>
      <c r="G807" s="222"/>
      <c r="H807" s="222"/>
      <c r="I807" s="222"/>
      <c r="J807" s="222"/>
      <c r="K807" s="222"/>
      <c r="L807" s="222"/>
      <c r="M807" s="222"/>
      <c r="N807" s="222"/>
      <c r="O807" s="222"/>
      <c r="P807" s="222"/>
      <c r="Q807" s="222"/>
      <c r="R807" s="222"/>
      <c r="S807" s="222"/>
      <c r="T807" s="222"/>
      <c r="U807" s="222"/>
      <c r="V807" s="222"/>
      <c r="W807" s="222"/>
      <c r="X807" s="222"/>
      <c r="Y807" s="211"/>
      <c r="Z807" s="211"/>
      <c r="AA807" s="211"/>
      <c r="AB807" s="211"/>
      <c r="AC807" s="211"/>
      <c r="AD807" s="211"/>
      <c r="AE807" s="211"/>
      <c r="AF807" s="211"/>
      <c r="AG807" s="211" t="s">
        <v>288</v>
      </c>
      <c r="AH807" s="211">
        <v>0</v>
      </c>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33">
        <v>190</v>
      </c>
      <c r="B808" s="234" t="s">
        <v>2667</v>
      </c>
      <c r="C808" s="252" t="s">
        <v>2668</v>
      </c>
      <c r="D808" s="235" t="s">
        <v>980</v>
      </c>
      <c r="E808" s="236">
        <v>3</v>
      </c>
      <c r="F808" s="237"/>
      <c r="G808" s="238">
        <f>ROUND(E808*F808,2)</f>
        <v>0</v>
      </c>
      <c r="H808" s="237"/>
      <c r="I808" s="238">
        <f>ROUND(E808*H808,2)</f>
        <v>0</v>
      </c>
      <c r="J808" s="237"/>
      <c r="K808" s="238">
        <f>ROUND(E808*J808,2)</f>
        <v>0</v>
      </c>
      <c r="L808" s="238">
        <v>21</v>
      </c>
      <c r="M808" s="238">
        <f>G808*(1+L808/100)</f>
        <v>0</v>
      </c>
      <c r="N808" s="238">
        <v>0</v>
      </c>
      <c r="O808" s="238">
        <f>ROUND(E808*N808,2)</f>
        <v>0</v>
      </c>
      <c r="P808" s="238">
        <v>0</v>
      </c>
      <c r="Q808" s="238">
        <f>ROUND(E808*P808,2)</f>
        <v>0</v>
      </c>
      <c r="R808" s="238"/>
      <c r="S808" s="238" t="s">
        <v>247</v>
      </c>
      <c r="T808" s="239" t="s">
        <v>215</v>
      </c>
      <c r="U808" s="222">
        <v>0</v>
      </c>
      <c r="V808" s="222">
        <f>ROUND(E808*U808,2)</f>
        <v>0</v>
      </c>
      <c r="W808" s="222"/>
      <c r="X808" s="222" t="s">
        <v>248</v>
      </c>
      <c r="Y808" s="211"/>
      <c r="Z808" s="211"/>
      <c r="AA808" s="211"/>
      <c r="AB808" s="211"/>
      <c r="AC808" s="211"/>
      <c r="AD808" s="211"/>
      <c r="AE808" s="211"/>
      <c r="AF808" s="211"/>
      <c r="AG808" s="211" t="s">
        <v>249</v>
      </c>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53" t="s">
        <v>3199</v>
      </c>
      <c r="D809" s="240"/>
      <c r="E809" s="240"/>
      <c r="F809" s="240"/>
      <c r="G809" s="240"/>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219</v>
      </c>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18"/>
      <c r="B810" s="219"/>
      <c r="C810" s="254" t="s">
        <v>3200</v>
      </c>
      <c r="D810" s="242"/>
      <c r="E810" s="242"/>
      <c r="F810" s="242"/>
      <c r="G810" s="242"/>
      <c r="H810" s="222"/>
      <c r="I810" s="222"/>
      <c r="J810" s="222"/>
      <c r="K810" s="222"/>
      <c r="L810" s="222"/>
      <c r="M810" s="222"/>
      <c r="N810" s="222"/>
      <c r="O810" s="222"/>
      <c r="P810" s="222"/>
      <c r="Q810" s="222"/>
      <c r="R810" s="222"/>
      <c r="S810" s="222"/>
      <c r="T810" s="222"/>
      <c r="U810" s="222"/>
      <c r="V810" s="222"/>
      <c r="W810" s="222"/>
      <c r="X810" s="222"/>
      <c r="Y810" s="211"/>
      <c r="Z810" s="211"/>
      <c r="AA810" s="211"/>
      <c r="AB810" s="211"/>
      <c r="AC810" s="211"/>
      <c r="AD810" s="211"/>
      <c r="AE810" s="211"/>
      <c r="AF810" s="211"/>
      <c r="AG810" s="211" t="s">
        <v>219</v>
      </c>
      <c r="AH810" s="211"/>
      <c r="AI810" s="211"/>
      <c r="AJ810" s="211"/>
      <c r="AK810" s="211"/>
      <c r="AL810" s="211"/>
      <c r="AM810" s="211"/>
      <c r="AN810" s="211"/>
      <c r="AO810" s="211"/>
      <c r="AP810" s="211"/>
      <c r="AQ810" s="211"/>
      <c r="AR810" s="211"/>
      <c r="AS810" s="211"/>
      <c r="AT810" s="211"/>
      <c r="AU810" s="211"/>
      <c r="AV810" s="211"/>
      <c r="AW810" s="211"/>
      <c r="AX810" s="211"/>
      <c r="AY810" s="211"/>
      <c r="AZ810" s="211"/>
      <c r="BA810" s="241" t="str">
        <f>C810</f>
        <v>nové otopné těleso vertikální těleso se středovým připojením - K11V200066-M 2000/662/62 (v/d/h) teplovodní systém 90/70, TRV 15, PŠ 15</v>
      </c>
      <c r="BB810" s="211"/>
      <c r="BC810" s="211"/>
      <c r="BD810" s="211"/>
      <c r="BE810" s="211"/>
      <c r="BF810" s="211"/>
      <c r="BG810" s="211"/>
      <c r="BH810" s="211"/>
    </row>
    <row r="811" spans="1:60" outlineLevel="1" x14ac:dyDescent="0.2">
      <c r="A811" s="218"/>
      <c r="B811" s="219"/>
      <c r="C811" s="254" t="s">
        <v>3191</v>
      </c>
      <c r="D811" s="242"/>
      <c r="E811" s="242"/>
      <c r="F811" s="242"/>
      <c r="G811" s="242"/>
      <c r="H811" s="222"/>
      <c r="I811" s="222"/>
      <c r="J811" s="222"/>
      <c r="K811" s="222"/>
      <c r="L811" s="222"/>
      <c r="M811" s="222"/>
      <c r="N811" s="222"/>
      <c r="O811" s="222"/>
      <c r="P811" s="222"/>
      <c r="Q811" s="222"/>
      <c r="R811" s="222"/>
      <c r="S811" s="222"/>
      <c r="T811" s="222"/>
      <c r="U811" s="222"/>
      <c r="V811" s="222"/>
      <c r="W811" s="222"/>
      <c r="X811" s="222"/>
      <c r="Y811" s="211"/>
      <c r="Z811" s="211"/>
      <c r="AA811" s="211"/>
      <c r="AB811" s="211"/>
      <c r="AC811" s="211"/>
      <c r="AD811" s="211"/>
      <c r="AE811" s="211"/>
      <c r="AF811" s="211"/>
      <c r="AG811" s="211" t="s">
        <v>219</v>
      </c>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18"/>
      <c r="B812" s="219"/>
      <c r="C812" s="254" t="s">
        <v>2662</v>
      </c>
      <c r="D812" s="242"/>
      <c r="E812" s="242"/>
      <c r="F812" s="242"/>
      <c r="G812" s="242"/>
      <c r="H812" s="222"/>
      <c r="I812" s="222"/>
      <c r="J812" s="222"/>
      <c r="K812" s="222"/>
      <c r="L812" s="222"/>
      <c r="M812" s="222"/>
      <c r="N812" s="222"/>
      <c r="O812" s="222"/>
      <c r="P812" s="222"/>
      <c r="Q812" s="222"/>
      <c r="R812" s="222"/>
      <c r="S812" s="222"/>
      <c r="T812" s="222"/>
      <c r="U812" s="222"/>
      <c r="V812" s="222"/>
      <c r="W812" s="222"/>
      <c r="X812" s="222"/>
      <c r="Y812" s="211"/>
      <c r="Z812" s="211"/>
      <c r="AA812" s="211"/>
      <c r="AB812" s="211"/>
      <c r="AC812" s="211"/>
      <c r="AD812" s="211"/>
      <c r="AE812" s="211"/>
      <c r="AF812" s="211"/>
      <c r="AG812" s="211" t="s">
        <v>219</v>
      </c>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54" t="s">
        <v>1494</v>
      </c>
      <c r="D813" s="242"/>
      <c r="E813" s="242"/>
      <c r="F813" s="242"/>
      <c r="G813" s="24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219</v>
      </c>
      <c r="AH813" s="211"/>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18"/>
      <c r="B814" s="219"/>
      <c r="C814" s="254" t="s">
        <v>1383</v>
      </c>
      <c r="D814" s="242"/>
      <c r="E814" s="242"/>
      <c r="F814" s="242"/>
      <c r="G814" s="242"/>
      <c r="H814" s="222"/>
      <c r="I814" s="222"/>
      <c r="J814" s="222"/>
      <c r="K814" s="222"/>
      <c r="L814" s="222"/>
      <c r="M814" s="222"/>
      <c r="N814" s="222"/>
      <c r="O814" s="222"/>
      <c r="P814" s="222"/>
      <c r="Q814" s="222"/>
      <c r="R814" s="222"/>
      <c r="S814" s="222"/>
      <c r="T814" s="222"/>
      <c r="U814" s="222"/>
      <c r="V814" s="222"/>
      <c r="W814" s="222"/>
      <c r="X814" s="222"/>
      <c r="Y814" s="211"/>
      <c r="Z814" s="211"/>
      <c r="AA814" s="211"/>
      <c r="AB814" s="211"/>
      <c r="AC814" s="211"/>
      <c r="AD814" s="211"/>
      <c r="AE814" s="211"/>
      <c r="AF814" s="211"/>
      <c r="AG814" s="211" t="s">
        <v>219</v>
      </c>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18"/>
      <c r="B815" s="219"/>
      <c r="C815" s="268" t="s">
        <v>2669</v>
      </c>
      <c r="D815" s="259"/>
      <c r="E815" s="260">
        <v>3</v>
      </c>
      <c r="F815" s="222"/>
      <c r="G815" s="222"/>
      <c r="H815" s="222"/>
      <c r="I815" s="222"/>
      <c r="J815" s="222"/>
      <c r="K815" s="222"/>
      <c r="L815" s="222"/>
      <c r="M815" s="222"/>
      <c r="N815" s="222"/>
      <c r="O815" s="222"/>
      <c r="P815" s="222"/>
      <c r="Q815" s="222"/>
      <c r="R815" s="222"/>
      <c r="S815" s="222"/>
      <c r="T815" s="222"/>
      <c r="U815" s="222"/>
      <c r="V815" s="222"/>
      <c r="W815" s="222"/>
      <c r="X815" s="222"/>
      <c r="Y815" s="211"/>
      <c r="Z815" s="211"/>
      <c r="AA815" s="211"/>
      <c r="AB815" s="211"/>
      <c r="AC815" s="211"/>
      <c r="AD815" s="211"/>
      <c r="AE815" s="211"/>
      <c r="AF815" s="211"/>
      <c r="AG815" s="211" t="s">
        <v>288</v>
      </c>
      <c r="AH815" s="211">
        <v>0</v>
      </c>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33">
        <v>191</v>
      </c>
      <c r="B816" s="234" t="s">
        <v>2670</v>
      </c>
      <c r="C816" s="252" t="s">
        <v>2668</v>
      </c>
      <c r="D816" s="235" t="s">
        <v>980</v>
      </c>
      <c r="E816" s="236">
        <v>2</v>
      </c>
      <c r="F816" s="237"/>
      <c r="G816" s="238">
        <f>ROUND(E816*F816,2)</f>
        <v>0</v>
      </c>
      <c r="H816" s="237"/>
      <c r="I816" s="238">
        <f>ROUND(E816*H816,2)</f>
        <v>0</v>
      </c>
      <c r="J816" s="237"/>
      <c r="K816" s="238">
        <f>ROUND(E816*J816,2)</f>
        <v>0</v>
      </c>
      <c r="L816" s="238">
        <v>21</v>
      </c>
      <c r="M816" s="238">
        <f>G816*(1+L816/100)</f>
        <v>0</v>
      </c>
      <c r="N816" s="238">
        <v>0</v>
      </c>
      <c r="O816" s="238">
        <f>ROUND(E816*N816,2)</f>
        <v>0</v>
      </c>
      <c r="P816" s="238">
        <v>0</v>
      </c>
      <c r="Q816" s="238">
        <f>ROUND(E816*P816,2)</f>
        <v>0</v>
      </c>
      <c r="R816" s="238"/>
      <c r="S816" s="238" t="s">
        <v>247</v>
      </c>
      <c r="T816" s="239" t="s">
        <v>215</v>
      </c>
      <c r="U816" s="222">
        <v>0</v>
      </c>
      <c r="V816" s="222">
        <f>ROUND(E816*U816,2)</f>
        <v>0</v>
      </c>
      <c r="W816" s="222"/>
      <c r="X816" s="222" t="s">
        <v>248</v>
      </c>
      <c r="Y816" s="211"/>
      <c r="Z816" s="211"/>
      <c r="AA816" s="211"/>
      <c r="AB816" s="211"/>
      <c r="AC816" s="211"/>
      <c r="AD816" s="211"/>
      <c r="AE816" s="211"/>
      <c r="AF816" s="211"/>
      <c r="AG816" s="211" t="s">
        <v>249</v>
      </c>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53" t="s">
        <v>3199</v>
      </c>
      <c r="D817" s="240"/>
      <c r="E817" s="240"/>
      <c r="F817" s="240"/>
      <c r="G817" s="240"/>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219</v>
      </c>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18"/>
      <c r="B818" s="219"/>
      <c r="C818" s="254" t="s">
        <v>3200</v>
      </c>
      <c r="D818" s="242"/>
      <c r="E818" s="242"/>
      <c r="F818" s="242"/>
      <c r="G818" s="242"/>
      <c r="H818" s="222"/>
      <c r="I818" s="222"/>
      <c r="J818" s="222"/>
      <c r="K818" s="222"/>
      <c r="L818" s="222"/>
      <c r="M818" s="222"/>
      <c r="N818" s="222"/>
      <c r="O818" s="222"/>
      <c r="P818" s="222"/>
      <c r="Q818" s="222"/>
      <c r="R818" s="222"/>
      <c r="S818" s="222"/>
      <c r="T818" s="222"/>
      <c r="U818" s="222"/>
      <c r="V818" s="222"/>
      <c r="W818" s="222"/>
      <c r="X818" s="222"/>
      <c r="Y818" s="211"/>
      <c r="Z818" s="211"/>
      <c r="AA818" s="211"/>
      <c r="AB818" s="211"/>
      <c r="AC818" s="211"/>
      <c r="AD818" s="211"/>
      <c r="AE818" s="211"/>
      <c r="AF818" s="211"/>
      <c r="AG818" s="211" t="s">
        <v>219</v>
      </c>
      <c r="AH818" s="211"/>
      <c r="AI818" s="211"/>
      <c r="AJ818" s="211"/>
      <c r="AK818" s="211"/>
      <c r="AL818" s="211"/>
      <c r="AM818" s="211"/>
      <c r="AN818" s="211"/>
      <c r="AO818" s="211"/>
      <c r="AP818" s="211"/>
      <c r="AQ818" s="211"/>
      <c r="AR818" s="211"/>
      <c r="AS818" s="211"/>
      <c r="AT818" s="211"/>
      <c r="AU818" s="211"/>
      <c r="AV818" s="211"/>
      <c r="AW818" s="211"/>
      <c r="AX818" s="211"/>
      <c r="AY818" s="211"/>
      <c r="AZ818" s="211"/>
      <c r="BA818" s="241" t="str">
        <f>C818</f>
        <v>nové otopné těleso vertikální těleso se středovým připojením - K11V200066-M 2000/662/62 (v/d/h) teplovodní systém 90/70, TRV 15, PŠ 15</v>
      </c>
      <c r="BB818" s="211"/>
      <c r="BC818" s="211"/>
      <c r="BD818" s="211"/>
      <c r="BE818" s="211"/>
      <c r="BF818" s="211"/>
      <c r="BG818" s="211"/>
      <c r="BH818" s="211"/>
    </row>
    <row r="819" spans="1:60" outlineLevel="1" x14ac:dyDescent="0.2">
      <c r="A819" s="218"/>
      <c r="B819" s="219"/>
      <c r="C819" s="254" t="s">
        <v>3191</v>
      </c>
      <c r="D819" s="242"/>
      <c r="E819" s="242"/>
      <c r="F819" s="242"/>
      <c r="G819" s="24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219</v>
      </c>
      <c r="AH819" s="211"/>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18"/>
      <c r="B820" s="219"/>
      <c r="C820" s="254" t="s">
        <v>2662</v>
      </c>
      <c r="D820" s="242"/>
      <c r="E820" s="242"/>
      <c r="F820" s="242"/>
      <c r="G820" s="242"/>
      <c r="H820" s="222"/>
      <c r="I820" s="222"/>
      <c r="J820" s="222"/>
      <c r="K820" s="222"/>
      <c r="L820" s="222"/>
      <c r="M820" s="222"/>
      <c r="N820" s="222"/>
      <c r="O820" s="222"/>
      <c r="P820" s="222"/>
      <c r="Q820" s="222"/>
      <c r="R820" s="222"/>
      <c r="S820" s="222"/>
      <c r="T820" s="222"/>
      <c r="U820" s="222"/>
      <c r="V820" s="222"/>
      <c r="W820" s="222"/>
      <c r="X820" s="222"/>
      <c r="Y820" s="211"/>
      <c r="Z820" s="211"/>
      <c r="AA820" s="211"/>
      <c r="AB820" s="211"/>
      <c r="AC820" s="211"/>
      <c r="AD820" s="211"/>
      <c r="AE820" s="211"/>
      <c r="AF820" s="211"/>
      <c r="AG820" s="211" t="s">
        <v>219</v>
      </c>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18"/>
      <c r="B821" s="219"/>
      <c r="C821" s="254" t="s">
        <v>1494</v>
      </c>
      <c r="D821" s="242"/>
      <c r="E821" s="242"/>
      <c r="F821" s="242"/>
      <c r="G821" s="242"/>
      <c r="H821" s="222"/>
      <c r="I821" s="222"/>
      <c r="J821" s="222"/>
      <c r="K821" s="222"/>
      <c r="L821" s="222"/>
      <c r="M821" s="222"/>
      <c r="N821" s="222"/>
      <c r="O821" s="222"/>
      <c r="P821" s="222"/>
      <c r="Q821" s="222"/>
      <c r="R821" s="222"/>
      <c r="S821" s="222"/>
      <c r="T821" s="222"/>
      <c r="U821" s="222"/>
      <c r="V821" s="222"/>
      <c r="W821" s="222"/>
      <c r="X821" s="222"/>
      <c r="Y821" s="211"/>
      <c r="Z821" s="211"/>
      <c r="AA821" s="211"/>
      <c r="AB821" s="211"/>
      <c r="AC821" s="211"/>
      <c r="AD821" s="211"/>
      <c r="AE821" s="211"/>
      <c r="AF821" s="211"/>
      <c r="AG821" s="211" t="s">
        <v>219</v>
      </c>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18"/>
      <c r="B822" s="219"/>
      <c r="C822" s="254" t="s">
        <v>1383</v>
      </c>
      <c r="D822" s="242"/>
      <c r="E822" s="242"/>
      <c r="F822" s="242"/>
      <c r="G822" s="242"/>
      <c r="H822" s="222"/>
      <c r="I822" s="222"/>
      <c r="J822" s="222"/>
      <c r="K822" s="222"/>
      <c r="L822" s="222"/>
      <c r="M822" s="222"/>
      <c r="N822" s="222"/>
      <c r="O822" s="222"/>
      <c r="P822" s="222"/>
      <c r="Q822" s="222"/>
      <c r="R822" s="222"/>
      <c r="S822" s="222"/>
      <c r="T822" s="222"/>
      <c r="U822" s="222"/>
      <c r="V822" s="222"/>
      <c r="W822" s="222"/>
      <c r="X822" s="222"/>
      <c r="Y822" s="211"/>
      <c r="Z822" s="211"/>
      <c r="AA822" s="211"/>
      <c r="AB822" s="211"/>
      <c r="AC822" s="211"/>
      <c r="AD822" s="211"/>
      <c r="AE822" s="211"/>
      <c r="AF822" s="211"/>
      <c r="AG822" s="211" t="s">
        <v>219</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18"/>
      <c r="B823" s="219"/>
      <c r="C823" s="268" t="s">
        <v>2671</v>
      </c>
      <c r="D823" s="259"/>
      <c r="E823" s="260">
        <v>2</v>
      </c>
      <c r="F823" s="222"/>
      <c r="G823" s="222"/>
      <c r="H823" s="222"/>
      <c r="I823" s="222"/>
      <c r="J823" s="222"/>
      <c r="K823" s="222"/>
      <c r="L823" s="222"/>
      <c r="M823" s="222"/>
      <c r="N823" s="222"/>
      <c r="O823" s="222"/>
      <c r="P823" s="222"/>
      <c r="Q823" s="222"/>
      <c r="R823" s="222"/>
      <c r="S823" s="222"/>
      <c r="T823" s="222"/>
      <c r="U823" s="222"/>
      <c r="V823" s="222"/>
      <c r="W823" s="222"/>
      <c r="X823" s="222"/>
      <c r="Y823" s="211"/>
      <c r="Z823" s="211"/>
      <c r="AA823" s="211"/>
      <c r="AB823" s="211"/>
      <c r="AC823" s="211"/>
      <c r="AD823" s="211"/>
      <c r="AE823" s="211"/>
      <c r="AF823" s="211"/>
      <c r="AG823" s="211" t="s">
        <v>288</v>
      </c>
      <c r="AH823" s="211">
        <v>0</v>
      </c>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ht="13.1" x14ac:dyDescent="0.2">
      <c r="A824" s="227" t="s">
        <v>209</v>
      </c>
      <c r="B824" s="228" t="s">
        <v>144</v>
      </c>
      <c r="C824" s="251" t="s">
        <v>145</v>
      </c>
      <c r="D824" s="229"/>
      <c r="E824" s="230"/>
      <c r="F824" s="231"/>
      <c r="G824" s="231">
        <f>SUMIF(AG825:AG982,"&lt;&gt;NOR",G825:G982)</f>
        <v>0</v>
      </c>
      <c r="H824" s="231"/>
      <c r="I824" s="231">
        <f>SUM(I825:I982)</f>
        <v>0</v>
      </c>
      <c r="J824" s="231"/>
      <c r="K824" s="231">
        <f>SUM(K825:K982)</f>
        <v>0</v>
      </c>
      <c r="L824" s="231"/>
      <c r="M824" s="231">
        <f>SUM(M825:M982)</f>
        <v>0</v>
      </c>
      <c r="N824" s="231"/>
      <c r="O824" s="231">
        <f>SUM(O825:O982)</f>
        <v>37.659999999999997</v>
      </c>
      <c r="P824" s="231"/>
      <c r="Q824" s="231">
        <f>SUM(Q825:Q982)</f>
        <v>17.2</v>
      </c>
      <c r="R824" s="231"/>
      <c r="S824" s="231"/>
      <c r="T824" s="232"/>
      <c r="U824" s="226"/>
      <c r="V824" s="226">
        <f>SUM(V825:V982)</f>
        <v>1137.8999999999999</v>
      </c>
      <c r="W824" s="226"/>
      <c r="X824" s="226"/>
      <c r="AG824" t="s">
        <v>210</v>
      </c>
    </row>
    <row r="825" spans="1:60" ht="31.45" outlineLevel="1" x14ac:dyDescent="0.2">
      <c r="A825" s="233">
        <v>192</v>
      </c>
      <c r="B825" s="234" t="s">
        <v>2672</v>
      </c>
      <c r="C825" s="252" t="s">
        <v>2673</v>
      </c>
      <c r="D825" s="235" t="s">
        <v>349</v>
      </c>
      <c r="E825" s="236">
        <v>162.80000000000001</v>
      </c>
      <c r="F825" s="237"/>
      <c r="G825" s="238">
        <f>ROUND(E825*F825,2)</f>
        <v>0</v>
      </c>
      <c r="H825" s="237"/>
      <c r="I825" s="238">
        <f>ROUND(E825*H825,2)</f>
        <v>0</v>
      </c>
      <c r="J825" s="237"/>
      <c r="K825" s="238">
        <f>ROUND(E825*J825,2)</f>
        <v>0</v>
      </c>
      <c r="L825" s="238">
        <v>21</v>
      </c>
      <c r="M825" s="238">
        <f>G825*(1+L825/100)</f>
        <v>0</v>
      </c>
      <c r="N825" s="238">
        <v>9.8999999999999999E-4</v>
      </c>
      <c r="O825" s="238">
        <f>ROUND(E825*N825,2)</f>
        <v>0.16</v>
      </c>
      <c r="P825" s="238">
        <v>0</v>
      </c>
      <c r="Q825" s="238">
        <f>ROUND(E825*P825,2)</f>
        <v>0</v>
      </c>
      <c r="R825" s="238" t="s">
        <v>860</v>
      </c>
      <c r="S825" s="238" t="s">
        <v>214</v>
      </c>
      <c r="T825" s="239" t="s">
        <v>284</v>
      </c>
      <c r="U825" s="222">
        <v>0.26200000000000001</v>
      </c>
      <c r="V825" s="222">
        <f>ROUND(E825*U825,2)</f>
        <v>42.65</v>
      </c>
      <c r="W825" s="222"/>
      <c r="X825" s="222" t="s">
        <v>248</v>
      </c>
      <c r="Y825" s="211"/>
      <c r="Z825" s="211"/>
      <c r="AA825" s="211"/>
      <c r="AB825" s="211"/>
      <c r="AC825" s="211"/>
      <c r="AD825" s="211"/>
      <c r="AE825" s="211"/>
      <c r="AF825" s="211"/>
      <c r="AG825" s="211" t="s">
        <v>745</v>
      </c>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18"/>
      <c r="B826" s="219"/>
      <c r="C826" s="268" t="s">
        <v>2674</v>
      </c>
      <c r="D826" s="259"/>
      <c r="E826" s="260">
        <v>141.80000000000001</v>
      </c>
      <c r="F826" s="222"/>
      <c r="G826" s="222"/>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288</v>
      </c>
      <c r="AH826" s="211">
        <v>0</v>
      </c>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outlineLevel="1" x14ac:dyDescent="0.2">
      <c r="A827" s="218"/>
      <c r="B827" s="219"/>
      <c r="C827" s="268" t="s">
        <v>2675</v>
      </c>
      <c r="D827" s="259"/>
      <c r="E827" s="260">
        <v>21</v>
      </c>
      <c r="F827" s="222"/>
      <c r="G827" s="222"/>
      <c r="H827" s="222"/>
      <c r="I827" s="222"/>
      <c r="J827" s="222"/>
      <c r="K827" s="222"/>
      <c r="L827" s="222"/>
      <c r="M827" s="222"/>
      <c r="N827" s="222"/>
      <c r="O827" s="222"/>
      <c r="P827" s="222"/>
      <c r="Q827" s="222"/>
      <c r="R827" s="222"/>
      <c r="S827" s="222"/>
      <c r="T827" s="222"/>
      <c r="U827" s="222"/>
      <c r="V827" s="222"/>
      <c r="W827" s="222"/>
      <c r="X827" s="222"/>
      <c r="Y827" s="211"/>
      <c r="Z827" s="211"/>
      <c r="AA827" s="211"/>
      <c r="AB827" s="211"/>
      <c r="AC827" s="211"/>
      <c r="AD827" s="211"/>
      <c r="AE827" s="211"/>
      <c r="AF827" s="211"/>
      <c r="AG827" s="211" t="s">
        <v>288</v>
      </c>
      <c r="AH827" s="211">
        <v>0</v>
      </c>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ht="31.45" outlineLevel="1" x14ac:dyDescent="0.2">
      <c r="A828" s="233">
        <v>193</v>
      </c>
      <c r="B828" s="234" t="s">
        <v>2676</v>
      </c>
      <c r="C828" s="252" t="s">
        <v>2677</v>
      </c>
      <c r="D828" s="235" t="s">
        <v>349</v>
      </c>
      <c r="E828" s="236">
        <v>133.9</v>
      </c>
      <c r="F828" s="237"/>
      <c r="G828" s="238">
        <f>ROUND(E828*F828,2)</f>
        <v>0</v>
      </c>
      <c r="H828" s="237"/>
      <c r="I828" s="238">
        <f>ROUND(E828*H828,2)</f>
        <v>0</v>
      </c>
      <c r="J828" s="237"/>
      <c r="K828" s="238">
        <f>ROUND(E828*J828,2)</f>
        <v>0</v>
      </c>
      <c r="L828" s="238">
        <v>21</v>
      </c>
      <c r="M828" s="238">
        <f>G828*(1+L828/100)</f>
        <v>0</v>
      </c>
      <c r="N828" s="238">
        <v>9.8999999999999999E-4</v>
      </c>
      <c r="O828" s="238">
        <f>ROUND(E828*N828,2)</f>
        <v>0.13</v>
      </c>
      <c r="P828" s="238">
        <v>0</v>
      </c>
      <c r="Q828" s="238">
        <f>ROUND(E828*P828,2)</f>
        <v>0</v>
      </c>
      <c r="R828" s="238" t="s">
        <v>860</v>
      </c>
      <c r="S828" s="238" t="s">
        <v>214</v>
      </c>
      <c r="T828" s="239" t="s">
        <v>284</v>
      </c>
      <c r="U828" s="222">
        <v>0.36099999999999999</v>
      </c>
      <c r="V828" s="222">
        <f>ROUND(E828*U828,2)</f>
        <v>48.34</v>
      </c>
      <c r="W828" s="222"/>
      <c r="X828" s="222" t="s">
        <v>248</v>
      </c>
      <c r="Y828" s="211"/>
      <c r="Z828" s="211"/>
      <c r="AA828" s="211"/>
      <c r="AB828" s="211"/>
      <c r="AC828" s="211"/>
      <c r="AD828" s="211"/>
      <c r="AE828" s="211"/>
      <c r="AF828" s="211"/>
      <c r="AG828" s="211" t="s">
        <v>745</v>
      </c>
      <c r="AH828" s="211"/>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outlineLevel="1" x14ac:dyDescent="0.2">
      <c r="A829" s="218"/>
      <c r="B829" s="219"/>
      <c r="C829" s="268" t="s">
        <v>2678</v>
      </c>
      <c r="D829" s="259"/>
      <c r="E829" s="260">
        <v>64.8</v>
      </c>
      <c r="F829" s="222"/>
      <c r="G829" s="222"/>
      <c r="H829" s="222"/>
      <c r="I829" s="222"/>
      <c r="J829" s="222"/>
      <c r="K829" s="222"/>
      <c r="L829" s="222"/>
      <c r="M829" s="222"/>
      <c r="N829" s="222"/>
      <c r="O829" s="222"/>
      <c r="P829" s="222"/>
      <c r="Q829" s="222"/>
      <c r="R829" s="222"/>
      <c r="S829" s="222"/>
      <c r="T829" s="222"/>
      <c r="U829" s="222"/>
      <c r="V829" s="222"/>
      <c r="W829" s="222"/>
      <c r="X829" s="222"/>
      <c r="Y829" s="211"/>
      <c r="Z829" s="211"/>
      <c r="AA829" s="211"/>
      <c r="AB829" s="211"/>
      <c r="AC829" s="211"/>
      <c r="AD829" s="211"/>
      <c r="AE829" s="211"/>
      <c r="AF829" s="211"/>
      <c r="AG829" s="211" t="s">
        <v>288</v>
      </c>
      <c r="AH829" s="211">
        <v>0</v>
      </c>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68" t="s">
        <v>2679</v>
      </c>
      <c r="D830" s="259"/>
      <c r="E830" s="260">
        <v>26.4</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0</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68" t="s">
        <v>2680</v>
      </c>
      <c r="D831" s="259"/>
      <c r="E831" s="260">
        <v>34.799999999999997</v>
      </c>
      <c r="F831" s="222"/>
      <c r="G831" s="22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288</v>
      </c>
      <c r="AH831" s="211">
        <v>0</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outlineLevel="1" x14ac:dyDescent="0.2">
      <c r="A832" s="218"/>
      <c r="B832" s="219"/>
      <c r="C832" s="268" t="s">
        <v>2681</v>
      </c>
      <c r="D832" s="259"/>
      <c r="E832" s="260">
        <v>4.3</v>
      </c>
      <c r="F832" s="222"/>
      <c r="G832" s="22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288</v>
      </c>
      <c r="AH832" s="211">
        <v>0</v>
      </c>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outlineLevel="1" x14ac:dyDescent="0.2">
      <c r="A833" s="218"/>
      <c r="B833" s="219"/>
      <c r="C833" s="268" t="s">
        <v>2682</v>
      </c>
      <c r="D833" s="259"/>
      <c r="E833" s="260">
        <v>3.6</v>
      </c>
      <c r="F833" s="222"/>
      <c r="G833" s="222"/>
      <c r="H833" s="222"/>
      <c r="I833" s="222"/>
      <c r="J833" s="222"/>
      <c r="K833" s="222"/>
      <c r="L833" s="222"/>
      <c r="M833" s="222"/>
      <c r="N833" s="222"/>
      <c r="O833" s="222"/>
      <c r="P833" s="222"/>
      <c r="Q833" s="222"/>
      <c r="R833" s="222"/>
      <c r="S833" s="222"/>
      <c r="T833" s="222"/>
      <c r="U833" s="222"/>
      <c r="V833" s="222"/>
      <c r="W833" s="222"/>
      <c r="X833" s="222"/>
      <c r="Y833" s="211"/>
      <c r="Z833" s="211"/>
      <c r="AA833" s="211"/>
      <c r="AB833" s="211"/>
      <c r="AC833" s="211"/>
      <c r="AD833" s="211"/>
      <c r="AE833" s="211"/>
      <c r="AF833" s="211"/>
      <c r="AG833" s="211" t="s">
        <v>288</v>
      </c>
      <c r="AH833" s="211">
        <v>0</v>
      </c>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ht="31.45" outlineLevel="1" x14ac:dyDescent="0.2">
      <c r="A834" s="233">
        <v>194</v>
      </c>
      <c r="B834" s="234" t="s">
        <v>2683</v>
      </c>
      <c r="C834" s="252" t="s">
        <v>2684</v>
      </c>
      <c r="D834" s="235" t="s">
        <v>349</v>
      </c>
      <c r="E834" s="236">
        <v>10.3</v>
      </c>
      <c r="F834" s="237"/>
      <c r="G834" s="238">
        <f>ROUND(E834*F834,2)</f>
        <v>0</v>
      </c>
      <c r="H834" s="237"/>
      <c r="I834" s="238">
        <f>ROUND(E834*H834,2)</f>
        <v>0</v>
      </c>
      <c r="J834" s="237"/>
      <c r="K834" s="238">
        <f>ROUND(E834*J834,2)</f>
        <v>0</v>
      </c>
      <c r="L834" s="238">
        <v>21</v>
      </c>
      <c r="M834" s="238">
        <f>G834*(1+L834/100)</f>
        <v>0</v>
      </c>
      <c r="N834" s="238">
        <v>9.8999999999999999E-4</v>
      </c>
      <c r="O834" s="238">
        <f>ROUND(E834*N834,2)</f>
        <v>0.01</v>
      </c>
      <c r="P834" s="238">
        <v>0</v>
      </c>
      <c r="Q834" s="238">
        <f>ROUND(E834*P834,2)</f>
        <v>0</v>
      </c>
      <c r="R834" s="238" t="s">
        <v>860</v>
      </c>
      <c r="S834" s="238" t="s">
        <v>214</v>
      </c>
      <c r="T834" s="239" t="s">
        <v>284</v>
      </c>
      <c r="U834" s="222">
        <v>0.45300000000000001</v>
      </c>
      <c r="V834" s="222">
        <f>ROUND(E834*U834,2)</f>
        <v>4.67</v>
      </c>
      <c r="W834" s="222"/>
      <c r="X834" s="222" t="s">
        <v>248</v>
      </c>
      <c r="Y834" s="211"/>
      <c r="Z834" s="211"/>
      <c r="AA834" s="211"/>
      <c r="AB834" s="211"/>
      <c r="AC834" s="211"/>
      <c r="AD834" s="211"/>
      <c r="AE834" s="211"/>
      <c r="AF834" s="211"/>
      <c r="AG834" s="211" t="s">
        <v>745</v>
      </c>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18"/>
      <c r="B835" s="219"/>
      <c r="C835" s="268" t="s">
        <v>2685</v>
      </c>
      <c r="D835" s="259"/>
      <c r="E835" s="260">
        <v>5.5</v>
      </c>
      <c r="F835" s="222"/>
      <c r="G835" s="222"/>
      <c r="H835" s="222"/>
      <c r="I835" s="222"/>
      <c r="J835" s="222"/>
      <c r="K835" s="222"/>
      <c r="L835" s="222"/>
      <c r="M835" s="222"/>
      <c r="N835" s="222"/>
      <c r="O835" s="222"/>
      <c r="P835" s="222"/>
      <c r="Q835" s="222"/>
      <c r="R835" s="222"/>
      <c r="S835" s="222"/>
      <c r="T835" s="222"/>
      <c r="U835" s="222"/>
      <c r="V835" s="222"/>
      <c r="W835" s="222"/>
      <c r="X835" s="222"/>
      <c r="Y835" s="211"/>
      <c r="Z835" s="211"/>
      <c r="AA835" s="211"/>
      <c r="AB835" s="211"/>
      <c r="AC835" s="211"/>
      <c r="AD835" s="211"/>
      <c r="AE835" s="211"/>
      <c r="AF835" s="211"/>
      <c r="AG835" s="211" t="s">
        <v>288</v>
      </c>
      <c r="AH835" s="211">
        <v>0</v>
      </c>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18"/>
      <c r="B836" s="219"/>
      <c r="C836" s="268" t="s">
        <v>2686</v>
      </c>
      <c r="D836" s="259"/>
      <c r="E836" s="260">
        <v>4.8</v>
      </c>
      <c r="F836" s="222"/>
      <c r="G836" s="222"/>
      <c r="H836" s="222"/>
      <c r="I836" s="222"/>
      <c r="J836" s="222"/>
      <c r="K836" s="222"/>
      <c r="L836" s="222"/>
      <c r="M836" s="222"/>
      <c r="N836" s="222"/>
      <c r="O836" s="222"/>
      <c r="P836" s="222"/>
      <c r="Q836" s="222"/>
      <c r="R836" s="222"/>
      <c r="S836" s="222"/>
      <c r="T836" s="222"/>
      <c r="U836" s="222"/>
      <c r="V836" s="222"/>
      <c r="W836" s="222"/>
      <c r="X836" s="222"/>
      <c r="Y836" s="211"/>
      <c r="Z836" s="211"/>
      <c r="AA836" s="211"/>
      <c r="AB836" s="211"/>
      <c r="AC836" s="211"/>
      <c r="AD836" s="211"/>
      <c r="AE836" s="211"/>
      <c r="AF836" s="211"/>
      <c r="AG836" s="211" t="s">
        <v>288</v>
      </c>
      <c r="AH836" s="211">
        <v>0</v>
      </c>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ht="31.45" outlineLevel="1" x14ac:dyDescent="0.2">
      <c r="A837" s="233">
        <v>195</v>
      </c>
      <c r="B837" s="234" t="s">
        <v>2687</v>
      </c>
      <c r="C837" s="252" t="s">
        <v>2688</v>
      </c>
      <c r="D837" s="235" t="s">
        <v>349</v>
      </c>
      <c r="E837" s="236">
        <v>36.799999999999997</v>
      </c>
      <c r="F837" s="237"/>
      <c r="G837" s="238">
        <f>ROUND(E837*F837,2)</f>
        <v>0</v>
      </c>
      <c r="H837" s="237"/>
      <c r="I837" s="238">
        <f>ROUND(E837*H837,2)</f>
        <v>0</v>
      </c>
      <c r="J837" s="237"/>
      <c r="K837" s="238">
        <f>ROUND(E837*J837,2)</f>
        <v>0</v>
      </c>
      <c r="L837" s="238">
        <v>21</v>
      </c>
      <c r="M837" s="238">
        <f>G837*(1+L837/100)</f>
        <v>0</v>
      </c>
      <c r="N837" s="238">
        <v>9.0000000000000006E-5</v>
      </c>
      <c r="O837" s="238">
        <f>ROUND(E837*N837,2)</f>
        <v>0</v>
      </c>
      <c r="P837" s="238">
        <v>0</v>
      </c>
      <c r="Q837" s="238">
        <f>ROUND(E837*P837,2)</f>
        <v>0</v>
      </c>
      <c r="R837" s="238" t="s">
        <v>860</v>
      </c>
      <c r="S837" s="238" t="s">
        <v>214</v>
      </c>
      <c r="T837" s="239" t="s">
        <v>284</v>
      </c>
      <c r="U837" s="222">
        <v>0.41599999999999998</v>
      </c>
      <c r="V837" s="222">
        <f>ROUND(E837*U837,2)</f>
        <v>15.31</v>
      </c>
      <c r="W837" s="222"/>
      <c r="X837" s="222" t="s">
        <v>248</v>
      </c>
      <c r="Y837" s="211"/>
      <c r="Z837" s="211"/>
      <c r="AA837" s="211"/>
      <c r="AB837" s="211"/>
      <c r="AC837" s="211"/>
      <c r="AD837" s="211"/>
      <c r="AE837" s="211"/>
      <c r="AF837" s="211"/>
      <c r="AG837" s="211" t="s">
        <v>745</v>
      </c>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18"/>
      <c r="B838" s="219"/>
      <c r="C838" s="268" t="s">
        <v>2689</v>
      </c>
      <c r="D838" s="259"/>
      <c r="E838" s="260">
        <v>14.4</v>
      </c>
      <c r="F838" s="222"/>
      <c r="G838" s="222"/>
      <c r="H838" s="222"/>
      <c r="I838" s="222"/>
      <c r="J838" s="222"/>
      <c r="K838" s="222"/>
      <c r="L838" s="222"/>
      <c r="M838" s="222"/>
      <c r="N838" s="222"/>
      <c r="O838" s="222"/>
      <c r="P838" s="222"/>
      <c r="Q838" s="222"/>
      <c r="R838" s="222"/>
      <c r="S838" s="222"/>
      <c r="T838" s="222"/>
      <c r="U838" s="222"/>
      <c r="V838" s="222"/>
      <c r="W838" s="222"/>
      <c r="X838" s="222"/>
      <c r="Y838" s="211"/>
      <c r="Z838" s="211"/>
      <c r="AA838" s="211"/>
      <c r="AB838" s="211"/>
      <c r="AC838" s="211"/>
      <c r="AD838" s="211"/>
      <c r="AE838" s="211"/>
      <c r="AF838" s="211"/>
      <c r="AG838" s="211" t="s">
        <v>288</v>
      </c>
      <c r="AH838" s="211">
        <v>0</v>
      </c>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18"/>
      <c r="B839" s="219"/>
      <c r="C839" s="268" t="s">
        <v>2690</v>
      </c>
      <c r="D839" s="259"/>
      <c r="E839" s="260">
        <v>22.4</v>
      </c>
      <c r="F839" s="222"/>
      <c r="G839" s="222"/>
      <c r="H839" s="222"/>
      <c r="I839" s="222"/>
      <c r="J839" s="222"/>
      <c r="K839" s="222"/>
      <c r="L839" s="222"/>
      <c r="M839" s="222"/>
      <c r="N839" s="222"/>
      <c r="O839" s="222"/>
      <c r="P839" s="222"/>
      <c r="Q839" s="222"/>
      <c r="R839" s="222"/>
      <c r="S839" s="222"/>
      <c r="T839" s="222"/>
      <c r="U839" s="222"/>
      <c r="V839" s="222"/>
      <c r="W839" s="222"/>
      <c r="X839" s="222"/>
      <c r="Y839" s="211"/>
      <c r="Z839" s="211"/>
      <c r="AA839" s="211"/>
      <c r="AB839" s="211"/>
      <c r="AC839" s="211"/>
      <c r="AD839" s="211"/>
      <c r="AE839" s="211"/>
      <c r="AF839" s="211"/>
      <c r="AG839" s="211" t="s">
        <v>288</v>
      </c>
      <c r="AH839" s="211">
        <v>0</v>
      </c>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ht="31.45" outlineLevel="1" x14ac:dyDescent="0.2">
      <c r="A840" s="233">
        <v>196</v>
      </c>
      <c r="B840" s="234" t="s">
        <v>2691</v>
      </c>
      <c r="C840" s="252" t="s">
        <v>2692</v>
      </c>
      <c r="D840" s="235" t="s">
        <v>349</v>
      </c>
      <c r="E840" s="236">
        <v>141.1</v>
      </c>
      <c r="F840" s="237"/>
      <c r="G840" s="238">
        <f>ROUND(E840*F840,2)</f>
        <v>0</v>
      </c>
      <c r="H840" s="237"/>
      <c r="I840" s="238">
        <f>ROUND(E840*H840,2)</f>
        <v>0</v>
      </c>
      <c r="J840" s="237"/>
      <c r="K840" s="238">
        <f>ROUND(E840*J840,2)</f>
        <v>0</v>
      </c>
      <c r="L840" s="238">
        <v>21</v>
      </c>
      <c r="M840" s="238">
        <f>G840*(1+L840/100)</f>
        <v>0</v>
      </c>
      <c r="N840" s="238">
        <v>1E-4</v>
      </c>
      <c r="O840" s="238">
        <f>ROUND(E840*N840,2)</f>
        <v>0.01</v>
      </c>
      <c r="P840" s="238">
        <v>0</v>
      </c>
      <c r="Q840" s="238">
        <f>ROUND(E840*P840,2)</f>
        <v>0</v>
      </c>
      <c r="R840" s="238" t="s">
        <v>860</v>
      </c>
      <c r="S840" s="238" t="s">
        <v>214</v>
      </c>
      <c r="T840" s="239" t="s">
        <v>284</v>
      </c>
      <c r="U840" s="222">
        <v>0.496</v>
      </c>
      <c r="V840" s="222">
        <f>ROUND(E840*U840,2)</f>
        <v>69.989999999999995</v>
      </c>
      <c r="W840" s="222"/>
      <c r="X840" s="222" t="s">
        <v>248</v>
      </c>
      <c r="Y840" s="211"/>
      <c r="Z840" s="211"/>
      <c r="AA840" s="211"/>
      <c r="AB840" s="211"/>
      <c r="AC840" s="211"/>
      <c r="AD840" s="211"/>
      <c r="AE840" s="211"/>
      <c r="AF840" s="211"/>
      <c r="AG840" s="211" t="s">
        <v>745</v>
      </c>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outlineLevel="1" x14ac:dyDescent="0.2">
      <c r="A841" s="218"/>
      <c r="B841" s="219"/>
      <c r="C841" s="268" t="s">
        <v>2693</v>
      </c>
      <c r="D841" s="259"/>
      <c r="E841" s="260">
        <v>12</v>
      </c>
      <c r="F841" s="222"/>
      <c r="G841" s="222"/>
      <c r="H841" s="222"/>
      <c r="I841" s="222"/>
      <c r="J841" s="222"/>
      <c r="K841" s="222"/>
      <c r="L841" s="222"/>
      <c r="M841" s="222"/>
      <c r="N841" s="222"/>
      <c r="O841" s="222"/>
      <c r="P841" s="222"/>
      <c r="Q841" s="222"/>
      <c r="R841" s="222"/>
      <c r="S841" s="222"/>
      <c r="T841" s="222"/>
      <c r="U841" s="222"/>
      <c r="V841" s="222"/>
      <c r="W841" s="222"/>
      <c r="X841" s="222"/>
      <c r="Y841" s="211"/>
      <c r="Z841" s="211"/>
      <c r="AA841" s="211"/>
      <c r="AB841" s="211"/>
      <c r="AC841" s="211"/>
      <c r="AD841" s="211"/>
      <c r="AE841" s="211"/>
      <c r="AF841" s="211"/>
      <c r="AG841" s="211" t="s">
        <v>288</v>
      </c>
      <c r="AH841" s="211">
        <v>0</v>
      </c>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18"/>
      <c r="B842" s="219"/>
      <c r="C842" s="268" t="s">
        <v>2694</v>
      </c>
      <c r="D842" s="259"/>
      <c r="E842" s="260">
        <v>64.8</v>
      </c>
      <c r="F842" s="222"/>
      <c r="G842" s="222"/>
      <c r="H842" s="222"/>
      <c r="I842" s="222"/>
      <c r="J842" s="222"/>
      <c r="K842" s="222"/>
      <c r="L842" s="222"/>
      <c r="M842" s="222"/>
      <c r="N842" s="222"/>
      <c r="O842" s="222"/>
      <c r="P842" s="222"/>
      <c r="Q842" s="222"/>
      <c r="R842" s="222"/>
      <c r="S842" s="222"/>
      <c r="T842" s="222"/>
      <c r="U842" s="222"/>
      <c r="V842" s="222"/>
      <c r="W842" s="222"/>
      <c r="X842" s="222"/>
      <c r="Y842" s="211"/>
      <c r="Z842" s="211"/>
      <c r="AA842" s="211"/>
      <c r="AB842" s="211"/>
      <c r="AC842" s="211"/>
      <c r="AD842" s="211"/>
      <c r="AE842" s="211"/>
      <c r="AF842" s="211"/>
      <c r="AG842" s="211" t="s">
        <v>288</v>
      </c>
      <c r="AH842" s="211">
        <v>0</v>
      </c>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68" t="s">
        <v>2695</v>
      </c>
      <c r="D843" s="259"/>
      <c r="E843" s="260">
        <v>7.9</v>
      </c>
      <c r="F843" s="222"/>
      <c r="G843" s="222"/>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288</v>
      </c>
      <c r="AH843" s="211">
        <v>0</v>
      </c>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outlineLevel="1" x14ac:dyDescent="0.2">
      <c r="A844" s="218"/>
      <c r="B844" s="219"/>
      <c r="C844" s="268" t="s">
        <v>2696</v>
      </c>
      <c r="D844" s="259"/>
      <c r="E844" s="260">
        <v>25.6</v>
      </c>
      <c r="F844" s="222"/>
      <c r="G844" s="222"/>
      <c r="H844" s="222"/>
      <c r="I844" s="222"/>
      <c r="J844" s="222"/>
      <c r="K844" s="222"/>
      <c r="L844" s="222"/>
      <c r="M844" s="222"/>
      <c r="N844" s="222"/>
      <c r="O844" s="222"/>
      <c r="P844" s="222"/>
      <c r="Q844" s="222"/>
      <c r="R844" s="222"/>
      <c r="S844" s="222"/>
      <c r="T844" s="222"/>
      <c r="U844" s="222"/>
      <c r="V844" s="222"/>
      <c r="W844" s="222"/>
      <c r="X844" s="222"/>
      <c r="Y844" s="211"/>
      <c r="Z844" s="211"/>
      <c r="AA844" s="211"/>
      <c r="AB844" s="211"/>
      <c r="AC844" s="211"/>
      <c r="AD844" s="211"/>
      <c r="AE844" s="211"/>
      <c r="AF844" s="211"/>
      <c r="AG844" s="211" t="s">
        <v>288</v>
      </c>
      <c r="AH844" s="211">
        <v>0</v>
      </c>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spans="1:60" outlineLevel="1" x14ac:dyDescent="0.2">
      <c r="A845" s="218"/>
      <c r="B845" s="219"/>
      <c r="C845" s="268" t="s">
        <v>2697</v>
      </c>
      <c r="D845" s="259"/>
      <c r="E845" s="260">
        <v>9.6</v>
      </c>
      <c r="F845" s="222"/>
      <c r="G845" s="222"/>
      <c r="H845" s="222"/>
      <c r="I845" s="222"/>
      <c r="J845" s="222"/>
      <c r="K845" s="222"/>
      <c r="L845" s="222"/>
      <c r="M845" s="222"/>
      <c r="N845" s="222"/>
      <c r="O845" s="222"/>
      <c r="P845" s="222"/>
      <c r="Q845" s="222"/>
      <c r="R845" s="222"/>
      <c r="S845" s="222"/>
      <c r="T845" s="222"/>
      <c r="U845" s="222"/>
      <c r="V845" s="222"/>
      <c r="W845" s="222"/>
      <c r="X845" s="222"/>
      <c r="Y845" s="211"/>
      <c r="Z845" s="211"/>
      <c r="AA845" s="211"/>
      <c r="AB845" s="211"/>
      <c r="AC845" s="211"/>
      <c r="AD845" s="211"/>
      <c r="AE845" s="211"/>
      <c r="AF845" s="211"/>
      <c r="AG845" s="211" t="s">
        <v>288</v>
      </c>
      <c r="AH845" s="211">
        <v>0</v>
      </c>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outlineLevel="1" x14ac:dyDescent="0.2">
      <c r="A846" s="218"/>
      <c r="B846" s="219"/>
      <c r="C846" s="268" t="s">
        <v>2698</v>
      </c>
      <c r="D846" s="259"/>
      <c r="E846" s="260">
        <v>11.2</v>
      </c>
      <c r="F846" s="222"/>
      <c r="G846" s="22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288</v>
      </c>
      <c r="AH846" s="211">
        <v>0</v>
      </c>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18"/>
      <c r="B847" s="219"/>
      <c r="C847" s="268" t="s">
        <v>2699</v>
      </c>
      <c r="D847" s="259"/>
      <c r="E847" s="260">
        <v>10</v>
      </c>
      <c r="F847" s="222"/>
      <c r="G847" s="222"/>
      <c r="H847" s="222"/>
      <c r="I847" s="222"/>
      <c r="J847" s="222"/>
      <c r="K847" s="222"/>
      <c r="L847" s="222"/>
      <c r="M847" s="222"/>
      <c r="N847" s="222"/>
      <c r="O847" s="222"/>
      <c r="P847" s="222"/>
      <c r="Q847" s="222"/>
      <c r="R847" s="222"/>
      <c r="S847" s="222"/>
      <c r="T847" s="222"/>
      <c r="U847" s="222"/>
      <c r="V847" s="222"/>
      <c r="W847" s="222"/>
      <c r="X847" s="222"/>
      <c r="Y847" s="211"/>
      <c r="Z847" s="211"/>
      <c r="AA847" s="211"/>
      <c r="AB847" s="211"/>
      <c r="AC847" s="211"/>
      <c r="AD847" s="211"/>
      <c r="AE847" s="211"/>
      <c r="AF847" s="211"/>
      <c r="AG847" s="211" t="s">
        <v>288</v>
      </c>
      <c r="AH847" s="211">
        <v>0</v>
      </c>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ht="20.95" outlineLevel="1" x14ac:dyDescent="0.2">
      <c r="A848" s="233">
        <v>197</v>
      </c>
      <c r="B848" s="234" t="s">
        <v>2700</v>
      </c>
      <c r="C848" s="252" t="s">
        <v>2701</v>
      </c>
      <c r="D848" s="235" t="s">
        <v>349</v>
      </c>
      <c r="E848" s="236">
        <v>84.7</v>
      </c>
      <c r="F848" s="237"/>
      <c r="G848" s="238">
        <f>ROUND(E848*F848,2)</f>
        <v>0</v>
      </c>
      <c r="H848" s="237"/>
      <c r="I848" s="238">
        <f>ROUND(E848*H848,2)</f>
        <v>0</v>
      </c>
      <c r="J848" s="237"/>
      <c r="K848" s="238">
        <f>ROUND(E848*J848,2)</f>
        <v>0</v>
      </c>
      <c r="L848" s="238">
        <v>21</v>
      </c>
      <c r="M848" s="238">
        <f>G848*(1+L848/100)</f>
        <v>0</v>
      </c>
      <c r="N848" s="238">
        <v>1.6000000000000001E-4</v>
      </c>
      <c r="O848" s="238">
        <f>ROUND(E848*N848,2)</f>
        <v>0.01</v>
      </c>
      <c r="P848" s="238">
        <v>1.2319999999999999E-2</v>
      </c>
      <c r="Q848" s="238">
        <f>ROUND(E848*P848,2)</f>
        <v>1.04</v>
      </c>
      <c r="R848" s="238" t="s">
        <v>860</v>
      </c>
      <c r="S848" s="238" t="s">
        <v>214</v>
      </c>
      <c r="T848" s="239" t="s">
        <v>284</v>
      </c>
      <c r="U848" s="222">
        <v>0.33815000000000001</v>
      </c>
      <c r="V848" s="222">
        <f>ROUND(E848*U848,2)</f>
        <v>28.64</v>
      </c>
      <c r="W848" s="222"/>
      <c r="X848" s="222" t="s">
        <v>248</v>
      </c>
      <c r="Y848" s="211"/>
      <c r="Z848" s="211"/>
      <c r="AA848" s="211"/>
      <c r="AB848" s="211"/>
      <c r="AC848" s="211"/>
      <c r="AD848" s="211"/>
      <c r="AE848" s="211"/>
      <c r="AF848" s="211"/>
      <c r="AG848" s="211" t="s">
        <v>745</v>
      </c>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outlineLevel="1" x14ac:dyDescent="0.2">
      <c r="A849" s="218"/>
      <c r="B849" s="219"/>
      <c r="C849" s="268" t="s">
        <v>2693</v>
      </c>
      <c r="D849" s="259"/>
      <c r="E849" s="260">
        <v>12</v>
      </c>
      <c r="F849" s="222"/>
      <c r="G849" s="222"/>
      <c r="H849" s="222"/>
      <c r="I849" s="222"/>
      <c r="J849" s="222"/>
      <c r="K849" s="222"/>
      <c r="L849" s="222"/>
      <c r="M849" s="222"/>
      <c r="N849" s="222"/>
      <c r="O849" s="222"/>
      <c r="P849" s="222"/>
      <c r="Q849" s="222"/>
      <c r="R849" s="222"/>
      <c r="S849" s="222"/>
      <c r="T849" s="222"/>
      <c r="U849" s="222"/>
      <c r="V849" s="222"/>
      <c r="W849" s="222"/>
      <c r="X849" s="222"/>
      <c r="Y849" s="211"/>
      <c r="Z849" s="211"/>
      <c r="AA849" s="211"/>
      <c r="AB849" s="211"/>
      <c r="AC849" s="211"/>
      <c r="AD849" s="211"/>
      <c r="AE849" s="211"/>
      <c r="AF849" s="211"/>
      <c r="AG849" s="211" t="s">
        <v>288</v>
      </c>
      <c r="AH849" s="211">
        <v>0</v>
      </c>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68" t="s">
        <v>2694</v>
      </c>
      <c r="D850" s="259"/>
      <c r="E850" s="260">
        <v>64.8</v>
      </c>
      <c r="F850" s="222"/>
      <c r="G850" s="222"/>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288</v>
      </c>
      <c r="AH850" s="211">
        <v>0</v>
      </c>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18"/>
      <c r="B851" s="219"/>
      <c r="C851" s="268" t="s">
        <v>2695</v>
      </c>
      <c r="D851" s="259"/>
      <c r="E851" s="260">
        <v>7.9</v>
      </c>
      <c r="F851" s="222"/>
      <c r="G851" s="222"/>
      <c r="H851" s="222"/>
      <c r="I851" s="222"/>
      <c r="J851" s="222"/>
      <c r="K851" s="222"/>
      <c r="L851" s="222"/>
      <c r="M851" s="222"/>
      <c r="N851" s="222"/>
      <c r="O851" s="222"/>
      <c r="P851" s="222"/>
      <c r="Q851" s="222"/>
      <c r="R851" s="222"/>
      <c r="S851" s="222"/>
      <c r="T851" s="222"/>
      <c r="U851" s="222"/>
      <c r="V851" s="222"/>
      <c r="W851" s="222"/>
      <c r="X851" s="222"/>
      <c r="Y851" s="211"/>
      <c r="Z851" s="211"/>
      <c r="AA851" s="211"/>
      <c r="AB851" s="211"/>
      <c r="AC851" s="211"/>
      <c r="AD851" s="211"/>
      <c r="AE851" s="211"/>
      <c r="AF851" s="211"/>
      <c r="AG851" s="211" t="s">
        <v>288</v>
      </c>
      <c r="AH851" s="211">
        <v>0</v>
      </c>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ht="20.95" outlineLevel="1" x14ac:dyDescent="0.2">
      <c r="A852" s="233">
        <v>198</v>
      </c>
      <c r="B852" s="234" t="s">
        <v>2702</v>
      </c>
      <c r="C852" s="252" t="s">
        <v>2703</v>
      </c>
      <c r="D852" s="235" t="s">
        <v>349</v>
      </c>
      <c r="E852" s="236">
        <v>121.9</v>
      </c>
      <c r="F852" s="237"/>
      <c r="G852" s="238">
        <f>ROUND(E852*F852,2)</f>
        <v>0</v>
      </c>
      <c r="H852" s="237"/>
      <c r="I852" s="238">
        <f>ROUND(E852*H852,2)</f>
        <v>0</v>
      </c>
      <c r="J852" s="237"/>
      <c r="K852" s="238">
        <f>ROUND(E852*J852,2)</f>
        <v>0</v>
      </c>
      <c r="L852" s="238">
        <v>21</v>
      </c>
      <c r="M852" s="238">
        <f>G852*(1+L852/100)</f>
        <v>0</v>
      </c>
      <c r="N852" s="238">
        <v>1.6000000000000001E-4</v>
      </c>
      <c r="O852" s="238">
        <f>ROUND(E852*N852,2)</f>
        <v>0.02</v>
      </c>
      <c r="P852" s="238">
        <v>1.584E-2</v>
      </c>
      <c r="Q852" s="238">
        <f>ROUND(E852*P852,2)</f>
        <v>1.93</v>
      </c>
      <c r="R852" s="238" t="s">
        <v>860</v>
      </c>
      <c r="S852" s="238" t="s">
        <v>214</v>
      </c>
      <c r="T852" s="239" t="s">
        <v>284</v>
      </c>
      <c r="U852" s="222">
        <v>0.41909999999999997</v>
      </c>
      <c r="V852" s="222">
        <f>ROUND(E852*U852,2)</f>
        <v>51.09</v>
      </c>
      <c r="W852" s="222"/>
      <c r="X852" s="222" t="s">
        <v>248</v>
      </c>
      <c r="Y852" s="211"/>
      <c r="Z852" s="211"/>
      <c r="AA852" s="211"/>
      <c r="AB852" s="211"/>
      <c r="AC852" s="211"/>
      <c r="AD852" s="211"/>
      <c r="AE852" s="211"/>
      <c r="AF852" s="211"/>
      <c r="AG852" s="211" t="s">
        <v>745</v>
      </c>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outlineLevel="1" x14ac:dyDescent="0.2">
      <c r="A853" s="218"/>
      <c r="B853" s="219"/>
      <c r="C853" s="268" t="s">
        <v>2704</v>
      </c>
      <c r="D853" s="259"/>
      <c r="E853" s="260">
        <v>50.4</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outlineLevel="1" x14ac:dyDescent="0.2">
      <c r="A854" s="218"/>
      <c r="B854" s="219"/>
      <c r="C854" s="268" t="s">
        <v>2705</v>
      </c>
      <c r="D854" s="259"/>
      <c r="E854" s="260">
        <v>26.4</v>
      </c>
      <c r="F854" s="222"/>
      <c r="G854" s="222"/>
      <c r="H854" s="222"/>
      <c r="I854" s="222"/>
      <c r="J854" s="222"/>
      <c r="K854" s="222"/>
      <c r="L854" s="222"/>
      <c r="M854" s="222"/>
      <c r="N854" s="222"/>
      <c r="O854" s="222"/>
      <c r="P854" s="222"/>
      <c r="Q854" s="222"/>
      <c r="R854" s="222"/>
      <c r="S854" s="222"/>
      <c r="T854" s="222"/>
      <c r="U854" s="222"/>
      <c r="V854" s="222"/>
      <c r="W854" s="222"/>
      <c r="X854" s="222"/>
      <c r="Y854" s="211"/>
      <c r="Z854" s="211"/>
      <c r="AA854" s="211"/>
      <c r="AB854" s="211"/>
      <c r="AC854" s="211"/>
      <c r="AD854" s="211"/>
      <c r="AE854" s="211"/>
      <c r="AF854" s="211"/>
      <c r="AG854" s="211" t="s">
        <v>288</v>
      </c>
      <c r="AH854" s="211">
        <v>0</v>
      </c>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2706</v>
      </c>
      <c r="D855" s="259"/>
      <c r="E855" s="260">
        <v>34.799999999999997</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outlineLevel="1" x14ac:dyDescent="0.2">
      <c r="A856" s="218"/>
      <c r="B856" s="219"/>
      <c r="C856" s="268" t="s">
        <v>2707</v>
      </c>
      <c r="D856" s="259"/>
      <c r="E856" s="260">
        <v>10.3</v>
      </c>
      <c r="F856" s="222"/>
      <c r="G856" s="222"/>
      <c r="H856" s="222"/>
      <c r="I856" s="222"/>
      <c r="J856" s="222"/>
      <c r="K856" s="222"/>
      <c r="L856" s="222"/>
      <c r="M856" s="222"/>
      <c r="N856" s="222"/>
      <c r="O856" s="222"/>
      <c r="P856" s="222"/>
      <c r="Q856" s="222"/>
      <c r="R856" s="222"/>
      <c r="S856" s="222"/>
      <c r="T856" s="222"/>
      <c r="U856" s="222"/>
      <c r="V856" s="222"/>
      <c r="W856" s="222"/>
      <c r="X856" s="222"/>
      <c r="Y856" s="211"/>
      <c r="Z856" s="211"/>
      <c r="AA856" s="211"/>
      <c r="AB856" s="211"/>
      <c r="AC856" s="211"/>
      <c r="AD856" s="211"/>
      <c r="AE856" s="211"/>
      <c r="AF856" s="211"/>
      <c r="AG856" s="211" t="s">
        <v>288</v>
      </c>
      <c r="AH856" s="211">
        <v>0</v>
      </c>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ht="20.95" outlineLevel="1" x14ac:dyDescent="0.2">
      <c r="A857" s="233">
        <v>199</v>
      </c>
      <c r="B857" s="234" t="s">
        <v>869</v>
      </c>
      <c r="C857" s="252" t="s">
        <v>870</v>
      </c>
      <c r="D857" s="235" t="s">
        <v>294</v>
      </c>
      <c r="E857" s="236">
        <v>948.40463</v>
      </c>
      <c r="F857" s="237"/>
      <c r="G857" s="238">
        <f>ROUND(E857*F857,2)</f>
        <v>0</v>
      </c>
      <c r="H857" s="237"/>
      <c r="I857" s="238">
        <f>ROUND(E857*H857,2)</f>
        <v>0</v>
      </c>
      <c r="J857" s="237"/>
      <c r="K857" s="238">
        <f>ROUND(E857*J857,2)</f>
        <v>0</v>
      </c>
      <c r="L857" s="238">
        <v>21</v>
      </c>
      <c r="M857" s="238">
        <f>G857*(1+L857/100)</f>
        <v>0</v>
      </c>
      <c r="N857" s="238">
        <v>1.5499999999999999E-3</v>
      </c>
      <c r="O857" s="238">
        <f>ROUND(E857*N857,2)</f>
        <v>1.47</v>
      </c>
      <c r="P857" s="238">
        <v>0</v>
      </c>
      <c r="Q857" s="238">
        <f>ROUND(E857*P857,2)</f>
        <v>0</v>
      </c>
      <c r="R857" s="238" t="s">
        <v>860</v>
      </c>
      <c r="S857" s="238" t="s">
        <v>214</v>
      </c>
      <c r="T857" s="239" t="s">
        <v>284</v>
      </c>
      <c r="U857" s="222">
        <v>9.5000000000000001E-2</v>
      </c>
      <c r="V857" s="222">
        <f>ROUND(E857*U857,2)</f>
        <v>90.1</v>
      </c>
      <c r="W857" s="222"/>
      <c r="X857" s="222" t="s">
        <v>248</v>
      </c>
      <c r="Y857" s="211"/>
      <c r="Z857" s="211"/>
      <c r="AA857" s="211"/>
      <c r="AB857" s="211"/>
      <c r="AC857" s="211"/>
      <c r="AD857" s="211"/>
      <c r="AE857" s="211"/>
      <c r="AF857" s="211"/>
      <c r="AG857" s="211" t="s">
        <v>745</v>
      </c>
      <c r="AH857" s="211"/>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18"/>
      <c r="B858" s="219"/>
      <c r="C858" s="268" t="s">
        <v>2603</v>
      </c>
      <c r="D858" s="259"/>
      <c r="E858" s="260">
        <v>857.43</v>
      </c>
      <c r="F858" s="222"/>
      <c r="G858" s="222"/>
      <c r="H858" s="222"/>
      <c r="I858" s="222"/>
      <c r="J858" s="222"/>
      <c r="K858" s="222"/>
      <c r="L858" s="222"/>
      <c r="M858" s="222"/>
      <c r="N858" s="222"/>
      <c r="O858" s="222"/>
      <c r="P858" s="222"/>
      <c r="Q858" s="222"/>
      <c r="R858" s="222"/>
      <c r="S858" s="222"/>
      <c r="T858" s="222"/>
      <c r="U858" s="222"/>
      <c r="V858" s="222"/>
      <c r="W858" s="222"/>
      <c r="X858" s="222"/>
      <c r="Y858" s="211"/>
      <c r="Z858" s="211"/>
      <c r="AA858" s="211"/>
      <c r="AB858" s="211"/>
      <c r="AC858" s="211"/>
      <c r="AD858" s="211"/>
      <c r="AE858" s="211"/>
      <c r="AF858" s="211"/>
      <c r="AG858" s="211" t="s">
        <v>288</v>
      </c>
      <c r="AH858" s="211">
        <v>0</v>
      </c>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2708</v>
      </c>
      <c r="D859" s="259"/>
      <c r="E859" s="260">
        <v>90.97</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ht="20.95" outlineLevel="1" x14ac:dyDescent="0.2">
      <c r="A860" s="233">
        <v>200</v>
      </c>
      <c r="B860" s="234" t="s">
        <v>858</v>
      </c>
      <c r="C860" s="252" t="s">
        <v>859</v>
      </c>
      <c r="D860" s="235" t="s">
        <v>294</v>
      </c>
      <c r="E860" s="236">
        <v>1039.37925</v>
      </c>
      <c r="F860" s="237"/>
      <c r="G860" s="238">
        <f>ROUND(E860*F860,2)</f>
        <v>0</v>
      </c>
      <c r="H860" s="237"/>
      <c r="I860" s="238">
        <f>ROUND(E860*H860,2)</f>
        <v>0</v>
      </c>
      <c r="J860" s="237"/>
      <c r="K860" s="238">
        <f>ROUND(E860*J860,2)</f>
        <v>0</v>
      </c>
      <c r="L860" s="238">
        <v>21</v>
      </c>
      <c r="M860" s="238">
        <f>G860*(1+L860/100)</f>
        <v>0</v>
      </c>
      <c r="N860" s="238">
        <v>1.452E-2</v>
      </c>
      <c r="O860" s="238">
        <f>ROUND(E860*N860,2)</f>
        <v>15.09</v>
      </c>
      <c r="P860" s="238">
        <v>0</v>
      </c>
      <c r="Q860" s="238">
        <f>ROUND(E860*P860,2)</f>
        <v>0</v>
      </c>
      <c r="R860" s="238" t="s">
        <v>860</v>
      </c>
      <c r="S860" s="238" t="s">
        <v>214</v>
      </c>
      <c r="T860" s="239" t="s">
        <v>284</v>
      </c>
      <c r="U860" s="222">
        <v>0.27</v>
      </c>
      <c r="V860" s="222">
        <f>ROUND(E860*U860,2)</f>
        <v>280.63</v>
      </c>
      <c r="W860" s="222"/>
      <c r="X860" s="222" t="s">
        <v>248</v>
      </c>
      <c r="Y860" s="211"/>
      <c r="Z860" s="211"/>
      <c r="AA860" s="211"/>
      <c r="AB860" s="211"/>
      <c r="AC860" s="211"/>
      <c r="AD860" s="211"/>
      <c r="AE860" s="211"/>
      <c r="AF860" s="211"/>
      <c r="AG860" s="211" t="s">
        <v>745</v>
      </c>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18"/>
      <c r="B861" s="219"/>
      <c r="C861" s="268" t="s">
        <v>2603</v>
      </c>
      <c r="D861" s="259"/>
      <c r="E861" s="260">
        <v>857.43</v>
      </c>
      <c r="F861" s="222"/>
      <c r="G861" s="222"/>
      <c r="H861" s="222"/>
      <c r="I861" s="222"/>
      <c r="J861" s="222"/>
      <c r="K861" s="222"/>
      <c r="L861" s="222"/>
      <c r="M861" s="222"/>
      <c r="N861" s="222"/>
      <c r="O861" s="222"/>
      <c r="P861" s="222"/>
      <c r="Q861" s="222"/>
      <c r="R861" s="222"/>
      <c r="S861" s="222"/>
      <c r="T861" s="222"/>
      <c r="U861" s="222"/>
      <c r="V861" s="222"/>
      <c r="W861" s="222"/>
      <c r="X861" s="222"/>
      <c r="Y861" s="211"/>
      <c r="Z861" s="211"/>
      <c r="AA861" s="211"/>
      <c r="AB861" s="211"/>
      <c r="AC861" s="211"/>
      <c r="AD861" s="211"/>
      <c r="AE861" s="211"/>
      <c r="AF861" s="211"/>
      <c r="AG861" s="211" t="s">
        <v>288</v>
      </c>
      <c r="AH861" s="211">
        <v>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18"/>
      <c r="B862" s="219"/>
      <c r="C862" s="268" t="s">
        <v>2709</v>
      </c>
      <c r="D862" s="259"/>
      <c r="E862" s="260">
        <v>181.95</v>
      </c>
      <c r="F862" s="222"/>
      <c r="G862" s="222"/>
      <c r="H862" s="222"/>
      <c r="I862" s="222"/>
      <c r="J862" s="222"/>
      <c r="K862" s="222"/>
      <c r="L862" s="222"/>
      <c r="M862" s="222"/>
      <c r="N862" s="222"/>
      <c r="O862" s="222"/>
      <c r="P862" s="222"/>
      <c r="Q862" s="222"/>
      <c r="R862" s="222"/>
      <c r="S862" s="222"/>
      <c r="T862" s="222"/>
      <c r="U862" s="222"/>
      <c r="V862" s="222"/>
      <c r="W862" s="222"/>
      <c r="X862" s="222"/>
      <c r="Y862" s="211"/>
      <c r="Z862" s="211"/>
      <c r="AA862" s="211"/>
      <c r="AB862" s="211"/>
      <c r="AC862" s="211"/>
      <c r="AD862" s="211"/>
      <c r="AE862" s="211"/>
      <c r="AF862" s="211"/>
      <c r="AG862" s="211" t="s">
        <v>288</v>
      </c>
      <c r="AH862" s="211">
        <v>0</v>
      </c>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ht="20.95" outlineLevel="1" x14ac:dyDescent="0.2">
      <c r="A863" s="233">
        <v>201</v>
      </c>
      <c r="B863" s="234" t="s">
        <v>867</v>
      </c>
      <c r="C863" s="252" t="s">
        <v>868</v>
      </c>
      <c r="D863" s="235" t="s">
        <v>294</v>
      </c>
      <c r="E863" s="236">
        <v>857.43</v>
      </c>
      <c r="F863" s="237"/>
      <c r="G863" s="238">
        <f>ROUND(E863*F863,2)</f>
        <v>0</v>
      </c>
      <c r="H863" s="237"/>
      <c r="I863" s="238">
        <f>ROUND(E863*H863,2)</f>
        <v>0</v>
      </c>
      <c r="J863" s="237"/>
      <c r="K863" s="238">
        <f>ROUND(E863*J863,2)</f>
        <v>0</v>
      </c>
      <c r="L863" s="238">
        <v>21</v>
      </c>
      <c r="M863" s="238">
        <f>G863*(1+L863/100)</f>
        <v>0</v>
      </c>
      <c r="N863" s="238">
        <v>6.6E-3</v>
      </c>
      <c r="O863" s="238">
        <f>ROUND(E863*N863,2)</f>
        <v>5.66</v>
      </c>
      <c r="P863" s="238">
        <v>0</v>
      </c>
      <c r="Q863" s="238">
        <f>ROUND(E863*P863,2)</f>
        <v>0</v>
      </c>
      <c r="R863" s="238" t="s">
        <v>860</v>
      </c>
      <c r="S863" s="238" t="s">
        <v>214</v>
      </c>
      <c r="T863" s="239" t="s">
        <v>284</v>
      </c>
      <c r="U863" s="222">
        <v>0.20799999999999999</v>
      </c>
      <c r="V863" s="222">
        <f>ROUND(E863*U863,2)</f>
        <v>178.35</v>
      </c>
      <c r="W863" s="222"/>
      <c r="X863" s="222" t="s">
        <v>248</v>
      </c>
      <c r="Y863" s="211"/>
      <c r="Z863" s="211"/>
      <c r="AA863" s="211"/>
      <c r="AB863" s="211"/>
      <c r="AC863" s="211"/>
      <c r="AD863" s="211"/>
      <c r="AE863" s="211"/>
      <c r="AF863" s="211"/>
      <c r="AG863" s="211" t="s">
        <v>745</v>
      </c>
      <c r="AH863" s="211"/>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18"/>
      <c r="B864" s="219"/>
      <c r="C864" s="268" t="s">
        <v>2603</v>
      </c>
      <c r="D864" s="259"/>
      <c r="E864" s="260">
        <v>857.43</v>
      </c>
      <c r="F864" s="222"/>
      <c r="G864" s="222"/>
      <c r="H864" s="222"/>
      <c r="I864" s="222"/>
      <c r="J864" s="222"/>
      <c r="K864" s="222"/>
      <c r="L864" s="222"/>
      <c r="M864" s="222"/>
      <c r="N864" s="222"/>
      <c r="O864" s="222"/>
      <c r="P864" s="222"/>
      <c r="Q864" s="222"/>
      <c r="R864" s="222"/>
      <c r="S864" s="222"/>
      <c r="T864" s="222"/>
      <c r="U864" s="222"/>
      <c r="V864" s="222"/>
      <c r="W864" s="222"/>
      <c r="X864" s="222"/>
      <c r="Y864" s="211"/>
      <c r="Z864" s="211"/>
      <c r="AA864" s="211"/>
      <c r="AB864" s="211"/>
      <c r="AC864" s="211"/>
      <c r="AD864" s="211"/>
      <c r="AE864" s="211"/>
      <c r="AF864" s="211"/>
      <c r="AG864" s="211" t="s">
        <v>288</v>
      </c>
      <c r="AH864" s="211">
        <v>0</v>
      </c>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ht="20.95" outlineLevel="1" x14ac:dyDescent="0.2">
      <c r="A865" s="233">
        <v>202</v>
      </c>
      <c r="B865" s="234" t="s">
        <v>863</v>
      </c>
      <c r="C865" s="252" t="s">
        <v>864</v>
      </c>
      <c r="D865" s="235" t="s">
        <v>294</v>
      </c>
      <c r="E865" s="236">
        <v>948.40463</v>
      </c>
      <c r="F865" s="237"/>
      <c r="G865" s="238">
        <f>ROUND(E865*F865,2)</f>
        <v>0</v>
      </c>
      <c r="H865" s="237"/>
      <c r="I865" s="238">
        <f>ROUND(E865*H865,2)</f>
        <v>0</v>
      </c>
      <c r="J865" s="237"/>
      <c r="K865" s="238">
        <f>ROUND(E865*J865,2)</f>
        <v>0</v>
      </c>
      <c r="L865" s="238">
        <v>21</v>
      </c>
      <c r="M865" s="238">
        <f>G865*(1+L865/100)</f>
        <v>0</v>
      </c>
      <c r="N865" s="238">
        <v>0</v>
      </c>
      <c r="O865" s="238">
        <f>ROUND(E865*N865,2)</f>
        <v>0</v>
      </c>
      <c r="P865" s="238">
        <v>1.4999999999999999E-2</v>
      </c>
      <c r="Q865" s="238">
        <f>ROUND(E865*P865,2)</f>
        <v>14.23</v>
      </c>
      <c r="R865" s="238" t="s">
        <v>860</v>
      </c>
      <c r="S865" s="238" t="s">
        <v>214</v>
      </c>
      <c r="T865" s="239" t="s">
        <v>284</v>
      </c>
      <c r="U865" s="222">
        <v>0.09</v>
      </c>
      <c r="V865" s="222">
        <f>ROUND(E865*U865,2)</f>
        <v>85.36</v>
      </c>
      <c r="W865" s="222"/>
      <c r="X865" s="222" t="s">
        <v>248</v>
      </c>
      <c r="Y865" s="211"/>
      <c r="Z865" s="211"/>
      <c r="AA865" s="211"/>
      <c r="AB865" s="211"/>
      <c r="AC865" s="211"/>
      <c r="AD865" s="211"/>
      <c r="AE865" s="211"/>
      <c r="AF865" s="211"/>
      <c r="AG865" s="211" t="s">
        <v>745</v>
      </c>
      <c r="AH865" s="211"/>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18"/>
      <c r="B866" s="219"/>
      <c r="C866" s="268" t="s">
        <v>2710</v>
      </c>
      <c r="D866" s="259"/>
      <c r="E866" s="260">
        <v>857.43</v>
      </c>
      <c r="F866" s="222"/>
      <c r="G866" s="222"/>
      <c r="H866" s="222"/>
      <c r="I866" s="222"/>
      <c r="J866" s="222"/>
      <c r="K866" s="222"/>
      <c r="L866" s="222"/>
      <c r="M866" s="222"/>
      <c r="N866" s="222"/>
      <c r="O866" s="222"/>
      <c r="P866" s="222"/>
      <c r="Q866" s="222"/>
      <c r="R866" s="222"/>
      <c r="S866" s="222"/>
      <c r="T866" s="222"/>
      <c r="U866" s="222"/>
      <c r="V866" s="222"/>
      <c r="W866" s="222"/>
      <c r="X866" s="222"/>
      <c r="Y866" s="211"/>
      <c r="Z866" s="211"/>
      <c r="AA866" s="211"/>
      <c r="AB866" s="211"/>
      <c r="AC866" s="211"/>
      <c r="AD866" s="211"/>
      <c r="AE866" s="211"/>
      <c r="AF866" s="211"/>
      <c r="AG866" s="211" t="s">
        <v>288</v>
      </c>
      <c r="AH866" s="211">
        <v>0</v>
      </c>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2711</v>
      </c>
      <c r="D867" s="259"/>
      <c r="E867" s="260">
        <v>90.97</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33">
        <v>203</v>
      </c>
      <c r="B868" s="234" t="s">
        <v>2712</v>
      </c>
      <c r="C868" s="252" t="s">
        <v>2713</v>
      </c>
      <c r="D868" s="235" t="s">
        <v>294</v>
      </c>
      <c r="E868" s="236">
        <v>35.700000000000003</v>
      </c>
      <c r="F868" s="237"/>
      <c r="G868" s="238">
        <f>ROUND(E868*F868,2)</f>
        <v>0</v>
      </c>
      <c r="H868" s="237"/>
      <c r="I868" s="238">
        <f>ROUND(E868*H868,2)</f>
        <v>0</v>
      </c>
      <c r="J868" s="237"/>
      <c r="K868" s="238">
        <f>ROUND(E868*J868,2)</f>
        <v>0</v>
      </c>
      <c r="L868" s="238">
        <v>21</v>
      </c>
      <c r="M868" s="238">
        <f>G868*(1+L868/100)</f>
        <v>0</v>
      </c>
      <c r="N868" s="238">
        <v>0</v>
      </c>
      <c r="O868" s="238">
        <f>ROUND(E868*N868,2)</f>
        <v>0</v>
      </c>
      <c r="P868" s="238">
        <v>0</v>
      </c>
      <c r="Q868" s="238">
        <f>ROUND(E868*P868,2)</f>
        <v>0</v>
      </c>
      <c r="R868" s="238"/>
      <c r="S868" s="238" t="s">
        <v>247</v>
      </c>
      <c r="T868" s="239" t="s">
        <v>215</v>
      </c>
      <c r="U868" s="222">
        <v>0</v>
      </c>
      <c r="V868" s="222">
        <f>ROUND(E868*U868,2)</f>
        <v>0</v>
      </c>
      <c r="W868" s="222"/>
      <c r="X868" s="222" t="s">
        <v>248</v>
      </c>
      <c r="Y868" s="211"/>
      <c r="Z868" s="211"/>
      <c r="AA868" s="211"/>
      <c r="AB868" s="211"/>
      <c r="AC868" s="211"/>
      <c r="AD868" s="211"/>
      <c r="AE868" s="211"/>
      <c r="AF868" s="211"/>
      <c r="AG868" s="211" t="s">
        <v>745</v>
      </c>
      <c r="AH868" s="211"/>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18"/>
      <c r="B869" s="219"/>
      <c r="C869" s="268" t="s">
        <v>2714</v>
      </c>
      <c r="D869" s="259"/>
      <c r="E869" s="260">
        <v>35.700000000000003</v>
      </c>
      <c r="F869" s="222"/>
      <c r="G869" s="222"/>
      <c r="H869" s="222"/>
      <c r="I869" s="222"/>
      <c r="J869" s="222"/>
      <c r="K869" s="222"/>
      <c r="L869" s="222"/>
      <c r="M869" s="222"/>
      <c r="N869" s="222"/>
      <c r="O869" s="222"/>
      <c r="P869" s="222"/>
      <c r="Q869" s="222"/>
      <c r="R869" s="222"/>
      <c r="S869" s="222"/>
      <c r="T869" s="222"/>
      <c r="U869" s="222"/>
      <c r="V869" s="222"/>
      <c r="W869" s="222"/>
      <c r="X869" s="222"/>
      <c r="Y869" s="211"/>
      <c r="Z869" s="211"/>
      <c r="AA869" s="211"/>
      <c r="AB869" s="211"/>
      <c r="AC869" s="211"/>
      <c r="AD869" s="211"/>
      <c r="AE869" s="211"/>
      <c r="AF869" s="211"/>
      <c r="AG869" s="211" t="s">
        <v>288</v>
      </c>
      <c r="AH869" s="211">
        <v>0</v>
      </c>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33">
        <v>204</v>
      </c>
      <c r="B870" s="234" t="s">
        <v>874</v>
      </c>
      <c r="C870" s="252" t="s">
        <v>875</v>
      </c>
      <c r="D870" s="235" t="s">
        <v>282</v>
      </c>
      <c r="E870" s="236">
        <v>48.756970000000003</v>
      </c>
      <c r="F870" s="237"/>
      <c r="G870" s="238">
        <f>ROUND(E870*F870,2)</f>
        <v>0</v>
      </c>
      <c r="H870" s="237"/>
      <c r="I870" s="238">
        <f>ROUND(E870*H870,2)</f>
        <v>0</v>
      </c>
      <c r="J870" s="237"/>
      <c r="K870" s="238">
        <f>ROUND(E870*J870,2)</f>
        <v>0</v>
      </c>
      <c r="L870" s="238">
        <v>21</v>
      </c>
      <c r="M870" s="238">
        <f>G870*(1+L870/100)</f>
        <v>0</v>
      </c>
      <c r="N870" s="238">
        <v>2.3570000000000001E-2</v>
      </c>
      <c r="O870" s="238">
        <f>ROUND(E870*N870,2)</f>
        <v>1.1499999999999999</v>
      </c>
      <c r="P870" s="238">
        <v>0</v>
      </c>
      <c r="Q870" s="238">
        <f>ROUND(E870*P870,2)</f>
        <v>0</v>
      </c>
      <c r="R870" s="238" t="s">
        <v>860</v>
      </c>
      <c r="S870" s="238" t="s">
        <v>214</v>
      </c>
      <c r="T870" s="239" t="s">
        <v>284</v>
      </c>
      <c r="U870" s="222">
        <v>0</v>
      </c>
      <c r="V870" s="222">
        <f>ROUND(E870*U870,2)</f>
        <v>0</v>
      </c>
      <c r="W870" s="222"/>
      <c r="X870" s="222" t="s">
        <v>248</v>
      </c>
      <c r="Y870" s="211"/>
      <c r="Z870" s="211"/>
      <c r="AA870" s="211"/>
      <c r="AB870" s="211"/>
      <c r="AC870" s="211"/>
      <c r="AD870" s="211"/>
      <c r="AE870" s="211"/>
      <c r="AF870" s="211"/>
      <c r="AG870" s="211" t="s">
        <v>745</v>
      </c>
      <c r="AH870" s="211"/>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9" t="s">
        <v>310</v>
      </c>
      <c r="D871" s="261"/>
      <c r="E871" s="262"/>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18"/>
      <c r="B872" s="219"/>
      <c r="C872" s="270" t="s">
        <v>2715</v>
      </c>
      <c r="D872" s="261"/>
      <c r="E872" s="262">
        <v>4.3</v>
      </c>
      <c r="F872" s="222"/>
      <c r="G872" s="222"/>
      <c r="H872" s="222"/>
      <c r="I872" s="222"/>
      <c r="J872" s="222"/>
      <c r="K872" s="222"/>
      <c r="L872" s="222"/>
      <c r="M872" s="222"/>
      <c r="N872" s="222"/>
      <c r="O872" s="222"/>
      <c r="P872" s="222"/>
      <c r="Q872" s="222"/>
      <c r="R872" s="222"/>
      <c r="S872" s="222"/>
      <c r="T872" s="222"/>
      <c r="U872" s="222"/>
      <c r="V872" s="222"/>
      <c r="W872" s="222"/>
      <c r="X872" s="222"/>
      <c r="Y872" s="211"/>
      <c r="Z872" s="211"/>
      <c r="AA872" s="211"/>
      <c r="AB872" s="211"/>
      <c r="AC872" s="211"/>
      <c r="AD872" s="211"/>
      <c r="AE872" s="211"/>
      <c r="AF872" s="211"/>
      <c r="AG872" s="211" t="s">
        <v>288</v>
      </c>
      <c r="AH872" s="211">
        <v>2</v>
      </c>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18"/>
      <c r="B873" s="219"/>
      <c r="C873" s="270" t="s">
        <v>2716</v>
      </c>
      <c r="D873" s="261"/>
      <c r="E873" s="262">
        <v>3.6</v>
      </c>
      <c r="F873" s="222"/>
      <c r="G873" s="222"/>
      <c r="H873" s="222"/>
      <c r="I873" s="222"/>
      <c r="J873" s="222"/>
      <c r="K873" s="222"/>
      <c r="L873" s="222"/>
      <c r="M873" s="222"/>
      <c r="N873" s="222"/>
      <c r="O873" s="222"/>
      <c r="P873" s="222"/>
      <c r="Q873" s="222"/>
      <c r="R873" s="222"/>
      <c r="S873" s="222"/>
      <c r="T873" s="222"/>
      <c r="U873" s="222"/>
      <c r="V873" s="222"/>
      <c r="W873" s="222"/>
      <c r="X873" s="222"/>
      <c r="Y873" s="211"/>
      <c r="Z873" s="211"/>
      <c r="AA873" s="211"/>
      <c r="AB873" s="211"/>
      <c r="AC873" s="211"/>
      <c r="AD873" s="211"/>
      <c r="AE873" s="211"/>
      <c r="AF873" s="211"/>
      <c r="AG873" s="211" t="s">
        <v>288</v>
      </c>
      <c r="AH873" s="211">
        <v>2</v>
      </c>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18"/>
      <c r="B874" s="219"/>
      <c r="C874" s="271" t="s">
        <v>315</v>
      </c>
      <c r="D874" s="263"/>
      <c r="E874" s="264"/>
      <c r="F874" s="222"/>
      <c r="G874" s="222"/>
      <c r="H874" s="222"/>
      <c r="I874" s="222"/>
      <c r="J874" s="222"/>
      <c r="K874" s="222"/>
      <c r="L874" s="222"/>
      <c r="M874" s="222"/>
      <c r="N874" s="222"/>
      <c r="O874" s="222"/>
      <c r="P874" s="222"/>
      <c r="Q874" s="222"/>
      <c r="R874" s="222"/>
      <c r="S874" s="222"/>
      <c r="T874" s="222"/>
      <c r="U874" s="222"/>
      <c r="V874" s="222"/>
      <c r="W874" s="222"/>
      <c r="X874" s="222"/>
      <c r="Y874" s="211"/>
      <c r="Z874" s="211"/>
      <c r="AA874" s="211"/>
      <c r="AB874" s="211"/>
      <c r="AC874" s="211"/>
      <c r="AD874" s="211"/>
      <c r="AE874" s="211"/>
      <c r="AF874" s="211"/>
      <c r="AG874" s="211" t="s">
        <v>288</v>
      </c>
      <c r="AH874" s="211">
        <v>3</v>
      </c>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18"/>
      <c r="B875" s="219"/>
      <c r="C875" s="269" t="s">
        <v>316</v>
      </c>
      <c r="D875" s="261"/>
      <c r="E875" s="262"/>
      <c r="F875" s="222"/>
      <c r="G875" s="222"/>
      <c r="H875" s="222"/>
      <c r="I875" s="222"/>
      <c r="J875" s="222"/>
      <c r="K875" s="222"/>
      <c r="L875" s="222"/>
      <c r="M875" s="222"/>
      <c r="N875" s="222"/>
      <c r="O875" s="222"/>
      <c r="P875" s="222"/>
      <c r="Q875" s="222"/>
      <c r="R875" s="222"/>
      <c r="S875" s="222"/>
      <c r="T875" s="222"/>
      <c r="U875" s="222"/>
      <c r="V875" s="222"/>
      <c r="W875" s="222"/>
      <c r="X875" s="222"/>
      <c r="Y875" s="211"/>
      <c r="Z875" s="211"/>
      <c r="AA875" s="211"/>
      <c r="AB875" s="211"/>
      <c r="AC875" s="211"/>
      <c r="AD875" s="211"/>
      <c r="AE875" s="211"/>
      <c r="AF875" s="211"/>
      <c r="AG875" s="211" t="s">
        <v>288</v>
      </c>
      <c r="AH875" s="211"/>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68" t="s">
        <v>2717</v>
      </c>
      <c r="D876" s="259"/>
      <c r="E876" s="260">
        <v>0.15</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18"/>
      <c r="B877" s="219"/>
      <c r="C877" s="268" t="s">
        <v>2718</v>
      </c>
      <c r="D877" s="259"/>
      <c r="E877" s="260">
        <v>1.24</v>
      </c>
      <c r="F877" s="222"/>
      <c r="G877" s="222"/>
      <c r="H877" s="222"/>
      <c r="I877" s="222"/>
      <c r="J877" s="222"/>
      <c r="K877" s="222"/>
      <c r="L877" s="222"/>
      <c r="M877" s="222"/>
      <c r="N877" s="222"/>
      <c r="O877" s="222"/>
      <c r="P877" s="222"/>
      <c r="Q877" s="222"/>
      <c r="R877" s="222"/>
      <c r="S877" s="222"/>
      <c r="T877" s="222"/>
      <c r="U877" s="222"/>
      <c r="V877" s="222"/>
      <c r="W877" s="222"/>
      <c r="X877" s="222"/>
      <c r="Y877" s="211"/>
      <c r="Z877" s="211"/>
      <c r="AA877" s="211"/>
      <c r="AB877" s="211"/>
      <c r="AC877" s="211"/>
      <c r="AD877" s="211"/>
      <c r="AE877" s="211"/>
      <c r="AF877" s="211"/>
      <c r="AG877" s="211" t="s">
        <v>288</v>
      </c>
      <c r="AH877" s="211">
        <v>0</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18"/>
      <c r="B878" s="219"/>
      <c r="C878" s="269" t="s">
        <v>310</v>
      </c>
      <c r="D878" s="261"/>
      <c r="E878" s="262"/>
      <c r="F878" s="222"/>
      <c r="G878" s="222"/>
      <c r="H878" s="222"/>
      <c r="I878" s="222"/>
      <c r="J878" s="222"/>
      <c r="K878" s="222"/>
      <c r="L878" s="222"/>
      <c r="M878" s="222"/>
      <c r="N878" s="222"/>
      <c r="O878" s="222"/>
      <c r="P878" s="222"/>
      <c r="Q878" s="222"/>
      <c r="R878" s="222"/>
      <c r="S878" s="222"/>
      <c r="T878" s="222"/>
      <c r="U878" s="222"/>
      <c r="V878" s="222"/>
      <c r="W878" s="222"/>
      <c r="X878" s="222"/>
      <c r="Y878" s="211"/>
      <c r="Z878" s="211"/>
      <c r="AA878" s="211"/>
      <c r="AB878" s="211"/>
      <c r="AC878" s="211"/>
      <c r="AD878" s="211"/>
      <c r="AE878" s="211"/>
      <c r="AF878" s="211"/>
      <c r="AG878" s="211" t="s">
        <v>288</v>
      </c>
      <c r="AH878" s="211"/>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70" t="s">
        <v>2719</v>
      </c>
      <c r="D879" s="261"/>
      <c r="E879" s="262">
        <v>26.4</v>
      </c>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v>2</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18"/>
      <c r="B880" s="219"/>
      <c r="C880" s="270" t="s">
        <v>2720</v>
      </c>
      <c r="D880" s="261"/>
      <c r="E880" s="262">
        <v>34.799999999999997</v>
      </c>
      <c r="F880" s="222"/>
      <c r="G880" s="222"/>
      <c r="H880" s="222"/>
      <c r="I880" s="222"/>
      <c r="J880" s="222"/>
      <c r="K880" s="222"/>
      <c r="L880" s="222"/>
      <c r="M880" s="222"/>
      <c r="N880" s="222"/>
      <c r="O880" s="222"/>
      <c r="P880" s="222"/>
      <c r="Q880" s="222"/>
      <c r="R880" s="222"/>
      <c r="S880" s="222"/>
      <c r="T880" s="222"/>
      <c r="U880" s="222"/>
      <c r="V880" s="222"/>
      <c r="W880" s="222"/>
      <c r="X880" s="222"/>
      <c r="Y880" s="211"/>
      <c r="Z880" s="211"/>
      <c r="AA880" s="211"/>
      <c r="AB880" s="211"/>
      <c r="AC880" s="211"/>
      <c r="AD880" s="211"/>
      <c r="AE880" s="211"/>
      <c r="AF880" s="211"/>
      <c r="AG880" s="211" t="s">
        <v>288</v>
      </c>
      <c r="AH880" s="211">
        <v>2</v>
      </c>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71" t="s">
        <v>315</v>
      </c>
      <c r="D881" s="263"/>
      <c r="E881" s="264"/>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3</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18"/>
      <c r="B882" s="219"/>
      <c r="C882" s="269" t="s">
        <v>316</v>
      </c>
      <c r="D882" s="261"/>
      <c r="E882" s="262"/>
      <c r="F882" s="222"/>
      <c r="G882" s="222"/>
      <c r="H882" s="222"/>
      <c r="I882" s="222"/>
      <c r="J882" s="222"/>
      <c r="K882" s="222"/>
      <c r="L882" s="222"/>
      <c r="M882" s="222"/>
      <c r="N882" s="222"/>
      <c r="O882" s="222"/>
      <c r="P882" s="222"/>
      <c r="Q882" s="222"/>
      <c r="R882" s="222"/>
      <c r="S882" s="222"/>
      <c r="T882" s="222"/>
      <c r="U882" s="222"/>
      <c r="V882" s="222"/>
      <c r="W882" s="222"/>
      <c r="X882" s="222"/>
      <c r="Y882" s="211"/>
      <c r="Z882" s="211"/>
      <c r="AA882" s="211"/>
      <c r="AB882" s="211"/>
      <c r="AC882" s="211"/>
      <c r="AD882" s="211"/>
      <c r="AE882" s="211"/>
      <c r="AF882" s="211"/>
      <c r="AG882" s="211" t="s">
        <v>288</v>
      </c>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18"/>
      <c r="B883" s="219"/>
      <c r="C883" s="268" t="s">
        <v>2721</v>
      </c>
      <c r="D883" s="259"/>
      <c r="E883" s="260">
        <v>1.32</v>
      </c>
      <c r="F883" s="222"/>
      <c r="G883" s="222"/>
      <c r="H883" s="222"/>
      <c r="I883" s="222"/>
      <c r="J883" s="222"/>
      <c r="K883" s="222"/>
      <c r="L883" s="222"/>
      <c r="M883" s="222"/>
      <c r="N883" s="222"/>
      <c r="O883" s="222"/>
      <c r="P883" s="222"/>
      <c r="Q883" s="222"/>
      <c r="R883" s="222"/>
      <c r="S883" s="222"/>
      <c r="T883" s="222"/>
      <c r="U883" s="222"/>
      <c r="V883" s="222"/>
      <c r="W883" s="222"/>
      <c r="X883" s="222"/>
      <c r="Y883" s="211"/>
      <c r="Z883" s="211"/>
      <c r="AA883" s="211"/>
      <c r="AB883" s="211"/>
      <c r="AC883" s="211"/>
      <c r="AD883" s="211"/>
      <c r="AE883" s="211"/>
      <c r="AF883" s="211"/>
      <c r="AG883" s="211" t="s">
        <v>288</v>
      </c>
      <c r="AH883" s="211">
        <v>0</v>
      </c>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18"/>
      <c r="B884" s="219"/>
      <c r="C884" s="269" t="s">
        <v>310</v>
      </c>
      <c r="D884" s="261"/>
      <c r="E884" s="262"/>
      <c r="F884" s="222"/>
      <c r="G884" s="222"/>
      <c r="H884" s="222"/>
      <c r="I884" s="222"/>
      <c r="J884" s="222"/>
      <c r="K884" s="222"/>
      <c r="L884" s="222"/>
      <c r="M884" s="222"/>
      <c r="N884" s="222"/>
      <c r="O884" s="222"/>
      <c r="P884" s="222"/>
      <c r="Q884" s="222"/>
      <c r="R884" s="222"/>
      <c r="S884" s="222"/>
      <c r="T884" s="222"/>
      <c r="U884" s="222"/>
      <c r="V884" s="222"/>
      <c r="W884" s="222"/>
      <c r="X884" s="222"/>
      <c r="Y884" s="211"/>
      <c r="Z884" s="211"/>
      <c r="AA884" s="211"/>
      <c r="AB884" s="211"/>
      <c r="AC884" s="211"/>
      <c r="AD884" s="211"/>
      <c r="AE884" s="211"/>
      <c r="AF884" s="211"/>
      <c r="AG884" s="211" t="s">
        <v>288</v>
      </c>
      <c r="AH884" s="211"/>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outlineLevel="1" x14ac:dyDescent="0.2">
      <c r="A885" s="218"/>
      <c r="B885" s="219"/>
      <c r="C885" s="270" t="s">
        <v>2722</v>
      </c>
      <c r="D885" s="261"/>
      <c r="E885" s="262">
        <v>5.5</v>
      </c>
      <c r="F885" s="222"/>
      <c r="G885" s="222"/>
      <c r="H885" s="222"/>
      <c r="I885" s="222"/>
      <c r="J885" s="222"/>
      <c r="K885" s="222"/>
      <c r="L885" s="222"/>
      <c r="M885" s="222"/>
      <c r="N885" s="222"/>
      <c r="O885" s="222"/>
      <c r="P885" s="222"/>
      <c r="Q885" s="222"/>
      <c r="R885" s="222"/>
      <c r="S885" s="222"/>
      <c r="T885" s="222"/>
      <c r="U885" s="222"/>
      <c r="V885" s="222"/>
      <c r="W885" s="222"/>
      <c r="X885" s="222"/>
      <c r="Y885" s="211"/>
      <c r="Z885" s="211"/>
      <c r="AA885" s="211"/>
      <c r="AB885" s="211"/>
      <c r="AC885" s="211"/>
      <c r="AD885" s="211"/>
      <c r="AE885" s="211"/>
      <c r="AF885" s="211"/>
      <c r="AG885" s="211" t="s">
        <v>288</v>
      </c>
      <c r="AH885" s="211">
        <v>2</v>
      </c>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18"/>
      <c r="B886" s="219"/>
      <c r="C886" s="270" t="s">
        <v>2723</v>
      </c>
      <c r="D886" s="261"/>
      <c r="E886" s="262">
        <v>4.8</v>
      </c>
      <c r="F886" s="222"/>
      <c r="G886" s="222"/>
      <c r="H886" s="222"/>
      <c r="I886" s="222"/>
      <c r="J886" s="222"/>
      <c r="K886" s="222"/>
      <c r="L886" s="222"/>
      <c r="M886" s="222"/>
      <c r="N886" s="222"/>
      <c r="O886" s="222"/>
      <c r="P886" s="222"/>
      <c r="Q886" s="222"/>
      <c r="R886" s="222"/>
      <c r="S886" s="222"/>
      <c r="T886" s="222"/>
      <c r="U886" s="222"/>
      <c r="V886" s="222"/>
      <c r="W886" s="222"/>
      <c r="X886" s="222"/>
      <c r="Y886" s="211"/>
      <c r="Z886" s="211"/>
      <c r="AA886" s="211"/>
      <c r="AB886" s="211"/>
      <c r="AC886" s="211"/>
      <c r="AD886" s="211"/>
      <c r="AE886" s="211"/>
      <c r="AF886" s="211"/>
      <c r="AG886" s="211" t="s">
        <v>288</v>
      </c>
      <c r="AH886" s="211">
        <v>2</v>
      </c>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18"/>
      <c r="B887" s="219"/>
      <c r="C887" s="271" t="s">
        <v>315</v>
      </c>
      <c r="D887" s="263"/>
      <c r="E887" s="264"/>
      <c r="F887" s="222"/>
      <c r="G887" s="222"/>
      <c r="H887" s="222"/>
      <c r="I887" s="222"/>
      <c r="J887" s="222"/>
      <c r="K887" s="222"/>
      <c r="L887" s="222"/>
      <c r="M887" s="222"/>
      <c r="N887" s="222"/>
      <c r="O887" s="222"/>
      <c r="P887" s="222"/>
      <c r="Q887" s="222"/>
      <c r="R887" s="222"/>
      <c r="S887" s="222"/>
      <c r="T887" s="222"/>
      <c r="U887" s="222"/>
      <c r="V887" s="222"/>
      <c r="W887" s="222"/>
      <c r="X887" s="222"/>
      <c r="Y887" s="211"/>
      <c r="Z887" s="211"/>
      <c r="AA887" s="211"/>
      <c r="AB887" s="211"/>
      <c r="AC887" s="211"/>
      <c r="AD887" s="211"/>
      <c r="AE887" s="211"/>
      <c r="AF887" s="211"/>
      <c r="AG887" s="211" t="s">
        <v>288</v>
      </c>
      <c r="AH887" s="211">
        <v>3</v>
      </c>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9" t="s">
        <v>316</v>
      </c>
      <c r="D888" s="261"/>
      <c r="E888" s="262"/>
      <c r="F888" s="222"/>
      <c r="G888" s="222"/>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288</v>
      </c>
      <c r="AH888" s="211"/>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outlineLevel="1" x14ac:dyDescent="0.2">
      <c r="A889" s="218"/>
      <c r="B889" s="219"/>
      <c r="C889" s="268" t="s">
        <v>2724</v>
      </c>
      <c r="D889" s="259"/>
      <c r="E889" s="260">
        <v>0.3</v>
      </c>
      <c r="F889" s="222"/>
      <c r="G889" s="222"/>
      <c r="H889" s="222"/>
      <c r="I889" s="222"/>
      <c r="J889" s="222"/>
      <c r="K889" s="222"/>
      <c r="L889" s="222"/>
      <c r="M889" s="222"/>
      <c r="N889" s="222"/>
      <c r="O889" s="222"/>
      <c r="P889" s="222"/>
      <c r="Q889" s="222"/>
      <c r="R889" s="222"/>
      <c r="S889" s="222"/>
      <c r="T889" s="222"/>
      <c r="U889" s="222"/>
      <c r="V889" s="222"/>
      <c r="W889" s="222"/>
      <c r="X889" s="222"/>
      <c r="Y889" s="211"/>
      <c r="Z889" s="211"/>
      <c r="AA889" s="211"/>
      <c r="AB889" s="211"/>
      <c r="AC889" s="211"/>
      <c r="AD889" s="211"/>
      <c r="AE889" s="211"/>
      <c r="AF889" s="211"/>
      <c r="AG889" s="211" t="s">
        <v>288</v>
      </c>
      <c r="AH889" s="211">
        <v>0</v>
      </c>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69" t="s">
        <v>310</v>
      </c>
      <c r="D890" s="261"/>
      <c r="E890" s="262"/>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outlineLevel="1" x14ac:dyDescent="0.2">
      <c r="A891" s="218"/>
      <c r="B891" s="219"/>
      <c r="C891" s="270" t="s">
        <v>2725</v>
      </c>
      <c r="D891" s="261"/>
      <c r="E891" s="262">
        <v>816.6</v>
      </c>
      <c r="F891" s="222"/>
      <c r="G891" s="222"/>
      <c r="H891" s="222"/>
      <c r="I891" s="222"/>
      <c r="J891" s="222"/>
      <c r="K891" s="222"/>
      <c r="L891" s="222"/>
      <c r="M891" s="222"/>
      <c r="N891" s="222"/>
      <c r="O891" s="222"/>
      <c r="P891" s="222"/>
      <c r="Q891" s="222"/>
      <c r="R891" s="222"/>
      <c r="S891" s="222"/>
      <c r="T891" s="222"/>
      <c r="U891" s="222"/>
      <c r="V891" s="222"/>
      <c r="W891" s="222"/>
      <c r="X891" s="222"/>
      <c r="Y891" s="211"/>
      <c r="Z891" s="211"/>
      <c r="AA891" s="211"/>
      <c r="AB891" s="211"/>
      <c r="AC891" s="211"/>
      <c r="AD891" s="211"/>
      <c r="AE891" s="211"/>
      <c r="AF891" s="211"/>
      <c r="AG891" s="211" t="s">
        <v>288</v>
      </c>
      <c r="AH891" s="211">
        <v>2</v>
      </c>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70" t="s">
        <v>2726</v>
      </c>
      <c r="D892" s="261"/>
      <c r="E892" s="262">
        <v>86.64</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2</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18"/>
      <c r="B893" s="219"/>
      <c r="C893" s="271" t="s">
        <v>315</v>
      </c>
      <c r="D893" s="263"/>
      <c r="E893" s="264"/>
      <c r="F893" s="222"/>
      <c r="G893" s="222"/>
      <c r="H893" s="222"/>
      <c r="I893" s="222"/>
      <c r="J893" s="222"/>
      <c r="K893" s="222"/>
      <c r="L893" s="222"/>
      <c r="M893" s="222"/>
      <c r="N893" s="222"/>
      <c r="O893" s="222"/>
      <c r="P893" s="222"/>
      <c r="Q893" s="222"/>
      <c r="R893" s="222"/>
      <c r="S893" s="222"/>
      <c r="T893" s="222"/>
      <c r="U893" s="222"/>
      <c r="V893" s="222"/>
      <c r="W893" s="222"/>
      <c r="X893" s="222"/>
      <c r="Y893" s="211"/>
      <c r="Z893" s="211"/>
      <c r="AA893" s="211"/>
      <c r="AB893" s="211"/>
      <c r="AC893" s="211"/>
      <c r="AD893" s="211"/>
      <c r="AE893" s="211"/>
      <c r="AF893" s="211"/>
      <c r="AG893" s="211" t="s">
        <v>288</v>
      </c>
      <c r="AH893" s="211">
        <v>3</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18"/>
      <c r="B894" s="219"/>
      <c r="C894" s="269" t="s">
        <v>316</v>
      </c>
      <c r="D894" s="261"/>
      <c r="E894" s="262"/>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18"/>
      <c r="B895" s="219"/>
      <c r="C895" s="268" t="s">
        <v>2727</v>
      </c>
      <c r="D895" s="259"/>
      <c r="E895" s="260">
        <v>2.38</v>
      </c>
      <c r="F895" s="222"/>
      <c r="G895" s="222"/>
      <c r="H895" s="222"/>
      <c r="I895" s="222"/>
      <c r="J895" s="222"/>
      <c r="K895" s="222"/>
      <c r="L895" s="222"/>
      <c r="M895" s="222"/>
      <c r="N895" s="222"/>
      <c r="O895" s="222"/>
      <c r="P895" s="222"/>
      <c r="Q895" s="222"/>
      <c r="R895" s="222"/>
      <c r="S895" s="222"/>
      <c r="T895" s="222"/>
      <c r="U895" s="222"/>
      <c r="V895" s="222"/>
      <c r="W895" s="222"/>
      <c r="X895" s="222"/>
      <c r="Y895" s="211"/>
      <c r="Z895" s="211"/>
      <c r="AA895" s="211"/>
      <c r="AB895" s="211"/>
      <c r="AC895" s="211"/>
      <c r="AD895" s="211"/>
      <c r="AE895" s="211"/>
      <c r="AF895" s="211"/>
      <c r="AG895" s="211" t="s">
        <v>288</v>
      </c>
      <c r="AH895" s="211">
        <v>0</v>
      </c>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18"/>
      <c r="B896" s="219"/>
      <c r="C896" s="268" t="s">
        <v>2728</v>
      </c>
      <c r="D896" s="259"/>
      <c r="E896" s="260">
        <v>43.36</v>
      </c>
      <c r="F896" s="222"/>
      <c r="G896" s="222"/>
      <c r="H896" s="222"/>
      <c r="I896" s="222"/>
      <c r="J896" s="222"/>
      <c r="K896" s="222"/>
      <c r="L896" s="222"/>
      <c r="M896" s="222"/>
      <c r="N896" s="222"/>
      <c r="O896" s="222"/>
      <c r="P896" s="222"/>
      <c r="Q896" s="222"/>
      <c r="R896" s="222"/>
      <c r="S896" s="222"/>
      <c r="T896" s="222"/>
      <c r="U896" s="222"/>
      <c r="V896" s="222"/>
      <c r="W896" s="222"/>
      <c r="X896" s="222"/>
      <c r="Y896" s="211"/>
      <c r="Z896" s="211"/>
      <c r="AA896" s="211"/>
      <c r="AB896" s="211"/>
      <c r="AC896" s="211"/>
      <c r="AD896" s="211"/>
      <c r="AE896" s="211"/>
      <c r="AF896" s="211"/>
      <c r="AG896" s="211" t="s">
        <v>288</v>
      </c>
      <c r="AH896" s="211">
        <v>0</v>
      </c>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ht="20.95" outlineLevel="1" x14ac:dyDescent="0.2">
      <c r="A897" s="233">
        <v>205</v>
      </c>
      <c r="B897" s="234" t="s">
        <v>1951</v>
      </c>
      <c r="C897" s="252" t="s">
        <v>1952</v>
      </c>
      <c r="D897" s="235" t="s">
        <v>294</v>
      </c>
      <c r="E897" s="236">
        <v>37.08128</v>
      </c>
      <c r="F897" s="237"/>
      <c r="G897" s="238">
        <f>ROUND(E897*F897,2)</f>
        <v>0</v>
      </c>
      <c r="H897" s="237"/>
      <c r="I897" s="238">
        <f>ROUND(E897*H897,2)</f>
        <v>0</v>
      </c>
      <c r="J897" s="237"/>
      <c r="K897" s="238">
        <f>ROUND(E897*J897,2)</f>
        <v>0</v>
      </c>
      <c r="L897" s="238">
        <v>21</v>
      </c>
      <c r="M897" s="238">
        <f>G897*(1+L897/100)</f>
        <v>0</v>
      </c>
      <c r="N897" s="238">
        <v>2.0000000000000002E-5</v>
      </c>
      <c r="O897" s="238">
        <f>ROUND(E897*N897,2)</f>
        <v>0</v>
      </c>
      <c r="P897" s="238">
        <v>0</v>
      </c>
      <c r="Q897" s="238">
        <f>ROUND(E897*P897,2)</f>
        <v>0</v>
      </c>
      <c r="R897" s="238" t="s">
        <v>860</v>
      </c>
      <c r="S897" s="238" t="s">
        <v>214</v>
      </c>
      <c r="T897" s="239" t="s">
        <v>284</v>
      </c>
      <c r="U897" s="222">
        <v>0.48499999999999999</v>
      </c>
      <c r="V897" s="222">
        <f>ROUND(E897*U897,2)</f>
        <v>17.98</v>
      </c>
      <c r="W897" s="222"/>
      <c r="X897" s="222" t="s">
        <v>248</v>
      </c>
      <c r="Y897" s="211"/>
      <c r="Z897" s="211"/>
      <c r="AA897" s="211"/>
      <c r="AB897" s="211"/>
      <c r="AC897" s="211"/>
      <c r="AD897" s="211"/>
      <c r="AE897" s="211"/>
      <c r="AF897" s="211"/>
      <c r="AG897" s="211" t="s">
        <v>745</v>
      </c>
      <c r="AH897" s="211"/>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18"/>
      <c r="B898" s="219"/>
      <c r="C898" s="268" t="s">
        <v>2729</v>
      </c>
      <c r="D898" s="259"/>
      <c r="E898" s="260">
        <v>37.08</v>
      </c>
      <c r="F898" s="222"/>
      <c r="G898" s="222"/>
      <c r="H898" s="222"/>
      <c r="I898" s="222"/>
      <c r="J898" s="222"/>
      <c r="K898" s="222"/>
      <c r="L898" s="222"/>
      <c r="M898" s="222"/>
      <c r="N898" s="222"/>
      <c r="O898" s="222"/>
      <c r="P898" s="222"/>
      <c r="Q898" s="222"/>
      <c r="R898" s="222"/>
      <c r="S898" s="222"/>
      <c r="T898" s="222"/>
      <c r="U898" s="222"/>
      <c r="V898" s="222"/>
      <c r="W898" s="222"/>
      <c r="X898" s="222"/>
      <c r="Y898" s="211"/>
      <c r="Z898" s="211"/>
      <c r="AA898" s="211"/>
      <c r="AB898" s="211"/>
      <c r="AC898" s="211"/>
      <c r="AD898" s="211"/>
      <c r="AE898" s="211"/>
      <c r="AF898" s="211"/>
      <c r="AG898" s="211" t="s">
        <v>288</v>
      </c>
      <c r="AH898" s="211">
        <v>0</v>
      </c>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ht="20.95" outlineLevel="1" x14ac:dyDescent="0.2">
      <c r="A899" s="233">
        <v>206</v>
      </c>
      <c r="B899" s="234" t="s">
        <v>2730</v>
      </c>
      <c r="C899" s="252" t="s">
        <v>2731</v>
      </c>
      <c r="D899" s="235" t="s">
        <v>349</v>
      </c>
      <c r="E899" s="236">
        <v>25.6</v>
      </c>
      <c r="F899" s="237"/>
      <c r="G899" s="238">
        <f>ROUND(E899*F899,2)</f>
        <v>0</v>
      </c>
      <c r="H899" s="237"/>
      <c r="I899" s="238">
        <f>ROUND(E899*H899,2)</f>
        <v>0</v>
      </c>
      <c r="J899" s="237"/>
      <c r="K899" s="238">
        <f>ROUND(E899*J899,2)</f>
        <v>0</v>
      </c>
      <c r="L899" s="238">
        <v>21</v>
      </c>
      <c r="M899" s="238">
        <f>G899*(1+L899/100)</f>
        <v>0</v>
      </c>
      <c r="N899" s="238">
        <v>2.5500000000000002E-3</v>
      </c>
      <c r="O899" s="238">
        <f>ROUND(E899*N899,2)</f>
        <v>7.0000000000000007E-2</v>
      </c>
      <c r="P899" s="238">
        <v>0</v>
      </c>
      <c r="Q899" s="238">
        <f>ROUND(E899*P899,2)</f>
        <v>0</v>
      </c>
      <c r="R899" s="238" t="s">
        <v>860</v>
      </c>
      <c r="S899" s="238" t="s">
        <v>214</v>
      </c>
      <c r="T899" s="239" t="s">
        <v>284</v>
      </c>
      <c r="U899" s="222">
        <v>0.59799999999999998</v>
      </c>
      <c r="V899" s="222">
        <f>ROUND(E899*U899,2)</f>
        <v>15.31</v>
      </c>
      <c r="W899" s="222"/>
      <c r="X899" s="222" t="s">
        <v>248</v>
      </c>
      <c r="Y899" s="211"/>
      <c r="Z899" s="211"/>
      <c r="AA899" s="211"/>
      <c r="AB899" s="211"/>
      <c r="AC899" s="211"/>
      <c r="AD899" s="211"/>
      <c r="AE899" s="211"/>
      <c r="AF899" s="211"/>
      <c r="AG899" s="211" t="s">
        <v>745</v>
      </c>
      <c r="AH899" s="211"/>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18"/>
      <c r="B900" s="219"/>
      <c r="C900" s="267" t="s">
        <v>888</v>
      </c>
      <c r="D900" s="265"/>
      <c r="E900" s="265"/>
      <c r="F900" s="265"/>
      <c r="G900" s="265"/>
      <c r="H900" s="222"/>
      <c r="I900" s="222"/>
      <c r="J900" s="222"/>
      <c r="K900" s="222"/>
      <c r="L900" s="222"/>
      <c r="M900" s="222"/>
      <c r="N900" s="222"/>
      <c r="O900" s="222"/>
      <c r="P900" s="222"/>
      <c r="Q900" s="222"/>
      <c r="R900" s="222"/>
      <c r="S900" s="222"/>
      <c r="T900" s="222"/>
      <c r="U900" s="222"/>
      <c r="V900" s="222"/>
      <c r="W900" s="222"/>
      <c r="X900" s="222"/>
      <c r="Y900" s="211"/>
      <c r="Z900" s="211"/>
      <c r="AA900" s="211"/>
      <c r="AB900" s="211"/>
      <c r="AC900" s="211"/>
      <c r="AD900" s="211"/>
      <c r="AE900" s="211"/>
      <c r="AF900" s="211"/>
      <c r="AG900" s="211" t="s">
        <v>286</v>
      </c>
      <c r="AH900" s="211"/>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18"/>
      <c r="B901" s="219"/>
      <c r="C901" s="268" t="s">
        <v>2732</v>
      </c>
      <c r="D901" s="259"/>
      <c r="E901" s="260">
        <v>25.6</v>
      </c>
      <c r="F901" s="222"/>
      <c r="G901" s="222"/>
      <c r="H901" s="222"/>
      <c r="I901" s="222"/>
      <c r="J901" s="222"/>
      <c r="K901" s="222"/>
      <c r="L901" s="222"/>
      <c r="M901" s="222"/>
      <c r="N901" s="222"/>
      <c r="O901" s="222"/>
      <c r="P901" s="222"/>
      <c r="Q901" s="222"/>
      <c r="R901" s="222"/>
      <c r="S901" s="222"/>
      <c r="T901" s="222"/>
      <c r="U901" s="222"/>
      <c r="V901" s="222"/>
      <c r="W901" s="222"/>
      <c r="X901" s="222"/>
      <c r="Y901" s="211"/>
      <c r="Z901" s="211"/>
      <c r="AA901" s="211"/>
      <c r="AB901" s="211"/>
      <c r="AC901" s="211"/>
      <c r="AD901" s="211"/>
      <c r="AE901" s="211"/>
      <c r="AF901" s="211"/>
      <c r="AG901" s="211" t="s">
        <v>288</v>
      </c>
      <c r="AH901" s="211">
        <v>0</v>
      </c>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ht="20.95" outlineLevel="1" x14ac:dyDescent="0.2">
      <c r="A902" s="233">
        <v>207</v>
      </c>
      <c r="B902" s="234" t="s">
        <v>2733</v>
      </c>
      <c r="C902" s="252" t="s">
        <v>2734</v>
      </c>
      <c r="D902" s="235" t="s">
        <v>349</v>
      </c>
      <c r="E902" s="236">
        <v>58.8</v>
      </c>
      <c r="F902" s="237"/>
      <c r="G902" s="238">
        <f>ROUND(E902*F902,2)</f>
        <v>0</v>
      </c>
      <c r="H902" s="237"/>
      <c r="I902" s="238">
        <f>ROUND(E902*H902,2)</f>
        <v>0</v>
      </c>
      <c r="J902" s="237"/>
      <c r="K902" s="238">
        <f>ROUND(E902*J902,2)</f>
        <v>0</v>
      </c>
      <c r="L902" s="238">
        <v>21</v>
      </c>
      <c r="M902" s="238">
        <f>G902*(1+L902/100)</f>
        <v>0</v>
      </c>
      <c r="N902" s="238">
        <v>2.5500000000000002E-3</v>
      </c>
      <c r="O902" s="238">
        <f>ROUND(E902*N902,2)</f>
        <v>0.15</v>
      </c>
      <c r="P902" s="238">
        <v>0</v>
      </c>
      <c r="Q902" s="238">
        <f>ROUND(E902*P902,2)</f>
        <v>0</v>
      </c>
      <c r="R902" s="238" t="s">
        <v>860</v>
      </c>
      <c r="S902" s="238" t="s">
        <v>214</v>
      </c>
      <c r="T902" s="239" t="s">
        <v>284</v>
      </c>
      <c r="U902" s="222">
        <v>0.67900000000000005</v>
      </c>
      <c r="V902" s="222">
        <f>ROUND(E902*U902,2)</f>
        <v>39.93</v>
      </c>
      <c r="W902" s="222"/>
      <c r="X902" s="222" t="s">
        <v>248</v>
      </c>
      <c r="Y902" s="211"/>
      <c r="Z902" s="211"/>
      <c r="AA902" s="211"/>
      <c r="AB902" s="211"/>
      <c r="AC902" s="211"/>
      <c r="AD902" s="211"/>
      <c r="AE902" s="211"/>
      <c r="AF902" s="211"/>
      <c r="AG902" s="211" t="s">
        <v>745</v>
      </c>
      <c r="AH902" s="211"/>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18"/>
      <c r="B903" s="219"/>
      <c r="C903" s="267" t="s">
        <v>888</v>
      </c>
      <c r="D903" s="265"/>
      <c r="E903" s="265"/>
      <c r="F903" s="265"/>
      <c r="G903" s="265"/>
      <c r="H903" s="222"/>
      <c r="I903" s="222"/>
      <c r="J903" s="222"/>
      <c r="K903" s="222"/>
      <c r="L903" s="222"/>
      <c r="M903" s="222"/>
      <c r="N903" s="222"/>
      <c r="O903" s="222"/>
      <c r="P903" s="222"/>
      <c r="Q903" s="222"/>
      <c r="R903" s="222"/>
      <c r="S903" s="222"/>
      <c r="T903" s="222"/>
      <c r="U903" s="222"/>
      <c r="V903" s="222"/>
      <c r="W903" s="222"/>
      <c r="X903" s="222"/>
      <c r="Y903" s="211"/>
      <c r="Z903" s="211"/>
      <c r="AA903" s="211"/>
      <c r="AB903" s="211"/>
      <c r="AC903" s="211"/>
      <c r="AD903" s="211"/>
      <c r="AE903" s="211"/>
      <c r="AF903" s="211"/>
      <c r="AG903" s="211" t="s">
        <v>286</v>
      </c>
      <c r="AH903" s="211"/>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outlineLevel="1" x14ac:dyDescent="0.2">
      <c r="A904" s="218"/>
      <c r="B904" s="219"/>
      <c r="C904" s="269" t="s">
        <v>310</v>
      </c>
      <c r="D904" s="261"/>
      <c r="E904" s="262"/>
      <c r="F904" s="222"/>
      <c r="G904" s="222"/>
      <c r="H904" s="222"/>
      <c r="I904" s="222"/>
      <c r="J904" s="222"/>
      <c r="K904" s="222"/>
      <c r="L904" s="222"/>
      <c r="M904" s="222"/>
      <c r="N904" s="222"/>
      <c r="O904" s="222"/>
      <c r="P904" s="222"/>
      <c r="Q904" s="222"/>
      <c r="R904" s="222"/>
      <c r="S904" s="222"/>
      <c r="T904" s="222"/>
      <c r="U904" s="222"/>
      <c r="V904" s="222"/>
      <c r="W904" s="222"/>
      <c r="X904" s="222"/>
      <c r="Y904" s="211"/>
      <c r="Z904" s="211"/>
      <c r="AA904" s="211"/>
      <c r="AB904" s="211"/>
      <c r="AC904" s="211"/>
      <c r="AD904" s="211"/>
      <c r="AE904" s="211"/>
      <c r="AF904" s="211"/>
      <c r="AG904" s="211" t="s">
        <v>288</v>
      </c>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18"/>
      <c r="B905" s="219"/>
      <c r="C905" s="270" t="s">
        <v>2735</v>
      </c>
      <c r="D905" s="261"/>
      <c r="E905" s="262">
        <v>5.6</v>
      </c>
      <c r="F905" s="222"/>
      <c r="G905" s="222"/>
      <c r="H905" s="222"/>
      <c r="I905" s="222"/>
      <c r="J905" s="222"/>
      <c r="K905" s="222"/>
      <c r="L905" s="222"/>
      <c r="M905" s="222"/>
      <c r="N905" s="222"/>
      <c r="O905" s="222"/>
      <c r="P905" s="222"/>
      <c r="Q905" s="222"/>
      <c r="R905" s="222"/>
      <c r="S905" s="222"/>
      <c r="T905" s="222"/>
      <c r="U905" s="222"/>
      <c r="V905" s="222"/>
      <c r="W905" s="222"/>
      <c r="X905" s="222"/>
      <c r="Y905" s="211"/>
      <c r="Z905" s="211"/>
      <c r="AA905" s="211"/>
      <c r="AB905" s="211"/>
      <c r="AC905" s="211"/>
      <c r="AD905" s="211"/>
      <c r="AE905" s="211"/>
      <c r="AF905" s="211"/>
      <c r="AG905" s="211" t="s">
        <v>288</v>
      </c>
      <c r="AH905" s="211">
        <v>2</v>
      </c>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outlineLevel="1" x14ac:dyDescent="0.2">
      <c r="A906" s="218"/>
      <c r="B906" s="219"/>
      <c r="C906" s="270" t="s">
        <v>2736</v>
      </c>
      <c r="D906" s="261"/>
      <c r="E906" s="262">
        <v>4.4000000000000004</v>
      </c>
      <c r="F906" s="222"/>
      <c r="G906" s="222"/>
      <c r="H906" s="222"/>
      <c r="I906" s="222"/>
      <c r="J906" s="222"/>
      <c r="K906" s="222"/>
      <c r="L906" s="222"/>
      <c r="M906" s="222"/>
      <c r="N906" s="222"/>
      <c r="O906" s="222"/>
      <c r="P906" s="222"/>
      <c r="Q906" s="222"/>
      <c r="R906" s="222"/>
      <c r="S906" s="222"/>
      <c r="T906" s="222"/>
      <c r="U906" s="222"/>
      <c r="V906" s="222"/>
      <c r="W906" s="222"/>
      <c r="X906" s="222"/>
      <c r="Y906" s="211"/>
      <c r="Z906" s="211"/>
      <c r="AA906" s="211"/>
      <c r="AB906" s="211"/>
      <c r="AC906" s="211"/>
      <c r="AD906" s="211"/>
      <c r="AE906" s="211"/>
      <c r="AF906" s="211"/>
      <c r="AG906" s="211" t="s">
        <v>288</v>
      </c>
      <c r="AH906" s="211">
        <v>2</v>
      </c>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outlineLevel="1" x14ac:dyDescent="0.2">
      <c r="A907" s="218"/>
      <c r="B907" s="219"/>
      <c r="C907" s="270" t="s">
        <v>2737</v>
      </c>
      <c r="D907" s="261"/>
      <c r="E907" s="262">
        <v>2.4</v>
      </c>
      <c r="F907" s="222"/>
      <c r="G907" s="222"/>
      <c r="H907" s="222"/>
      <c r="I907" s="222"/>
      <c r="J907" s="222"/>
      <c r="K907" s="222"/>
      <c r="L907" s="222"/>
      <c r="M907" s="222"/>
      <c r="N907" s="222"/>
      <c r="O907" s="222"/>
      <c r="P907" s="222"/>
      <c r="Q907" s="222"/>
      <c r="R907" s="222"/>
      <c r="S907" s="222"/>
      <c r="T907" s="222"/>
      <c r="U907" s="222"/>
      <c r="V907" s="222"/>
      <c r="W907" s="222"/>
      <c r="X907" s="222"/>
      <c r="Y907" s="211"/>
      <c r="Z907" s="211"/>
      <c r="AA907" s="211"/>
      <c r="AB907" s="211"/>
      <c r="AC907" s="211"/>
      <c r="AD907" s="211"/>
      <c r="AE907" s="211"/>
      <c r="AF907" s="211"/>
      <c r="AG907" s="211" t="s">
        <v>288</v>
      </c>
      <c r="AH907" s="211">
        <v>2</v>
      </c>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70" t="s">
        <v>2738</v>
      </c>
      <c r="D908" s="261"/>
      <c r="E908" s="262">
        <v>2.2999999999999998</v>
      </c>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v>2</v>
      </c>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outlineLevel="1" x14ac:dyDescent="0.2">
      <c r="A909" s="218"/>
      <c r="B909" s="219"/>
      <c r="C909" s="271" t="s">
        <v>315</v>
      </c>
      <c r="D909" s="263"/>
      <c r="E909" s="264"/>
      <c r="F909" s="222"/>
      <c r="G909" s="222"/>
      <c r="H909" s="222"/>
      <c r="I909" s="222"/>
      <c r="J909" s="222"/>
      <c r="K909" s="222"/>
      <c r="L909" s="222"/>
      <c r="M909" s="222"/>
      <c r="N909" s="222"/>
      <c r="O909" s="222"/>
      <c r="P909" s="222"/>
      <c r="Q909" s="222"/>
      <c r="R909" s="222"/>
      <c r="S909" s="222"/>
      <c r="T909" s="222"/>
      <c r="U909" s="222"/>
      <c r="V909" s="222"/>
      <c r="W909" s="222"/>
      <c r="X909" s="222"/>
      <c r="Y909" s="211"/>
      <c r="Z909" s="211"/>
      <c r="AA909" s="211"/>
      <c r="AB909" s="211"/>
      <c r="AC909" s="211"/>
      <c r="AD909" s="211"/>
      <c r="AE909" s="211"/>
      <c r="AF909" s="211"/>
      <c r="AG909" s="211" t="s">
        <v>288</v>
      </c>
      <c r="AH909" s="211">
        <v>3</v>
      </c>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69" t="s">
        <v>316</v>
      </c>
      <c r="D910" s="261"/>
      <c r="E910" s="262"/>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outlineLevel="1" x14ac:dyDescent="0.2">
      <c r="A911" s="218"/>
      <c r="B911" s="219"/>
      <c r="C911" s="268" t="s">
        <v>2739</v>
      </c>
      <c r="D911" s="259"/>
      <c r="E911" s="260">
        <v>58.8</v>
      </c>
      <c r="F911" s="222"/>
      <c r="G911" s="222"/>
      <c r="H911" s="222"/>
      <c r="I911" s="222"/>
      <c r="J911" s="222"/>
      <c r="K911" s="222"/>
      <c r="L911" s="222"/>
      <c r="M911" s="222"/>
      <c r="N911" s="222"/>
      <c r="O911" s="222"/>
      <c r="P911" s="222"/>
      <c r="Q911" s="222"/>
      <c r="R911" s="222"/>
      <c r="S911" s="222"/>
      <c r="T911" s="222"/>
      <c r="U911" s="222"/>
      <c r="V911" s="222"/>
      <c r="W911" s="222"/>
      <c r="X911" s="222"/>
      <c r="Y911" s="211"/>
      <c r="Z911" s="211"/>
      <c r="AA911" s="211"/>
      <c r="AB911" s="211"/>
      <c r="AC911" s="211"/>
      <c r="AD911" s="211"/>
      <c r="AE911" s="211"/>
      <c r="AF911" s="211"/>
      <c r="AG911" s="211" t="s">
        <v>288</v>
      </c>
      <c r="AH911" s="211">
        <v>0</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33">
        <v>208</v>
      </c>
      <c r="B912" s="234" t="s">
        <v>2740</v>
      </c>
      <c r="C912" s="252" t="s">
        <v>2741</v>
      </c>
      <c r="D912" s="235" t="s">
        <v>282</v>
      </c>
      <c r="E912" s="236">
        <v>1.9967999999999999</v>
      </c>
      <c r="F912" s="237"/>
      <c r="G912" s="238">
        <f>ROUND(E912*F912,2)</f>
        <v>0</v>
      </c>
      <c r="H912" s="237"/>
      <c r="I912" s="238">
        <f>ROUND(E912*H912,2)</f>
        <v>0</v>
      </c>
      <c r="J912" s="237"/>
      <c r="K912" s="238">
        <f>ROUND(E912*J912,2)</f>
        <v>0</v>
      </c>
      <c r="L912" s="238">
        <v>21</v>
      </c>
      <c r="M912" s="238">
        <f>G912*(1+L912/100)</f>
        <v>0</v>
      </c>
      <c r="N912" s="238">
        <v>2.9100000000000001E-2</v>
      </c>
      <c r="O912" s="238">
        <f>ROUND(E912*N912,2)</f>
        <v>0.06</v>
      </c>
      <c r="P912" s="238">
        <v>0</v>
      </c>
      <c r="Q912" s="238">
        <f>ROUND(E912*P912,2)</f>
        <v>0</v>
      </c>
      <c r="R912" s="238" t="s">
        <v>860</v>
      </c>
      <c r="S912" s="238" t="s">
        <v>214</v>
      </c>
      <c r="T912" s="239" t="s">
        <v>284</v>
      </c>
      <c r="U912" s="222">
        <v>0</v>
      </c>
      <c r="V912" s="222">
        <f>ROUND(E912*U912,2)</f>
        <v>0</v>
      </c>
      <c r="W912" s="222"/>
      <c r="X912" s="222" t="s">
        <v>248</v>
      </c>
      <c r="Y912" s="211"/>
      <c r="Z912" s="211"/>
      <c r="AA912" s="211"/>
      <c r="AB912" s="211"/>
      <c r="AC912" s="211"/>
      <c r="AD912" s="211"/>
      <c r="AE912" s="211"/>
      <c r="AF912" s="211"/>
      <c r="AG912" s="211" t="s">
        <v>745</v>
      </c>
      <c r="AH912" s="211"/>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68" t="s">
        <v>2742</v>
      </c>
      <c r="D913" s="259"/>
      <c r="E913" s="260">
        <v>0.49</v>
      </c>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0</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69" t="s">
        <v>310</v>
      </c>
      <c r="D914" s="261"/>
      <c r="E914" s="262"/>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18"/>
      <c r="B915" s="219"/>
      <c r="C915" s="270" t="s">
        <v>2735</v>
      </c>
      <c r="D915" s="261"/>
      <c r="E915" s="262">
        <v>5.6</v>
      </c>
      <c r="F915" s="222"/>
      <c r="G915" s="222"/>
      <c r="H915" s="222"/>
      <c r="I915" s="222"/>
      <c r="J915" s="222"/>
      <c r="K915" s="222"/>
      <c r="L915" s="222"/>
      <c r="M915" s="222"/>
      <c r="N915" s="222"/>
      <c r="O915" s="222"/>
      <c r="P915" s="222"/>
      <c r="Q915" s="222"/>
      <c r="R915" s="222"/>
      <c r="S915" s="222"/>
      <c r="T915" s="222"/>
      <c r="U915" s="222"/>
      <c r="V915" s="222"/>
      <c r="W915" s="222"/>
      <c r="X915" s="222"/>
      <c r="Y915" s="211"/>
      <c r="Z915" s="211"/>
      <c r="AA915" s="211"/>
      <c r="AB915" s="211"/>
      <c r="AC915" s="211"/>
      <c r="AD915" s="211"/>
      <c r="AE915" s="211"/>
      <c r="AF915" s="211"/>
      <c r="AG915" s="211" t="s">
        <v>288</v>
      </c>
      <c r="AH915" s="211">
        <v>2</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18"/>
      <c r="B916" s="219"/>
      <c r="C916" s="270" t="s">
        <v>2736</v>
      </c>
      <c r="D916" s="261"/>
      <c r="E916" s="262">
        <v>4.4000000000000004</v>
      </c>
      <c r="F916" s="222"/>
      <c r="G916" s="222"/>
      <c r="H916" s="222"/>
      <c r="I916" s="222"/>
      <c r="J916" s="222"/>
      <c r="K916" s="222"/>
      <c r="L916" s="222"/>
      <c r="M916" s="222"/>
      <c r="N916" s="222"/>
      <c r="O916" s="222"/>
      <c r="P916" s="222"/>
      <c r="Q916" s="222"/>
      <c r="R916" s="222"/>
      <c r="S916" s="222"/>
      <c r="T916" s="222"/>
      <c r="U916" s="222"/>
      <c r="V916" s="222"/>
      <c r="W916" s="222"/>
      <c r="X916" s="222"/>
      <c r="Y916" s="211"/>
      <c r="Z916" s="211"/>
      <c r="AA916" s="211"/>
      <c r="AB916" s="211"/>
      <c r="AC916" s="211"/>
      <c r="AD916" s="211"/>
      <c r="AE916" s="211"/>
      <c r="AF916" s="211"/>
      <c r="AG916" s="211" t="s">
        <v>288</v>
      </c>
      <c r="AH916" s="211">
        <v>2</v>
      </c>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70" t="s">
        <v>2737</v>
      </c>
      <c r="D917" s="261"/>
      <c r="E917" s="262">
        <v>2.4</v>
      </c>
      <c r="F917" s="222"/>
      <c r="G917" s="222"/>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288</v>
      </c>
      <c r="AH917" s="211">
        <v>2</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70" t="s">
        <v>2738</v>
      </c>
      <c r="D918" s="261"/>
      <c r="E918" s="262">
        <v>2.2999999999999998</v>
      </c>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v>2</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18"/>
      <c r="B919" s="219"/>
      <c r="C919" s="271" t="s">
        <v>315</v>
      </c>
      <c r="D919" s="263"/>
      <c r="E919" s="264"/>
      <c r="F919" s="222"/>
      <c r="G919" s="222"/>
      <c r="H919" s="222"/>
      <c r="I919" s="222"/>
      <c r="J919" s="222"/>
      <c r="K919" s="222"/>
      <c r="L919" s="222"/>
      <c r="M919" s="222"/>
      <c r="N919" s="222"/>
      <c r="O919" s="222"/>
      <c r="P919" s="222"/>
      <c r="Q919" s="222"/>
      <c r="R919" s="222"/>
      <c r="S919" s="222"/>
      <c r="T919" s="222"/>
      <c r="U919" s="222"/>
      <c r="V919" s="222"/>
      <c r="W919" s="222"/>
      <c r="X919" s="222"/>
      <c r="Y919" s="211"/>
      <c r="Z919" s="211"/>
      <c r="AA919" s="211"/>
      <c r="AB919" s="211"/>
      <c r="AC919" s="211"/>
      <c r="AD919" s="211"/>
      <c r="AE919" s="211"/>
      <c r="AF919" s="211"/>
      <c r="AG919" s="211" t="s">
        <v>288</v>
      </c>
      <c r="AH919" s="211">
        <v>3</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69" t="s">
        <v>316</v>
      </c>
      <c r="D920" s="261"/>
      <c r="E920" s="262"/>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68" t="s">
        <v>2743</v>
      </c>
      <c r="D921" s="259"/>
      <c r="E921" s="260">
        <v>1.51</v>
      </c>
      <c r="F921" s="222"/>
      <c r="G921" s="222"/>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288</v>
      </c>
      <c r="AH921" s="211">
        <v>0</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33">
        <v>209</v>
      </c>
      <c r="B922" s="234" t="s">
        <v>2744</v>
      </c>
      <c r="C922" s="252" t="s">
        <v>2745</v>
      </c>
      <c r="D922" s="235" t="s">
        <v>282</v>
      </c>
      <c r="E922" s="236">
        <v>0.94247999999999998</v>
      </c>
      <c r="F922" s="237"/>
      <c r="G922" s="238">
        <f>ROUND(E922*F922,2)</f>
        <v>0</v>
      </c>
      <c r="H922" s="237"/>
      <c r="I922" s="238">
        <f>ROUND(E922*H922,2)</f>
        <v>0</v>
      </c>
      <c r="J922" s="237"/>
      <c r="K922" s="238">
        <f>ROUND(E922*J922,2)</f>
        <v>0</v>
      </c>
      <c r="L922" s="238">
        <v>21</v>
      </c>
      <c r="M922" s="238">
        <f>G922*(1+L922/100)</f>
        <v>0</v>
      </c>
      <c r="N922" s="238">
        <v>0.55000000000000004</v>
      </c>
      <c r="O922" s="238">
        <f>ROUND(E922*N922,2)</f>
        <v>0.52</v>
      </c>
      <c r="P922" s="238">
        <v>0</v>
      </c>
      <c r="Q922" s="238">
        <f>ROUND(E922*P922,2)</f>
        <v>0</v>
      </c>
      <c r="R922" s="238" t="s">
        <v>343</v>
      </c>
      <c r="S922" s="238" t="s">
        <v>214</v>
      </c>
      <c r="T922" s="239" t="s">
        <v>284</v>
      </c>
      <c r="U922" s="222">
        <v>0</v>
      </c>
      <c r="V922" s="222">
        <f>ROUND(E922*U922,2)</f>
        <v>0</v>
      </c>
      <c r="W922" s="222"/>
      <c r="X922" s="222" t="s">
        <v>344</v>
      </c>
      <c r="Y922" s="211"/>
      <c r="Z922" s="211"/>
      <c r="AA922" s="211"/>
      <c r="AB922" s="211"/>
      <c r="AC922" s="211"/>
      <c r="AD922" s="211"/>
      <c r="AE922" s="211"/>
      <c r="AF922" s="211"/>
      <c r="AG922" s="211" t="s">
        <v>345</v>
      </c>
      <c r="AH922" s="211"/>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outlineLevel="1" x14ac:dyDescent="0.2">
      <c r="A923" s="218"/>
      <c r="B923" s="219"/>
      <c r="C923" s="268" t="s">
        <v>2746</v>
      </c>
      <c r="D923" s="259"/>
      <c r="E923" s="260">
        <v>0.94</v>
      </c>
      <c r="F923" s="222"/>
      <c r="G923" s="222"/>
      <c r="H923" s="222"/>
      <c r="I923" s="222"/>
      <c r="J923" s="222"/>
      <c r="K923" s="222"/>
      <c r="L923" s="222"/>
      <c r="M923" s="222"/>
      <c r="N923" s="222"/>
      <c r="O923" s="222"/>
      <c r="P923" s="222"/>
      <c r="Q923" s="222"/>
      <c r="R923" s="222"/>
      <c r="S923" s="222"/>
      <c r="T923" s="222"/>
      <c r="U923" s="222"/>
      <c r="V923" s="222"/>
      <c r="W923" s="222"/>
      <c r="X923" s="222"/>
      <c r="Y923" s="211"/>
      <c r="Z923" s="211"/>
      <c r="AA923" s="211"/>
      <c r="AB923" s="211"/>
      <c r="AC923" s="211"/>
      <c r="AD923" s="211"/>
      <c r="AE923" s="211"/>
      <c r="AF923" s="211"/>
      <c r="AG923" s="211" t="s">
        <v>288</v>
      </c>
      <c r="AH923" s="211">
        <v>0</v>
      </c>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33">
        <v>210</v>
      </c>
      <c r="B924" s="234" t="s">
        <v>2747</v>
      </c>
      <c r="C924" s="252" t="s">
        <v>2748</v>
      </c>
      <c r="D924" s="235" t="s">
        <v>282</v>
      </c>
      <c r="E924" s="236">
        <v>17.191680000000002</v>
      </c>
      <c r="F924" s="237"/>
      <c r="G924" s="238">
        <f>ROUND(E924*F924,2)</f>
        <v>0</v>
      </c>
      <c r="H924" s="237"/>
      <c r="I924" s="238">
        <f>ROUND(E924*H924,2)</f>
        <v>0</v>
      </c>
      <c r="J924" s="237"/>
      <c r="K924" s="238">
        <f>ROUND(E924*J924,2)</f>
        <v>0</v>
      </c>
      <c r="L924" s="238">
        <v>21</v>
      </c>
      <c r="M924" s="238">
        <f>G924*(1+L924/100)</f>
        <v>0</v>
      </c>
      <c r="N924" s="238">
        <v>0.55000000000000004</v>
      </c>
      <c r="O924" s="238">
        <f>ROUND(E924*N924,2)</f>
        <v>9.4600000000000009</v>
      </c>
      <c r="P924" s="238">
        <v>0</v>
      </c>
      <c r="Q924" s="238">
        <f>ROUND(E924*P924,2)</f>
        <v>0</v>
      </c>
      <c r="R924" s="238" t="s">
        <v>343</v>
      </c>
      <c r="S924" s="238" t="s">
        <v>214</v>
      </c>
      <c r="T924" s="239" t="s">
        <v>284</v>
      </c>
      <c r="U924" s="222">
        <v>0</v>
      </c>
      <c r="V924" s="222">
        <f>ROUND(E924*U924,2)</f>
        <v>0</v>
      </c>
      <c r="W924" s="222"/>
      <c r="X924" s="222" t="s">
        <v>344</v>
      </c>
      <c r="Y924" s="211"/>
      <c r="Z924" s="211"/>
      <c r="AA924" s="211"/>
      <c r="AB924" s="211"/>
      <c r="AC924" s="211"/>
      <c r="AD924" s="211"/>
      <c r="AE924" s="211"/>
      <c r="AF924" s="211"/>
      <c r="AG924" s="211" t="s">
        <v>345</v>
      </c>
      <c r="AH924" s="211"/>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18"/>
      <c r="B925" s="219"/>
      <c r="C925" s="269" t="s">
        <v>310</v>
      </c>
      <c r="D925" s="261"/>
      <c r="E925" s="262"/>
      <c r="F925" s="222"/>
      <c r="G925" s="222"/>
      <c r="H925" s="222"/>
      <c r="I925" s="222"/>
      <c r="J925" s="222"/>
      <c r="K925" s="222"/>
      <c r="L925" s="222"/>
      <c r="M925" s="222"/>
      <c r="N925" s="222"/>
      <c r="O925" s="222"/>
      <c r="P925" s="222"/>
      <c r="Q925" s="222"/>
      <c r="R925" s="222"/>
      <c r="S925" s="222"/>
      <c r="T925" s="222"/>
      <c r="U925" s="222"/>
      <c r="V925" s="222"/>
      <c r="W925" s="222"/>
      <c r="X925" s="222"/>
      <c r="Y925" s="211"/>
      <c r="Z925" s="211"/>
      <c r="AA925" s="211"/>
      <c r="AB925" s="211"/>
      <c r="AC925" s="211"/>
      <c r="AD925" s="211"/>
      <c r="AE925" s="211"/>
      <c r="AF925" s="211"/>
      <c r="AG925" s="211" t="s">
        <v>288</v>
      </c>
      <c r="AH925" s="211"/>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18"/>
      <c r="B926" s="219"/>
      <c r="C926" s="270" t="s">
        <v>2749</v>
      </c>
      <c r="D926" s="261"/>
      <c r="E926" s="262">
        <v>141.80000000000001</v>
      </c>
      <c r="F926" s="222"/>
      <c r="G926" s="222"/>
      <c r="H926" s="222"/>
      <c r="I926" s="222"/>
      <c r="J926" s="222"/>
      <c r="K926" s="222"/>
      <c r="L926" s="222"/>
      <c r="M926" s="222"/>
      <c r="N926" s="222"/>
      <c r="O926" s="222"/>
      <c r="P926" s="222"/>
      <c r="Q926" s="222"/>
      <c r="R926" s="222"/>
      <c r="S926" s="222"/>
      <c r="T926" s="222"/>
      <c r="U926" s="222"/>
      <c r="V926" s="222"/>
      <c r="W926" s="222"/>
      <c r="X926" s="222"/>
      <c r="Y926" s="211"/>
      <c r="Z926" s="211"/>
      <c r="AA926" s="211"/>
      <c r="AB926" s="211"/>
      <c r="AC926" s="211"/>
      <c r="AD926" s="211"/>
      <c r="AE926" s="211"/>
      <c r="AF926" s="211"/>
      <c r="AG926" s="211" t="s">
        <v>288</v>
      </c>
      <c r="AH926" s="211">
        <v>2</v>
      </c>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70" t="s">
        <v>2750</v>
      </c>
      <c r="D927" s="261"/>
      <c r="E927" s="262">
        <v>21</v>
      </c>
      <c r="F927" s="222"/>
      <c r="G927" s="222"/>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288</v>
      </c>
      <c r="AH927" s="211">
        <v>2</v>
      </c>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outlineLevel="1" x14ac:dyDescent="0.2">
      <c r="A928" s="218"/>
      <c r="B928" s="219"/>
      <c r="C928" s="271" t="s">
        <v>315</v>
      </c>
      <c r="D928" s="263"/>
      <c r="E928" s="264"/>
      <c r="F928" s="222"/>
      <c r="G928" s="222"/>
      <c r="H928" s="222"/>
      <c r="I928" s="222"/>
      <c r="J928" s="222"/>
      <c r="K928" s="222"/>
      <c r="L928" s="222"/>
      <c r="M928" s="222"/>
      <c r="N928" s="222"/>
      <c r="O928" s="222"/>
      <c r="P928" s="222"/>
      <c r="Q928" s="222"/>
      <c r="R928" s="222"/>
      <c r="S928" s="222"/>
      <c r="T928" s="222"/>
      <c r="U928" s="222"/>
      <c r="V928" s="222"/>
      <c r="W928" s="222"/>
      <c r="X928" s="222"/>
      <c r="Y928" s="211"/>
      <c r="Z928" s="211"/>
      <c r="AA928" s="211"/>
      <c r="AB928" s="211"/>
      <c r="AC928" s="211"/>
      <c r="AD928" s="211"/>
      <c r="AE928" s="211"/>
      <c r="AF928" s="211"/>
      <c r="AG928" s="211" t="s">
        <v>288</v>
      </c>
      <c r="AH928" s="211">
        <v>3</v>
      </c>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18"/>
      <c r="B929" s="219"/>
      <c r="C929" s="269" t="s">
        <v>316</v>
      </c>
      <c r="D929" s="261"/>
      <c r="E929" s="262"/>
      <c r="F929" s="222"/>
      <c r="G929" s="222"/>
      <c r="H929" s="222"/>
      <c r="I929" s="222"/>
      <c r="J929" s="222"/>
      <c r="K929" s="222"/>
      <c r="L929" s="222"/>
      <c r="M929" s="222"/>
      <c r="N929" s="222"/>
      <c r="O929" s="222"/>
      <c r="P929" s="222"/>
      <c r="Q929" s="222"/>
      <c r="R929" s="222"/>
      <c r="S929" s="222"/>
      <c r="T929" s="222"/>
      <c r="U929" s="222"/>
      <c r="V929" s="222"/>
      <c r="W929" s="222"/>
      <c r="X929" s="222"/>
      <c r="Y929" s="211"/>
      <c r="Z929" s="211"/>
      <c r="AA929" s="211"/>
      <c r="AB929" s="211"/>
      <c r="AC929" s="211"/>
      <c r="AD929" s="211"/>
      <c r="AE929" s="211"/>
      <c r="AF929" s="211"/>
      <c r="AG929" s="211" t="s">
        <v>288</v>
      </c>
      <c r="AH929" s="211"/>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68" t="s">
        <v>2751</v>
      </c>
      <c r="D930" s="259"/>
      <c r="E930" s="260">
        <v>17.190000000000001</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0</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33">
        <v>211</v>
      </c>
      <c r="B931" s="234" t="s">
        <v>2752</v>
      </c>
      <c r="C931" s="252" t="s">
        <v>2753</v>
      </c>
      <c r="D931" s="235" t="s">
        <v>1938</v>
      </c>
      <c r="E931" s="236">
        <v>0.16946</v>
      </c>
      <c r="F931" s="237"/>
      <c r="G931" s="238">
        <f>ROUND(E931*F931,2)</f>
        <v>0</v>
      </c>
      <c r="H931" s="237"/>
      <c r="I931" s="238">
        <f>ROUND(E931*H931,2)</f>
        <v>0</v>
      </c>
      <c r="J931" s="237"/>
      <c r="K931" s="238">
        <f>ROUND(E931*J931,2)</f>
        <v>0</v>
      </c>
      <c r="L931" s="238">
        <v>21</v>
      </c>
      <c r="M931" s="238">
        <f>G931*(1+L931/100)</f>
        <v>0</v>
      </c>
      <c r="N931" s="238">
        <v>0.55000000000000004</v>
      </c>
      <c r="O931" s="238">
        <f>ROUND(E931*N931,2)</f>
        <v>0.09</v>
      </c>
      <c r="P931" s="238">
        <v>0</v>
      </c>
      <c r="Q931" s="238">
        <f>ROUND(E931*P931,2)</f>
        <v>0</v>
      </c>
      <c r="R931" s="238"/>
      <c r="S931" s="238" t="s">
        <v>247</v>
      </c>
      <c r="T931" s="239" t="s">
        <v>215</v>
      </c>
      <c r="U931" s="222">
        <v>0</v>
      </c>
      <c r="V931" s="222">
        <f>ROUND(E931*U931,2)</f>
        <v>0</v>
      </c>
      <c r="W931" s="222"/>
      <c r="X931" s="222" t="s">
        <v>344</v>
      </c>
      <c r="Y931" s="211"/>
      <c r="Z931" s="211"/>
      <c r="AA931" s="211"/>
      <c r="AB931" s="211"/>
      <c r="AC931" s="211"/>
      <c r="AD931" s="211"/>
      <c r="AE931" s="211"/>
      <c r="AF931" s="211"/>
      <c r="AG931" s="211" t="s">
        <v>345</v>
      </c>
      <c r="AH931" s="211"/>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69" t="s">
        <v>310</v>
      </c>
      <c r="D932" s="261"/>
      <c r="E932" s="262"/>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70" t="s">
        <v>2754</v>
      </c>
      <c r="D933" s="261"/>
      <c r="E933" s="262">
        <v>4.3</v>
      </c>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v>2</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70" t="s">
        <v>2716</v>
      </c>
      <c r="D934" s="261"/>
      <c r="E934" s="262">
        <v>3.6</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2</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18"/>
      <c r="B935" s="219"/>
      <c r="C935" s="271" t="s">
        <v>315</v>
      </c>
      <c r="D935" s="263"/>
      <c r="E935" s="264"/>
      <c r="F935" s="222"/>
      <c r="G935" s="222"/>
      <c r="H935" s="222"/>
      <c r="I935" s="222"/>
      <c r="J935" s="222"/>
      <c r="K935" s="222"/>
      <c r="L935" s="222"/>
      <c r="M935" s="222"/>
      <c r="N935" s="222"/>
      <c r="O935" s="222"/>
      <c r="P935" s="222"/>
      <c r="Q935" s="222"/>
      <c r="R935" s="222"/>
      <c r="S935" s="222"/>
      <c r="T935" s="222"/>
      <c r="U935" s="222"/>
      <c r="V935" s="222"/>
      <c r="W935" s="222"/>
      <c r="X935" s="222"/>
      <c r="Y935" s="211"/>
      <c r="Z935" s="211"/>
      <c r="AA935" s="211"/>
      <c r="AB935" s="211"/>
      <c r="AC935" s="211"/>
      <c r="AD935" s="211"/>
      <c r="AE935" s="211"/>
      <c r="AF935" s="211"/>
      <c r="AG935" s="211" t="s">
        <v>288</v>
      </c>
      <c r="AH935" s="211">
        <v>3</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18"/>
      <c r="B936" s="219"/>
      <c r="C936" s="269" t="s">
        <v>316</v>
      </c>
      <c r="D936" s="261"/>
      <c r="E936" s="262"/>
      <c r="F936" s="222"/>
      <c r="G936" s="222"/>
      <c r="H936" s="222"/>
      <c r="I936" s="222"/>
      <c r="J936" s="222"/>
      <c r="K936" s="222"/>
      <c r="L936" s="222"/>
      <c r="M936" s="222"/>
      <c r="N936" s="222"/>
      <c r="O936" s="222"/>
      <c r="P936" s="222"/>
      <c r="Q936" s="222"/>
      <c r="R936" s="222"/>
      <c r="S936" s="222"/>
      <c r="T936" s="222"/>
      <c r="U936" s="222"/>
      <c r="V936" s="222"/>
      <c r="W936" s="222"/>
      <c r="X936" s="222"/>
      <c r="Y936" s="211"/>
      <c r="Z936" s="211"/>
      <c r="AA936" s="211"/>
      <c r="AB936" s="211"/>
      <c r="AC936" s="211"/>
      <c r="AD936" s="211"/>
      <c r="AE936" s="211"/>
      <c r="AF936" s="211"/>
      <c r="AG936" s="211" t="s">
        <v>288</v>
      </c>
      <c r="AH936" s="211"/>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68" t="s">
        <v>2755</v>
      </c>
      <c r="D937" s="259"/>
      <c r="E937" s="260">
        <v>0.17</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outlineLevel="1" x14ac:dyDescent="0.2">
      <c r="A938" s="233">
        <v>212</v>
      </c>
      <c r="B938" s="234" t="s">
        <v>2756</v>
      </c>
      <c r="C938" s="252" t="s">
        <v>2757</v>
      </c>
      <c r="D938" s="235" t="s">
        <v>282</v>
      </c>
      <c r="E938" s="236">
        <v>2.1457899999999999</v>
      </c>
      <c r="F938" s="237"/>
      <c r="G938" s="238">
        <f>ROUND(E938*F938,2)</f>
        <v>0</v>
      </c>
      <c r="H938" s="237"/>
      <c r="I938" s="238">
        <f>ROUND(E938*H938,2)</f>
        <v>0</v>
      </c>
      <c r="J938" s="237"/>
      <c r="K938" s="238">
        <f>ROUND(E938*J938,2)</f>
        <v>0</v>
      </c>
      <c r="L938" s="238">
        <v>21</v>
      </c>
      <c r="M938" s="238">
        <f>G938*(1+L938/100)</f>
        <v>0</v>
      </c>
      <c r="N938" s="238">
        <v>0.55000000000000004</v>
      </c>
      <c r="O938" s="238">
        <f>ROUND(E938*N938,2)</f>
        <v>1.18</v>
      </c>
      <c r="P938" s="238">
        <v>0</v>
      </c>
      <c r="Q938" s="238">
        <f>ROUND(E938*P938,2)</f>
        <v>0</v>
      </c>
      <c r="R938" s="238"/>
      <c r="S938" s="238" t="s">
        <v>247</v>
      </c>
      <c r="T938" s="239" t="s">
        <v>215</v>
      </c>
      <c r="U938" s="222">
        <v>0</v>
      </c>
      <c r="V938" s="222">
        <f>ROUND(E938*U938,2)</f>
        <v>0</v>
      </c>
      <c r="W938" s="222"/>
      <c r="X938" s="222" t="s">
        <v>344</v>
      </c>
      <c r="Y938" s="211"/>
      <c r="Z938" s="211"/>
      <c r="AA938" s="211"/>
      <c r="AB938" s="211"/>
      <c r="AC938" s="211"/>
      <c r="AD938" s="211"/>
      <c r="AE938" s="211"/>
      <c r="AF938" s="211"/>
      <c r="AG938" s="211" t="s">
        <v>345</v>
      </c>
      <c r="AH938" s="211"/>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18"/>
      <c r="B939" s="219"/>
      <c r="C939" s="268" t="s">
        <v>2758</v>
      </c>
      <c r="D939" s="259"/>
      <c r="E939" s="260">
        <v>1.37</v>
      </c>
      <c r="F939" s="222"/>
      <c r="G939" s="222"/>
      <c r="H939" s="222"/>
      <c r="I939" s="222"/>
      <c r="J939" s="222"/>
      <c r="K939" s="222"/>
      <c r="L939" s="222"/>
      <c r="M939" s="222"/>
      <c r="N939" s="222"/>
      <c r="O939" s="222"/>
      <c r="P939" s="222"/>
      <c r="Q939" s="222"/>
      <c r="R939" s="222"/>
      <c r="S939" s="222"/>
      <c r="T939" s="222"/>
      <c r="U939" s="222"/>
      <c r="V939" s="222"/>
      <c r="W939" s="222"/>
      <c r="X939" s="222"/>
      <c r="Y939" s="211"/>
      <c r="Z939" s="211"/>
      <c r="AA939" s="211"/>
      <c r="AB939" s="211"/>
      <c r="AC939" s="211"/>
      <c r="AD939" s="211"/>
      <c r="AE939" s="211"/>
      <c r="AF939" s="211"/>
      <c r="AG939" s="211" t="s">
        <v>288</v>
      </c>
      <c r="AH939" s="211">
        <v>0</v>
      </c>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9" t="s">
        <v>310</v>
      </c>
      <c r="D940" s="261"/>
      <c r="E940" s="262"/>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70" t="s">
        <v>2759</v>
      </c>
      <c r="D941" s="261"/>
      <c r="E941" s="262">
        <v>14.4</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2</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18"/>
      <c r="B942" s="219"/>
      <c r="C942" s="270" t="s">
        <v>2760</v>
      </c>
      <c r="D942" s="261"/>
      <c r="E942" s="262">
        <v>22.4</v>
      </c>
      <c r="F942" s="222"/>
      <c r="G942" s="222"/>
      <c r="H942" s="222"/>
      <c r="I942" s="222"/>
      <c r="J942" s="222"/>
      <c r="K942" s="222"/>
      <c r="L942" s="222"/>
      <c r="M942" s="222"/>
      <c r="N942" s="222"/>
      <c r="O942" s="222"/>
      <c r="P942" s="222"/>
      <c r="Q942" s="222"/>
      <c r="R942" s="222"/>
      <c r="S942" s="222"/>
      <c r="T942" s="222"/>
      <c r="U942" s="222"/>
      <c r="V942" s="222"/>
      <c r="W942" s="222"/>
      <c r="X942" s="222"/>
      <c r="Y942" s="211"/>
      <c r="Z942" s="211"/>
      <c r="AA942" s="211"/>
      <c r="AB942" s="211"/>
      <c r="AC942" s="211"/>
      <c r="AD942" s="211"/>
      <c r="AE942" s="211"/>
      <c r="AF942" s="211"/>
      <c r="AG942" s="211" t="s">
        <v>288</v>
      </c>
      <c r="AH942" s="211">
        <v>2</v>
      </c>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71" t="s">
        <v>315</v>
      </c>
      <c r="D943" s="263"/>
      <c r="E943" s="264"/>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3</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18"/>
      <c r="B944" s="219"/>
      <c r="C944" s="269" t="s">
        <v>316</v>
      </c>
      <c r="D944" s="261"/>
      <c r="E944" s="262"/>
      <c r="F944" s="222"/>
      <c r="G944" s="222"/>
      <c r="H944" s="222"/>
      <c r="I944" s="222"/>
      <c r="J944" s="222"/>
      <c r="K944" s="222"/>
      <c r="L944" s="222"/>
      <c r="M944" s="222"/>
      <c r="N944" s="222"/>
      <c r="O944" s="222"/>
      <c r="P944" s="222"/>
      <c r="Q944" s="222"/>
      <c r="R944" s="222"/>
      <c r="S944" s="222"/>
      <c r="T944" s="222"/>
      <c r="U944" s="222"/>
      <c r="V944" s="222"/>
      <c r="W944" s="222"/>
      <c r="X944" s="222"/>
      <c r="Y944" s="211"/>
      <c r="Z944" s="211"/>
      <c r="AA944" s="211"/>
      <c r="AB944" s="211"/>
      <c r="AC944" s="211"/>
      <c r="AD944" s="211"/>
      <c r="AE944" s="211"/>
      <c r="AF944" s="211"/>
      <c r="AG944" s="211" t="s">
        <v>288</v>
      </c>
      <c r="AH944" s="211"/>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68" t="s">
        <v>2761</v>
      </c>
      <c r="D945" s="259"/>
      <c r="E945" s="260">
        <v>0.78</v>
      </c>
      <c r="F945" s="222"/>
      <c r="G945" s="222"/>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288</v>
      </c>
      <c r="AH945" s="211">
        <v>0</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33">
        <v>213</v>
      </c>
      <c r="B946" s="234" t="s">
        <v>2762</v>
      </c>
      <c r="C946" s="252" t="s">
        <v>2763</v>
      </c>
      <c r="D946" s="235" t="s">
        <v>282</v>
      </c>
      <c r="E946" s="236">
        <v>1.45411</v>
      </c>
      <c r="F946" s="237"/>
      <c r="G946" s="238">
        <f>ROUND(E946*F946,2)</f>
        <v>0</v>
      </c>
      <c r="H946" s="237"/>
      <c r="I946" s="238">
        <f>ROUND(E946*H946,2)</f>
        <v>0</v>
      </c>
      <c r="J946" s="237"/>
      <c r="K946" s="238">
        <f>ROUND(E946*J946,2)</f>
        <v>0</v>
      </c>
      <c r="L946" s="238">
        <v>21</v>
      </c>
      <c r="M946" s="238">
        <f>G946*(1+L946/100)</f>
        <v>0</v>
      </c>
      <c r="N946" s="238">
        <v>0.55000000000000004</v>
      </c>
      <c r="O946" s="238">
        <f>ROUND(E946*N946,2)</f>
        <v>0.8</v>
      </c>
      <c r="P946" s="238">
        <v>0</v>
      </c>
      <c r="Q946" s="238">
        <f>ROUND(E946*P946,2)</f>
        <v>0</v>
      </c>
      <c r="R946" s="238" t="s">
        <v>343</v>
      </c>
      <c r="S946" s="238" t="s">
        <v>214</v>
      </c>
      <c r="T946" s="239" t="s">
        <v>284</v>
      </c>
      <c r="U946" s="222">
        <v>0</v>
      </c>
      <c r="V946" s="222">
        <f>ROUND(E946*U946,2)</f>
        <v>0</v>
      </c>
      <c r="W946" s="222"/>
      <c r="X946" s="222" t="s">
        <v>344</v>
      </c>
      <c r="Y946" s="211"/>
      <c r="Z946" s="211"/>
      <c r="AA946" s="211"/>
      <c r="AB946" s="211"/>
      <c r="AC946" s="211"/>
      <c r="AD946" s="211"/>
      <c r="AE946" s="211"/>
      <c r="AF946" s="211"/>
      <c r="AG946" s="211" t="s">
        <v>345</v>
      </c>
      <c r="AH946" s="211"/>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18"/>
      <c r="B947" s="219"/>
      <c r="C947" s="269" t="s">
        <v>310</v>
      </c>
      <c r="D947" s="261"/>
      <c r="E947" s="262"/>
      <c r="F947" s="222"/>
      <c r="G947" s="222"/>
      <c r="H947" s="222"/>
      <c r="I947" s="222"/>
      <c r="J947" s="222"/>
      <c r="K947" s="222"/>
      <c r="L947" s="222"/>
      <c r="M947" s="222"/>
      <c r="N947" s="222"/>
      <c r="O947" s="222"/>
      <c r="P947" s="222"/>
      <c r="Q947" s="222"/>
      <c r="R947" s="222"/>
      <c r="S947" s="222"/>
      <c r="T947" s="222"/>
      <c r="U947" s="222"/>
      <c r="V947" s="222"/>
      <c r="W947" s="222"/>
      <c r="X947" s="222"/>
      <c r="Y947" s="211"/>
      <c r="Z947" s="211"/>
      <c r="AA947" s="211"/>
      <c r="AB947" s="211"/>
      <c r="AC947" s="211"/>
      <c r="AD947" s="211"/>
      <c r="AE947" s="211"/>
      <c r="AF947" s="211"/>
      <c r="AG947" s="211" t="s">
        <v>288</v>
      </c>
      <c r="AH947" s="211"/>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70" t="s">
        <v>2719</v>
      </c>
      <c r="D948" s="261"/>
      <c r="E948" s="262">
        <v>26.4</v>
      </c>
      <c r="F948" s="222"/>
      <c r="G948" s="222"/>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288</v>
      </c>
      <c r="AH948" s="211">
        <v>2</v>
      </c>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70" t="s">
        <v>2720</v>
      </c>
      <c r="D949" s="261"/>
      <c r="E949" s="262">
        <v>34.799999999999997</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2</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18"/>
      <c r="B950" s="219"/>
      <c r="C950" s="271" t="s">
        <v>315</v>
      </c>
      <c r="D950" s="263"/>
      <c r="E950" s="264"/>
      <c r="F950" s="222"/>
      <c r="G950" s="222"/>
      <c r="H950" s="222"/>
      <c r="I950" s="222"/>
      <c r="J950" s="222"/>
      <c r="K950" s="222"/>
      <c r="L950" s="222"/>
      <c r="M950" s="222"/>
      <c r="N950" s="222"/>
      <c r="O950" s="222"/>
      <c r="P950" s="222"/>
      <c r="Q950" s="222"/>
      <c r="R950" s="222"/>
      <c r="S950" s="222"/>
      <c r="T950" s="222"/>
      <c r="U950" s="222"/>
      <c r="V950" s="222"/>
      <c r="W950" s="222"/>
      <c r="X950" s="222"/>
      <c r="Y950" s="211"/>
      <c r="Z950" s="211"/>
      <c r="AA950" s="211"/>
      <c r="AB950" s="211"/>
      <c r="AC950" s="211"/>
      <c r="AD950" s="211"/>
      <c r="AE950" s="211"/>
      <c r="AF950" s="211"/>
      <c r="AG950" s="211" t="s">
        <v>288</v>
      </c>
      <c r="AH950" s="211">
        <v>3</v>
      </c>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69" t="s">
        <v>316</v>
      </c>
      <c r="D951" s="261"/>
      <c r="E951" s="262"/>
      <c r="F951" s="222"/>
      <c r="G951" s="222"/>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288</v>
      </c>
      <c r="AH951" s="211"/>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18"/>
      <c r="B952" s="219"/>
      <c r="C952" s="268" t="s">
        <v>2764</v>
      </c>
      <c r="D952" s="259"/>
      <c r="E952" s="260">
        <v>1.45</v>
      </c>
      <c r="F952" s="222"/>
      <c r="G952" s="222"/>
      <c r="H952" s="222"/>
      <c r="I952" s="222"/>
      <c r="J952" s="222"/>
      <c r="K952" s="222"/>
      <c r="L952" s="222"/>
      <c r="M952" s="222"/>
      <c r="N952" s="222"/>
      <c r="O952" s="222"/>
      <c r="P952" s="222"/>
      <c r="Q952" s="222"/>
      <c r="R952" s="222"/>
      <c r="S952" s="222"/>
      <c r="T952" s="222"/>
      <c r="U952" s="222"/>
      <c r="V952" s="222"/>
      <c r="W952" s="222"/>
      <c r="X952" s="222"/>
      <c r="Y952" s="211"/>
      <c r="Z952" s="211"/>
      <c r="AA952" s="211"/>
      <c r="AB952" s="211"/>
      <c r="AC952" s="211"/>
      <c r="AD952" s="211"/>
      <c r="AE952" s="211"/>
      <c r="AF952" s="211"/>
      <c r="AG952" s="211" t="s">
        <v>288</v>
      </c>
      <c r="AH952" s="211">
        <v>0</v>
      </c>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outlineLevel="1" x14ac:dyDescent="0.2">
      <c r="A953" s="233">
        <v>214</v>
      </c>
      <c r="B953" s="234" t="s">
        <v>2765</v>
      </c>
      <c r="C953" s="252" t="s">
        <v>2766</v>
      </c>
      <c r="D953" s="235" t="s">
        <v>282</v>
      </c>
      <c r="E953" s="236">
        <v>1.58822</v>
      </c>
      <c r="F953" s="237"/>
      <c r="G953" s="238">
        <f>ROUND(E953*F953,2)</f>
        <v>0</v>
      </c>
      <c r="H953" s="237"/>
      <c r="I953" s="238">
        <f>ROUND(E953*H953,2)</f>
        <v>0</v>
      </c>
      <c r="J953" s="237"/>
      <c r="K953" s="238">
        <f>ROUND(E953*J953,2)</f>
        <v>0</v>
      </c>
      <c r="L953" s="238">
        <v>21</v>
      </c>
      <c r="M953" s="238">
        <f>G953*(1+L953/100)</f>
        <v>0</v>
      </c>
      <c r="N953" s="238">
        <v>0.55000000000000004</v>
      </c>
      <c r="O953" s="238">
        <f>ROUND(E953*N953,2)</f>
        <v>0.87</v>
      </c>
      <c r="P953" s="238">
        <v>0</v>
      </c>
      <c r="Q953" s="238">
        <f>ROUND(E953*P953,2)</f>
        <v>0</v>
      </c>
      <c r="R953" s="238" t="s">
        <v>343</v>
      </c>
      <c r="S953" s="238" t="s">
        <v>214</v>
      </c>
      <c r="T953" s="239" t="s">
        <v>284</v>
      </c>
      <c r="U953" s="222">
        <v>0</v>
      </c>
      <c r="V953" s="222">
        <f>ROUND(E953*U953,2)</f>
        <v>0</v>
      </c>
      <c r="W953" s="222"/>
      <c r="X953" s="222" t="s">
        <v>344</v>
      </c>
      <c r="Y953" s="211"/>
      <c r="Z953" s="211"/>
      <c r="AA953" s="211"/>
      <c r="AB953" s="211"/>
      <c r="AC953" s="211"/>
      <c r="AD953" s="211"/>
      <c r="AE953" s="211"/>
      <c r="AF953" s="211"/>
      <c r="AG953" s="211" t="s">
        <v>345</v>
      </c>
      <c r="AH953" s="211"/>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18"/>
      <c r="B954" s="219"/>
      <c r="C954" s="269" t="s">
        <v>310</v>
      </c>
      <c r="D954" s="261"/>
      <c r="E954" s="262"/>
      <c r="F954" s="222"/>
      <c r="G954" s="222"/>
      <c r="H954" s="222"/>
      <c r="I954" s="222"/>
      <c r="J954" s="222"/>
      <c r="K954" s="222"/>
      <c r="L954" s="222"/>
      <c r="M954" s="222"/>
      <c r="N954" s="222"/>
      <c r="O954" s="222"/>
      <c r="P954" s="222"/>
      <c r="Q954" s="222"/>
      <c r="R954" s="222"/>
      <c r="S954" s="222"/>
      <c r="T954" s="222"/>
      <c r="U954" s="222"/>
      <c r="V954" s="222"/>
      <c r="W954" s="222"/>
      <c r="X954" s="222"/>
      <c r="Y954" s="211"/>
      <c r="Z954" s="211"/>
      <c r="AA954" s="211"/>
      <c r="AB954" s="211"/>
      <c r="AC954" s="211"/>
      <c r="AD954" s="211"/>
      <c r="AE954" s="211"/>
      <c r="AF954" s="211"/>
      <c r="AG954" s="211" t="s">
        <v>288</v>
      </c>
      <c r="AH954" s="211"/>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18"/>
      <c r="B955" s="219"/>
      <c r="C955" s="270" t="s">
        <v>2767</v>
      </c>
      <c r="D955" s="261"/>
      <c r="E955" s="262">
        <v>25.6</v>
      </c>
      <c r="F955" s="222"/>
      <c r="G955" s="222"/>
      <c r="H955" s="222"/>
      <c r="I955" s="222"/>
      <c r="J955" s="222"/>
      <c r="K955" s="222"/>
      <c r="L955" s="222"/>
      <c r="M955" s="222"/>
      <c r="N955" s="222"/>
      <c r="O955" s="222"/>
      <c r="P955" s="222"/>
      <c r="Q955" s="222"/>
      <c r="R955" s="222"/>
      <c r="S955" s="222"/>
      <c r="T955" s="222"/>
      <c r="U955" s="222"/>
      <c r="V955" s="222"/>
      <c r="W955" s="222"/>
      <c r="X955" s="222"/>
      <c r="Y955" s="211"/>
      <c r="Z955" s="211"/>
      <c r="AA955" s="211"/>
      <c r="AB955" s="211"/>
      <c r="AC955" s="211"/>
      <c r="AD955" s="211"/>
      <c r="AE955" s="211"/>
      <c r="AF955" s="211"/>
      <c r="AG955" s="211" t="s">
        <v>288</v>
      </c>
      <c r="AH955" s="211">
        <v>2</v>
      </c>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outlineLevel="1" x14ac:dyDescent="0.2">
      <c r="A956" s="218"/>
      <c r="B956" s="219"/>
      <c r="C956" s="270" t="s">
        <v>2768</v>
      </c>
      <c r="D956" s="261"/>
      <c r="E956" s="262">
        <v>9.6</v>
      </c>
      <c r="F956" s="222"/>
      <c r="G956" s="222"/>
      <c r="H956" s="222"/>
      <c r="I956" s="222"/>
      <c r="J956" s="222"/>
      <c r="K956" s="222"/>
      <c r="L956" s="222"/>
      <c r="M956" s="222"/>
      <c r="N956" s="222"/>
      <c r="O956" s="222"/>
      <c r="P956" s="222"/>
      <c r="Q956" s="222"/>
      <c r="R956" s="222"/>
      <c r="S956" s="222"/>
      <c r="T956" s="222"/>
      <c r="U956" s="222"/>
      <c r="V956" s="222"/>
      <c r="W956" s="222"/>
      <c r="X956" s="222"/>
      <c r="Y956" s="211"/>
      <c r="Z956" s="211"/>
      <c r="AA956" s="211"/>
      <c r="AB956" s="211"/>
      <c r="AC956" s="211"/>
      <c r="AD956" s="211"/>
      <c r="AE956" s="211"/>
      <c r="AF956" s="211"/>
      <c r="AG956" s="211" t="s">
        <v>288</v>
      </c>
      <c r="AH956" s="211">
        <v>2</v>
      </c>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18"/>
      <c r="B957" s="219"/>
      <c r="C957" s="270" t="s">
        <v>2769</v>
      </c>
      <c r="D957" s="261"/>
      <c r="E957" s="262">
        <v>11.2</v>
      </c>
      <c r="F957" s="222"/>
      <c r="G957" s="222"/>
      <c r="H957" s="222"/>
      <c r="I957" s="222"/>
      <c r="J957" s="222"/>
      <c r="K957" s="222"/>
      <c r="L957" s="222"/>
      <c r="M957" s="222"/>
      <c r="N957" s="222"/>
      <c r="O957" s="222"/>
      <c r="P957" s="222"/>
      <c r="Q957" s="222"/>
      <c r="R957" s="222"/>
      <c r="S957" s="222"/>
      <c r="T957" s="222"/>
      <c r="U957" s="222"/>
      <c r="V957" s="222"/>
      <c r="W957" s="222"/>
      <c r="X957" s="222"/>
      <c r="Y957" s="211"/>
      <c r="Z957" s="211"/>
      <c r="AA957" s="211"/>
      <c r="AB957" s="211"/>
      <c r="AC957" s="211"/>
      <c r="AD957" s="211"/>
      <c r="AE957" s="211"/>
      <c r="AF957" s="211"/>
      <c r="AG957" s="211" t="s">
        <v>288</v>
      </c>
      <c r="AH957" s="211">
        <v>2</v>
      </c>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70" t="s">
        <v>2770</v>
      </c>
      <c r="D958" s="261"/>
      <c r="E958" s="262">
        <v>10</v>
      </c>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v>2</v>
      </c>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71" t="s">
        <v>315</v>
      </c>
      <c r="D959" s="263"/>
      <c r="E959" s="264"/>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3</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18"/>
      <c r="B960" s="219"/>
      <c r="C960" s="269" t="s">
        <v>316</v>
      </c>
      <c r="D960" s="261"/>
      <c r="E960" s="262"/>
      <c r="F960" s="222"/>
      <c r="G960" s="222"/>
      <c r="H960" s="222"/>
      <c r="I960" s="222"/>
      <c r="J960" s="222"/>
      <c r="K960" s="222"/>
      <c r="L960" s="222"/>
      <c r="M960" s="222"/>
      <c r="N960" s="222"/>
      <c r="O960" s="222"/>
      <c r="P960" s="222"/>
      <c r="Q960" s="222"/>
      <c r="R960" s="222"/>
      <c r="S960" s="222"/>
      <c r="T960" s="222"/>
      <c r="U960" s="222"/>
      <c r="V960" s="222"/>
      <c r="W960" s="222"/>
      <c r="X960" s="222"/>
      <c r="Y960" s="211"/>
      <c r="Z960" s="211"/>
      <c r="AA960" s="211"/>
      <c r="AB960" s="211"/>
      <c r="AC960" s="211"/>
      <c r="AD960" s="211"/>
      <c r="AE960" s="211"/>
      <c r="AF960" s="211"/>
      <c r="AG960" s="211" t="s">
        <v>288</v>
      </c>
      <c r="AH960" s="211"/>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68" t="s">
        <v>2771</v>
      </c>
      <c r="D961" s="259"/>
      <c r="E961" s="260">
        <v>1.59</v>
      </c>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0</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outlineLevel="1" x14ac:dyDescent="0.2">
      <c r="A962" s="233">
        <v>215</v>
      </c>
      <c r="B962" s="234" t="s">
        <v>2772</v>
      </c>
      <c r="C962" s="252" t="s">
        <v>2773</v>
      </c>
      <c r="D962" s="235" t="s">
        <v>282</v>
      </c>
      <c r="E962" s="236">
        <v>0.32629999999999998</v>
      </c>
      <c r="F962" s="237"/>
      <c r="G962" s="238">
        <f>ROUND(E962*F962,2)</f>
        <v>0</v>
      </c>
      <c r="H962" s="237"/>
      <c r="I962" s="238">
        <f>ROUND(E962*H962,2)</f>
        <v>0</v>
      </c>
      <c r="J962" s="237"/>
      <c r="K962" s="238">
        <f>ROUND(E962*J962,2)</f>
        <v>0</v>
      </c>
      <c r="L962" s="238">
        <v>21</v>
      </c>
      <c r="M962" s="238">
        <f>G962*(1+L962/100)</f>
        <v>0</v>
      </c>
      <c r="N962" s="238">
        <v>0.55000000000000004</v>
      </c>
      <c r="O962" s="238">
        <f>ROUND(E962*N962,2)</f>
        <v>0.18</v>
      </c>
      <c r="P962" s="238">
        <v>0</v>
      </c>
      <c r="Q962" s="238">
        <f>ROUND(E962*P962,2)</f>
        <v>0</v>
      </c>
      <c r="R962" s="238" t="s">
        <v>343</v>
      </c>
      <c r="S962" s="238" t="s">
        <v>214</v>
      </c>
      <c r="T962" s="239" t="s">
        <v>284</v>
      </c>
      <c r="U962" s="222">
        <v>0</v>
      </c>
      <c r="V962" s="222">
        <f>ROUND(E962*U962,2)</f>
        <v>0</v>
      </c>
      <c r="W962" s="222"/>
      <c r="X962" s="222" t="s">
        <v>344</v>
      </c>
      <c r="Y962" s="211"/>
      <c r="Z962" s="211"/>
      <c r="AA962" s="211"/>
      <c r="AB962" s="211"/>
      <c r="AC962" s="211"/>
      <c r="AD962" s="211"/>
      <c r="AE962" s="211"/>
      <c r="AF962" s="211"/>
      <c r="AG962" s="211" t="s">
        <v>345</v>
      </c>
      <c r="AH962" s="211"/>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spans="1:60" outlineLevel="1" x14ac:dyDescent="0.2">
      <c r="A963" s="218"/>
      <c r="B963" s="219"/>
      <c r="C963" s="269" t="s">
        <v>310</v>
      </c>
      <c r="D963" s="261"/>
      <c r="E963" s="262"/>
      <c r="F963" s="222"/>
      <c r="G963" s="222"/>
      <c r="H963" s="222"/>
      <c r="I963" s="222"/>
      <c r="J963" s="222"/>
      <c r="K963" s="222"/>
      <c r="L963" s="222"/>
      <c r="M963" s="222"/>
      <c r="N963" s="222"/>
      <c r="O963" s="222"/>
      <c r="P963" s="222"/>
      <c r="Q963" s="222"/>
      <c r="R963" s="222"/>
      <c r="S963" s="222"/>
      <c r="T963" s="222"/>
      <c r="U963" s="222"/>
      <c r="V963" s="222"/>
      <c r="W963" s="222"/>
      <c r="X963" s="222"/>
      <c r="Y963" s="211"/>
      <c r="Z963" s="211"/>
      <c r="AA963" s="211"/>
      <c r="AB963" s="211"/>
      <c r="AC963" s="211"/>
      <c r="AD963" s="211"/>
      <c r="AE963" s="211"/>
      <c r="AF963" s="211"/>
      <c r="AG963" s="211" t="s">
        <v>288</v>
      </c>
      <c r="AH963" s="211"/>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18"/>
      <c r="B964" s="219"/>
      <c r="C964" s="270" t="s">
        <v>2722</v>
      </c>
      <c r="D964" s="261"/>
      <c r="E964" s="262">
        <v>5.5</v>
      </c>
      <c r="F964" s="222"/>
      <c r="G964" s="222"/>
      <c r="H964" s="222"/>
      <c r="I964" s="222"/>
      <c r="J964" s="222"/>
      <c r="K964" s="222"/>
      <c r="L964" s="222"/>
      <c r="M964" s="222"/>
      <c r="N964" s="222"/>
      <c r="O964" s="222"/>
      <c r="P964" s="222"/>
      <c r="Q964" s="222"/>
      <c r="R964" s="222"/>
      <c r="S964" s="222"/>
      <c r="T964" s="222"/>
      <c r="U964" s="222"/>
      <c r="V964" s="222"/>
      <c r="W964" s="222"/>
      <c r="X964" s="222"/>
      <c r="Y964" s="211"/>
      <c r="Z964" s="211"/>
      <c r="AA964" s="211"/>
      <c r="AB964" s="211"/>
      <c r="AC964" s="211"/>
      <c r="AD964" s="211"/>
      <c r="AE964" s="211"/>
      <c r="AF964" s="211"/>
      <c r="AG964" s="211" t="s">
        <v>288</v>
      </c>
      <c r="AH964" s="211">
        <v>2</v>
      </c>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70" t="s">
        <v>2723</v>
      </c>
      <c r="D965" s="261"/>
      <c r="E965" s="262">
        <v>4.8</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2</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18"/>
      <c r="B966" s="219"/>
      <c r="C966" s="271" t="s">
        <v>315</v>
      </c>
      <c r="D966" s="263"/>
      <c r="E966" s="264"/>
      <c r="F966" s="222"/>
      <c r="G966" s="222"/>
      <c r="H966" s="222"/>
      <c r="I966" s="222"/>
      <c r="J966" s="222"/>
      <c r="K966" s="222"/>
      <c r="L966" s="222"/>
      <c r="M966" s="222"/>
      <c r="N966" s="222"/>
      <c r="O966" s="222"/>
      <c r="P966" s="222"/>
      <c r="Q966" s="222"/>
      <c r="R966" s="222"/>
      <c r="S966" s="222"/>
      <c r="T966" s="222"/>
      <c r="U966" s="222"/>
      <c r="V966" s="222"/>
      <c r="W966" s="222"/>
      <c r="X966" s="222"/>
      <c r="Y966" s="211"/>
      <c r="Z966" s="211"/>
      <c r="AA966" s="211"/>
      <c r="AB966" s="211"/>
      <c r="AC966" s="211"/>
      <c r="AD966" s="211"/>
      <c r="AE966" s="211"/>
      <c r="AF966" s="211"/>
      <c r="AG966" s="211" t="s">
        <v>288</v>
      </c>
      <c r="AH966" s="211">
        <v>3</v>
      </c>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18"/>
      <c r="B967" s="219"/>
      <c r="C967" s="269" t="s">
        <v>316</v>
      </c>
      <c r="D967" s="261"/>
      <c r="E967" s="262"/>
      <c r="F967" s="222"/>
      <c r="G967" s="222"/>
      <c r="H967" s="222"/>
      <c r="I967" s="222"/>
      <c r="J967" s="222"/>
      <c r="K967" s="222"/>
      <c r="L967" s="222"/>
      <c r="M967" s="222"/>
      <c r="N967" s="222"/>
      <c r="O967" s="222"/>
      <c r="P967" s="222"/>
      <c r="Q967" s="222"/>
      <c r="R967" s="222"/>
      <c r="S967" s="222"/>
      <c r="T967" s="222"/>
      <c r="U967" s="222"/>
      <c r="V967" s="222"/>
      <c r="W967" s="222"/>
      <c r="X967" s="222"/>
      <c r="Y967" s="211"/>
      <c r="Z967" s="211"/>
      <c r="AA967" s="211"/>
      <c r="AB967" s="211"/>
      <c r="AC967" s="211"/>
      <c r="AD967" s="211"/>
      <c r="AE967" s="211"/>
      <c r="AF967" s="211"/>
      <c r="AG967" s="211" t="s">
        <v>288</v>
      </c>
      <c r="AH967" s="211"/>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68" t="s">
        <v>2774</v>
      </c>
      <c r="D968" s="259"/>
      <c r="E968" s="260">
        <v>0.33</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0</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ht="20.95" outlineLevel="1" x14ac:dyDescent="0.2">
      <c r="A969" s="233">
        <v>216</v>
      </c>
      <c r="B969" s="234" t="s">
        <v>1956</v>
      </c>
      <c r="C969" s="252" t="s">
        <v>1957</v>
      </c>
      <c r="D969" s="235" t="s">
        <v>294</v>
      </c>
      <c r="E969" s="236">
        <v>38.847050000000003</v>
      </c>
      <c r="F969" s="237"/>
      <c r="G969" s="238">
        <f>ROUND(E969*F969,2)</f>
        <v>0</v>
      </c>
      <c r="H969" s="237"/>
      <c r="I969" s="238">
        <f>ROUND(E969*H969,2)</f>
        <v>0</v>
      </c>
      <c r="J969" s="237"/>
      <c r="K969" s="238">
        <f>ROUND(E969*J969,2)</f>
        <v>0</v>
      </c>
      <c r="L969" s="238">
        <v>21</v>
      </c>
      <c r="M969" s="238">
        <f>G969*(1+L969/100)</f>
        <v>0</v>
      </c>
      <c r="N969" s="238">
        <v>1.4800000000000001E-2</v>
      </c>
      <c r="O969" s="238">
        <f>ROUND(E969*N969,2)</f>
        <v>0.56999999999999995</v>
      </c>
      <c r="P969" s="238">
        <v>0</v>
      </c>
      <c r="Q969" s="238">
        <f>ROUND(E969*P969,2)</f>
        <v>0</v>
      </c>
      <c r="R969" s="238" t="s">
        <v>343</v>
      </c>
      <c r="S969" s="238" t="s">
        <v>214</v>
      </c>
      <c r="T969" s="239" t="s">
        <v>284</v>
      </c>
      <c r="U969" s="222">
        <v>0</v>
      </c>
      <c r="V969" s="222">
        <f>ROUND(E969*U969,2)</f>
        <v>0</v>
      </c>
      <c r="W969" s="222"/>
      <c r="X969" s="222" t="s">
        <v>344</v>
      </c>
      <c r="Y969" s="211"/>
      <c r="Z969" s="211"/>
      <c r="AA969" s="211"/>
      <c r="AB969" s="211"/>
      <c r="AC969" s="211"/>
      <c r="AD969" s="211"/>
      <c r="AE969" s="211"/>
      <c r="AF969" s="211"/>
      <c r="AG969" s="211" t="s">
        <v>345</v>
      </c>
      <c r="AH969" s="211"/>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68" t="s">
        <v>2775</v>
      </c>
      <c r="D970" s="259"/>
      <c r="E970" s="260">
        <v>38.85</v>
      </c>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v>0</v>
      </c>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33">
        <v>217</v>
      </c>
      <c r="B971" s="234" t="s">
        <v>2776</v>
      </c>
      <c r="C971" s="252" t="s">
        <v>2777</v>
      </c>
      <c r="D971" s="235" t="s">
        <v>338</v>
      </c>
      <c r="E971" s="236">
        <v>37.673389999999998</v>
      </c>
      <c r="F971" s="237"/>
      <c r="G971" s="238">
        <f>ROUND(E971*F971,2)</f>
        <v>0</v>
      </c>
      <c r="H971" s="237"/>
      <c r="I971" s="238">
        <f>ROUND(E971*H971,2)</f>
        <v>0</v>
      </c>
      <c r="J971" s="237"/>
      <c r="K971" s="238">
        <f>ROUND(E971*J971,2)</f>
        <v>0</v>
      </c>
      <c r="L971" s="238">
        <v>21</v>
      </c>
      <c r="M971" s="238">
        <f>G971*(1+L971/100)</f>
        <v>0</v>
      </c>
      <c r="N971" s="238">
        <v>0</v>
      </c>
      <c r="O971" s="238">
        <f>ROUND(E971*N971,2)</f>
        <v>0</v>
      </c>
      <c r="P971" s="238">
        <v>0</v>
      </c>
      <c r="Q971" s="238">
        <f>ROUND(E971*P971,2)</f>
        <v>0</v>
      </c>
      <c r="R971" s="238" t="s">
        <v>860</v>
      </c>
      <c r="S971" s="238" t="s">
        <v>214</v>
      </c>
      <c r="T971" s="239" t="s">
        <v>284</v>
      </c>
      <c r="U971" s="222">
        <v>1.863</v>
      </c>
      <c r="V971" s="222">
        <f>ROUND(E971*U971,2)</f>
        <v>70.19</v>
      </c>
      <c r="W971" s="222"/>
      <c r="X971" s="222" t="s">
        <v>248</v>
      </c>
      <c r="Y971" s="211"/>
      <c r="Z971" s="211"/>
      <c r="AA971" s="211"/>
      <c r="AB971" s="211"/>
      <c r="AC971" s="211"/>
      <c r="AD971" s="211"/>
      <c r="AE971" s="211"/>
      <c r="AF971" s="211"/>
      <c r="AG971" s="211" t="s">
        <v>745</v>
      </c>
      <c r="AH971" s="211"/>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outlineLevel="1" x14ac:dyDescent="0.2">
      <c r="A972" s="218"/>
      <c r="B972" s="219"/>
      <c r="C972" s="267" t="s">
        <v>824</v>
      </c>
      <c r="D972" s="265"/>
      <c r="E972" s="265"/>
      <c r="F972" s="265"/>
      <c r="G972" s="265"/>
      <c r="H972" s="222"/>
      <c r="I972" s="222"/>
      <c r="J972" s="222"/>
      <c r="K972" s="222"/>
      <c r="L972" s="222"/>
      <c r="M972" s="222"/>
      <c r="N972" s="222"/>
      <c r="O972" s="222"/>
      <c r="P972" s="222"/>
      <c r="Q972" s="222"/>
      <c r="R972" s="222"/>
      <c r="S972" s="222"/>
      <c r="T972" s="222"/>
      <c r="U972" s="222"/>
      <c r="V972" s="222"/>
      <c r="W972" s="222"/>
      <c r="X972" s="222"/>
      <c r="Y972" s="211"/>
      <c r="Z972" s="211"/>
      <c r="AA972" s="211"/>
      <c r="AB972" s="211"/>
      <c r="AC972" s="211"/>
      <c r="AD972" s="211"/>
      <c r="AE972" s="211"/>
      <c r="AF972" s="211"/>
      <c r="AG972" s="211" t="s">
        <v>286</v>
      </c>
      <c r="AH972" s="211"/>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ht="20.95" outlineLevel="1" x14ac:dyDescent="0.2">
      <c r="A973" s="243">
        <v>218</v>
      </c>
      <c r="B973" s="244" t="s">
        <v>719</v>
      </c>
      <c r="C973" s="255" t="s">
        <v>720</v>
      </c>
      <c r="D973" s="245" t="s">
        <v>338</v>
      </c>
      <c r="E973" s="246">
        <v>17.200469999999999</v>
      </c>
      <c r="F973" s="247"/>
      <c r="G973" s="248">
        <f>ROUND(E973*F973,2)</f>
        <v>0</v>
      </c>
      <c r="H973" s="247"/>
      <c r="I973" s="248">
        <f>ROUND(E973*H973,2)</f>
        <v>0</v>
      </c>
      <c r="J973" s="247"/>
      <c r="K973" s="248">
        <f>ROUND(E973*J973,2)</f>
        <v>0</v>
      </c>
      <c r="L973" s="248">
        <v>21</v>
      </c>
      <c r="M973" s="248">
        <f>G973*(1+L973/100)</f>
        <v>0</v>
      </c>
      <c r="N973" s="248">
        <v>0</v>
      </c>
      <c r="O973" s="248">
        <f>ROUND(E973*N973,2)</f>
        <v>0</v>
      </c>
      <c r="P973" s="248">
        <v>0</v>
      </c>
      <c r="Q973" s="248">
        <f>ROUND(E973*P973,2)</f>
        <v>0</v>
      </c>
      <c r="R973" s="248" t="s">
        <v>677</v>
      </c>
      <c r="S973" s="248" t="s">
        <v>214</v>
      </c>
      <c r="T973" s="249" t="s">
        <v>284</v>
      </c>
      <c r="U973" s="222">
        <v>0.93300000000000005</v>
      </c>
      <c r="V973" s="222">
        <f>ROUND(E973*U973,2)</f>
        <v>16.05</v>
      </c>
      <c r="W973" s="222"/>
      <c r="X973" s="222" t="s">
        <v>248</v>
      </c>
      <c r="Y973" s="211"/>
      <c r="Z973" s="211"/>
      <c r="AA973" s="211"/>
      <c r="AB973" s="211"/>
      <c r="AC973" s="211"/>
      <c r="AD973" s="211"/>
      <c r="AE973" s="211"/>
      <c r="AF973" s="211"/>
      <c r="AG973" s="211" t="s">
        <v>721</v>
      </c>
      <c r="AH973" s="211"/>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43">
        <v>219</v>
      </c>
      <c r="B974" s="244" t="s">
        <v>722</v>
      </c>
      <c r="C974" s="255" t="s">
        <v>723</v>
      </c>
      <c r="D974" s="245" t="s">
        <v>338</v>
      </c>
      <c r="E974" s="246">
        <v>34.400939999999999</v>
      </c>
      <c r="F974" s="247"/>
      <c r="G974" s="248">
        <f>ROUND(E974*F974,2)</f>
        <v>0</v>
      </c>
      <c r="H974" s="247"/>
      <c r="I974" s="248">
        <f>ROUND(E974*H974,2)</f>
        <v>0</v>
      </c>
      <c r="J974" s="247"/>
      <c r="K974" s="248">
        <f>ROUND(E974*J974,2)</f>
        <v>0</v>
      </c>
      <c r="L974" s="248">
        <v>21</v>
      </c>
      <c r="M974" s="248">
        <f>G974*(1+L974/100)</f>
        <v>0</v>
      </c>
      <c r="N974" s="248">
        <v>0</v>
      </c>
      <c r="O974" s="248">
        <f>ROUND(E974*N974,2)</f>
        <v>0</v>
      </c>
      <c r="P974" s="248">
        <v>0</v>
      </c>
      <c r="Q974" s="248">
        <f>ROUND(E974*P974,2)</f>
        <v>0</v>
      </c>
      <c r="R974" s="248" t="s">
        <v>677</v>
      </c>
      <c r="S974" s="248" t="s">
        <v>214</v>
      </c>
      <c r="T974" s="249" t="s">
        <v>284</v>
      </c>
      <c r="U974" s="222">
        <v>0.65300000000000002</v>
      </c>
      <c r="V974" s="222">
        <f>ROUND(E974*U974,2)</f>
        <v>22.46</v>
      </c>
      <c r="W974" s="222"/>
      <c r="X974" s="222" t="s">
        <v>248</v>
      </c>
      <c r="Y974" s="211"/>
      <c r="Z974" s="211"/>
      <c r="AA974" s="211"/>
      <c r="AB974" s="211"/>
      <c r="AC974" s="211"/>
      <c r="AD974" s="211"/>
      <c r="AE974" s="211"/>
      <c r="AF974" s="211"/>
      <c r="AG974" s="211" t="s">
        <v>721</v>
      </c>
      <c r="AH974" s="211"/>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outlineLevel="1" x14ac:dyDescent="0.2">
      <c r="A975" s="233">
        <v>220</v>
      </c>
      <c r="B975" s="234" t="s">
        <v>724</v>
      </c>
      <c r="C975" s="252" t="s">
        <v>725</v>
      </c>
      <c r="D975" s="235" t="s">
        <v>338</v>
      </c>
      <c r="E975" s="236">
        <v>17.200469999999999</v>
      </c>
      <c r="F975" s="237"/>
      <c r="G975" s="238">
        <f>ROUND(E975*F975,2)</f>
        <v>0</v>
      </c>
      <c r="H975" s="237"/>
      <c r="I975" s="238">
        <f>ROUND(E975*H975,2)</f>
        <v>0</v>
      </c>
      <c r="J975" s="237"/>
      <c r="K975" s="238">
        <f>ROUND(E975*J975,2)</f>
        <v>0</v>
      </c>
      <c r="L975" s="238">
        <v>21</v>
      </c>
      <c r="M975" s="238">
        <f>G975*(1+L975/100)</f>
        <v>0</v>
      </c>
      <c r="N975" s="238">
        <v>0</v>
      </c>
      <c r="O975" s="238">
        <f>ROUND(E975*N975,2)</f>
        <v>0</v>
      </c>
      <c r="P975" s="238">
        <v>0</v>
      </c>
      <c r="Q975" s="238">
        <f>ROUND(E975*P975,2)</f>
        <v>0</v>
      </c>
      <c r="R975" s="238" t="s">
        <v>677</v>
      </c>
      <c r="S975" s="238" t="s">
        <v>214</v>
      </c>
      <c r="T975" s="239" t="s">
        <v>284</v>
      </c>
      <c r="U975" s="222">
        <v>0.49</v>
      </c>
      <c r="V975" s="222">
        <f>ROUND(E975*U975,2)</f>
        <v>8.43</v>
      </c>
      <c r="W975" s="222"/>
      <c r="X975" s="222" t="s">
        <v>248</v>
      </c>
      <c r="Y975" s="211"/>
      <c r="Z975" s="211"/>
      <c r="AA975" s="211"/>
      <c r="AB975" s="211"/>
      <c r="AC975" s="211"/>
      <c r="AD975" s="211"/>
      <c r="AE975" s="211"/>
      <c r="AF975" s="211"/>
      <c r="AG975" s="211" t="s">
        <v>721</v>
      </c>
      <c r="AH975" s="211"/>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spans="1:60" outlineLevel="1" x14ac:dyDescent="0.2">
      <c r="A976" s="218"/>
      <c r="B976" s="219"/>
      <c r="C976" s="253" t="s">
        <v>726</v>
      </c>
      <c r="D976" s="240"/>
      <c r="E976" s="240"/>
      <c r="F976" s="240"/>
      <c r="G976" s="240"/>
      <c r="H976" s="222"/>
      <c r="I976" s="222"/>
      <c r="J976" s="222"/>
      <c r="K976" s="222"/>
      <c r="L976" s="222"/>
      <c r="M976" s="222"/>
      <c r="N976" s="222"/>
      <c r="O976" s="222"/>
      <c r="P976" s="222"/>
      <c r="Q976" s="222"/>
      <c r="R976" s="222"/>
      <c r="S976" s="222"/>
      <c r="T976" s="222"/>
      <c r="U976" s="222"/>
      <c r="V976" s="222"/>
      <c r="W976" s="222"/>
      <c r="X976" s="222"/>
      <c r="Y976" s="211"/>
      <c r="Z976" s="211"/>
      <c r="AA976" s="211"/>
      <c r="AB976" s="211"/>
      <c r="AC976" s="211"/>
      <c r="AD976" s="211"/>
      <c r="AE976" s="211"/>
      <c r="AF976" s="211"/>
      <c r="AG976" s="211" t="s">
        <v>219</v>
      </c>
      <c r="AH976" s="211"/>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spans="1:60" outlineLevel="1" x14ac:dyDescent="0.2">
      <c r="A977" s="243">
        <v>221</v>
      </c>
      <c r="B977" s="244" t="s">
        <v>727</v>
      </c>
      <c r="C977" s="255" t="s">
        <v>728</v>
      </c>
      <c r="D977" s="245" t="s">
        <v>338</v>
      </c>
      <c r="E977" s="246">
        <v>430.01173999999997</v>
      </c>
      <c r="F977" s="247"/>
      <c r="G977" s="248">
        <f>ROUND(E977*F977,2)</f>
        <v>0</v>
      </c>
      <c r="H977" s="247"/>
      <c r="I977" s="248">
        <f>ROUND(E977*H977,2)</f>
        <v>0</v>
      </c>
      <c r="J977" s="247"/>
      <c r="K977" s="248">
        <f>ROUND(E977*J977,2)</f>
        <v>0</v>
      </c>
      <c r="L977" s="248">
        <v>21</v>
      </c>
      <c r="M977" s="248">
        <f>G977*(1+L977/100)</f>
        <v>0</v>
      </c>
      <c r="N977" s="248">
        <v>0</v>
      </c>
      <c r="O977" s="248">
        <f>ROUND(E977*N977,2)</f>
        <v>0</v>
      </c>
      <c r="P977" s="248">
        <v>0</v>
      </c>
      <c r="Q977" s="248">
        <f>ROUND(E977*P977,2)</f>
        <v>0</v>
      </c>
      <c r="R977" s="248" t="s">
        <v>677</v>
      </c>
      <c r="S977" s="248" t="s">
        <v>214</v>
      </c>
      <c r="T977" s="249" t="s">
        <v>284</v>
      </c>
      <c r="U977" s="222">
        <v>0</v>
      </c>
      <c r="V977" s="222">
        <f>ROUND(E977*U977,2)</f>
        <v>0</v>
      </c>
      <c r="W977" s="222"/>
      <c r="X977" s="222" t="s">
        <v>248</v>
      </c>
      <c r="Y977" s="211"/>
      <c r="Z977" s="211"/>
      <c r="AA977" s="211"/>
      <c r="AB977" s="211"/>
      <c r="AC977" s="211"/>
      <c r="AD977" s="211"/>
      <c r="AE977" s="211"/>
      <c r="AF977" s="211"/>
      <c r="AG977" s="211" t="s">
        <v>721</v>
      </c>
      <c r="AH977" s="211"/>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spans="1:60" outlineLevel="1" x14ac:dyDescent="0.2">
      <c r="A978" s="243">
        <v>222</v>
      </c>
      <c r="B978" s="244" t="s">
        <v>729</v>
      </c>
      <c r="C978" s="255" t="s">
        <v>730</v>
      </c>
      <c r="D978" s="245" t="s">
        <v>338</v>
      </c>
      <c r="E978" s="246">
        <v>17.200469999999999</v>
      </c>
      <c r="F978" s="247"/>
      <c r="G978" s="248">
        <f>ROUND(E978*F978,2)</f>
        <v>0</v>
      </c>
      <c r="H978" s="247"/>
      <c r="I978" s="248">
        <f>ROUND(E978*H978,2)</f>
        <v>0</v>
      </c>
      <c r="J978" s="247"/>
      <c r="K978" s="248">
        <f>ROUND(E978*J978,2)</f>
        <v>0</v>
      </c>
      <c r="L978" s="248">
        <v>21</v>
      </c>
      <c r="M978" s="248">
        <f>G978*(1+L978/100)</f>
        <v>0</v>
      </c>
      <c r="N978" s="248">
        <v>0</v>
      </c>
      <c r="O978" s="248">
        <f>ROUND(E978*N978,2)</f>
        <v>0</v>
      </c>
      <c r="P978" s="248">
        <v>0</v>
      </c>
      <c r="Q978" s="248">
        <f>ROUND(E978*P978,2)</f>
        <v>0</v>
      </c>
      <c r="R978" s="248" t="s">
        <v>677</v>
      </c>
      <c r="S978" s="248" t="s">
        <v>214</v>
      </c>
      <c r="T978" s="249" t="s">
        <v>284</v>
      </c>
      <c r="U978" s="222">
        <v>0.94199999999999995</v>
      </c>
      <c r="V978" s="222">
        <f>ROUND(E978*U978,2)</f>
        <v>16.2</v>
      </c>
      <c r="W978" s="222"/>
      <c r="X978" s="222" t="s">
        <v>248</v>
      </c>
      <c r="Y978" s="211"/>
      <c r="Z978" s="211"/>
      <c r="AA978" s="211"/>
      <c r="AB978" s="211"/>
      <c r="AC978" s="211"/>
      <c r="AD978" s="211"/>
      <c r="AE978" s="211"/>
      <c r="AF978" s="211"/>
      <c r="AG978" s="211" t="s">
        <v>721</v>
      </c>
      <c r="AH978" s="211"/>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spans="1:60" ht="20.95" outlineLevel="1" x14ac:dyDescent="0.2">
      <c r="A979" s="243">
        <v>223</v>
      </c>
      <c r="B979" s="244" t="s">
        <v>731</v>
      </c>
      <c r="C979" s="255" t="s">
        <v>732</v>
      </c>
      <c r="D979" s="245" t="s">
        <v>338</v>
      </c>
      <c r="E979" s="246">
        <v>344.00939</v>
      </c>
      <c r="F979" s="247"/>
      <c r="G979" s="248">
        <f>ROUND(E979*F979,2)</f>
        <v>0</v>
      </c>
      <c r="H979" s="247"/>
      <c r="I979" s="248">
        <f>ROUND(E979*H979,2)</f>
        <v>0</v>
      </c>
      <c r="J979" s="247"/>
      <c r="K979" s="248">
        <f>ROUND(E979*J979,2)</f>
        <v>0</v>
      </c>
      <c r="L979" s="248">
        <v>21</v>
      </c>
      <c r="M979" s="248">
        <f>G979*(1+L979/100)</f>
        <v>0</v>
      </c>
      <c r="N979" s="248">
        <v>0</v>
      </c>
      <c r="O979" s="248">
        <f>ROUND(E979*N979,2)</f>
        <v>0</v>
      </c>
      <c r="P979" s="248">
        <v>0</v>
      </c>
      <c r="Q979" s="248">
        <f>ROUND(E979*P979,2)</f>
        <v>0</v>
      </c>
      <c r="R979" s="248" t="s">
        <v>677</v>
      </c>
      <c r="S979" s="248" t="s">
        <v>214</v>
      </c>
      <c r="T979" s="249" t="s">
        <v>284</v>
      </c>
      <c r="U979" s="222">
        <v>0.105</v>
      </c>
      <c r="V979" s="222">
        <f>ROUND(E979*U979,2)</f>
        <v>36.119999999999997</v>
      </c>
      <c r="W979" s="222"/>
      <c r="X979" s="222" t="s">
        <v>248</v>
      </c>
      <c r="Y979" s="211"/>
      <c r="Z979" s="211"/>
      <c r="AA979" s="211"/>
      <c r="AB979" s="211"/>
      <c r="AC979" s="211"/>
      <c r="AD979" s="211"/>
      <c r="AE979" s="211"/>
      <c r="AF979" s="211"/>
      <c r="AG979" s="211" t="s">
        <v>721</v>
      </c>
      <c r="AH979" s="211"/>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spans="1:60" outlineLevel="1" x14ac:dyDescent="0.2">
      <c r="A980" s="243">
        <v>224</v>
      </c>
      <c r="B980" s="244" t="s">
        <v>906</v>
      </c>
      <c r="C980" s="255" t="s">
        <v>907</v>
      </c>
      <c r="D980" s="245" t="s">
        <v>338</v>
      </c>
      <c r="E980" s="246">
        <v>17.200469999999999</v>
      </c>
      <c r="F980" s="247"/>
      <c r="G980" s="248">
        <f>ROUND(E980*F980,2)</f>
        <v>0</v>
      </c>
      <c r="H980" s="247"/>
      <c r="I980" s="248">
        <f>ROUND(E980*H980,2)</f>
        <v>0</v>
      </c>
      <c r="J980" s="247"/>
      <c r="K980" s="248">
        <f>ROUND(E980*J980,2)</f>
        <v>0</v>
      </c>
      <c r="L980" s="248">
        <v>21</v>
      </c>
      <c r="M980" s="248">
        <f>G980*(1+L980/100)</f>
        <v>0</v>
      </c>
      <c r="N980" s="248">
        <v>0</v>
      </c>
      <c r="O980" s="248">
        <f>ROUND(E980*N980,2)</f>
        <v>0</v>
      </c>
      <c r="P980" s="248">
        <v>0</v>
      </c>
      <c r="Q980" s="248">
        <f>ROUND(E980*P980,2)</f>
        <v>0</v>
      </c>
      <c r="R980" s="248" t="s">
        <v>677</v>
      </c>
      <c r="S980" s="248" t="s">
        <v>214</v>
      </c>
      <c r="T980" s="249" t="s">
        <v>284</v>
      </c>
      <c r="U980" s="222">
        <v>0</v>
      </c>
      <c r="V980" s="222">
        <f>ROUND(E980*U980,2)</f>
        <v>0</v>
      </c>
      <c r="W980" s="222"/>
      <c r="X980" s="222" t="s">
        <v>248</v>
      </c>
      <c r="Y980" s="211"/>
      <c r="Z980" s="211"/>
      <c r="AA980" s="211"/>
      <c r="AB980" s="211"/>
      <c r="AC980" s="211"/>
      <c r="AD980" s="211"/>
      <c r="AE980" s="211"/>
      <c r="AF980" s="211"/>
      <c r="AG980" s="211" t="s">
        <v>721</v>
      </c>
      <c r="AH980" s="211"/>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spans="1:60" outlineLevel="1" x14ac:dyDescent="0.2">
      <c r="A981" s="233">
        <v>225</v>
      </c>
      <c r="B981" s="234" t="s">
        <v>735</v>
      </c>
      <c r="C981" s="252" t="s">
        <v>736</v>
      </c>
      <c r="D981" s="235" t="s">
        <v>338</v>
      </c>
      <c r="E981" s="236">
        <v>17.200469999999999</v>
      </c>
      <c r="F981" s="237"/>
      <c r="G981" s="238">
        <f>ROUND(E981*F981,2)</f>
        <v>0</v>
      </c>
      <c r="H981" s="237"/>
      <c r="I981" s="238">
        <f>ROUND(E981*H981,2)</f>
        <v>0</v>
      </c>
      <c r="J981" s="237"/>
      <c r="K981" s="238">
        <f>ROUND(E981*J981,2)</f>
        <v>0</v>
      </c>
      <c r="L981" s="238">
        <v>21</v>
      </c>
      <c r="M981" s="238">
        <f>G981*(1+L981/100)</f>
        <v>0</v>
      </c>
      <c r="N981" s="238">
        <v>0</v>
      </c>
      <c r="O981" s="238">
        <f>ROUND(E981*N981,2)</f>
        <v>0</v>
      </c>
      <c r="P981" s="238">
        <v>0</v>
      </c>
      <c r="Q981" s="238">
        <f>ROUND(E981*P981,2)</f>
        <v>0</v>
      </c>
      <c r="R981" s="238" t="s">
        <v>737</v>
      </c>
      <c r="S981" s="238" t="s">
        <v>214</v>
      </c>
      <c r="T981" s="239" t="s">
        <v>284</v>
      </c>
      <c r="U981" s="222">
        <v>6.0000000000000001E-3</v>
      </c>
      <c r="V981" s="222">
        <f>ROUND(E981*U981,2)</f>
        <v>0.1</v>
      </c>
      <c r="W981" s="222"/>
      <c r="X981" s="222" t="s">
        <v>248</v>
      </c>
      <c r="Y981" s="211"/>
      <c r="Z981" s="211"/>
      <c r="AA981" s="211"/>
      <c r="AB981" s="211"/>
      <c r="AC981" s="211"/>
      <c r="AD981" s="211"/>
      <c r="AE981" s="211"/>
      <c r="AF981" s="211"/>
      <c r="AG981" s="211" t="s">
        <v>721</v>
      </c>
      <c r="AH981" s="211"/>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spans="1:60" outlineLevel="1" x14ac:dyDescent="0.2">
      <c r="A982" s="218"/>
      <c r="B982" s="219"/>
      <c r="C982" s="267" t="s">
        <v>738</v>
      </c>
      <c r="D982" s="265"/>
      <c r="E982" s="265"/>
      <c r="F982" s="265"/>
      <c r="G982" s="265"/>
      <c r="H982" s="222"/>
      <c r="I982" s="222"/>
      <c r="J982" s="222"/>
      <c r="K982" s="222"/>
      <c r="L982" s="222"/>
      <c r="M982" s="222"/>
      <c r="N982" s="222"/>
      <c r="O982" s="222"/>
      <c r="P982" s="222"/>
      <c r="Q982" s="222"/>
      <c r="R982" s="222"/>
      <c r="S982" s="222"/>
      <c r="T982" s="222"/>
      <c r="U982" s="222"/>
      <c r="V982" s="222"/>
      <c r="W982" s="222"/>
      <c r="X982" s="222"/>
      <c r="Y982" s="211"/>
      <c r="Z982" s="211"/>
      <c r="AA982" s="211"/>
      <c r="AB982" s="211"/>
      <c r="AC982" s="211"/>
      <c r="AD982" s="211"/>
      <c r="AE982" s="211"/>
      <c r="AF982" s="211"/>
      <c r="AG982" s="211" t="s">
        <v>286</v>
      </c>
      <c r="AH982" s="211"/>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spans="1:60" ht="13.1" x14ac:dyDescent="0.2">
      <c r="A983" s="227" t="s">
        <v>209</v>
      </c>
      <c r="B983" s="228" t="s">
        <v>146</v>
      </c>
      <c r="C983" s="251" t="s">
        <v>147</v>
      </c>
      <c r="D983" s="229"/>
      <c r="E983" s="230"/>
      <c r="F983" s="231"/>
      <c r="G983" s="231">
        <f>SUMIF(AG984:AG1168,"&lt;&gt;NOR",G984:G1168)</f>
        <v>0</v>
      </c>
      <c r="H983" s="231"/>
      <c r="I983" s="231">
        <f>SUM(I984:I1168)</f>
        <v>0</v>
      </c>
      <c r="J983" s="231"/>
      <c r="K983" s="231">
        <f>SUM(K984:K1168)</f>
        <v>0</v>
      </c>
      <c r="L983" s="231"/>
      <c r="M983" s="231">
        <f>SUM(M984:M1168)</f>
        <v>0</v>
      </c>
      <c r="N983" s="231"/>
      <c r="O983" s="231">
        <f>SUM(O984:O1168)</f>
        <v>152.72000000000003</v>
      </c>
      <c r="P983" s="231"/>
      <c r="Q983" s="231">
        <f>SUM(Q984:Q1168)</f>
        <v>4.07</v>
      </c>
      <c r="R983" s="231"/>
      <c r="S983" s="231"/>
      <c r="T983" s="232"/>
      <c r="U983" s="226"/>
      <c r="V983" s="226">
        <f>SUM(V984:V1168)</f>
        <v>1716.15</v>
      </c>
      <c r="W983" s="226"/>
      <c r="X983" s="226"/>
      <c r="AG983" t="s">
        <v>210</v>
      </c>
    </row>
    <row r="984" spans="1:60" ht="20.95" outlineLevel="1" x14ac:dyDescent="0.2">
      <c r="A984" s="233">
        <v>226</v>
      </c>
      <c r="B984" s="234" t="s">
        <v>2778</v>
      </c>
      <c r="C984" s="252" t="s">
        <v>2779</v>
      </c>
      <c r="D984" s="235" t="s">
        <v>294</v>
      </c>
      <c r="E984" s="236">
        <v>90.974630000000005</v>
      </c>
      <c r="F984" s="237"/>
      <c r="G984" s="238">
        <f>ROUND(E984*F984,2)</f>
        <v>0</v>
      </c>
      <c r="H984" s="237"/>
      <c r="I984" s="238">
        <f>ROUND(E984*H984,2)</f>
        <v>0</v>
      </c>
      <c r="J984" s="237"/>
      <c r="K984" s="238">
        <f>ROUND(E984*J984,2)</f>
        <v>0</v>
      </c>
      <c r="L984" s="238">
        <v>21</v>
      </c>
      <c r="M984" s="238">
        <f>G984*(1+L984/100)</f>
        <v>0</v>
      </c>
      <c r="N984" s="238">
        <v>6.1900000000000002E-3</v>
      </c>
      <c r="O984" s="238">
        <f>ROUND(E984*N984,2)</f>
        <v>0.56000000000000005</v>
      </c>
      <c r="P984" s="238">
        <v>0</v>
      </c>
      <c r="Q984" s="238">
        <f>ROUND(E984*P984,2)</f>
        <v>0</v>
      </c>
      <c r="R984" s="238" t="s">
        <v>910</v>
      </c>
      <c r="S984" s="238" t="s">
        <v>214</v>
      </c>
      <c r="T984" s="239" t="s">
        <v>284</v>
      </c>
      <c r="U984" s="222">
        <v>1.1869499999999999</v>
      </c>
      <c r="V984" s="222">
        <f>ROUND(E984*U984,2)</f>
        <v>107.98</v>
      </c>
      <c r="W984" s="222"/>
      <c r="X984" s="222" t="s">
        <v>248</v>
      </c>
      <c r="Y984" s="211"/>
      <c r="Z984" s="211"/>
      <c r="AA984" s="211"/>
      <c r="AB984" s="211"/>
      <c r="AC984" s="211"/>
      <c r="AD984" s="211"/>
      <c r="AE984" s="211"/>
      <c r="AF984" s="211"/>
      <c r="AG984" s="211" t="s">
        <v>745</v>
      </c>
      <c r="AH984" s="211"/>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spans="1:60" outlineLevel="1" x14ac:dyDescent="0.2">
      <c r="A985" s="218"/>
      <c r="B985" s="219"/>
      <c r="C985" s="267" t="s">
        <v>1961</v>
      </c>
      <c r="D985" s="265"/>
      <c r="E985" s="265"/>
      <c r="F985" s="265"/>
      <c r="G985" s="265"/>
      <c r="H985" s="222"/>
      <c r="I985" s="222"/>
      <c r="J985" s="222"/>
      <c r="K985" s="222"/>
      <c r="L985" s="222"/>
      <c r="M985" s="222"/>
      <c r="N985" s="222"/>
      <c r="O985" s="222"/>
      <c r="P985" s="222"/>
      <c r="Q985" s="222"/>
      <c r="R985" s="222"/>
      <c r="S985" s="222"/>
      <c r="T985" s="222"/>
      <c r="U985" s="222"/>
      <c r="V985" s="222"/>
      <c r="W985" s="222"/>
      <c r="X985" s="222"/>
      <c r="Y985" s="211"/>
      <c r="Z985" s="211"/>
      <c r="AA985" s="211"/>
      <c r="AB985" s="211"/>
      <c r="AC985" s="211"/>
      <c r="AD985" s="211"/>
      <c r="AE985" s="211"/>
      <c r="AF985" s="211"/>
      <c r="AG985" s="211" t="s">
        <v>286</v>
      </c>
      <c r="AH985" s="211"/>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spans="1:60" outlineLevel="1" x14ac:dyDescent="0.2">
      <c r="A986" s="218"/>
      <c r="B986" s="219"/>
      <c r="C986" s="268" t="s">
        <v>2604</v>
      </c>
      <c r="D986" s="259"/>
      <c r="E986" s="260">
        <v>90.97</v>
      </c>
      <c r="F986" s="222"/>
      <c r="G986" s="222"/>
      <c r="H986" s="222"/>
      <c r="I986" s="222"/>
      <c r="J986" s="222"/>
      <c r="K986" s="222"/>
      <c r="L986" s="222"/>
      <c r="M986" s="222"/>
      <c r="N986" s="222"/>
      <c r="O986" s="222"/>
      <c r="P986" s="222"/>
      <c r="Q986" s="222"/>
      <c r="R986" s="222"/>
      <c r="S986" s="222"/>
      <c r="T986" s="222"/>
      <c r="U986" s="222"/>
      <c r="V986" s="222"/>
      <c r="W986" s="222"/>
      <c r="X986" s="222"/>
      <c r="Y986" s="211"/>
      <c r="Z986" s="211"/>
      <c r="AA986" s="211"/>
      <c r="AB986" s="211"/>
      <c r="AC986" s="211"/>
      <c r="AD986" s="211"/>
      <c r="AE986" s="211"/>
      <c r="AF986" s="211"/>
      <c r="AG986" s="211" t="s">
        <v>288</v>
      </c>
      <c r="AH986" s="211">
        <v>0</v>
      </c>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spans="1:60" ht="20.95" outlineLevel="1" x14ac:dyDescent="0.2">
      <c r="A987" s="233">
        <v>227</v>
      </c>
      <c r="B987" s="234" t="s">
        <v>2780</v>
      </c>
      <c r="C987" s="252" t="s">
        <v>2781</v>
      </c>
      <c r="D987" s="235" t="s">
        <v>349</v>
      </c>
      <c r="E987" s="236">
        <v>12.494999999999999</v>
      </c>
      <c r="F987" s="237"/>
      <c r="G987" s="238">
        <f>ROUND(E987*F987,2)</f>
        <v>0</v>
      </c>
      <c r="H987" s="237"/>
      <c r="I987" s="238">
        <f>ROUND(E987*H987,2)</f>
        <v>0</v>
      </c>
      <c r="J987" s="237"/>
      <c r="K987" s="238">
        <f>ROUND(E987*J987,2)</f>
        <v>0</v>
      </c>
      <c r="L987" s="238">
        <v>21</v>
      </c>
      <c r="M987" s="238">
        <f>G987*(1+L987/100)</f>
        <v>0</v>
      </c>
      <c r="N987" s="238">
        <v>2.0500000000000002E-3</v>
      </c>
      <c r="O987" s="238">
        <f>ROUND(E987*N987,2)</f>
        <v>0.03</v>
      </c>
      <c r="P987" s="238">
        <v>0</v>
      </c>
      <c r="Q987" s="238">
        <f>ROUND(E987*P987,2)</f>
        <v>0</v>
      </c>
      <c r="R987" s="238" t="s">
        <v>910</v>
      </c>
      <c r="S987" s="238" t="s">
        <v>214</v>
      </c>
      <c r="T987" s="239" t="s">
        <v>284</v>
      </c>
      <c r="U987" s="222">
        <v>0.26400000000000001</v>
      </c>
      <c r="V987" s="222">
        <f>ROUND(E987*U987,2)</f>
        <v>3.3</v>
      </c>
      <c r="W987" s="222"/>
      <c r="X987" s="222" t="s">
        <v>248</v>
      </c>
      <c r="Y987" s="211"/>
      <c r="Z987" s="211"/>
      <c r="AA987" s="211"/>
      <c r="AB987" s="211"/>
      <c r="AC987" s="211"/>
      <c r="AD987" s="211"/>
      <c r="AE987" s="211"/>
      <c r="AF987" s="211"/>
      <c r="AG987" s="211" t="s">
        <v>745</v>
      </c>
      <c r="AH987" s="211"/>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row>
    <row r="988" spans="1:60" outlineLevel="1" x14ac:dyDescent="0.2">
      <c r="A988" s="218"/>
      <c r="B988" s="219"/>
      <c r="C988" s="267" t="s">
        <v>911</v>
      </c>
      <c r="D988" s="265"/>
      <c r="E988" s="265"/>
      <c r="F988" s="265"/>
      <c r="G988" s="265"/>
      <c r="H988" s="222"/>
      <c r="I988" s="222"/>
      <c r="J988" s="222"/>
      <c r="K988" s="222"/>
      <c r="L988" s="222"/>
      <c r="M988" s="222"/>
      <c r="N988" s="222"/>
      <c r="O988" s="222"/>
      <c r="P988" s="222"/>
      <c r="Q988" s="222"/>
      <c r="R988" s="222"/>
      <c r="S988" s="222"/>
      <c r="T988" s="222"/>
      <c r="U988" s="222"/>
      <c r="V988" s="222"/>
      <c r="W988" s="222"/>
      <c r="X988" s="222"/>
      <c r="Y988" s="211"/>
      <c r="Z988" s="211"/>
      <c r="AA988" s="211"/>
      <c r="AB988" s="211"/>
      <c r="AC988" s="211"/>
      <c r="AD988" s="211"/>
      <c r="AE988" s="211"/>
      <c r="AF988" s="211"/>
      <c r="AG988" s="211" t="s">
        <v>286</v>
      </c>
      <c r="AH988" s="211"/>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spans="1:60" outlineLevel="1" x14ac:dyDescent="0.2">
      <c r="A989" s="218"/>
      <c r="B989" s="219"/>
      <c r="C989" s="268" t="s">
        <v>2782</v>
      </c>
      <c r="D989" s="259"/>
      <c r="E989" s="260">
        <v>12.49</v>
      </c>
      <c r="F989" s="222"/>
      <c r="G989" s="222"/>
      <c r="H989" s="222"/>
      <c r="I989" s="222"/>
      <c r="J989" s="222"/>
      <c r="K989" s="222"/>
      <c r="L989" s="222"/>
      <c r="M989" s="222"/>
      <c r="N989" s="222"/>
      <c r="O989" s="222"/>
      <c r="P989" s="222"/>
      <c r="Q989" s="222"/>
      <c r="R989" s="222"/>
      <c r="S989" s="222"/>
      <c r="T989" s="222"/>
      <c r="U989" s="222"/>
      <c r="V989" s="222"/>
      <c r="W989" s="222"/>
      <c r="X989" s="222"/>
      <c r="Y989" s="211"/>
      <c r="Z989" s="211"/>
      <c r="AA989" s="211"/>
      <c r="AB989" s="211"/>
      <c r="AC989" s="211"/>
      <c r="AD989" s="211"/>
      <c r="AE989" s="211"/>
      <c r="AF989" s="211"/>
      <c r="AG989" s="211" t="s">
        <v>288</v>
      </c>
      <c r="AH989" s="211">
        <v>0</v>
      </c>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spans="1:60" ht="20.95" outlineLevel="1" x14ac:dyDescent="0.2">
      <c r="A990" s="233">
        <v>228</v>
      </c>
      <c r="B990" s="234" t="s">
        <v>2783</v>
      </c>
      <c r="C990" s="252" t="s">
        <v>2784</v>
      </c>
      <c r="D990" s="235" t="s">
        <v>349</v>
      </c>
      <c r="E990" s="236">
        <v>9.8699999999999992</v>
      </c>
      <c r="F990" s="237"/>
      <c r="G990" s="238">
        <f>ROUND(E990*F990,2)</f>
        <v>0</v>
      </c>
      <c r="H990" s="237"/>
      <c r="I990" s="238">
        <f>ROUND(E990*H990,2)</f>
        <v>0</v>
      </c>
      <c r="J990" s="237"/>
      <c r="K990" s="238">
        <f>ROUND(E990*J990,2)</f>
        <v>0</v>
      </c>
      <c r="L990" s="238">
        <v>21</v>
      </c>
      <c r="M990" s="238">
        <f>G990*(1+L990/100)</f>
        <v>0</v>
      </c>
      <c r="N990" s="238">
        <v>3.1199999999999999E-3</v>
      </c>
      <c r="O990" s="238">
        <f>ROUND(E990*N990,2)</f>
        <v>0.03</v>
      </c>
      <c r="P990" s="238">
        <v>0</v>
      </c>
      <c r="Q990" s="238">
        <f>ROUND(E990*P990,2)</f>
        <v>0</v>
      </c>
      <c r="R990" s="238" t="s">
        <v>910</v>
      </c>
      <c r="S990" s="238" t="s">
        <v>214</v>
      </c>
      <c r="T990" s="239" t="s">
        <v>284</v>
      </c>
      <c r="U990" s="222">
        <v>0.29399999999999998</v>
      </c>
      <c r="V990" s="222">
        <f>ROUND(E990*U990,2)</f>
        <v>2.9</v>
      </c>
      <c r="W990" s="222"/>
      <c r="X990" s="222" t="s">
        <v>248</v>
      </c>
      <c r="Y990" s="211"/>
      <c r="Z990" s="211"/>
      <c r="AA990" s="211"/>
      <c r="AB990" s="211"/>
      <c r="AC990" s="211"/>
      <c r="AD990" s="211"/>
      <c r="AE990" s="211"/>
      <c r="AF990" s="211"/>
      <c r="AG990" s="211" t="s">
        <v>745</v>
      </c>
      <c r="AH990" s="211"/>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spans="1:60" outlineLevel="1" x14ac:dyDescent="0.2">
      <c r="A991" s="218"/>
      <c r="B991" s="219"/>
      <c r="C991" s="268" t="s">
        <v>2785</v>
      </c>
      <c r="D991" s="259"/>
      <c r="E991" s="260">
        <v>9.8699999999999992</v>
      </c>
      <c r="F991" s="222"/>
      <c r="G991" s="222"/>
      <c r="H991" s="222"/>
      <c r="I991" s="222"/>
      <c r="J991" s="222"/>
      <c r="K991" s="222"/>
      <c r="L991" s="222"/>
      <c r="M991" s="222"/>
      <c r="N991" s="222"/>
      <c r="O991" s="222"/>
      <c r="P991" s="222"/>
      <c r="Q991" s="222"/>
      <c r="R991" s="222"/>
      <c r="S991" s="222"/>
      <c r="T991" s="222"/>
      <c r="U991" s="222"/>
      <c r="V991" s="222"/>
      <c r="W991" s="222"/>
      <c r="X991" s="222"/>
      <c r="Y991" s="211"/>
      <c r="Z991" s="211"/>
      <c r="AA991" s="211"/>
      <c r="AB991" s="211"/>
      <c r="AC991" s="211"/>
      <c r="AD991" s="211"/>
      <c r="AE991" s="211"/>
      <c r="AF991" s="211"/>
      <c r="AG991" s="211" t="s">
        <v>288</v>
      </c>
      <c r="AH991" s="211">
        <v>0</v>
      </c>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spans="1:60" ht="20.95" outlineLevel="1" x14ac:dyDescent="0.2">
      <c r="A992" s="233">
        <v>229</v>
      </c>
      <c r="B992" s="234" t="s">
        <v>916</v>
      </c>
      <c r="C992" s="252" t="s">
        <v>917</v>
      </c>
      <c r="D992" s="235" t="s">
        <v>349</v>
      </c>
      <c r="E992" s="236">
        <v>101.85</v>
      </c>
      <c r="F992" s="237"/>
      <c r="G992" s="238">
        <f>ROUND(E992*F992,2)</f>
        <v>0</v>
      </c>
      <c r="H992" s="237"/>
      <c r="I992" s="238">
        <f>ROUND(E992*H992,2)</f>
        <v>0</v>
      </c>
      <c r="J992" s="237"/>
      <c r="K992" s="238">
        <f>ROUND(E992*J992,2)</f>
        <v>0</v>
      </c>
      <c r="L992" s="238">
        <v>21</v>
      </c>
      <c r="M992" s="238">
        <f>G992*(1+L992/100)</f>
        <v>0</v>
      </c>
      <c r="N992" s="238">
        <v>3.4499999999999999E-3</v>
      </c>
      <c r="O992" s="238">
        <f>ROUND(E992*N992,2)</f>
        <v>0.35</v>
      </c>
      <c r="P992" s="238">
        <v>0</v>
      </c>
      <c r="Q992" s="238">
        <f>ROUND(E992*P992,2)</f>
        <v>0</v>
      </c>
      <c r="R992" s="238" t="s">
        <v>910</v>
      </c>
      <c r="S992" s="238" t="s">
        <v>214</v>
      </c>
      <c r="T992" s="239" t="s">
        <v>284</v>
      </c>
      <c r="U992" s="222">
        <v>0.35599999999999998</v>
      </c>
      <c r="V992" s="222">
        <f>ROUND(E992*U992,2)</f>
        <v>36.26</v>
      </c>
      <c r="W992" s="222"/>
      <c r="X992" s="222" t="s">
        <v>248</v>
      </c>
      <c r="Y992" s="211"/>
      <c r="Z992" s="211"/>
      <c r="AA992" s="211"/>
      <c r="AB992" s="211"/>
      <c r="AC992" s="211"/>
      <c r="AD992" s="211"/>
      <c r="AE992" s="211"/>
      <c r="AF992" s="211"/>
      <c r="AG992" s="211" t="s">
        <v>745</v>
      </c>
      <c r="AH992" s="211"/>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spans="1:60" outlineLevel="1" x14ac:dyDescent="0.2">
      <c r="A993" s="218"/>
      <c r="B993" s="219"/>
      <c r="C993" s="268" t="s">
        <v>2786</v>
      </c>
      <c r="D993" s="259"/>
      <c r="E993" s="260">
        <v>101.85</v>
      </c>
      <c r="F993" s="222"/>
      <c r="G993" s="222"/>
      <c r="H993" s="222"/>
      <c r="I993" s="222"/>
      <c r="J993" s="222"/>
      <c r="K993" s="222"/>
      <c r="L993" s="222"/>
      <c r="M993" s="222"/>
      <c r="N993" s="222"/>
      <c r="O993" s="222"/>
      <c r="P993" s="222"/>
      <c r="Q993" s="222"/>
      <c r="R993" s="222"/>
      <c r="S993" s="222"/>
      <c r="T993" s="222"/>
      <c r="U993" s="222"/>
      <c r="V993" s="222"/>
      <c r="W993" s="222"/>
      <c r="X993" s="222"/>
      <c r="Y993" s="211"/>
      <c r="Z993" s="211"/>
      <c r="AA993" s="211"/>
      <c r="AB993" s="211"/>
      <c r="AC993" s="211"/>
      <c r="AD993" s="211"/>
      <c r="AE993" s="211"/>
      <c r="AF993" s="211"/>
      <c r="AG993" s="211" t="s">
        <v>288</v>
      </c>
      <c r="AH993" s="211">
        <v>0</v>
      </c>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spans="1:60" outlineLevel="1" x14ac:dyDescent="0.2">
      <c r="A994" s="233">
        <v>230</v>
      </c>
      <c r="B994" s="234" t="s">
        <v>2787</v>
      </c>
      <c r="C994" s="252" t="s">
        <v>2788</v>
      </c>
      <c r="D994" s="235" t="s">
        <v>294</v>
      </c>
      <c r="E994" s="236">
        <v>90.974630000000005</v>
      </c>
      <c r="F994" s="237"/>
      <c r="G994" s="238">
        <f>ROUND(E994*F994,2)</f>
        <v>0</v>
      </c>
      <c r="H994" s="237"/>
      <c r="I994" s="238">
        <f>ROUND(E994*H994,2)</f>
        <v>0</v>
      </c>
      <c r="J994" s="237"/>
      <c r="K994" s="238">
        <f>ROUND(E994*J994,2)</f>
        <v>0</v>
      </c>
      <c r="L994" s="238">
        <v>21</v>
      </c>
      <c r="M994" s="238">
        <f>G994*(1+L994/100)</f>
        <v>0</v>
      </c>
      <c r="N994" s="238">
        <v>0</v>
      </c>
      <c r="O994" s="238">
        <f>ROUND(E994*N994,2)</f>
        <v>0</v>
      </c>
      <c r="P994" s="238">
        <v>8.7799999999999996E-3</v>
      </c>
      <c r="Q994" s="238">
        <f>ROUND(E994*P994,2)</f>
        <v>0.8</v>
      </c>
      <c r="R994" s="238" t="s">
        <v>910</v>
      </c>
      <c r="S994" s="238" t="s">
        <v>214</v>
      </c>
      <c r="T994" s="239" t="s">
        <v>284</v>
      </c>
      <c r="U994" s="222">
        <v>0.11615</v>
      </c>
      <c r="V994" s="222">
        <f>ROUND(E994*U994,2)</f>
        <v>10.57</v>
      </c>
      <c r="W994" s="222"/>
      <c r="X994" s="222" t="s">
        <v>248</v>
      </c>
      <c r="Y994" s="211"/>
      <c r="Z994" s="211"/>
      <c r="AA994" s="211"/>
      <c r="AB994" s="211"/>
      <c r="AC994" s="211"/>
      <c r="AD994" s="211"/>
      <c r="AE994" s="211"/>
      <c r="AF994" s="211"/>
      <c r="AG994" s="211" t="s">
        <v>745</v>
      </c>
      <c r="AH994" s="211"/>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spans="1:60" outlineLevel="1" x14ac:dyDescent="0.2">
      <c r="A995" s="218"/>
      <c r="B995" s="219"/>
      <c r="C995" s="268" t="s">
        <v>2789</v>
      </c>
      <c r="D995" s="259"/>
      <c r="E995" s="260">
        <v>90.97</v>
      </c>
      <c r="F995" s="222"/>
      <c r="G995" s="222"/>
      <c r="H995" s="222"/>
      <c r="I995" s="222"/>
      <c r="J995" s="222"/>
      <c r="K995" s="222"/>
      <c r="L995" s="222"/>
      <c r="M995" s="222"/>
      <c r="N995" s="222"/>
      <c r="O995" s="222"/>
      <c r="P995" s="222"/>
      <c r="Q995" s="222"/>
      <c r="R995" s="222"/>
      <c r="S995" s="222"/>
      <c r="T995" s="222"/>
      <c r="U995" s="222"/>
      <c r="V995" s="222"/>
      <c r="W995" s="222"/>
      <c r="X995" s="222"/>
      <c r="Y995" s="211"/>
      <c r="Z995" s="211"/>
      <c r="AA995" s="211"/>
      <c r="AB995" s="211"/>
      <c r="AC995" s="211"/>
      <c r="AD995" s="211"/>
      <c r="AE995" s="211"/>
      <c r="AF995" s="211"/>
      <c r="AG995" s="211" t="s">
        <v>288</v>
      </c>
      <c r="AH995" s="211">
        <v>0</v>
      </c>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spans="1:60" ht="20.95" outlineLevel="1" x14ac:dyDescent="0.2">
      <c r="A996" s="233">
        <v>231</v>
      </c>
      <c r="B996" s="234" t="s">
        <v>1979</v>
      </c>
      <c r="C996" s="252" t="s">
        <v>1980</v>
      </c>
      <c r="D996" s="235" t="s">
        <v>349</v>
      </c>
      <c r="E996" s="236">
        <v>164.6925</v>
      </c>
      <c r="F996" s="237"/>
      <c r="G996" s="238">
        <f>ROUND(E996*F996,2)</f>
        <v>0</v>
      </c>
      <c r="H996" s="237"/>
      <c r="I996" s="238">
        <f>ROUND(E996*H996,2)</f>
        <v>0</v>
      </c>
      <c r="J996" s="237"/>
      <c r="K996" s="238">
        <f>ROUND(E996*J996,2)</f>
        <v>0</v>
      </c>
      <c r="L996" s="238">
        <v>21</v>
      </c>
      <c r="M996" s="238">
        <f>G996*(1+L996/100)</f>
        <v>0</v>
      </c>
      <c r="N996" s="238">
        <v>0</v>
      </c>
      <c r="O996" s="238">
        <f>ROUND(E996*N996,2)</f>
        <v>0</v>
      </c>
      <c r="P996" s="238">
        <v>4.7400000000000003E-3</v>
      </c>
      <c r="Q996" s="238">
        <f>ROUND(E996*P996,2)</f>
        <v>0.78</v>
      </c>
      <c r="R996" s="238" t="s">
        <v>910</v>
      </c>
      <c r="S996" s="238" t="s">
        <v>214</v>
      </c>
      <c r="T996" s="239" t="s">
        <v>284</v>
      </c>
      <c r="U996" s="222">
        <v>9.3149999999999997E-2</v>
      </c>
      <c r="V996" s="222">
        <f>ROUND(E996*U996,2)</f>
        <v>15.34</v>
      </c>
      <c r="W996" s="222"/>
      <c r="X996" s="222" t="s">
        <v>248</v>
      </c>
      <c r="Y996" s="211"/>
      <c r="Z996" s="211"/>
      <c r="AA996" s="211"/>
      <c r="AB996" s="211"/>
      <c r="AC996" s="211"/>
      <c r="AD996" s="211"/>
      <c r="AE996" s="211"/>
      <c r="AF996" s="211"/>
      <c r="AG996" s="211" t="s">
        <v>745</v>
      </c>
      <c r="AH996" s="211"/>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spans="1:60" outlineLevel="1" x14ac:dyDescent="0.2">
      <c r="A997" s="218"/>
      <c r="B997" s="219"/>
      <c r="C997" s="268" t="s">
        <v>2790</v>
      </c>
      <c r="D997" s="259"/>
      <c r="E997" s="260">
        <v>164.69</v>
      </c>
      <c r="F997" s="222"/>
      <c r="G997" s="222"/>
      <c r="H997" s="222"/>
      <c r="I997" s="222"/>
      <c r="J997" s="222"/>
      <c r="K997" s="222"/>
      <c r="L997" s="222"/>
      <c r="M997" s="222"/>
      <c r="N997" s="222"/>
      <c r="O997" s="222"/>
      <c r="P997" s="222"/>
      <c r="Q997" s="222"/>
      <c r="R997" s="222"/>
      <c r="S997" s="222"/>
      <c r="T997" s="222"/>
      <c r="U997" s="222"/>
      <c r="V997" s="222"/>
      <c r="W997" s="222"/>
      <c r="X997" s="222"/>
      <c r="Y997" s="211"/>
      <c r="Z997" s="211"/>
      <c r="AA997" s="211"/>
      <c r="AB997" s="211"/>
      <c r="AC997" s="211"/>
      <c r="AD997" s="211"/>
      <c r="AE997" s="211"/>
      <c r="AF997" s="211"/>
      <c r="AG997" s="211" t="s">
        <v>288</v>
      </c>
      <c r="AH997" s="211">
        <v>0</v>
      </c>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spans="1:60" outlineLevel="1" x14ac:dyDescent="0.2">
      <c r="A998" s="233">
        <v>232</v>
      </c>
      <c r="B998" s="234" t="s">
        <v>2791</v>
      </c>
      <c r="C998" s="252" t="s">
        <v>2792</v>
      </c>
      <c r="D998" s="235" t="s">
        <v>349</v>
      </c>
      <c r="E998" s="236">
        <v>141.80000000000001</v>
      </c>
      <c r="F998" s="237"/>
      <c r="G998" s="238">
        <f>ROUND(E998*F998,2)</f>
        <v>0</v>
      </c>
      <c r="H998" s="237"/>
      <c r="I998" s="238">
        <f>ROUND(E998*H998,2)</f>
        <v>0</v>
      </c>
      <c r="J998" s="237"/>
      <c r="K998" s="238">
        <f>ROUND(E998*J998,2)</f>
        <v>0</v>
      </c>
      <c r="L998" s="238">
        <v>21</v>
      </c>
      <c r="M998" s="238">
        <f>G998*(1+L998/100)</f>
        <v>0</v>
      </c>
      <c r="N998" s="238">
        <v>0</v>
      </c>
      <c r="O998" s="238">
        <f>ROUND(E998*N998,2)</f>
        <v>0</v>
      </c>
      <c r="P998" s="238">
        <v>3.47E-3</v>
      </c>
      <c r="Q998" s="238">
        <f>ROUND(E998*P998,2)</f>
        <v>0.49</v>
      </c>
      <c r="R998" s="238" t="s">
        <v>910</v>
      </c>
      <c r="S998" s="238" t="s">
        <v>214</v>
      </c>
      <c r="T998" s="239" t="s">
        <v>284</v>
      </c>
      <c r="U998" s="222">
        <v>8.6249999999999993E-2</v>
      </c>
      <c r="V998" s="222">
        <f>ROUND(E998*U998,2)</f>
        <v>12.23</v>
      </c>
      <c r="W998" s="222"/>
      <c r="X998" s="222" t="s">
        <v>248</v>
      </c>
      <c r="Y998" s="211"/>
      <c r="Z998" s="211"/>
      <c r="AA998" s="211"/>
      <c r="AB998" s="211"/>
      <c r="AC998" s="211"/>
      <c r="AD998" s="211"/>
      <c r="AE998" s="211"/>
      <c r="AF998" s="211"/>
      <c r="AG998" s="211" t="s">
        <v>745</v>
      </c>
      <c r="AH998" s="211"/>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spans="1:60" outlineLevel="1" x14ac:dyDescent="0.2">
      <c r="A999" s="218"/>
      <c r="B999" s="219"/>
      <c r="C999" s="268" t="s">
        <v>2793</v>
      </c>
      <c r="D999" s="259"/>
      <c r="E999" s="260">
        <v>141.80000000000001</v>
      </c>
      <c r="F999" s="222"/>
      <c r="G999" s="222"/>
      <c r="H999" s="222"/>
      <c r="I999" s="222"/>
      <c r="J999" s="222"/>
      <c r="K999" s="222"/>
      <c r="L999" s="222"/>
      <c r="M999" s="222"/>
      <c r="N999" s="222"/>
      <c r="O999" s="222"/>
      <c r="P999" s="222"/>
      <c r="Q999" s="222"/>
      <c r="R999" s="222"/>
      <c r="S999" s="222"/>
      <c r="T999" s="222"/>
      <c r="U999" s="222"/>
      <c r="V999" s="222"/>
      <c r="W999" s="222"/>
      <c r="X999" s="222"/>
      <c r="Y999" s="211"/>
      <c r="Z999" s="211"/>
      <c r="AA999" s="211"/>
      <c r="AB999" s="211"/>
      <c r="AC999" s="211"/>
      <c r="AD999" s="211"/>
      <c r="AE999" s="211"/>
      <c r="AF999" s="211"/>
      <c r="AG999" s="211" t="s">
        <v>288</v>
      </c>
      <c r="AH999" s="211">
        <v>0</v>
      </c>
      <c r="AI999" s="211"/>
      <c r="AJ999" s="211"/>
      <c r="AK999" s="211"/>
      <c r="AL999" s="211"/>
      <c r="AM999" s="211"/>
      <c r="AN999" s="211"/>
      <c r="AO999" s="211"/>
      <c r="AP999" s="211"/>
      <c r="AQ999" s="211"/>
      <c r="AR999" s="211"/>
      <c r="AS999" s="211"/>
      <c r="AT999" s="211"/>
      <c r="AU999" s="211"/>
      <c r="AV999" s="211"/>
      <c r="AW999" s="211"/>
      <c r="AX999" s="211"/>
      <c r="AY999" s="211"/>
      <c r="AZ999" s="211"/>
      <c r="BA999" s="211"/>
      <c r="BB999" s="211"/>
      <c r="BC999" s="211"/>
      <c r="BD999" s="211"/>
      <c r="BE999" s="211"/>
      <c r="BF999" s="211"/>
      <c r="BG999" s="211"/>
      <c r="BH999" s="211"/>
    </row>
    <row r="1000" spans="1:60" outlineLevel="1" x14ac:dyDescent="0.2">
      <c r="A1000" s="233">
        <v>233</v>
      </c>
      <c r="B1000" s="234" t="s">
        <v>1982</v>
      </c>
      <c r="C1000" s="252" t="s">
        <v>1983</v>
      </c>
      <c r="D1000" s="235" t="s">
        <v>246</v>
      </c>
      <c r="E1000" s="236">
        <v>8</v>
      </c>
      <c r="F1000" s="237"/>
      <c r="G1000" s="238">
        <f>ROUND(E1000*F1000,2)</f>
        <v>0</v>
      </c>
      <c r="H1000" s="237"/>
      <c r="I1000" s="238">
        <f>ROUND(E1000*H1000,2)</f>
        <v>0</v>
      </c>
      <c r="J1000" s="237"/>
      <c r="K1000" s="238">
        <f>ROUND(E1000*J1000,2)</f>
        <v>0</v>
      </c>
      <c r="L1000" s="238">
        <v>21</v>
      </c>
      <c r="M1000" s="238">
        <f>G1000*(1+L1000/100)</f>
        <v>0</v>
      </c>
      <c r="N1000" s="238">
        <v>0</v>
      </c>
      <c r="O1000" s="238">
        <f>ROUND(E1000*N1000,2)</f>
        <v>0</v>
      </c>
      <c r="P1000" s="238">
        <v>3.2200000000000002E-3</v>
      </c>
      <c r="Q1000" s="238">
        <f>ROUND(E1000*P1000,2)</f>
        <v>0.03</v>
      </c>
      <c r="R1000" s="238" t="s">
        <v>910</v>
      </c>
      <c r="S1000" s="238" t="s">
        <v>214</v>
      </c>
      <c r="T1000" s="239" t="s">
        <v>284</v>
      </c>
      <c r="U1000" s="222">
        <v>0.19550000000000001</v>
      </c>
      <c r="V1000" s="222">
        <f>ROUND(E1000*U1000,2)</f>
        <v>1.56</v>
      </c>
      <c r="W1000" s="222"/>
      <c r="X1000" s="222" t="s">
        <v>248</v>
      </c>
      <c r="Y1000" s="211"/>
      <c r="Z1000" s="211"/>
      <c r="AA1000" s="211"/>
      <c r="AB1000" s="211"/>
      <c r="AC1000" s="211"/>
      <c r="AD1000" s="211"/>
      <c r="AE1000" s="211"/>
      <c r="AF1000" s="211"/>
      <c r="AG1000" s="211" t="s">
        <v>745</v>
      </c>
      <c r="AH1000" s="211"/>
      <c r="AI1000" s="211"/>
      <c r="AJ1000" s="211"/>
      <c r="AK1000" s="211"/>
      <c r="AL1000" s="211"/>
      <c r="AM1000" s="211"/>
      <c r="AN1000" s="211"/>
      <c r="AO1000" s="211"/>
      <c r="AP1000" s="211"/>
      <c r="AQ1000" s="211"/>
      <c r="AR1000" s="211"/>
      <c r="AS1000" s="211"/>
      <c r="AT1000" s="211"/>
      <c r="AU1000" s="211"/>
      <c r="AV1000" s="211"/>
      <c r="AW1000" s="211"/>
      <c r="AX1000" s="211"/>
      <c r="AY1000" s="211"/>
      <c r="AZ1000" s="211"/>
      <c r="BA1000" s="211"/>
      <c r="BB1000" s="211"/>
      <c r="BC1000" s="211"/>
      <c r="BD1000" s="211"/>
      <c r="BE1000" s="211"/>
      <c r="BF1000" s="211"/>
      <c r="BG1000" s="211"/>
      <c r="BH1000" s="211"/>
    </row>
    <row r="1001" spans="1:60" outlineLevel="1" x14ac:dyDescent="0.2">
      <c r="A1001" s="218"/>
      <c r="B1001" s="219"/>
      <c r="C1001" s="268" t="s">
        <v>2794</v>
      </c>
      <c r="D1001" s="259"/>
      <c r="E1001" s="260">
        <v>8</v>
      </c>
      <c r="F1001" s="222"/>
      <c r="G1001" s="222"/>
      <c r="H1001" s="222"/>
      <c r="I1001" s="222"/>
      <c r="J1001" s="222"/>
      <c r="K1001" s="222"/>
      <c r="L1001" s="222"/>
      <c r="M1001" s="222"/>
      <c r="N1001" s="222"/>
      <c r="O1001" s="222"/>
      <c r="P1001" s="222"/>
      <c r="Q1001" s="222"/>
      <c r="R1001" s="222"/>
      <c r="S1001" s="222"/>
      <c r="T1001" s="222"/>
      <c r="U1001" s="222"/>
      <c r="V1001" s="222"/>
      <c r="W1001" s="222"/>
      <c r="X1001" s="222"/>
      <c r="Y1001" s="211"/>
      <c r="Z1001" s="211"/>
      <c r="AA1001" s="211"/>
      <c r="AB1001" s="211"/>
      <c r="AC1001" s="211"/>
      <c r="AD1001" s="211"/>
      <c r="AE1001" s="211"/>
      <c r="AF1001" s="211"/>
      <c r="AG1001" s="211" t="s">
        <v>288</v>
      </c>
      <c r="AH1001" s="211">
        <v>0</v>
      </c>
      <c r="AI1001" s="211"/>
      <c r="AJ1001" s="211"/>
      <c r="AK1001" s="211"/>
      <c r="AL1001" s="211"/>
      <c r="AM1001" s="211"/>
      <c r="AN1001" s="211"/>
      <c r="AO1001" s="211"/>
      <c r="AP1001" s="211"/>
      <c r="AQ1001" s="211"/>
      <c r="AR1001" s="211"/>
      <c r="AS1001" s="211"/>
      <c r="AT1001" s="211"/>
      <c r="AU1001" s="211"/>
      <c r="AV1001" s="211"/>
      <c r="AW1001" s="211"/>
      <c r="AX1001" s="211"/>
      <c r="AY1001" s="211"/>
      <c r="AZ1001" s="211"/>
      <c r="BA1001" s="211"/>
      <c r="BB1001" s="211"/>
      <c r="BC1001" s="211"/>
      <c r="BD1001" s="211"/>
      <c r="BE1001" s="211"/>
      <c r="BF1001" s="211"/>
      <c r="BG1001" s="211"/>
      <c r="BH1001" s="211"/>
    </row>
    <row r="1002" spans="1:60" ht="20.95" outlineLevel="1" x14ac:dyDescent="0.2">
      <c r="A1002" s="233">
        <v>234</v>
      </c>
      <c r="B1002" s="234" t="s">
        <v>922</v>
      </c>
      <c r="C1002" s="252" t="s">
        <v>923</v>
      </c>
      <c r="D1002" s="235" t="s">
        <v>246</v>
      </c>
      <c r="E1002" s="236">
        <v>6</v>
      </c>
      <c r="F1002" s="237"/>
      <c r="G1002" s="238">
        <f>ROUND(E1002*F1002,2)</f>
        <v>0</v>
      </c>
      <c r="H1002" s="237"/>
      <c r="I1002" s="238">
        <f>ROUND(E1002*H1002,2)</f>
        <v>0</v>
      </c>
      <c r="J1002" s="237"/>
      <c r="K1002" s="238">
        <f>ROUND(E1002*J1002,2)</f>
        <v>0</v>
      </c>
      <c r="L1002" s="238">
        <v>21</v>
      </c>
      <c r="M1002" s="238">
        <f>G1002*(1+L1002/100)</f>
        <v>0</v>
      </c>
      <c r="N1002" s="238">
        <v>0</v>
      </c>
      <c r="O1002" s="238">
        <f>ROUND(E1002*N1002,2)</f>
        <v>0</v>
      </c>
      <c r="P1002" s="238">
        <v>2.0080000000000001E-2</v>
      </c>
      <c r="Q1002" s="238">
        <f>ROUND(E1002*P1002,2)</f>
        <v>0.12</v>
      </c>
      <c r="R1002" s="238" t="s">
        <v>910</v>
      </c>
      <c r="S1002" s="238" t="s">
        <v>214</v>
      </c>
      <c r="T1002" s="239" t="s">
        <v>284</v>
      </c>
      <c r="U1002" s="222">
        <v>0.115</v>
      </c>
      <c r="V1002" s="222">
        <f>ROUND(E1002*U1002,2)</f>
        <v>0.69</v>
      </c>
      <c r="W1002" s="222"/>
      <c r="X1002" s="222" t="s">
        <v>248</v>
      </c>
      <c r="Y1002" s="211"/>
      <c r="Z1002" s="211"/>
      <c r="AA1002" s="211"/>
      <c r="AB1002" s="211"/>
      <c r="AC1002" s="211"/>
      <c r="AD1002" s="211"/>
      <c r="AE1002" s="211"/>
      <c r="AF1002" s="211"/>
      <c r="AG1002" s="211" t="s">
        <v>745</v>
      </c>
      <c r="AH1002" s="211"/>
      <c r="AI1002" s="211"/>
      <c r="AJ1002" s="211"/>
      <c r="AK1002" s="211"/>
      <c r="AL1002" s="211"/>
      <c r="AM1002" s="211"/>
      <c r="AN1002" s="211"/>
      <c r="AO1002" s="211"/>
      <c r="AP1002" s="211"/>
      <c r="AQ1002" s="211"/>
      <c r="AR1002" s="211"/>
      <c r="AS1002" s="211"/>
      <c r="AT1002" s="211"/>
      <c r="AU1002" s="211"/>
      <c r="AV1002" s="211"/>
      <c r="AW1002" s="211"/>
      <c r="AX1002" s="211"/>
      <c r="AY1002" s="211"/>
      <c r="AZ1002" s="211"/>
      <c r="BA1002" s="211"/>
      <c r="BB1002" s="211"/>
      <c r="BC1002" s="211"/>
      <c r="BD1002" s="211"/>
      <c r="BE1002" s="211"/>
      <c r="BF1002" s="211"/>
      <c r="BG1002" s="211"/>
      <c r="BH1002" s="211"/>
    </row>
    <row r="1003" spans="1:60" outlineLevel="1" x14ac:dyDescent="0.2">
      <c r="A1003" s="218"/>
      <c r="B1003" s="219"/>
      <c r="C1003" s="268" t="s">
        <v>2795</v>
      </c>
      <c r="D1003" s="259"/>
      <c r="E1003" s="260">
        <v>6</v>
      </c>
      <c r="F1003" s="222"/>
      <c r="G1003" s="222"/>
      <c r="H1003" s="222"/>
      <c r="I1003" s="222"/>
      <c r="J1003" s="222"/>
      <c r="K1003" s="222"/>
      <c r="L1003" s="222"/>
      <c r="M1003" s="222"/>
      <c r="N1003" s="222"/>
      <c r="O1003" s="222"/>
      <c r="P1003" s="222"/>
      <c r="Q1003" s="222"/>
      <c r="R1003" s="222"/>
      <c r="S1003" s="222"/>
      <c r="T1003" s="222"/>
      <c r="U1003" s="222"/>
      <c r="V1003" s="222"/>
      <c r="W1003" s="222"/>
      <c r="X1003" s="222"/>
      <c r="Y1003" s="211"/>
      <c r="Z1003" s="211"/>
      <c r="AA1003" s="211"/>
      <c r="AB1003" s="211"/>
      <c r="AC1003" s="211"/>
      <c r="AD1003" s="211"/>
      <c r="AE1003" s="211"/>
      <c r="AF1003" s="211"/>
      <c r="AG1003" s="211" t="s">
        <v>288</v>
      </c>
      <c r="AH1003" s="211">
        <v>0</v>
      </c>
      <c r="AI1003" s="211"/>
      <c r="AJ1003" s="211"/>
      <c r="AK1003" s="211"/>
      <c r="AL1003" s="211"/>
      <c r="AM1003" s="211"/>
      <c r="AN1003" s="211"/>
      <c r="AO1003" s="211"/>
      <c r="AP1003" s="211"/>
      <c r="AQ1003" s="211"/>
      <c r="AR1003" s="211"/>
      <c r="AS1003" s="211"/>
      <c r="AT1003" s="211"/>
      <c r="AU1003" s="211"/>
      <c r="AV1003" s="211"/>
      <c r="AW1003" s="211"/>
      <c r="AX1003" s="211"/>
      <c r="AY1003" s="211"/>
      <c r="AZ1003" s="211"/>
      <c r="BA1003" s="211"/>
      <c r="BB1003" s="211"/>
      <c r="BC1003" s="211"/>
      <c r="BD1003" s="211"/>
      <c r="BE1003" s="211"/>
      <c r="BF1003" s="211"/>
      <c r="BG1003" s="211"/>
      <c r="BH1003" s="211"/>
    </row>
    <row r="1004" spans="1:60" outlineLevel="1" x14ac:dyDescent="0.2">
      <c r="A1004" s="233">
        <v>235</v>
      </c>
      <c r="B1004" s="234" t="s">
        <v>2796</v>
      </c>
      <c r="C1004" s="252" t="s">
        <v>2797</v>
      </c>
      <c r="D1004" s="235" t="s">
        <v>349</v>
      </c>
      <c r="E1004" s="236">
        <v>74.025000000000006</v>
      </c>
      <c r="F1004" s="237"/>
      <c r="G1004" s="238">
        <f>ROUND(E1004*F1004,2)</f>
        <v>0</v>
      </c>
      <c r="H1004" s="237"/>
      <c r="I1004" s="238">
        <f>ROUND(E1004*H1004,2)</f>
        <v>0</v>
      </c>
      <c r="J1004" s="237"/>
      <c r="K1004" s="238">
        <f>ROUND(E1004*J1004,2)</f>
        <v>0</v>
      </c>
      <c r="L1004" s="238">
        <v>21</v>
      </c>
      <c r="M1004" s="238">
        <f>G1004*(1+L1004/100)</f>
        <v>0</v>
      </c>
      <c r="N1004" s="238">
        <v>0</v>
      </c>
      <c r="O1004" s="238">
        <f>ROUND(E1004*N1004,2)</f>
        <v>0</v>
      </c>
      <c r="P1004" s="238">
        <v>3.7699999999999999E-3</v>
      </c>
      <c r="Q1004" s="238">
        <f>ROUND(E1004*P1004,2)</f>
        <v>0.28000000000000003</v>
      </c>
      <c r="R1004" s="238" t="s">
        <v>910</v>
      </c>
      <c r="S1004" s="238" t="s">
        <v>214</v>
      </c>
      <c r="T1004" s="239" t="s">
        <v>284</v>
      </c>
      <c r="U1004" s="222">
        <v>6.5549999999999997E-2</v>
      </c>
      <c r="V1004" s="222">
        <f>ROUND(E1004*U1004,2)</f>
        <v>4.8499999999999996</v>
      </c>
      <c r="W1004" s="222"/>
      <c r="X1004" s="222" t="s">
        <v>248</v>
      </c>
      <c r="Y1004" s="211"/>
      <c r="Z1004" s="211"/>
      <c r="AA1004" s="211"/>
      <c r="AB1004" s="211"/>
      <c r="AC1004" s="211"/>
      <c r="AD1004" s="211"/>
      <c r="AE1004" s="211"/>
      <c r="AF1004" s="211"/>
      <c r="AG1004" s="211" t="s">
        <v>745</v>
      </c>
      <c r="AH1004" s="211"/>
      <c r="AI1004" s="211"/>
      <c r="AJ1004" s="211"/>
      <c r="AK1004" s="211"/>
      <c r="AL1004" s="211"/>
      <c r="AM1004" s="211"/>
      <c r="AN1004" s="211"/>
      <c r="AO1004" s="211"/>
      <c r="AP1004" s="211"/>
      <c r="AQ1004" s="211"/>
      <c r="AR1004" s="211"/>
      <c r="AS1004" s="211"/>
      <c r="AT1004" s="211"/>
      <c r="AU1004" s="211"/>
      <c r="AV1004" s="211"/>
      <c r="AW1004" s="211"/>
      <c r="AX1004" s="211"/>
      <c r="AY1004" s="211"/>
      <c r="AZ1004" s="211"/>
      <c r="BA1004" s="211"/>
      <c r="BB1004" s="211"/>
      <c r="BC1004" s="211"/>
      <c r="BD1004" s="211"/>
      <c r="BE1004" s="211"/>
      <c r="BF1004" s="211"/>
      <c r="BG1004" s="211"/>
      <c r="BH1004" s="211"/>
    </row>
    <row r="1005" spans="1:60" outlineLevel="1" x14ac:dyDescent="0.2">
      <c r="A1005" s="218"/>
      <c r="B1005" s="219"/>
      <c r="C1005" s="268" t="s">
        <v>2798</v>
      </c>
      <c r="D1005" s="259"/>
      <c r="E1005" s="260">
        <v>74.03</v>
      </c>
      <c r="F1005" s="222"/>
      <c r="G1005" s="222"/>
      <c r="H1005" s="222"/>
      <c r="I1005" s="222"/>
      <c r="J1005" s="222"/>
      <c r="K1005" s="222"/>
      <c r="L1005" s="222"/>
      <c r="M1005" s="222"/>
      <c r="N1005" s="222"/>
      <c r="O1005" s="222"/>
      <c r="P1005" s="222"/>
      <c r="Q1005" s="222"/>
      <c r="R1005" s="222"/>
      <c r="S1005" s="222"/>
      <c r="T1005" s="222"/>
      <c r="U1005" s="222"/>
      <c r="V1005" s="222"/>
      <c r="W1005" s="222"/>
      <c r="X1005" s="222"/>
      <c r="Y1005" s="211"/>
      <c r="Z1005" s="211"/>
      <c r="AA1005" s="211"/>
      <c r="AB1005" s="211"/>
      <c r="AC1005" s="211"/>
      <c r="AD1005" s="211"/>
      <c r="AE1005" s="211"/>
      <c r="AF1005" s="211"/>
      <c r="AG1005" s="211" t="s">
        <v>288</v>
      </c>
      <c r="AH1005" s="211">
        <v>0</v>
      </c>
      <c r="AI1005" s="211"/>
      <c r="AJ1005" s="211"/>
      <c r="AK1005" s="211"/>
      <c r="AL1005" s="211"/>
      <c r="AM1005" s="211"/>
      <c r="AN1005" s="211"/>
      <c r="AO1005" s="211"/>
      <c r="AP1005" s="211"/>
      <c r="AQ1005" s="211"/>
      <c r="AR1005" s="211"/>
      <c r="AS1005" s="211"/>
      <c r="AT1005" s="211"/>
      <c r="AU1005" s="211"/>
      <c r="AV1005" s="211"/>
      <c r="AW1005" s="211"/>
      <c r="AX1005" s="211"/>
      <c r="AY1005" s="211"/>
      <c r="AZ1005" s="211"/>
      <c r="BA1005" s="211"/>
      <c r="BB1005" s="211"/>
      <c r="BC1005" s="211"/>
      <c r="BD1005" s="211"/>
      <c r="BE1005" s="211"/>
      <c r="BF1005" s="211"/>
      <c r="BG1005" s="211"/>
      <c r="BH1005" s="211"/>
    </row>
    <row r="1006" spans="1:60" outlineLevel="1" x14ac:dyDescent="0.2">
      <c r="A1006" s="233">
        <v>236</v>
      </c>
      <c r="B1006" s="234" t="s">
        <v>2799</v>
      </c>
      <c r="C1006" s="252" t="s">
        <v>2800</v>
      </c>
      <c r="D1006" s="235" t="s">
        <v>349</v>
      </c>
      <c r="E1006" s="236">
        <v>266.58999999999997</v>
      </c>
      <c r="F1006" s="237"/>
      <c r="G1006" s="238">
        <f>ROUND(E1006*F1006,2)</f>
        <v>0</v>
      </c>
      <c r="H1006" s="237"/>
      <c r="I1006" s="238">
        <f>ROUND(E1006*H1006,2)</f>
        <v>0</v>
      </c>
      <c r="J1006" s="237"/>
      <c r="K1006" s="238">
        <f>ROUND(E1006*J1006,2)</f>
        <v>0</v>
      </c>
      <c r="L1006" s="238">
        <v>21</v>
      </c>
      <c r="M1006" s="238">
        <f>G1006*(1+L1006/100)</f>
        <v>0</v>
      </c>
      <c r="N1006" s="238">
        <v>0</v>
      </c>
      <c r="O1006" s="238">
        <f>ROUND(E1006*N1006,2)</f>
        <v>0</v>
      </c>
      <c r="P1006" s="238">
        <v>2.8700000000000002E-3</v>
      </c>
      <c r="Q1006" s="238">
        <f>ROUND(E1006*P1006,2)</f>
        <v>0.77</v>
      </c>
      <c r="R1006" s="238" t="s">
        <v>910</v>
      </c>
      <c r="S1006" s="238" t="s">
        <v>214</v>
      </c>
      <c r="T1006" s="239" t="s">
        <v>284</v>
      </c>
      <c r="U1006" s="222">
        <v>0.10349999999999999</v>
      </c>
      <c r="V1006" s="222">
        <f>ROUND(E1006*U1006,2)</f>
        <v>27.59</v>
      </c>
      <c r="W1006" s="222"/>
      <c r="X1006" s="222" t="s">
        <v>248</v>
      </c>
      <c r="Y1006" s="211"/>
      <c r="Z1006" s="211"/>
      <c r="AA1006" s="211"/>
      <c r="AB1006" s="211"/>
      <c r="AC1006" s="211"/>
      <c r="AD1006" s="211"/>
      <c r="AE1006" s="211"/>
      <c r="AF1006" s="211"/>
      <c r="AG1006" s="211" t="s">
        <v>745</v>
      </c>
      <c r="AH1006" s="211"/>
      <c r="AI1006" s="211"/>
      <c r="AJ1006" s="211"/>
      <c r="AK1006" s="211"/>
      <c r="AL1006" s="211"/>
      <c r="AM1006" s="211"/>
      <c r="AN1006" s="211"/>
      <c r="AO1006" s="211"/>
      <c r="AP1006" s="211"/>
      <c r="AQ1006" s="211"/>
      <c r="AR1006" s="211"/>
      <c r="AS1006" s="211"/>
      <c r="AT1006" s="211"/>
      <c r="AU1006" s="211"/>
      <c r="AV1006" s="211"/>
      <c r="AW1006" s="211"/>
      <c r="AX1006" s="211"/>
      <c r="AY1006" s="211"/>
      <c r="AZ1006" s="211"/>
      <c r="BA1006" s="211"/>
      <c r="BB1006" s="211"/>
      <c r="BC1006" s="211"/>
      <c r="BD1006" s="211"/>
      <c r="BE1006" s="211"/>
      <c r="BF1006" s="211"/>
      <c r="BG1006" s="211"/>
      <c r="BH1006" s="211"/>
    </row>
    <row r="1007" spans="1:60" outlineLevel="1" x14ac:dyDescent="0.2">
      <c r="A1007" s="218"/>
      <c r="B1007" s="219"/>
      <c r="C1007" s="268" t="s">
        <v>2801</v>
      </c>
      <c r="D1007" s="259"/>
      <c r="E1007" s="260">
        <v>36</v>
      </c>
      <c r="F1007" s="222"/>
      <c r="G1007" s="222"/>
      <c r="H1007" s="222"/>
      <c r="I1007" s="222"/>
      <c r="J1007" s="222"/>
      <c r="K1007" s="222"/>
      <c r="L1007" s="222"/>
      <c r="M1007" s="222"/>
      <c r="N1007" s="222"/>
      <c r="O1007" s="222"/>
      <c r="P1007" s="222"/>
      <c r="Q1007" s="222"/>
      <c r="R1007" s="222"/>
      <c r="S1007" s="222"/>
      <c r="T1007" s="222"/>
      <c r="U1007" s="222"/>
      <c r="V1007" s="222"/>
      <c r="W1007" s="222"/>
      <c r="X1007" s="222"/>
      <c r="Y1007" s="211"/>
      <c r="Z1007" s="211"/>
      <c r="AA1007" s="211"/>
      <c r="AB1007" s="211"/>
      <c r="AC1007" s="211"/>
      <c r="AD1007" s="211"/>
      <c r="AE1007" s="211"/>
      <c r="AF1007" s="211"/>
      <c r="AG1007" s="211" t="s">
        <v>288</v>
      </c>
      <c r="AH1007" s="211">
        <v>0</v>
      </c>
      <c r="AI1007" s="211"/>
      <c r="AJ1007" s="211"/>
      <c r="AK1007" s="211"/>
      <c r="AL1007" s="211"/>
      <c r="AM1007" s="211"/>
      <c r="AN1007" s="211"/>
      <c r="AO1007" s="211"/>
      <c r="AP1007" s="211"/>
      <c r="AQ1007" s="211"/>
      <c r="AR1007" s="211"/>
      <c r="AS1007" s="211"/>
      <c r="AT1007" s="211"/>
      <c r="AU1007" s="211"/>
      <c r="AV1007" s="211"/>
      <c r="AW1007" s="211"/>
      <c r="AX1007" s="211"/>
      <c r="AY1007" s="211"/>
      <c r="AZ1007" s="211"/>
      <c r="BA1007" s="211"/>
      <c r="BB1007" s="211"/>
      <c r="BC1007" s="211"/>
      <c r="BD1007" s="211"/>
      <c r="BE1007" s="211"/>
      <c r="BF1007" s="211"/>
      <c r="BG1007" s="211"/>
      <c r="BH1007" s="211"/>
    </row>
    <row r="1008" spans="1:60" outlineLevel="1" x14ac:dyDescent="0.2">
      <c r="A1008" s="218"/>
      <c r="B1008" s="219"/>
      <c r="C1008" s="268" t="s">
        <v>2802</v>
      </c>
      <c r="D1008" s="259"/>
      <c r="E1008" s="260">
        <v>34.200000000000003</v>
      </c>
      <c r="F1008" s="222"/>
      <c r="G1008" s="222"/>
      <c r="H1008" s="222"/>
      <c r="I1008" s="222"/>
      <c r="J1008" s="222"/>
      <c r="K1008" s="222"/>
      <c r="L1008" s="222"/>
      <c r="M1008" s="222"/>
      <c r="N1008" s="222"/>
      <c r="O1008" s="222"/>
      <c r="P1008" s="222"/>
      <c r="Q1008" s="222"/>
      <c r="R1008" s="222"/>
      <c r="S1008" s="222"/>
      <c r="T1008" s="222"/>
      <c r="U1008" s="222"/>
      <c r="V1008" s="222"/>
      <c r="W1008" s="222"/>
      <c r="X1008" s="222"/>
      <c r="Y1008" s="211"/>
      <c r="Z1008" s="211"/>
      <c r="AA1008" s="211"/>
      <c r="AB1008" s="211"/>
      <c r="AC1008" s="211"/>
      <c r="AD1008" s="211"/>
      <c r="AE1008" s="211"/>
      <c r="AF1008" s="211"/>
      <c r="AG1008" s="211" t="s">
        <v>288</v>
      </c>
      <c r="AH1008" s="211">
        <v>0</v>
      </c>
      <c r="AI1008" s="211"/>
      <c r="AJ1008" s="211"/>
      <c r="AK1008" s="211"/>
      <c r="AL1008" s="211"/>
      <c r="AM1008" s="211"/>
      <c r="AN1008" s="211"/>
      <c r="AO1008" s="211"/>
      <c r="AP1008" s="211"/>
      <c r="AQ1008" s="211"/>
      <c r="AR1008" s="211"/>
      <c r="AS1008" s="211"/>
      <c r="AT1008" s="211"/>
      <c r="AU1008" s="211"/>
      <c r="AV1008" s="211"/>
      <c r="AW1008" s="211"/>
      <c r="AX1008" s="211"/>
      <c r="AY1008" s="211"/>
      <c r="AZ1008" s="211"/>
      <c r="BA1008" s="211"/>
      <c r="BB1008" s="211"/>
      <c r="BC1008" s="211"/>
      <c r="BD1008" s="211"/>
      <c r="BE1008" s="211"/>
      <c r="BF1008" s="211"/>
      <c r="BG1008" s="211"/>
      <c r="BH1008" s="211"/>
    </row>
    <row r="1009" spans="1:60" outlineLevel="1" x14ac:dyDescent="0.2">
      <c r="A1009" s="218"/>
      <c r="B1009" s="219"/>
      <c r="C1009" s="268" t="s">
        <v>2803</v>
      </c>
      <c r="D1009" s="259"/>
      <c r="E1009" s="260">
        <v>22.95</v>
      </c>
      <c r="F1009" s="222"/>
      <c r="G1009" s="222"/>
      <c r="H1009" s="222"/>
      <c r="I1009" s="222"/>
      <c r="J1009" s="222"/>
      <c r="K1009" s="222"/>
      <c r="L1009" s="222"/>
      <c r="M1009" s="222"/>
      <c r="N1009" s="222"/>
      <c r="O1009" s="222"/>
      <c r="P1009" s="222"/>
      <c r="Q1009" s="222"/>
      <c r="R1009" s="222"/>
      <c r="S1009" s="222"/>
      <c r="T1009" s="222"/>
      <c r="U1009" s="222"/>
      <c r="V1009" s="222"/>
      <c r="W1009" s="222"/>
      <c r="X1009" s="222"/>
      <c r="Y1009" s="211"/>
      <c r="Z1009" s="211"/>
      <c r="AA1009" s="211"/>
      <c r="AB1009" s="211"/>
      <c r="AC1009" s="211"/>
      <c r="AD1009" s="211"/>
      <c r="AE1009" s="211"/>
      <c r="AF1009" s="211"/>
      <c r="AG1009" s="211" t="s">
        <v>288</v>
      </c>
      <c r="AH1009" s="211">
        <v>0</v>
      </c>
      <c r="AI1009" s="211"/>
      <c r="AJ1009" s="211"/>
      <c r="AK1009" s="211"/>
      <c r="AL1009" s="211"/>
      <c r="AM1009" s="211"/>
      <c r="AN1009" s="211"/>
      <c r="AO1009" s="211"/>
      <c r="AP1009" s="211"/>
      <c r="AQ1009" s="211"/>
      <c r="AR1009" s="211"/>
      <c r="AS1009" s="211"/>
      <c r="AT1009" s="211"/>
      <c r="AU1009" s="211"/>
      <c r="AV1009" s="211"/>
      <c r="AW1009" s="211"/>
      <c r="AX1009" s="211"/>
      <c r="AY1009" s="211"/>
      <c r="AZ1009" s="211"/>
      <c r="BA1009" s="211"/>
      <c r="BB1009" s="211"/>
      <c r="BC1009" s="211"/>
      <c r="BD1009" s="211"/>
      <c r="BE1009" s="211"/>
      <c r="BF1009" s="211"/>
      <c r="BG1009" s="211"/>
      <c r="BH1009" s="211"/>
    </row>
    <row r="1010" spans="1:60" outlineLevel="1" x14ac:dyDescent="0.2">
      <c r="A1010" s="218"/>
      <c r="B1010" s="219"/>
      <c r="C1010" s="268" t="s">
        <v>2804</v>
      </c>
      <c r="D1010" s="259"/>
      <c r="E1010" s="260">
        <v>4.4000000000000004</v>
      </c>
      <c r="F1010" s="222"/>
      <c r="G1010" s="222"/>
      <c r="H1010" s="222"/>
      <c r="I1010" s="222"/>
      <c r="J1010" s="222"/>
      <c r="K1010" s="222"/>
      <c r="L1010" s="222"/>
      <c r="M1010" s="222"/>
      <c r="N1010" s="222"/>
      <c r="O1010" s="222"/>
      <c r="P1010" s="222"/>
      <c r="Q1010" s="222"/>
      <c r="R1010" s="222"/>
      <c r="S1010" s="222"/>
      <c r="T1010" s="222"/>
      <c r="U1010" s="222"/>
      <c r="V1010" s="222"/>
      <c r="W1010" s="222"/>
      <c r="X1010" s="222"/>
      <c r="Y1010" s="211"/>
      <c r="Z1010" s="211"/>
      <c r="AA1010" s="211"/>
      <c r="AB1010" s="211"/>
      <c r="AC1010" s="211"/>
      <c r="AD1010" s="211"/>
      <c r="AE1010" s="211"/>
      <c r="AF1010" s="211"/>
      <c r="AG1010" s="211" t="s">
        <v>288</v>
      </c>
      <c r="AH1010" s="211">
        <v>0</v>
      </c>
      <c r="AI1010" s="211"/>
      <c r="AJ1010" s="211"/>
      <c r="AK1010" s="211"/>
      <c r="AL1010" s="211"/>
      <c r="AM1010" s="211"/>
      <c r="AN1010" s="211"/>
      <c r="AO1010" s="211"/>
      <c r="AP1010" s="211"/>
      <c r="AQ1010" s="211"/>
      <c r="AR1010" s="211"/>
      <c r="AS1010" s="211"/>
      <c r="AT1010" s="211"/>
      <c r="AU1010" s="211"/>
      <c r="AV1010" s="211"/>
      <c r="AW1010" s="211"/>
      <c r="AX1010" s="211"/>
      <c r="AY1010" s="211"/>
      <c r="AZ1010" s="211"/>
      <c r="BA1010" s="211"/>
      <c r="BB1010" s="211"/>
      <c r="BC1010" s="211"/>
      <c r="BD1010" s="211"/>
      <c r="BE1010" s="211"/>
      <c r="BF1010" s="211"/>
      <c r="BG1010" s="211"/>
      <c r="BH1010" s="211"/>
    </row>
    <row r="1011" spans="1:60" outlineLevel="1" x14ac:dyDescent="0.2">
      <c r="A1011" s="218"/>
      <c r="B1011" s="219"/>
      <c r="C1011" s="268" t="s">
        <v>2805</v>
      </c>
      <c r="D1011" s="259"/>
      <c r="E1011" s="260">
        <v>13.5</v>
      </c>
      <c r="F1011" s="222"/>
      <c r="G1011" s="222"/>
      <c r="H1011" s="222"/>
      <c r="I1011" s="222"/>
      <c r="J1011" s="222"/>
      <c r="K1011" s="222"/>
      <c r="L1011" s="222"/>
      <c r="M1011" s="222"/>
      <c r="N1011" s="222"/>
      <c r="O1011" s="222"/>
      <c r="P1011" s="222"/>
      <c r="Q1011" s="222"/>
      <c r="R1011" s="222"/>
      <c r="S1011" s="222"/>
      <c r="T1011" s="222"/>
      <c r="U1011" s="222"/>
      <c r="V1011" s="222"/>
      <c r="W1011" s="222"/>
      <c r="X1011" s="222"/>
      <c r="Y1011" s="211"/>
      <c r="Z1011" s="211"/>
      <c r="AA1011" s="211"/>
      <c r="AB1011" s="211"/>
      <c r="AC1011" s="211"/>
      <c r="AD1011" s="211"/>
      <c r="AE1011" s="211"/>
      <c r="AF1011" s="211"/>
      <c r="AG1011" s="211" t="s">
        <v>288</v>
      </c>
      <c r="AH1011" s="211">
        <v>0</v>
      </c>
      <c r="AI1011" s="211"/>
      <c r="AJ1011" s="211"/>
      <c r="AK1011" s="211"/>
      <c r="AL1011" s="211"/>
      <c r="AM1011" s="211"/>
      <c r="AN1011" s="211"/>
      <c r="AO1011" s="211"/>
      <c r="AP1011" s="211"/>
      <c r="AQ1011" s="211"/>
      <c r="AR1011" s="211"/>
      <c r="AS1011" s="211"/>
      <c r="AT1011" s="211"/>
      <c r="AU1011" s="211"/>
      <c r="AV1011" s="211"/>
      <c r="AW1011" s="211"/>
      <c r="AX1011" s="211"/>
      <c r="AY1011" s="211"/>
      <c r="AZ1011" s="211"/>
      <c r="BA1011" s="211"/>
      <c r="BB1011" s="211"/>
      <c r="BC1011" s="211"/>
      <c r="BD1011" s="211"/>
      <c r="BE1011" s="211"/>
      <c r="BF1011" s="211"/>
      <c r="BG1011" s="211"/>
      <c r="BH1011" s="211"/>
    </row>
    <row r="1012" spans="1:60" outlineLevel="1" x14ac:dyDescent="0.2">
      <c r="A1012" s="218"/>
      <c r="B1012" s="219"/>
      <c r="C1012" s="268" t="s">
        <v>2806</v>
      </c>
      <c r="D1012" s="259"/>
      <c r="E1012" s="260">
        <v>50.4</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1"/>
      <c r="Z1012" s="211"/>
      <c r="AA1012" s="211"/>
      <c r="AB1012" s="211"/>
      <c r="AC1012" s="211"/>
      <c r="AD1012" s="211"/>
      <c r="AE1012" s="211"/>
      <c r="AF1012" s="211"/>
      <c r="AG1012" s="211" t="s">
        <v>288</v>
      </c>
      <c r="AH1012" s="211">
        <v>0</v>
      </c>
      <c r="AI1012" s="211"/>
      <c r="AJ1012" s="211"/>
      <c r="AK1012" s="211"/>
      <c r="AL1012" s="211"/>
      <c r="AM1012" s="211"/>
      <c r="AN1012" s="211"/>
      <c r="AO1012" s="211"/>
      <c r="AP1012" s="211"/>
      <c r="AQ1012" s="211"/>
      <c r="AR1012" s="211"/>
      <c r="AS1012" s="211"/>
      <c r="AT1012" s="211"/>
      <c r="AU1012" s="211"/>
      <c r="AV1012" s="211"/>
      <c r="AW1012" s="211"/>
      <c r="AX1012" s="211"/>
      <c r="AY1012" s="211"/>
      <c r="AZ1012" s="211"/>
      <c r="BA1012" s="211"/>
      <c r="BB1012" s="211"/>
      <c r="BC1012" s="211"/>
      <c r="BD1012" s="211"/>
      <c r="BE1012" s="211"/>
      <c r="BF1012" s="211"/>
      <c r="BG1012" s="211"/>
      <c r="BH1012" s="211"/>
    </row>
    <row r="1013" spans="1:60" outlineLevel="1" x14ac:dyDescent="0.2">
      <c r="A1013" s="218"/>
      <c r="B1013" s="219"/>
      <c r="C1013" s="268" t="s">
        <v>2807</v>
      </c>
      <c r="D1013" s="259"/>
      <c r="E1013" s="260">
        <v>7.44</v>
      </c>
      <c r="F1013" s="222"/>
      <c r="G1013" s="222"/>
      <c r="H1013" s="222"/>
      <c r="I1013" s="222"/>
      <c r="J1013" s="222"/>
      <c r="K1013" s="222"/>
      <c r="L1013" s="222"/>
      <c r="M1013" s="222"/>
      <c r="N1013" s="222"/>
      <c r="O1013" s="222"/>
      <c r="P1013" s="222"/>
      <c r="Q1013" s="222"/>
      <c r="R1013" s="222"/>
      <c r="S1013" s="222"/>
      <c r="T1013" s="222"/>
      <c r="U1013" s="222"/>
      <c r="V1013" s="222"/>
      <c r="W1013" s="222"/>
      <c r="X1013" s="222"/>
      <c r="Y1013" s="211"/>
      <c r="Z1013" s="211"/>
      <c r="AA1013" s="211"/>
      <c r="AB1013" s="211"/>
      <c r="AC1013" s="211"/>
      <c r="AD1013" s="211"/>
      <c r="AE1013" s="211"/>
      <c r="AF1013" s="211"/>
      <c r="AG1013" s="211" t="s">
        <v>288</v>
      </c>
      <c r="AH1013" s="211">
        <v>0</v>
      </c>
      <c r="AI1013" s="211"/>
      <c r="AJ1013" s="211"/>
      <c r="AK1013" s="211"/>
      <c r="AL1013" s="211"/>
      <c r="AM1013" s="211"/>
      <c r="AN1013" s="211"/>
      <c r="AO1013" s="211"/>
      <c r="AP1013" s="211"/>
      <c r="AQ1013" s="211"/>
      <c r="AR1013" s="211"/>
      <c r="AS1013" s="211"/>
      <c r="AT1013" s="211"/>
      <c r="AU1013" s="211"/>
      <c r="AV1013" s="211"/>
      <c r="AW1013" s="211"/>
      <c r="AX1013" s="211"/>
      <c r="AY1013" s="211"/>
      <c r="AZ1013" s="211"/>
      <c r="BA1013" s="211"/>
      <c r="BB1013" s="211"/>
      <c r="BC1013" s="211"/>
      <c r="BD1013" s="211"/>
      <c r="BE1013" s="211"/>
      <c r="BF1013" s="211"/>
      <c r="BG1013" s="211"/>
      <c r="BH1013" s="211"/>
    </row>
    <row r="1014" spans="1:60" outlineLevel="1" x14ac:dyDescent="0.2">
      <c r="A1014" s="218"/>
      <c r="B1014" s="219"/>
      <c r="C1014" s="268" t="s">
        <v>2808</v>
      </c>
      <c r="D1014" s="259"/>
      <c r="E1014" s="260">
        <v>3</v>
      </c>
      <c r="F1014" s="222"/>
      <c r="G1014" s="222"/>
      <c r="H1014" s="222"/>
      <c r="I1014" s="222"/>
      <c r="J1014" s="222"/>
      <c r="K1014" s="222"/>
      <c r="L1014" s="222"/>
      <c r="M1014" s="222"/>
      <c r="N1014" s="222"/>
      <c r="O1014" s="222"/>
      <c r="P1014" s="222"/>
      <c r="Q1014" s="222"/>
      <c r="R1014" s="222"/>
      <c r="S1014" s="222"/>
      <c r="T1014" s="222"/>
      <c r="U1014" s="222"/>
      <c r="V1014" s="222"/>
      <c r="W1014" s="222"/>
      <c r="X1014" s="222"/>
      <c r="Y1014" s="211"/>
      <c r="Z1014" s="211"/>
      <c r="AA1014" s="211"/>
      <c r="AB1014" s="211"/>
      <c r="AC1014" s="211"/>
      <c r="AD1014" s="211"/>
      <c r="AE1014" s="211"/>
      <c r="AF1014" s="211"/>
      <c r="AG1014" s="211" t="s">
        <v>288</v>
      </c>
      <c r="AH1014" s="211">
        <v>0</v>
      </c>
      <c r="AI1014" s="211"/>
      <c r="AJ1014" s="211"/>
      <c r="AK1014" s="211"/>
      <c r="AL1014" s="211"/>
      <c r="AM1014" s="211"/>
      <c r="AN1014" s="211"/>
      <c r="AO1014" s="211"/>
      <c r="AP1014" s="211"/>
      <c r="AQ1014" s="211"/>
      <c r="AR1014" s="211"/>
      <c r="AS1014" s="211"/>
      <c r="AT1014" s="211"/>
      <c r="AU1014" s="211"/>
      <c r="AV1014" s="211"/>
      <c r="AW1014" s="211"/>
      <c r="AX1014" s="211"/>
      <c r="AY1014" s="211"/>
      <c r="AZ1014" s="211"/>
      <c r="BA1014" s="211"/>
      <c r="BB1014" s="211"/>
      <c r="BC1014" s="211"/>
      <c r="BD1014" s="211"/>
      <c r="BE1014" s="211"/>
      <c r="BF1014" s="211"/>
      <c r="BG1014" s="211"/>
      <c r="BH1014" s="211"/>
    </row>
    <row r="1015" spans="1:60" outlineLevel="1" x14ac:dyDescent="0.2">
      <c r="A1015" s="218"/>
      <c r="B1015" s="219"/>
      <c r="C1015" s="268" t="s">
        <v>2809</v>
      </c>
      <c r="D1015" s="259"/>
      <c r="E1015" s="260">
        <v>2.8</v>
      </c>
      <c r="F1015" s="222"/>
      <c r="G1015" s="222"/>
      <c r="H1015" s="222"/>
      <c r="I1015" s="222"/>
      <c r="J1015" s="222"/>
      <c r="K1015" s="222"/>
      <c r="L1015" s="222"/>
      <c r="M1015" s="222"/>
      <c r="N1015" s="222"/>
      <c r="O1015" s="222"/>
      <c r="P1015" s="222"/>
      <c r="Q1015" s="222"/>
      <c r="R1015" s="222"/>
      <c r="S1015" s="222"/>
      <c r="T1015" s="222"/>
      <c r="U1015" s="222"/>
      <c r="V1015" s="222"/>
      <c r="W1015" s="222"/>
      <c r="X1015" s="222"/>
      <c r="Y1015" s="211"/>
      <c r="Z1015" s="211"/>
      <c r="AA1015" s="211"/>
      <c r="AB1015" s="211"/>
      <c r="AC1015" s="211"/>
      <c r="AD1015" s="211"/>
      <c r="AE1015" s="211"/>
      <c r="AF1015" s="211"/>
      <c r="AG1015" s="211" t="s">
        <v>288</v>
      </c>
      <c r="AH1015" s="211">
        <v>0</v>
      </c>
      <c r="AI1015" s="211"/>
      <c r="AJ1015" s="211"/>
      <c r="AK1015" s="211"/>
      <c r="AL1015" s="211"/>
      <c r="AM1015" s="211"/>
      <c r="AN1015" s="211"/>
      <c r="AO1015" s="211"/>
      <c r="AP1015" s="211"/>
      <c r="AQ1015" s="211"/>
      <c r="AR1015" s="211"/>
      <c r="AS1015" s="211"/>
      <c r="AT1015" s="211"/>
      <c r="AU1015" s="211"/>
      <c r="AV1015" s="211"/>
      <c r="AW1015" s="211"/>
      <c r="AX1015" s="211"/>
      <c r="AY1015" s="211"/>
      <c r="AZ1015" s="211"/>
      <c r="BA1015" s="211"/>
      <c r="BB1015" s="211"/>
      <c r="BC1015" s="211"/>
      <c r="BD1015" s="211"/>
      <c r="BE1015" s="211"/>
      <c r="BF1015" s="211"/>
      <c r="BG1015" s="211"/>
      <c r="BH1015" s="211"/>
    </row>
    <row r="1016" spans="1:60" outlineLevel="1" x14ac:dyDescent="0.2">
      <c r="A1016" s="218"/>
      <c r="B1016" s="219"/>
      <c r="C1016" s="268" t="s">
        <v>2810</v>
      </c>
      <c r="D1016" s="259"/>
      <c r="E1016" s="260">
        <v>57</v>
      </c>
      <c r="F1016" s="222"/>
      <c r="G1016" s="222"/>
      <c r="H1016" s="222"/>
      <c r="I1016" s="222"/>
      <c r="J1016" s="222"/>
      <c r="K1016" s="222"/>
      <c r="L1016" s="222"/>
      <c r="M1016" s="222"/>
      <c r="N1016" s="222"/>
      <c r="O1016" s="222"/>
      <c r="P1016" s="222"/>
      <c r="Q1016" s="222"/>
      <c r="R1016" s="222"/>
      <c r="S1016" s="222"/>
      <c r="T1016" s="222"/>
      <c r="U1016" s="222"/>
      <c r="V1016" s="222"/>
      <c r="W1016" s="222"/>
      <c r="X1016" s="222"/>
      <c r="Y1016" s="211"/>
      <c r="Z1016" s="211"/>
      <c r="AA1016" s="211"/>
      <c r="AB1016" s="211"/>
      <c r="AC1016" s="211"/>
      <c r="AD1016" s="211"/>
      <c r="AE1016" s="211"/>
      <c r="AF1016" s="211"/>
      <c r="AG1016" s="211" t="s">
        <v>288</v>
      </c>
      <c r="AH1016" s="211">
        <v>0</v>
      </c>
      <c r="AI1016" s="211"/>
      <c r="AJ1016" s="211"/>
      <c r="AK1016" s="211"/>
      <c r="AL1016" s="211"/>
      <c r="AM1016" s="211"/>
      <c r="AN1016" s="211"/>
      <c r="AO1016" s="211"/>
      <c r="AP1016" s="211"/>
      <c r="AQ1016" s="211"/>
      <c r="AR1016" s="211"/>
      <c r="AS1016" s="211"/>
      <c r="AT1016" s="211"/>
      <c r="AU1016" s="211"/>
      <c r="AV1016" s="211"/>
      <c r="AW1016" s="211"/>
      <c r="AX1016" s="211"/>
      <c r="AY1016" s="211"/>
      <c r="AZ1016" s="211"/>
      <c r="BA1016" s="211"/>
      <c r="BB1016" s="211"/>
      <c r="BC1016" s="211"/>
      <c r="BD1016" s="211"/>
      <c r="BE1016" s="211"/>
      <c r="BF1016" s="211"/>
      <c r="BG1016" s="211"/>
      <c r="BH1016" s="211"/>
    </row>
    <row r="1017" spans="1:60" outlineLevel="1" x14ac:dyDescent="0.2">
      <c r="A1017" s="218"/>
      <c r="B1017" s="219"/>
      <c r="C1017" s="268" t="s">
        <v>2811</v>
      </c>
      <c r="D1017" s="259"/>
      <c r="E1017" s="260">
        <v>13.2</v>
      </c>
      <c r="F1017" s="222"/>
      <c r="G1017" s="222"/>
      <c r="H1017" s="222"/>
      <c r="I1017" s="222"/>
      <c r="J1017" s="222"/>
      <c r="K1017" s="222"/>
      <c r="L1017" s="222"/>
      <c r="M1017" s="222"/>
      <c r="N1017" s="222"/>
      <c r="O1017" s="222"/>
      <c r="P1017" s="222"/>
      <c r="Q1017" s="222"/>
      <c r="R1017" s="222"/>
      <c r="S1017" s="222"/>
      <c r="T1017" s="222"/>
      <c r="U1017" s="222"/>
      <c r="V1017" s="222"/>
      <c r="W1017" s="222"/>
      <c r="X1017" s="222"/>
      <c r="Y1017" s="211"/>
      <c r="Z1017" s="211"/>
      <c r="AA1017" s="211"/>
      <c r="AB1017" s="211"/>
      <c r="AC1017" s="211"/>
      <c r="AD1017" s="211"/>
      <c r="AE1017" s="211"/>
      <c r="AF1017" s="211"/>
      <c r="AG1017" s="211" t="s">
        <v>288</v>
      </c>
      <c r="AH1017" s="211">
        <v>0</v>
      </c>
      <c r="AI1017" s="211"/>
      <c r="AJ1017" s="211"/>
      <c r="AK1017" s="211"/>
      <c r="AL1017" s="211"/>
      <c r="AM1017" s="211"/>
      <c r="AN1017" s="211"/>
      <c r="AO1017" s="211"/>
      <c r="AP1017" s="211"/>
      <c r="AQ1017" s="211"/>
      <c r="AR1017" s="211"/>
      <c r="AS1017" s="211"/>
      <c r="AT1017" s="211"/>
      <c r="AU1017" s="211"/>
      <c r="AV1017" s="211"/>
      <c r="AW1017" s="211"/>
      <c r="AX1017" s="211"/>
      <c r="AY1017" s="211"/>
      <c r="AZ1017" s="211"/>
      <c r="BA1017" s="211"/>
      <c r="BB1017" s="211"/>
      <c r="BC1017" s="211"/>
      <c r="BD1017" s="211"/>
      <c r="BE1017" s="211"/>
      <c r="BF1017" s="211"/>
      <c r="BG1017" s="211"/>
      <c r="BH1017" s="211"/>
    </row>
    <row r="1018" spans="1:60" outlineLevel="1" x14ac:dyDescent="0.2">
      <c r="A1018" s="218"/>
      <c r="B1018" s="219"/>
      <c r="C1018" s="268" t="s">
        <v>2812</v>
      </c>
      <c r="D1018" s="259"/>
      <c r="E1018" s="260">
        <v>8.4</v>
      </c>
      <c r="F1018" s="222"/>
      <c r="G1018" s="222"/>
      <c r="H1018" s="222"/>
      <c r="I1018" s="222"/>
      <c r="J1018" s="222"/>
      <c r="K1018" s="222"/>
      <c r="L1018" s="222"/>
      <c r="M1018" s="222"/>
      <c r="N1018" s="222"/>
      <c r="O1018" s="222"/>
      <c r="P1018" s="222"/>
      <c r="Q1018" s="222"/>
      <c r="R1018" s="222"/>
      <c r="S1018" s="222"/>
      <c r="T1018" s="222"/>
      <c r="U1018" s="222"/>
      <c r="V1018" s="222"/>
      <c r="W1018" s="222"/>
      <c r="X1018" s="222"/>
      <c r="Y1018" s="211"/>
      <c r="Z1018" s="211"/>
      <c r="AA1018" s="211"/>
      <c r="AB1018" s="211"/>
      <c r="AC1018" s="211"/>
      <c r="AD1018" s="211"/>
      <c r="AE1018" s="211"/>
      <c r="AF1018" s="211"/>
      <c r="AG1018" s="211" t="s">
        <v>288</v>
      </c>
      <c r="AH1018" s="211">
        <v>0</v>
      </c>
      <c r="AI1018" s="211"/>
      <c r="AJ1018" s="211"/>
      <c r="AK1018" s="211"/>
      <c r="AL1018" s="211"/>
      <c r="AM1018" s="211"/>
      <c r="AN1018" s="211"/>
      <c r="AO1018" s="211"/>
      <c r="AP1018" s="211"/>
      <c r="AQ1018" s="211"/>
      <c r="AR1018" s="211"/>
      <c r="AS1018" s="211"/>
      <c r="AT1018" s="211"/>
      <c r="AU1018" s="211"/>
      <c r="AV1018" s="211"/>
      <c r="AW1018" s="211"/>
      <c r="AX1018" s="211"/>
      <c r="AY1018" s="211"/>
      <c r="AZ1018" s="211"/>
      <c r="BA1018" s="211"/>
      <c r="BB1018" s="211"/>
      <c r="BC1018" s="211"/>
      <c r="BD1018" s="211"/>
      <c r="BE1018" s="211"/>
      <c r="BF1018" s="211"/>
      <c r="BG1018" s="211"/>
      <c r="BH1018" s="211"/>
    </row>
    <row r="1019" spans="1:60" outlineLevel="1" x14ac:dyDescent="0.2">
      <c r="A1019" s="218"/>
      <c r="B1019" s="219"/>
      <c r="C1019" s="268" t="s">
        <v>2813</v>
      </c>
      <c r="D1019" s="259"/>
      <c r="E1019" s="260">
        <v>13.3</v>
      </c>
      <c r="F1019" s="222"/>
      <c r="G1019" s="222"/>
      <c r="H1019" s="222"/>
      <c r="I1019" s="222"/>
      <c r="J1019" s="222"/>
      <c r="K1019" s="222"/>
      <c r="L1019" s="222"/>
      <c r="M1019" s="222"/>
      <c r="N1019" s="222"/>
      <c r="O1019" s="222"/>
      <c r="P1019" s="222"/>
      <c r="Q1019" s="222"/>
      <c r="R1019" s="222"/>
      <c r="S1019" s="222"/>
      <c r="T1019" s="222"/>
      <c r="U1019" s="222"/>
      <c r="V1019" s="222"/>
      <c r="W1019" s="222"/>
      <c r="X1019" s="222"/>
      <c r="Y1019" s="211"/>
      <c r="Z1019" s="211"/>
      <c r="AA1019" s="211"/>
      <c r="AB1019" s="211"/>
      <c r="AC1019" s="211"/>
      <c r="AD1019" s="211"/>
      <c r="AE1019" s="211"/>
      <c r="AF1019" s="211"/>
      <c r="AG1019" s="211" t="s">
        <v>288</v>
      </c>
      <c r="AH1019" s="211">
        <v>0</v>
      </c>
      <c r="AI1019" s="211"/>
      <c r="AJ1019" s="211"/>
      <c r="AK1019" s="211"/>
      <c r="AL1019" s="211"/>
      <c r="AM1019" s="211"/>
      <c r="AN1019" s="211"/>
      <c r="AO1019" s="211"/>
      <c r="AP1019" s="211"/>
      <c r="AQ1019" s="211"/>
      <c r="AR1019" s="211"/>
      <c r="AS1019" s="211"/>
      <c r="AT1019" s="211"/>
      <c r="AU1019" s="211"/>
      <c r="AV1019" s="211"/>
      <c r="AW1019" s="211"/>
      <c r="AX1019" s="211"/>
      <c r="AY1019" s="211"/>
      <c r="AZ1019" s="211"/>
      <c r="BA1019" s="211"/>
      <c r="BB1019" s="211"/>
      <c r="BC1019" s="211"/>
      <c r="BD1019" s="211"/>
      <c r="BE1019" s="211"/>
      <c r="BF1019" s="211"/>
      <c r="BG1019" s="211"/>
      <c r="BH1019" s="211"/>
    </row>
    <row r="1020" spans="1:60" outlineLevel="1" x14ac:dyDescent="0.2">
      <c r="A1020" s="233">
        <v>237</v>
      </c>
      <c r="B1020" s="234" t="s">
        <v>1986</v>
      </c>
      <c r="C1020" s="252" t="s">
        <v>1987</v>
      </c>
      <c r="D1020" s="235" t="s">
        <v>349</v>
      </c>
      <c r="E1020" s="236">
        <v>84.21</v>
      </c>
      <c r="F1020" s="237"/>
      <c r="G1020" s="238">
        <f>ROUND(E1020*F1020,2)</f>
        <v>0</v>
      </c>
      <c r="H1020" s="237"/>
      <c r="I1020" s="238">
        <f>ROUND(E1020*H1020,2)</f>
        <v>0</v>
      </c>
      <c r="J1020" s="237"/>
      <c r="K1020" s="238">
        <f>ROUND(E1020*J1020,2)</f>
        <v>0</v>
      </c>
      <c r="L1020" s="238">
        <v>21</v>
      </c>
      <c r="M1020" s="238">
        <f>G1020*(1+L1020/100)</f>
        <v>0</v>
      </c>
      <c r="N1020" s="238">
        <v>0</v>
      </c>
      <c r="O1020" s="238">
        <f>ROUND(E1020*N1020,2)</f>
        <v>0</v>
      </c>
      <c r="P1020" s="238">
        <v>2.3E-3</v>
      </c>
      <c r="Q1020" s="238">
        <f>ROUND(E1020*P1020,2)</f>
        <v>0.19</v>
      </c>
      <c r="R1020" s="238" t="s">
        <v>910</v>
      </c>
      <c r="S1020" s="238" t="s">
        <v>214</v>
      </c>
      <c r="T1020" s="239" t="s">
        <v>284</v>
      </c>
      <c r="U1020" s="222">
        <v>0.10349999999999999</v>
      </c>
      <c r="V1020" s="222">
        <f>ROUND(E1020*U1020,2)</f>
        <v>8.7200000000000006</v>
      </c>
      <c r="W1020" s="222"/>
      <c r="X1020" s="222" t="s">
        <v>248</v>
      </c>
      <c r="Y1020" s="211"/>
      <c r="Z1020" s="211"/>
      <c r="AA1020" s="211"/>
      <c r="AB1020" s="211"/>
      <c r="AC1020" s="211"/>
      <c r="AD1020" s="211"/>
      <c r="AE1020" s="211"/>
      <c r="AF1020" s="211"/>
      <c r="AG1020" s="211" t="s">
        <v>745</v>
      </c>
      <c r="AH1020" s="211"/>
      <c r="AI1020" s="211"/>
      <c r="AJ1020" s="211"/>
      <c r="AK1020" s="211"/>
      <c r="AL1020" s="211"/>
      <c r="AM1020" s="211"/>
      <c r="AN1020" s="211"/>
      <c r="AO1020" s="211"/>
      <c r="AP1020" s="211"/>
      <c r="AQ1020" s="211"/>
      <c r="AR1020" s="211"/>
      <c r="AS1020" s="211"/>
      <c r="AT1020" s="211"/>
      <c r="AU1020" s="211"/>
      <c r="AV1020" s="211"/>
      <c r="AW1020" s="211"/>
      <c r="AX1020" s="211"/>
      <c r="AY1020" s="211"/>
      <c r="AZ1020" s="211"/>
      <c r="BA1020" s="211"/>
      <c r="BB1020" s="211"/>
      <c r="BC1020" s="211"/>
      <c r="BD1020" s="211"/>
      <c r="BE1020" s="211"/>
      <c r="BF1020" s="211"/>
      <c r="BG1020" s="211"/>
      <c r="BH1020" s="211"/>
    </row>
    <row r="1021" spans="1:60" outlineLevel="1" x14ac:dyDescent="0.2">
      <c r="A1021" s="218"/>
      <c r="B1021" s="219"/>
      <c r="C1021" s="268" t="s">
        <v>2814</v>
      </c>
      <c r="D1021" s="259"/>
      <c r="E1021" s="260">
        <v>30.66</v>
      </c>
      <c r="F1021" s="222"/>
      <c r="G1021" s="222"/>
      <c r="H1021" s="222"/>
      <c r="I1021" s="222"/>
      <c r="J1021" s="222"/>
      <c r="K1021" s="222"/>
      <c r="L1021" s="222"/>
      <c r="M1021" s="222"/>
      <c r="N1021" s="222"/>
      <c r="O1021" s="222"/>
      <c r="P1021" s="222"/>
      <c r="Q1021" s="222"/>
      <c r="R1021" s="222"/>
      <c r="S1021" s="222"/>
      <c r="T1021" s="222"/>
      <c r="U1021" s="222"/>
      <c r="V1021" s="222"/>
      <c r="W1021" s="222"/>
      <c r="X1021" s="222"/>
      <c r="Y1021" s="211"/>
      <c r="Z1021" s="211"/>
      <c r="AA1021" s="211"/>
      <c r="AB1021" s="211"/>
      <c r="AC1021" s="211"/>
      <c r="AD1021" s="211"/>
      <c r="AE1021" s="211"/>
      <c r="AF1021" s="211"/>
      <c r="AG1021" s="211" t="s">
        <v>288</v>
      </c>
      <c r="AH1021" s="211">
        <v>0</v>
      </c>
      <c r="AI1021" s="211"/>
      <c r="AJ1021" s="211"/>
      <c r="AK1021" s="211"/>
      <c r="AL1021" s="211"/>
      <c r="AM1021" s="211"/>
      <c r="AN1021" s="211"/>
      <c r="AO1021" s="211"/>
      <c r="AP1021" s="211"/>
      <c r="AQ1021" s="211"/>
      <c r="AR1021" s="211"/>
      <c r="AS1021" s="211"/>
      <c r="AT1021" s="211"/>
      <c r="AU1021" s="211"/>
      <c r="AV1021" s="211"/>
      <c r="AW1021" s="211"/>
      <c r="AX1021" s="211"/>
      <c r="AY1021" s="211"/>
      <c r="AZ1021" s="211"/>
      <c r="BA1021" s="211"/>
      <c r="BB1021" s="211"/>
      <c r="BC1021" s="211"/>
      <c r="BD1021" s="211"/>
      <c r="BE1021" s="211"/>
      <c r="BF1021" s="211"/>
      <c r="BG1021" s="211"/>
      <c r="BH1021" s="211"/>
    </row>
    <row r="1022" spans="1:60" outlineLevel="1" x14ac:dyDescent="0.2">
      <c r="A1022" s="218"/>
      <c r="B1022" s="219"/>
      <c r="C1022" s="268" t="s">
        <v>2815</v>
      </c>
      <c r="D1022" s="259"/>
      <c r="E1022" s="260">
        <v>53.55</v>
      </c>
      <c r="F1022" s="222"/>
      <c r="G1022" s="222"/>
      <c r="H1022" s="222"/>
      <c r="I1022" s="222"/>
      <c r="J1022" s="222"/>
      <c r="K1022" s="222"/>
      <c r="L1022" s="222"/>
      <c r="M1022" s="222"/>
      <c r="N1022" s="222"/>
      <c r="O1022" s="222"/>
      <c r="P1022" s="222"/>
      <c r="Q1022" s="222"/>
      <c r="R1022" s="222"/>
      <c r="S1022" s="222"/>
      <c r="T1022" s="222"/>
      <c r="U1022" s="222"/>
      <c r="V1022" s="222"/>
      <c r="W1022" s="222"/>
      <c r="X1022" s="222"/>
      <c r="Y1022" s="211"/>
      <c r="Z1022" s="211"/>
      <c r="AA1022" s="211"/>
      <c r="AB1022" s="211"/>
      <c r="AC1022" s="211"/>
      <c r="AD1022" s="211"/>
      <c r="AE1022" s="211"/>
      <c r="AF1022" s="211"/>
      <c r="AG1022" s="211" t="s">
        <v>288</v>
      </c>
      <c r="AH1022" s="211">
        <v>0</v>
      </c>
      <c r="AI1022" s="211"/>
      <c r="AJ1022" s="211"/>
      <c r="AK1022" s="211"/>
      <c r="AL1022" s="211"/>
      <c r="AM1022" s="211"/>
      <c r="AN1022" s="211"/>
      <c r="AO1022" s="211"/>
      <c r="AP1022" s="211"/>
      <c r="AQ1022" s="211"/>
      <c r="AR1022" s="211"/>
      <c r="AS1022" s="211"/>
      <c r="AT1022" s="211"/>
      <c r="AU1022" s="211"/>
      <c r="AV1022" s="211"/>
      <c r="AW1022" s="211"/>
      <c r="AX1022" s="211"/>
      <c r="AY1022" s="211"/>
      <c r="AZ1022" s="211"/>
      <c r="BA1022" s="211"/>
      <c r="BB1022" s="211"/>
      <c r="BC1022" s="211"/>
      <c r="BD1022" s="211"/>
      <c r="BE1022" s="211"/>
      <c r="BF1022" s="211"/>
      <c r="BG1022" s="211"/>
      <c r="BH1022" s="211"/>
    </row>
    <row r="1023" spans="1:60" outlineLevel="1" x14ac:dyDescent="0.2">
      <c r="A1023" s="233">
        <v>238</v>
      </c>
      <c r="B1023" s="234" t="s">
        <v>1988</v>
      </c>
      <c r="C1023" s="252" t="s">
        <v>1989</v>
      </c>
      <c r="D1023" s="235" t="s">
        <v>349</v>
      </c>
      <c r="E1023" s="236">
        <v>101.85</v>
      </c>
      <c r="F1023" s="237"/>
      <c r="G1023" s="238">
        <f>ROUND(E1023*F1023,2)</f>
        <v>0</v>
      </c>
      <c r="H1023" s="237"/>
      <c r="I1023" s="238">
        <f>ROUND(E1023*H1023,2)</f>
        <v>0</v>
      </c>
      <c r="J1023" s="237"/>
      <c r="K1023" s="238">
        <f>ROUND(E1023*J1023,2)</f>
        <v>0</v>
      </c>
      <c r="L1023" s="238">
        <v>21</v>
      </c>
      <c r="M1023" s="238">
        <f>G1023*(1+L1023/100)</f>
        <v>0</v>
      </c>
      <c r="N1023" s="238">
        <v>0</v>
      </c>
      <c r="O1023" s="238">
        <f>ROUND(E1023*N1023,2)</f>
        <v>0</v>
      </c>
      <c r="P1023" s="238">
        <v>2.8500000000000001E-3</v>
      </c>
      <c r="Q1023" s="238">
        <f>ROUND(E1023*P1023,2)</f>
        <v>0.28999999999999998</v>
      </c>
      <c r="R1023" s="238" t="s">
        <v>910</v>
      </c>
      <c r="S1023" s="238" t="s">
        <v>214</v>
      </c>
      <c r="T1023" s="239" t="s">
        <v>284</v>
      </c>
      <c r="U1023" s="222">
        <v>6.9000000000000006E-2</v>
      </c>
      <c r="V1023" s="222">
        <f>ROUND(E1023*U1023,2)</f>
        <v>7.03</v>
      </c>
      <c r="W1023" s="222"/>
      <c r="X1023" s="222" t="s">
        <v>248</v>
      </c>
      <c r="Y1023" s="211"/>
      <c r="Z1023" s="211"/>
      <c r="AA1023" s="211"/>
      <c r="AB1023" s="211"/>
      <c r="AC1023" s="211"/>
      <c r="AD1023" s="211"/>
      <c r="AE1023" s="211"/>
      <c r="AF1023" s="211"/>
      <c r="AG1023" s="211" t="s">
        <v>745</v>
      </c>
      <c r="AH1023" s="211"/>
      <c r="AI1023" s="211"/>
      <c r="AJ1023" s="211"/>
      <c r="AK1023" s="211"/>
      <c r="AL1023" s="211"/>
      <c r="AM1023" s="211"/>
      <c r="AN1023" s="211"/>
      <c r="AO1023" s="211"/>
      <c r="AP1023" s="211"/>
      <c r="AQ1023" s="211"/>
      <c r="AR1023" s="211"/>
      <c r="AS1023" s="211"/>
      <c r="AT1023" s="211"/>
      <c r="AU1023" s="211"/>
      <c r="AV1023" s="211"/>
      <c r="AW1023" s="211"/>
      <c r="AX1023" s="211"/>
      <c r="AY1023" s="211"/>
      <c r="AZ1023" s="211"/>
      <c r="BA1023" s="211"/>
      <c r="BB1023" s="211"/>
      <c r="BC1023" s="211"/>
      <c r="BD1023" s="211"/>
      <c r="BE1023" s="211"/>
      <c r="BF1023" s="211"/>
      <c r="BG1023" s="211"/>
      <c r="BH1023" s="211"/>
    </row>
    <row r="1024" spans="1:60" outlineLevel="1" x14ac:dyDescent="0.2">
      <c r="A1024" s="218"/>
      <c r="B1024" s="219"/>
      <c r="C1024" s="268" t="s">
        <v>2786</v>
      </c>
      <c r="D1024" s="259"/>
      <c r="E1024" s="260">
        <v>101.85</v>
      </c>
      <c r="F1024" s="222"/>
      <c r="G1024" s="222"/>
      <c r="H1024" s="222"/>
      <c r="I1024" s="222"/>
      <c r="J1024" s="222"/>
      <c r="K1024" s="222"/>
      <c r="L1024" s="222"/>
      <c r="M1024" s="222"/>
      <c r="N1024" s="222"/>
      <c r="O1024" s="222"/>
      <c r="P1024" s="222"/>
      <c r="Q1024" s="222"/>
      <c r="R1024" s="222"/>
      <c r="S1024" s="222"/>
      <c r="T1024" s="222"/>
      <c r="U1024" s="222"/>
      <c r="V1024" s="222"/>
      <c r="W1024" s="222"/>
      <c r="X1024" s="222"/>
      <c r="Y1024" s="211"/>
      <c r="Z1024" s="211"/>
      <c r="AA1024" s="211"/>
      <c r="AB1024" s="211"/>
      <c r="AC1024" s="211"/>
      <c r="AD1024" s="211"/>
      <c r="AE1024" s="211"/>
      <c r="AF1024" s="211"/>
      <c r="AG1024" s="211" t="s">
        <v>288</v>
      </c>
      <c r="AH1024" s="211">
        <v>0</v>
      </c>
      <c r="AI1024" s="211"/>
      <c r="AJ1024" s="211"/>
      <c r="AK1024" s="211"/>
      <c r="AL1024" s="211"/>
      <c r="AM1024" s="211"/>
      <c r="AN1024" s="211"/>
      <c r="AO1024" s="211"/>
      <c r="AP1024" s="211"/>
      <c r="AQ1024" s="211"/>
      <c r="AR1024" s="211"/>
      <c r="AS1024" s="211"/>
      <c r="AT1024" s="211"/>
      <c r="AU1024" s="211"/>
      <c r="AV1024" s="211"/>
      <c r="AW1024" s="211"/>
      <c r="AX1024" s="211"/>
      <c r="AY1024" s="211"/>
      <c r="AZ1024" s="211"/>
      <c r="BA1024" s="211"/>
      <c r="BB1024" s="211"/>
      <c r="BC1024" s="211"/>
      <c r="BD1024" s="211"/>
      <c r="BE1024" s="211"/>
      <c r="BF1024" s="211"/>
      <c r="BG1024" s="211"/>
      <c r="BH1024" s="211"/>
    </row>
    <row r="1025" spans="1:60" outlineLevel="1" x14ac:dyDescent="0.2">
      <c r="A1025" s="233">
        <v>239</v>
      </c>
      <c r="B1025" s="234" t="s">
        <v>2816</v>
      </c>
      <c r="C1025" s="252" t="s">
        <v>2817</v>
      </c>
      <c r="D1025" s="235" t="s">
        <v>349</v>
      </c>
      <c r="E1025" s="236">
        <v>147.63</v>
      </c>
      <c r="F1025" s="237"/>
      <c r="G1025" s="238">
        <f>ROUND(E1025*F1025,2)</f>
        <v>0</v>
      </c>
      <c r="H1025" s="237"/>
      <c r="I1025" s="238">
        <f>ROUND(E1025*H1025,2)</f>
        <v>0</v>
      </c>
      <c r="J1025" s="237"/>
      <c r="K1025" s="238">
        <f>ROUND(E1025*J1025,2)</f>
        <v>0</v>
      </c>
      <c r="L1025" s="238">
        <v>21</v>
      </c>
      <c r="M1025" s="238">
        <f>G1025*(1+L1025/100)</f>
        <v>0</v>
      </c>
      <c r="N1025" s="238">
        <v>0</v>
      </c>
      <c r="O1025" s="238">
        <f>ROUND(E1025*N1025,2)</f>
        <v>0</v>
      </c>
      <c r="P1025" s="238">
        <v>2.2000000000000001E-3</v>
      </c>
      <c r="Q1025" s="238">
        <f>ROUND(E1025*P1025,2)</f>
        <v>0.32</v>
      </c>
      <c r="R1025" s="238"/>
      <c r="S1025" s="238" t="s">
        <v>247</v>
      </c>
      <c r="T1025" s="239" t="s">
        <v>215</v>
      </c>
      <c r="U1025" s="222">
        <v>0</v>
      </c>
      <c r="V1025" s="222">
        <f>ROUND(E1025*U1025,2)</f>
        <v>0</v>
      </c>
      <c r="W1025" s="222"/>
      <c r="X1025" s="222" t="s">
        <v>248</v>
      </c>
      <c r="Y1025" s="211"/>
      <c r="Z1025" s="211"/>
      <c r="AA1025" s="211"/>
      <c r="AB1025" s="211"/>
      <c r="AC1025" s="211"/>
      <c r="AD1025" s="211"/>
      <c r="AE1025" s="211"/>
      <c r="AF1025" s="211"/>
      <c r="AG1025" s="211" t="s">
        <v>745</v>
      </c>
      <c r="AH1025" s="211"/>
      <c r="AI1025" s="211"/>
      <c r="AJ1025" s="211"/>
      <c r="AK1025" s="211"/>
      <c r="AL1025" s="211"/>
      <c r="AM1025" s="211"/>
      <c r="AN1025" s="211"/>
      <c r="AO1025" s="211"/>
      <c r="AP1025" s="211"/>
      <c r="AQ1025" s="211"/>
      <c r="AR1025" s="211"/>
      <c r="AS1025" s="211"/>
      <c r="AT1025" s="211"/>
      <c r="AU1025" s="211"/>
      <c r="AV1025" s="211"/>
      <c r="AW1025" s="211"/>
      <c r="AX1025" s="211"/>
      <c r="AY1025" s="211"/>
      <c r="AZ1025" s="211"/>
      <c r="BA1025" s="211"/>
      <c r="BB1025" s="211"/>
      <c r="BC1025" s="211"/>
      <c r="BD1025" s="211"/>
      <c r="BE1025" s="211"/>
      <c r="BF1025" s="211"/>
      <c r="BG1025" s="211"/>
      <c r="BH1025" s="211"/>
    </row>
    <row r="1026" spans="1:60" outlineLevel="1" x14ac:dyDescent="0.2">
      <c r="A1026" s="218"/>
      <c r="B1026" s="219"/>
      <c r="C1026" s="268" t="s">
        <v>2818</v>
      </c>
      <c r="D1026" s="259"/>
      <c r="E1026" s="260">
        <v>147.63</v>
      </c>
      <c r="F1026" s="222"/>
      <c r="G1026" s="222"/>
      <c r="H1026" s="222"/>
      <c r="I1026" s="222"/>
      <c r="J1026" s="222"/>
      <c r="K1026" s="222"/>
      <c r="L1026" s="222"/>
      <c r="M1026" s="222"/>
      <c r="N1026" s="222"/>
      <c r="O1026" s="222"/>
      <c r="P1026" s="222"/>
      <c r="Q1026" s="222"/>
      <c r="R1026" s="222"/>
      <c r="S1026" s="222"/>
      <c r="T1026" s="222"/>
      <c r="U1026" s="222"/>
      <c r="V1026" s="222"/>
      <c r="W1026" s="222"/>
      <c r="X1026" s="222"/>
      <c r="Y1026" s="211"/>
      <c r="Z1026" s="211"/>
      <c r="AA1026" s="211"/>
      <c r="AB1026" s="211"/>
      <c r="AC1026" s="211"/>
      <c r="AD1026" s="211"/>
      <c r="AE1026" s="211"/>
      <c r="AF1026" s="211"/>
      <c r="AG1026" s="211" t="s">
        <v>288</v>
      </c>
      <c r="AH1026" s="211">
        <v>0</v>
      </c>
      <c r="AI1026" s="211"/>
      <c r="AJ1026" s="211"/>
      <c r="AK1026" s="211"/>
      <c r="AL1026" s="211"/>
      <c r="AM1026" s="211"/>
      <c r="AN1026" s="211"/>
      <c r="AO1026" s="211"/>
      <c r="AP1026" s="211"/>
      <c r="AQ1026" s="211"/>
      <c r="AR1026" s="211"/>
      <c r="AS1026" s="211"/>
      <c r="AT1026" s="211"/>
      <c r="AU1026" s="211"/>
      <c r="AV1026" s="211"/>
      <c r="AW1026" s="211"/>
      <c r="AX1026" s="211"/>
      <c r="AY1026" s="211"/>
      <c r="AZ1026" s="211"/>
      <c r="BA1026" s="211"/>
      <c r="BB1026" s="211"/>
      <c r="BC1026" s="211"/>
      <c r="BD1026" s="211"/>
      <c r="BE1026" s="211"/>
      <c r="BF1026" s="211"/>
      <c r="BG1026" s="211"/>
      <c r="BH1026" s="211"/>
    </row>
    <row r="1027" spans="1:60" outlineLevel="1" x14ac:dyDescent="0.2">
      <c r="A1027" s="233">
        <v>240</v>
      </c>
      <c r="B1027" s="234" t="s">
        <v>2819</v>
      </c>
      <c r="C1027" s="252" t="s">
        <v>2820</v>
      </c>
      <c r="D1027" s="235" t="s">
        <v>294</v>
      </c>
      <c r="E1027" s="236">
        <v>857.43</v>
      </c>
      <c r="F1027" s="237"/>
      <c r="G1027" s="238">
        <f>ROUND(E1027*F1027,2)</f>
        <v>0</v>
      </c>
      <c r="H1027" s="237"/>
      <c r="I1027" s="238">
        <f>ROUND(E1027*H1027,2)</f>
        <v>0</v>
      </c>
      <c r="J1027" s="237"/>
      <c r="K1027" s="238">
        <f>ROUND(E1027*J1027,2)</f>
        <v>0</v>
      </c>
      <c r="L1027" s="238">
        <v>21</v>
      </c>
      <c r="M1027" s="238">
        <f>G1027*(1+L1027/100)</f>
        <v>0</v>
      </c>
      <c r="N1027" s="238">
        <v>6.7799999999999996E-3</v>
      </c>
      <c r="O1027" s="238">
        <f>ROUND(E1027*N1027,2)</f>
        <v>5.81</v>
      </c>
      <c r="P1027" s="238">
        <v>0</v>
      </c>
      <c r="Q1027" s="238">
        <f>ROUND(E1027*P1027,2)</f>
        <v>0</v>
      </c>
      <c r="R1027" s="238"/>
      <c r="S1027" s="238" t="s">
        <v>247</v>
      </c>
      <c r="T1027" s="239" t="s">
        <v>215</v>
      </c>
      <c r="U1027" s="222">
        <v>0</v>
      </c>
      <c r="V1027" s="222">
        <f>ROUND(E1027*U1027,2)</f>
        <v>0</v>
      </c>
      <c r="W1027" s="222"/>
      <c r="X1027" s="222" t="s">
        <v>248</v>
      </c>
      <c r="Y1027" s="211"/>
      <c r="Z1027" s="211"/>
      <c r="AA1027" s="211"/>
      <c r="AB1027" s="211"/>
      <c r="AC1027" s="211"/>
      <c r="AD1027" s="211"/>
      <c r="AE1027" s="211"/>
      <c r="AF1027" s="211"/>
      <c r="AG1027" s="211" t="s">
        <v>745</v>
      </c>
      <c r="AH1027" s="211"/>
      <c r="AI1027" s="211"/>
      <c r="AJ1027" s="211"/>
      <c r="AK1027" s="211"/>
      <c r="AL1027" s="211"/>
      <c r="AM1027" s="211"/>
      <c r="AN1027" s="211"/>
      <c r="AO1027" s="211"/>
      <c r="AP1027" s="211"/>
      <c r="AQ1027" s="211"/>
      <c r="AR1027" s="211"/>
      <c r="AS1027" s="211"/>
      <c r="AT1027" s="211"/>
      <c r="AU1027" s="211"/>
      <c r="AV1027" s="211"/>
      <c r="AW1027" s="211"/>
      <c r="AX1027" s="211"/>
      <c r="AY1027" s="211"/>
      <c r="AZ1027" s="211"/>
      <c r="BA1027" s="211"/>
      <c r="BB1027" s="211"/>
      <c r="BC1027" s="211"/>
      <c r="BD1027" s="211"/>
      <c r="BE1027" s="211"/>
      <c r="BF1027" s="211"/>
      <c r="BG1027" s="211"/>
      <c r="BH1027" s="211"/>
    </row>
    <row r="1028" spans="1:60" outlineLevel="1" x14ac:dyDescent="0.2">
      <c r="A1028" s="218"/>
      <c r="B1028" s="219"/>
      <c r="C1028" s="268" t="s">
        <v>2603</v>
      </c>
      <c r="D1028" s="259"/>
      <c r="E1028" s="260">
        <v>857.43</v>
      </c>
      <c r="F1028" s="222"/>
      <c r="G1028" s="222"/>
      <c r="H1028" s="222"/>
      <c r="I1028" s="222"/>
      <c r="J1028" s="222"/>
      <c r="K1028" s="222"/>
      <c r="L1028" s="222"/>
      <c r="M1028" s="222"/>
      <c r="N1028" s="222"/>
      <c r="O1028" s="222"/>
      <c r="P1028" s="222"/>
      <c r="Q1028" s="222"/>
      <c r="R1028" s="222"/>
      <c r="S1028" s="222"/>
      <c r="T1028" s="222"/>
      <c r="U1028" s="222"/>
      <c r="V1028" s="222"/>
      <c r="W1028" s="222"/>
      <c r="X1028" s="222"/>
      <c r="Y1028" s="211"/>
      <c r="Z1028" s="211"/>
      <c r="AA1028" s="211"/>
      <c r="AB1028" s="211"/>
      <c r="AC1028" s="211"/>
      <c r="AD1028" s="211"/>
      <c r="AE1028" s="211"/>
      <c r="AF1028" s="211"/>
      <c r="AG1028" s="211" t="s">
        <v>288</v>
      </c>
      <c r="AH1028" s="211">
        <v>0</v>
      </c>
      <c r="AI1028" s="211"/>
      <c r="AJ1028" s="211"/>
      <c r="AK1028" s="211"/>
      <c r="AL1028" s="211"/>
      <c r="AM1028" s="211"/>
      <c r="AN1028" s="211"/>
      <c r="AO1028" s="211"/>
      <c r="AP1028" s="211"/>
      <c r="AQ1028" s="211"/>
      <c r="AR1028" s="211"/>
      <c r="AS1028" s="211"/>
      <c r="AT1028" s="211"/>
      <c r="AU1028" s="211"/>
      <c r="AV1028" s="211"/>
      <c r="AW1028" s="211"/>
      <c r="AX1028" s="211"/>
      <c r="AY1028" s="211"/>
      <c r="AZ1028" s="211"/>
      <c r="BA1028" s="211"/>
      <c r="BB1028" s="211"/>
      <c r="BC1028" s="211"/>
      <c r="BD1028" s="211"/>
      <c r="BE1028" s="211"/>
      <c r="BF1028" s="211"/>
      <c r="BG1028" s="211"/>
      <c r="BH1028" s="211"/>
    </row>
    <row r="1029" spans="1:60" ht="20.95" outlineLevel="1" x14ac:dyDescent="0.2">
      <c r="A1029" s="243">
        <v>241</v>
      </c>
      <c r="B1029" s="244" t="s">
        <v>939</v>
      </c>
      <c r="C1029" s="255" t="s">
        <v>940</v>
      </c>
      <c r="D1029" s="245" t="s">
        <v>349</v>
      </c>
      <c r="E1029" s="246">
        <v>267</v>
      </c>
      <c r="F1029" s="247"/>
      <c r="G1029" s="248">
        <f>ROUND(E1029*F1029,2)</f>
        <v>0</v>
      </c>
      <c r="H1029" s="247"/>
      <c r="I1029" s="248">
        <f>ROUND(E1029*H1029,2)</f>
        <v>0</v>
      </c>
      <c r="J1029" s="247"/>
      <c r="K1029" s="248">
        <f>ROUND(E1029*J1029,2)</f>
        <v>0</v>
      </c>
      <c r="L1029" s="248">
        <v>21</v>
      </c>
      <c r="M1029" s="248">
        <f>G1029*(1+L1029/100)</f>
        <v>0</v>
      </c>
      <c r="N1029" s="248">
        <v>3.7200000000000002E-3</v>
      </c>
      <c r="O1029" s="248">
        <f>ROUND(E1029*N1029,2)</f>
        <v>0.99</v>
      </c>
      <c r="P1029" s="248">
        <v>0</v>
      </c>
      <c r="Q1029" s="248">
        <f>ROUND(E1029*P1029,2)</f>
        <v>0</v>
      </c>
      <c r="R1029" s="248" t="s">
        <v>910</v>
      </c>
      <c r="S1029" s="248" t="s">
        <v>214</v>
      </c>
      <c r="T1029" s="249" t="s">
        <v>284</v>
      </c>
      <c r="U1029" s="222">
        <v>0.80610000000000004</v>
      </c>
      <c r="V1029" s="222">
        <f>ROUND(E1029*U1029,2)</f>
        <v>215.23</v>
      </c>
      <c r="W1029" s="222"/>
      <c r="X1029" s="222" t="s">
        <v>248</v>
      </c>
      <c r="Y1029" s="211"/>
      <c r="Z1029" s="211"/>
      <c r="AA1029" s="211"/>
      <c r="AB1029" s="211"/>
      <c r="AC1029" s="211"/>
      <c r="AD1029" s="211"/>
      <c r="AE1029" s="211"/>
      <c r="AF1029" s="211"/>
      <c r="AG1029" s="211" t="s">
        <v>745</v>
      </c>
      <c r="AH1029" s="211"/>
      <c r="AI1029" s="211"/>
      <c r="AJ1029" s="211"/>
      <c r="AK1029" s="211"/>
      <c r="AL1029" s="211"/>
      <c r="AM1029" s="211"/>
      <c r="AN1029" s="211"/>
      <c r="AO1029" s="211"/>
      <c r="AP1029" s="211"/>
      <c r="AQ1029" s="211"/>
      <c r="AR1029" s="211"/>
      <c r="AS1029" s="211"/>
      <c r="AT1029" s="211"/>
      <c r="AU1029" s="211"/>
      <c r="AV1029" s="211"/>
      <c r="AW1029" s="211"/>
      <c r="AX1029" s="211"/>
      <c r="AY1029" s="211"/>
      <c r="AZ1029" s="211"/>
      <c r="BA1029" s="211"/>
      <c r="BB1029" s="211"/>
      <c r="BC1029" s="211"/>
      <c r="BD1029" s="211"/>
      <c r="BE1029" s="211"/>
      <c r="BF1029" s="211"/>
      <c r="BG1029" s="211"/>
      <c r="BH1029" s="211"/>
    </row>
    <row r="1030" spans="1:60" ht="20.95" outlineLevel="1" x14ac:dyDescent="0.2">
      <c r="A1030" s="233">
        <v>242</v>
      </c>
      <c r="B1030" s="234" t="s">
        <v>1959</v>
      </c>
      <c r="C1030" s="252" t="s">
        <v>1960</v>
      </c>
      <c r="D1030" s="235" t="s">
        <v>294</v>
      </c>
      <c r="E1030" s="236">
        <v>5.8432500000000003</v>
      </c>
      <c r="F1030" s="237"/>
      <c r="G1030" s="238">
        <f>ROUND(E1030*F1030,2)</f>
        <v>0</v>
      </c>
      <c r="H1030" s="237"/>
      <c r="I1030" s="238">
        <f>ROUND(E1030*H1030,2)</f>
        <v>0</v>
      </c>
      <c r="J1030" s="237"/>
      <c r="K1030" s="238">
        <f>ROUND(E1030*J1030,2)</f>
        <v>0</v>
      </c>
      <c r="L1030" s="238">
        <v>21</v>
      </c>
      <c r="M1030" s="238">
        <f>G1030*(1+L1030/100)</f>
        <v>0</v>
      </c>
      <c r="N1030" s="238">
        <v>0</v>
      </c>
      <c r="O1030" s="238">
        <f>ROUND(E1030*N1030,2)</f>
        <v>0</v>
      </c>
      <c r="P1030" s="238">
        <v>0</v>
      </c>
      <c r="Q1030" s="238">
        <f>ROUND(E1030*P1030,2)</f>
        <v>0</v>
      </c>
      <c r="R1030" s="238" t="s">
        <v>910</v>
      </c>
      <c r="S1030" s="238" t="s">
        <v>214</v>
      </c>
      <c r="T1030" s="239" t="s">
        <v>284</v>
      </c>
      <c r="U1030" s="222">
        <v>1.2765</v>
      </c>
      <c r="V1030" s="222">
        <f>ROUND(E1030*U1030,2)</f>
        <v>7.46</v>
      </c>
      <c r="W1030" s="222"/>
      <c r="X1030" s="222" t="s">
        <v>248</v>
      </c>
      <c r="Y1030" s="211"/>
      <c r="Z1030" s="211"/>
      <c r="AA1030" s="211"/>
      <c r="AB1030" s="211"/>
      <c r="AC1030" s="211"/>
      <c r="AD1030" s="211"/>
      <c r="AE1030" s="211"/>
      <c r="AF1030" s="211"/>
      <c r="AG1030" s="211" t="s">
        <v>745</v>
      </c>
      <c r="AH1030" s="211"/>
      <c r="AI1030" s="211"/>
      <c r="AJ1030" s="211"/>
      <c r="AK1030" s="211"/>
      <c r="AL1030" s="211"/>
      <c r="AM1030" s="211"/>
      <c r="AN1030" s="211"/>
      <c r="AO1030" s="211"/>
      <c r="AP1030" s="211"/>
      <c r="AQ1030" s="211"/>
      <c r="AR1030" s="211"/>
      <c r="AS1030" s="211"/>
      <c r="AT1030" s="211"/>
      <c r="AU1030" s="211"/>
      <c r="AV1030" s="211"/>
      <c r="AW1030" s="211"/>
      <c r="AX1030" s="211"/>
      <c r="AY1030" s="211"/>
      <c r="AZ1030" s="211"/>
      <c r="BA1030" s="211"/>
      <c r="BB1030" s="211"/>
      <c r="BC1030" s="211"/>
      <c r="BD1030" s="211"/>
      <c r="BE1030" s="211"/>
      <c r="BF1030" s="211"/>
      <c r="BG1030" s="211"/>
      <c r="BH1030" s="211"/>
    </row>
    <row r="1031" spans="1:60" outlineLevel="1" x14ac:dyDescent="0.2">
      <c r="A1031" s="218"/>
      <c r="B1031" s="219"/>
      <c r="C1031" s="267" t="s">
        <v>1961</v>
      </c>
      <c r="D1031" s="265"/>
      <c r="E1031" s="265"/>
      <c r="F1031" s="265"/>
      <c r="G1031" s="265"/>
      <c r="H1031" s="222"/>
      <c r="I1031" s="222"/>
      <c r="J1031" s="222"/>
      <c r="K1031" s="222"/>
      <c r="L1031" s="222"/>
      <c r="M1031" s="222"/>
      <c r="N1031" s="222"/>
      <c r="O1031" s="222"/>
      <c r="P1031" s="222"/>
      <c r="Q1031" s="222"/>
      <c r="R1031" s="222"/>
      <c r="S1031" s="222"/>
      <c r="T1031" s="222"/>
      <c r="U1031" s="222"/>
      <c r="V1031" s="222"/>
      <c r="W1031" s="222"/>
      <c r="X1031" s="222"/>
      <c r="Y1031" s="211"/>
      <c r="Z1031" s="211"/>
      <c r="AA1031" s="211"/>
      <c r="AB1031" s="211"/>
      <c r="AC1031" s="211"/>
      <c r="AD1031" s="211"/>
      <c r="AE1031" s="211"/>
      <c r="AF1031" s="211"/>
      <c r="AG1031" s="211" t="s">
        <v>286</v>
      </c>
      <c r="AH1031" s="211"/>
      <c r="AI1031" s="211"/>
      <c r="AJ1031" s="211"/>
      <c r="AK1031" s="211"/>
      <c r="AL1031" s="211"/>
      <c r="AM1031" s="211"/>
      <c r="AN1031" s="211"/>
      <c r="AO1031" s="211"/>
      <c r="AP1031" s="211"/>
      <c r="AQ1031" s="211"/>
      <c r="AR1031" s="211"/>
      <c r="AS1031" s="211"/>
      <c r="AT1031" s="211"/>
      <c r="AU1031" s="211"/>
      <c r="AV1031" s="211"/>
      <c r="AW1031" s="211"/>
      <c r="AX1031" s="211"/>
      <c r="AY1031" s="211"/>
      <c r="AZ1031" s="211"/>
      <c r="BA1031" s="211"/>
      <c r="BB1031" s="211"/>
      <c r="BC1031" s="211"/>
      <c r="BD1031" s="211"/>
      <c r="BE1031" s="211"/>
      <c r="BF1031" s="211"/>
      <c r="BG1031" s="211"/>
      <c r="BH1031" s="211"/>
    </row>
    <row r="1032" spans="1:60" outlineLevel="1" x14ac:dyDescent="0.2">
      <c r="A1032" s="218"/>
      <c r="B1032" s="219"/>
      <c r="C1032" s="268" t="s">
        <v>2821</v>
      </c>
      <c r="D1032" s="259"/>
      <c r="E1032" s="260">
        <v>5.84</v>
      </c>
      <c r="F1032" s="222"/>
      <c r="G1032" s="222"/>
      <c r="H1032" s="222"/>
      <c r="I1032" s="222"/>
      <c r="J1032" s="222"/>
      <c r="K1032" s="222"/>
      <c r="L1032" s="222"/>
      <c r="M1032" s="222"/>
      <c r="N1032" s="222"/>
      <c r="O1032" s="222"/>
      <c r="P1032" s="222"/>
      <c r="Q1032" s="222"/>
      <c r="R1032" s="222"/>
      <c r="S1032" s="222"/>
      <c r="T1032" s="222"/>
      <c r="U1032" s="222"/>
      <c r="V1032" s="222"/>
      <c r="W1032" s="222"/>
      <c r="X1032" s="222"/>
      <c r="Y1032" s="211"/>
      <c r="Z1032" s="211"/>
      <c r="AA1032" s="211"/>
      <c r="AB1032" s="211"/>
      <c r="AC1032" s="211"/>
      <c r="AD1032" s="211"/>
      <c r="AE1032" s="211"/>
      <c r="AF1032" s="211"/>
      <c r="AG1032" s="211" t="s">
        <v>288</v>
      </c>
      <c r="AH1032" s="211">
        <v>0</v>
      </c>
      <c r="AI1032" s="211"/>
      <c r="AJ1032" s="211"/>
      <c r="AK1032" s="211"/>
      <c r="AL1032" s="211"/>
      <c r="AM1032" s="211"/>
      <c r="AN1032" s="211"/>
      <c r="AO1032" s="211"/>
      <c r="AP1032" s="211"/>
      <c r="AQ1032" s="211"/>
      <c r="AR1032" s="211"/>
      <c r="AS1032" s="211"/>
      <c r="AT1032" s="211"/>
      <c r="AU1032" s="211"/>
      <c r="AV1032" s="211"/>
      <c r="AW1032" s="211"/>
      <c r="AX1032" s="211"/>
      <c r="AY1032" s="211"/>
      <c r="AZ1032" s="211"/>
      <c r="BA1032" s="211"/>
      <c r="BB1032" s="211"/>
      <c r="BC1032" s="211"/>
      <c r="BD1032" s="211"/>
      <c r="BE1032" s="211"/>
      <c r="BF1032" s="211"/>
      <c r="BG1032" s="211"/>
      <c r="BH1032" s="211"/>
    </row>
    <row r="1033" spans="1:60" outlineLevel="1" x14ac:dyDescent="0.2">
      <c r="A1033" s="233">
        <v>243</v>
      </c>
      <c r="B1033" s="234" t="s">
        <v>2822</v>
      </c>
      <c r="C1033" s="252" t="s">
        <v>2823</v>
      </c>
      <c r="D1033" s="235" t="s">
        <v>349</v>
      </c>
      <c r="E1033" s="236">
        <v>122.0625</v>
      </c>
      <c r="F1033" s="237"/>
      <c r="G1033" s="238">
        <f>ROUND(E1033*F1033,2)</f>
        <v>0</v>
      </c>
      <c r="H1033" s="237"/>
      <c r="I1033" s="238">
        <f>ROUND(E1033*H1033,2)</f>
        <v>0</v>
      </c>
      <c r="J1033" s="237"/>
      <c r="K1033" s="238">
        <f>ROUND(E1033*J1033,2)</f>
        <v>0</v>
      </c>
      <c r="L1033" s="238">
        <v>21</v>
      </c>
      <c r="M1033" s="238">
        <f>G1033*(1+L1033/100)</f>
        <v>0</v>
      </c>
      <c r="N1033" s="238">
        <v>0</v>
      </c>
      <c r="O1033" s="238">
        <f>ROUND(E1033*N1033,2)</f>
        <v>0</v>
      </c>
      <c r="P1033" s="238">
        <v>0</v>
      </c>
      <c r="Q1033" s="238">
        <f>ROUND(E1033*P1033,2)</f>
        <v>0</v>
      </c>
      <c r="R1033" s="238"/>
      <c r="S1033" s="238" t="s">
        <v>247</v>
      </c>
      <c r="T1033" s="239" t="s">
        <v>215</v>
      </c>
      <c r="U1033" s="222">
        <v>0</v>
      </c>
      <c r="V1033" s="222">
        <f>ROUND(E1033*U1033,2)</f>
        <v>0</v>
      </c>
      <c r="W1033" s="222"/>
      <c r="X1033" s="222" t="s">
        <v>248</v>
      </c>
      <c r="Y1033" s="211"/>
      <c r="Z1033" s="211"/>
      <c r="AA1033" s="211"/>
      <c r="AB1033" s="211"/>
      <c r="AC1033" s="211"/>
      <c r="AD1033" s="211"/>
      <c r="AE1033" s="211"/>
      <c r="AF1033" s="211"/>
      <c r="AG1033" s="211" t="s">
        <v>745</v>
      </c>
      <c r="AH1033" s="211"/>
      <c r="AI1033" s="211"/>
      <c r="AJ1033" s="211"/>
      <c r="AK1033" s="211"/>
      <c r="AL1033" s="211"/>
      <c r="AM1033" s="211"/>
      <c r="AN1033" s="211"/>
      <c r="AO1033" s="211"/>
      <c r="AP1033" s="211"/>
      <c r="AQ1033" s="211"/>
      <c r="AR1033" s="211"/>
      <c r="AS1033" s="211"/>
      <c r="AT1033" s="211"/>
      <c r="AU1033" s="211"/>
      <c r="AV1033" s="211"/>
      <c r="AW1033" s="211"/>
      <c r="AX1033" s="211"/>
      <c r="AY1033" s="211"/>
      <c r="AZ1033" s="211"/>
      <c r="BA1033" s="211"/>
      <c r="BB1033" s="211"/>
      <c r="BC1033" s="211"/>
      <c r="BD1033" s="211"/>
      <c r="BE1033" s="211"/>
      <c r="BF1033" s="211"/>
      <c r="BG1033" s="211"/>
      <c r="BH1033" s="211"/>
    </row>
    <row r="1034" spans="1:60" ht="20.95" outlineLevel="1" x14ac:dyDescent="0.2">
      <c r="A1034" s="218"/>
      <c r="B1034" s="219"/>
      <c r="C1034" s="268" t="s">
        <v>2824</v>
      </c>
      <c r="D1034" s="259"/>
      <c r="E1034" s="260">
        <v>122.06</v>
      </c>
      <c r="F1034" s="222"/>
      <c r="G1034" s="222"/>
      <c r="H1034" s="222"/>
      <c r="I1034" s="222"/>
      <c r="J1034" s="222"/>
      <c r="K1034" s="222"/>
      <c r="L1034" s="222"/>
      <c r="M1034" s="222"/>
      <c r="N1034" s="222"/>
      <c r="O1034" s="222"/>
      <c r="P1034" s="222"/>
      <c r="Q1034" s="222"/>
      <c r="R1034" s="222"/>
      <c r="S1034" s="222"/>
      <c r="T1034" s="222"/>
      <c r="U1034" s="222"/>
      <c r="V1034" s="222"/>
      <c r="W1034" s="222"/>
      <c r="X1034" s="222"/>
      <c r="Y1034" s="211"/>
      <c r="Z1034" s="211"/>
      <c r="AA1034" s="211"/>
      <c r="AB1034" s="211"/>
      <c r="AC1034" s="211"/>
      <c r="AD1034" s="211"/>
      <c r="AE1034" s="211"/>
      <c r="AF1034" s="211"/>
      <c r="AG1034" s="211" t="s">
        <v>288</v>
      </c>
      <c r="AH1034" s="211">
        <v>0</v>
      </c>
      <c r="AI1034" s="211"/>
      <c r="AJ1034" s="211"/>
      <c r="AK1034" s="211"/>
      <c r="AL1034" s="211"/>
      <c r="AM1034" s="211"/>
      <c r="AN1034" s="211"/>
      <c r="AO1034" s="211"/>
      <c r="AP1034" s="211"/>
      <c r="AQ1034" s="211"/>
      <c r="AR1034" s="211"/>
      <c r="AS1034" s="211"/>
      <c r="AT1034" s="211"/>
      <c r="AU1034" s="211"/>
      <c r="AV1034" s="211"/>
      <c r="AW1034" s="211"/>
      <c r="AX1034" s="211"/>
      <c r="AY1034" s="211"/>
      <c r="AZ1034" s="211"/>
      <c r="BA1034" s="211"/>
      <c r="BB1034" s="211"/>
      <c r="BC1034" s="211"/>
      <c r="BD1034" s="211"/>
      <c r="BE1034" s="211"/>
      <c r="BF1034" s="211"/>
      <c r="BG1034" s="211"/>
      <c r="BH1034" s="211"/>
    </row>
    <row r="1035" spans="1:60" ht="20.95" outlineLevel="1" x14ac:dyDescent="0.2">
      <c r="A1035" s="233">
        <v>244</v>
      </c>
      <c r="B1035" s="234" t="s">
        <v>2825</v>
      </c>
      <c r="C1035" s="252" t="s">
        <v>2826</v>
      </c>
      <c r="D1035" s="235" t="s">
        <v>349</v>
      </c>
      <c r="E1035" s="236">
        <v>164.6925</v>
      </c>
      <c r="F1035" s="237"/>
      <c r="G1035" s="238">
        <f>ROUND(E1035*F1035,2)</f>
        <v>0</v>
      </c>
      <c r="H1035" s="237"/>
      <c r="I1035" s="238">
        <f>ROUND(E1035*H1035,2)</f>
        <v>0</v>
      </c>
      <c r="J1035" s="237"/>
      <c r="K1035" s="238">
        <f>ROUND(E1035*J1035,2)</f>
        <v>0</v>
      </c>
      <c r="L1035" s="238">
        <v>21</v>
      </c>
      <c r="M1035" s="238">
        <f>G1035*(1+L1035/100)</f>
        <v>0</v>
      </c>
      <c r="N1035" s="238">
        <v>0</v>
      </c>
      <c r="O1035" s="238">
        <f>ROUND(E1035*N1035,2)</f>
        <v>0</v>
      </c>
      <c r="P1035" s="238">
        <v>0</v>
      </c>
      <c r="Q1035" s="238">
        <f>ROUND(E1035*P1035,2)</f>
        <v>0</v>
      </c>
      <c r="R1035" s="238" t="s">
        <v>910</v>
      </c>
      <c r="S1035" s="238" t="s">
        <v>214</v>
      </c>
      <c r="T1035" s="239" t="s">
        <v>284</v>
      </c>
      <c r="U1035" s="222">
        <v>0.19128000000000001</v>
      </c>
      <c r="V1035" s="222">
        <f>ROUND(E1035*U1035,2)</f>
        <v>31.5</v>
      </c>
      <c r="W1035" s="222"/>
      <c r="X1035" s="222" t="s">
        <v>248</v>
      </c>
      <c r="Y1035" s="211"/>
      <c r="Z1035" s="211"/>
      <c r="AA1035" s="211"/>
      <c r="AB1035" s="211"/>
      <c r="AC1035" s="211"/>
      <c r="AD1035" s="211"/>
      <c r="AE1035" s="211"/>
      <c r="AF1035" s="211"/>
      <c r="AG1035" s="211" t="s">
        <v>745</v>
      </c>
      <c r="AH1035" s="211"/>
      <c r="AI1035" s="211"/>
      <c r="AJ1035" s="211"/>
      <c r="AK1035" s="211"/>
      <c r="AL1035" s="211"/>
      <c r="AM1035" s="211"/>
      <c r="AN1035" s="211"/>
      <c r="AO1035" s="211"/>
      <c r="AP1035" s="211"/>
      <c r="AQ1035" s="211"/>
      <c r="AR1035" s="211"/>
      <c r="AS1035" s="211"/>
      <c r="AT1035" s="211"/>
      <c r="AU1035" s="211"/>
      <c r="AV1035" s="211"/>
      <c r="AW1035" s="211"/>
      <c r="AX1035" s="211"/>
      <c r="AY1035" s="211"/>
      <c r="AZ1035" s="211"/>
      <c r="BA1035" s="211"/>
      <c r="BB1035" s="211"/>
      <c r="BC1035" s="211"/>
      <c r="BD1035" s="211"/>
      <c r="BE1035" s="211"/>
      <c r="BF1035" s="211"/>
      <c r="BG1035" s="211"/>
      <c r="BH1035" s="211"/>
    </row>
    <row r="1036" spans="1:60" outlineLevel="1" x14ac:dyDescent="0.2">
      <c r="A1036" s="218"/>
      <c r="B1036" s="219"/>
      <c r="C1036" s="267" t="s">
        <v>2827</v>
      </c>
      <c r="D1036" s="265"/>
      <c r="E1036" s="265"/>
      <c r="F1036" s="265"/>
      <c r="G1036" s="265"/>
      <c r="H1036" s="222"/>
      <c r="I1036" s="222"/>
      <c r="J1036" s="222"/>
      <c r="K1036" s="222"/>
      <c r="L1036" s="222"/>
      <c r="M1036" s="222"/>
      <c r="N1036" s="222"/>
      <c r="O1036" s="222"/>
      <c r="P1036" s="222"/>
      <c r="Q1036" s="222"/>
      <c r="R1036" s="222"/>
      <c r="S1036" s="222"/>
      <c r="T1036" s="222"/>
      <c r="U1036" s="222"/>
      <c r="V1036" s="222"/>
      <c r="W1036" s="222"/>
      <c r="X1036" s="222"/>
      <c r="Y1036" s="211"/>
      <c r="Z1036" s="211"/>
      <c r="AA1036" s="211"/>
      <c r="AB1036" s="211"/>
      <c r="AC1036" s="211"/>
      <c r="AD1036" s="211"/>
      <c r="AE1036" s="211"/>
      <c r="AF1036" s="211"/>
      <c r="AG1036" s="211" t="s">
        <v>286</v>
      </c>
      <c r="AH1036" s="211"/>
      <c r="AI1036" s="211"/>
      <c r="AJ1036" s="211"/>
      <c r="AK1036" s="211"/>
      <c r="AL1036" s="211"/>
      <c r="AM1036" s="211"/>
      <c r="AN1036" s="211"/>
      <c r="AO1036" s="211"/>
      <c r="AP1036" s="211"/>
      <c r="AQ1036" s="211"/>
      <c r="AR1036" s="211"/>
      <c r="AS1036" s="211"/>
      <c r="AT1036" s="211"/>
      <c r="AU1036" s="211"/>
      <c r="AV1036" s="211"/>
      <c r="AW1036" s="211"/>
      <c r="AX1036" s="211"/>
      <c r="AY1036" s="211"/>
      <c r="AZ1036" s="211"/>
      <c r="BA1036" s="211"/>
      <c r="BB1036" s="211"/>
      <c r="BC1036" s="211"/>
      <c r="BD1036" s="211"/>
      <c r="BE1036" s="211"/>
      <c r="BF1036" s="211"/>
      <c r="BG1036" s="211"/>
      <c r="BH1036" s="211"/>
    </row>
    <row r="1037" spans="1:60" outlineLevel="1" x14ac:dyDescent="0.2">
      <c r="A1037" s="218"/>
      <c r="B1037" s="219"/>
      <c r="C1037" s="268" t="s">
        <v>2790</v>
      </c>
      <c r="D1037" s="259"/>
      <c r="E1037" s="260">
        <v>164.69</v>
      </c>
      <c r="F1037" s="222"/>
      <c r="G1037" s="222"/>
      <c r="H1037" s="222"/>
      <c r="I1037" s="222"/>
      <c r="J1037" s="222"/>
      <c r="K1037" s="222"/>
      <c r="L1037" s="222"/>
      <c r="M1037" s="222"/>
      <c r="N1037" s="222"/>
      <c r="O1037" s="222"/>
      <c r="P1037" s="222"/>
      <c r="Q1037" s="222"/>
      <c r="R1037" s="222"/>
      <c r="S1037" s="222"/>
      <c r="T1037" s="222"/>
      <c r="U1037" s="222"/>
      <c r="V1037" s="222"/>
      <c r="W1037" s="222"/>
      <c r="X1037" s="222"/>
      <c r="Y1037" s="211"/>
      <c r="Z1037" s="211"/>
      <c r="AA1037" s="211"/>
      <c r="AB1037" s="211"/>
      <c r="AC1037" s="211"/>
      <c r="AD1037" s="211"/>
      <c r="AE1037" s="211"/>
      <c r="AF1037" s="211"/>
      <c r="AG1037" s="211" t="s">
        <v>288</v>
      </c>
      <c r="AH1037" s="211">
        <v>0</v>
      </c>
      <c r="AI1037" s="211"/>
      <c r="AJ1037" s="211"/>
      <c r="AK1037" s="211"/>
      <c r="AL1037" s="211"/>
      <c r="AM1037" s="211"/>
      <c r="AN1037" s="211"/>
      <c r="AO1037" s="211"/>
      <c r="AP1037" s="211"/>
      <c r="AQ1037" s="211"/>
      <c r="AR1037" s="211"/>
      <c r="AS1037" s="211"/>
      <c r="AT1037" s="211"/>
      <c r="AU1037" s="211"/>
      <c r="AV1037" s="211"/>
      <c r="AW1037" s="211"/>
      <c r="AX1037" s="211"/>
      <c r="AY1037" s="211"/>
      <c r="AZ1037" s="211"/>
      <c r="BA1037" s="211"/>
      <c r="BB1037" s="211"/>
      <c r="BC1037" s="211"/>
      <c r="BD1037" s="211"/>
      <c r="BE1037" s="211"/>
      <c r="BF1037" s="211"/>
      <c r="BG1037" s="211"/>
      <c r="BH1037" s="211"/>
    </row>
    <row r="1038" spans="1:60" outlineLevel="1" x14ac:dyDescent="0.2">
      <c r="A1038" s="233">
        <v>245</v>
      </c>
      <c r="B1038" s="234" t="s">
        <v>2828</v>
      </c>
      <c r="C1038" s="252" t="s">
        <v>2829</v>
      </c>
      <c r="D1038" s="235" t="s">
        <v>349</v>
      </c>
      <c r="E1038" s="236">
        <v>101.85</v>
      </c>
      <c r="F1038" s="237"/>
      <c r="G1038" s="238">
        <f>ROUND(E1038*F1038,2)</f>
        <v>0</v>
      </c>
      <c r="H1038" s="237"/>
      <c r="I1038" s="238">
        <f>ROUND(E1038*H1038,2)</f>
        <v>0</v>
      </c>
      <c r="J1038" s="237"/>
      <c r="K1038" s="238">
        <f>ROUND(E1038*J1038,2)</f>
        <v>0</v>
      </c>
      <c r="L1038" s="238">
        <v>21</v>
      </c>
      <c r="M1038" s="238">
        <f>G1038*(1+L1038/100)</f>
        <v>0</v>
      </c>
      <c r="N1038" s="238">
        <v>3.46E-3</v>
      </c>
      <c r="O1038" s="238">
        <f>ROUND(E1038*N1038,2)</f>
        <v>0.35</v>
      </c>
      <c r="P1038" s="238">
        <v>0</v>
      </c>
      <c r="Q1038" s="238">
        <f>ROUND(E1038*P1038,2)</f>
        <v>0</v>
      </c>
      <c r="R1038" s="238"/>
      <c r="S1038" s="238" t="s">
        <v>247</v>
      </c>
      <c r="T1038" s="239" t="s">
        <v>215</v>
      </c>
      <c r="U1038" s="222">
        <v>0</v>
      </c>
      <c r="V1038" s="222">
        <f>ROUND(E1038*U1038,2)</f>
        <v>0</v>
      </c>
      <c r="W1038" s="222"/>
      <c r="X1038" s="222" t="s">
        <v>248</v>
      </c>
      <c r="Y1038" s="211"/>
      <c r="Z1038" s="211"/>
      <c r="AA1038" s="211"/>
      <c r="AB1038" s="211"/>
      <c r="AC1038" s="211"/>
      <c r="AD1038" s="211"/>
      <c r="AE1038" s="211"/>
      <c r="AF1038" s="211"/>
      <c r="AG1038" s="211" t="s">
        <v>745</v>
      </c>
      <c r="AH1038" s="211"/>
      <c r="AI1038" s="211"/>
      <c r="AJ1038" s="211"/>
      <c r="AK1038" s="211"/>
      <c r="AL1038" s="211"/>
      <c r="AM1038" s="211"/>
      <c r="AN1038" s="211"/>
      <c r="AO1038" s="211"/>
      <c r="AP1038" s="211"/>
      <c r="AQ1038" s="211"/>
      <c r="AR1038" s="211"/>
      <c r="AS1038" s="211"/>
      <c r="AT1038" s="211"/>
      <c r="AU1038" s="211"/>
      <c r="AV1038" s="211"/>
      <c r="AW1038" s="211"/>
      <c r="AX1038" s="211"/>
      <c r="AY1038" s="211"/>
      <c r="AZ1038" s="211"/>
      <c r="BA1038" s="211"/>
      <c r="BB1038" s="211"/>
      <c r="BC1038" s="211"/>
      <c r="BD1038" s="211"/>
      <c r="BE1038" s="211"/>
      <c r="BF1038" s="211"/>
      <c r="BG1038" s="211"/>
      <c r="BH1038" s="211"/>
    </row>
    <row r="1039" spans="1:60" outlineLevel="1" x14ac:dyDescent="0.2">
      <c r="A1039" s="218"/>
      <c r="B1039" s="219"/>
      <c r="C1039" s="268" t="s">
        <v>2830</v>
      </c>
      <c r="D1039" s="259"/>
      <c r="E1039" s="260">
        <v>101.85</v>
      </c>
      <c r="F1039" s="222"/>
      <c r="G1039" s="222"/>
      <c r="H1039" s="222"/>
      <c r="I1039" s="222"/>
      <c r="J1039" s="222"/>
      <c r="K1039" s="222"/>
      <c r="L1039" s="222"/>
      <c r="M1039" s="222"/>
      <c r="N1039" s="222"/>
      <c r="O1039" s="222"/>
      <c r="P1039" s="222"/>
      <c r="Q1039" s="222"/>
      <c r="R1039" s="222"/>
      <c r="S1039" s="222"/>
      <c r="T1039" s="222"/>
      <c r="U1039" s="222"/>
      <c r="V1039" s="222"/>
      <c r="W1039" s="222"/>
      <c r="X1039" s="222"/>
      <c r="Y1039" s="211"/>
      <c r="Z1039" s="211"/>
      <c r="AA1039" s="211"/>
      <c r="AB1039" s="211"/>
      <c r="AC1039" s="211"/>
      <c r="AD1039" s="211"/>
      <c r="AE1039" s="211"/>
      <c r="AF1039" s="211"/>
      <c r="AG1039" s="211" t="s">
        <v>288</v>
      </c>
      <c r="AH1039" s="211">
        <v>0</v>
      </c>
      <c r="AI1039" s="211"/>
      <c r="AJ1039" s="211"/>
      <c r="AK1039" s="211"/>
      <c r="AL1039" s="211"/>
      <c r="AM1039" s="211"/>
      <c r="AN1039" s="211"/>
      <c r="AO1039" s="211"/>
      <c r="AP1039" s="211"/>
      <c r="AQ1039" s="211"/>
      <c r="AR1039" s="211"/>
      <c r="AS1039" s="211"/>
      <c r="AT1039" s="211"/>
      <c r="AU1039" s="211"/>
      <c r="AV1039" s="211"/>
      <c r="AW1039" s="211"/>
      <c r="AX1039" s="211"/>
      <c r="AY1039" s="211"/>
      <c r="AZ1039" s="211"/>
      <c r="BA1039" s="211"/>
      <c r="BB1039" s="211"/>
      <c r="BC1039" s="211"/>
      <c r="BD1039" s="211"/>
      <c r="BE1039" s="211"/>
      <c r="BF1039" s="211"/>
      <c r="BG1039" s="211"/>
      <c r="BH1039" s="211"/>
    </row>
    <row r="1040" spans="1:60" outlineLevel="1" x14ac:dyDescent="0.2">
      <c r="A1040" s="233">
        <v>246</v>
      </c>
      <c r="B1040" s="234" t="s">
        <v>2831</v>
      </c>
      <c r="C1040" s="252" t="s">
        <v>2832</v>
      </c>
      <c r="D1040" s="235" t="s">
        <v>349</v>
      </c>
      <c r="E1040" s="236">
        <v>141.80000000000001</v>
      </c>
      <c r="F1040" s="237"/>
      <c r="G1040" s="238">
        <f>ROUND(E1040*F1040,2)</f>
        <v>0</v>
      </c>
      <c r="H1040" s="237"/>
      <c r="I1040" s="238">
        <f>ROUND(E1040*H1040,2)</f>
        <v>0</v>
      </c>
      <c r="J1040" s="237"/>
      <c r="K1040" s="238">
        <f>ROUND(E1040*J1040,2)</f>
        <v>0</v>
      </c>
      <c r="L1040" s="238">
        <v>21</v>
      </c>
      <c r="M1040" s="238">
        <f>G1040*(1+L1040/100)</f>
        <v>0</v>
      </c>
      <c r="N1040" s="238">
        <v>1.58E-3</v>
      </c>
      <c r="O1040" s="238">
        <f>ROUND(E1040*N1040,2)</f>
        <v>0.22</v>
      </c>
      <c r="P1040" s="238">
        <v>0</v>
      </c>
      <c r="Q1040" s="238">
        <f>ROUND(E1040*P1040,2)</f>
        <v>0</v>
      </c>
      <c r="R1040" s="238"/>
      <c r="S1040" s="238" t="s">
        <v>247</v>
      </c>
      <c r="T1040" s="239" t="s">
        <v>215</v>
      </c>
      <c r="U1040" s="222">
        <v>0</v>
      </c>
      <c r="V1040" s="222">
        <f>ROUND(E1040*U1040,2)</f>
        <v>0</v>
      </c>
      <c r="W1040" s="222"/>
      <c r="X1040" s="222" t="s">
        <v>248</v>
      </c>
      <c r="Y1040" s="211"/>
      <c r="Z1040" s="211"/>
      <c r="AA1040" s="211"/>
      <c r="AB1040" s="211"/>
      <c r="AC1040" s="211"/>
      <c r="AD1040" s="211"/>
      <c r="AE1040" s="211"/>
      <c r="AF1040" s="211"/>
      <c r="AG1040" s="211" t="s">
        <v>745</v>
      </c>
      <c r="AH1040" s="211"/>
      <c r="AI1040" s="211"/>
      <c r="AJ1040" s="211"/>
      <c r="AK1040" s="211"/>
      <c r="AL1040" s="211"/>
      <c r="AM1040" s="211"/>
      <c r="AN1040" s="211"/>
      <c r="AO1040" s="211"/>
      <c r="AP1040" s="211"/>
      <c r="AQ1040" s="211"/>
      <c r="AR1040" s="211"/>
      <c r="AS1040" s="211"/>
      <c r="AT1040" s="211"/>
      <c r="AU1040" s="211"/>
      <c r="AV1040" s="211"/>
      <c r="AW1040" s="211"/>
      <c r="AX1040" s="211"/>
      <c r="AY1040" s="211"/>
      <c r="AZ1040" s="211"/>
      <c r="BA1040" s="211"/>
      <c r="BB1040" s="211"/>
      <c r="BC1040" s="211"/>
      <c r="BD1040" s="211"/>
      <c r="BE1040" s="211"/>
      <c r="BF1040" s="211"/>
      <c r="BG1040" s="211"/>
      <c r="BH1040" s="211"/>
    </row>
    <row r="1041" spans="1:60" outlineLevel="1" x14ac:dyDescent="0.2">
      <c r="A1041" s="218"/>
      <c r="B1041" s="219"/>
      <c r="C1041" s="253" t="s">
        <v>2833</v>
      </c>
      <c r="D1041" s="240"/>
      <c r="E1041" s="240"/>
      <c r="F1041" s="240"/>
      <c r="G1041" s="240"/>
      <c r="H1041" s="222"/>
      <c r="I1041" s="222"/>
      <c r="J1041" s="222"/>
      <c r="K1041" s="222"/>
      <c r="L1041" s="222"/>
      <c r="M1041" s="222"/>
      <c r="N1041" s="222"/>
      <c r="O1041" s="222"/>
      <c r="P1041" s="222"/>
      <c r="Q1041" s="222"/>
      <c r="R1041" s="222"/>
      <c r="S1041" s="222"/>
      <c r="T1041" s="222"/>
      <c r="U1041" s="222"/>
      <c r="V1041" s="222"/>
      <c r="W1041" s="222"/>
      <c r="X1041" s="222"/>
      <c r="Y1041" s="211"/>
      <c r="Z1041" s="211"/>
      <c r="AA1041" s="211"/>
      <c r="AB1041" s="211"/>
      <c r="AC1041" s="211"/>
      <c r="AD1041" s="211"/>
      <c r="AE1041" s="211"/>
      <c r="AF1041" s="211"/>
      <c r="AG1041" s="211" t="s">
        <v>219</v>
      </c>
      <c r="AH1041" s="211"/>
      <c r="AI1041" s="211"/>
      <c r="AJ1041" s="211"/>
      <c r="AK1041" s="211"/>
      <c r="AL1041" s="211"/>
      <c r="AM1041" s="211"/>
      <c r="AN1041" s="211"/>
      <c r="AO1041" s="211"/>
      <c r="AP1041" s="211"/>
      <c r="AQ1041" s="211"/>
      <c r="AR1041" s="211"/>
      <c r="AS1041" s="211"/>
      <c r="AT1041" s="211"/>
      <c r="AU1041" s="211"/>
      <c r="AV1041" s="211"/>
      <c r="AW1041" s="211"/>
      <c r="AX1041" s="211"/>
      <c r="AY1041" s="211"/>
      <c r="AZ1041" s="211"/>
      <c r="BA1041" s="211"/>
      <c r="BB1041" s="211"/>
      <c r="BC1041" s="211"/>
      <c r="BD1041" s="211"/>
      <c r="BE1041" s="211"/>
      <c r="BF1041" s="211"/>
      <c r="BG1041" s="211"/>
      <c r="BH1041" s="211"/>
    </row>
    <row r="1042" spans="1:60" outlineLevel="1" x14ac:dyDescent="0.2">
      <c r="A1042" s="218"/>
      <c r="B1042" s="219"/>
      <c r="C1042" s="268" t="s">
        <v>2793</v>
      </c>
      <c r="D1042" s="259"/>
      <c r="E1042" s="260">
        <v>141.80000000000001</v>
      </c>
      <c r="F1042" s="222"/>
      <c r="G1042" s="222"/>
      <c r="H1042" s="222"/>
      <c r="I1042" s="222"/>
      <c r="J1042" s="222"/>
      <c r="K1042" s="222"/>
      <c r="L1042" s="222"/>
      <c r="M1042" s="222"/>
      <c r="N1042" s="222"/>
      <c r="O1042" s="222"/>
      <c r="P1042" s="222"/>
      <c r="Q1042" s="222"/>
      <c r="R1042" s="222"/>
      <c r="S1042" s="222"/>
      <c r="T1042" s="222"/>
      <c r="U1042" s="222"/>
      <c r="V1042" s="222"/>
      <c r="W1042" s="222"/>
      <c r="X1042" s="222"/>
      <c r="Y1042" s="211"/>
      <c r="Z1042" s="211"/>
      <c r="AA1042" s="211"/>
      <c r="AB1042" s="211"/>
      <c r="AC1042" s="211"/>
      <c r="AD1042" s="211"/>
      <c r="AE1042" s="211"/>
      <c r="AF1042" s="211"/>
      <c r="AG1042" s="211" t="s">
        <v>288</v>
      </c>
      <c r="AH1042" s="211">
        <v>0</v>
      </c>
      <c r="AI1042" s="211"/>
      <c r="AJ1042" s="211"/>
      <c r="AK1042" s="211"/>
      <c r="AL1042" s="211"/>
      <c r="AM1042" s="211"/>
      <c r="AN1042" s="211"/>
      <c r="AO1042" s="211"/>
      <c r="AP1042" s="211"/>
      <c r="AQ1042" s="211"/>
      <c r="AR1042" s="211"/>
      <c r="AS1042" s="211"/>
      <c r="AT1042" s="211"/>
      <c r="AU1042" s="211"/>
      <c r="AV1042" s="211"/>
      <c r="AW1042" s="211"/>
      <c r="AX1042" s="211"/>
      <c r="AY1042" s="211"/>
      <c r="AZ1042" s="211"/>
      <c r="BA1042" s="211"/>
      <c r="BB1042" s="211"/>
      <c r="BC1042" s="211"/>
      <c r="BD1042" s="211"/>
      <c r="BE1042" s="211"/>
      <c r="BF1042" s="211"/>
      <c r="BG1042" s="211"/>
      <c r="BH1042" s="211"/>
    </row>
    <row r="1043" spans="1:60" outlineLevel="1" x14ac:dyDescent="0.2">
      <c r="A1043" s="233">
        <v>247</v>
      </c>
      <c r="B1043" s="234" t="s">
        <v>2834</v>
      </c>
      <c r="C1043" s="252" t="s">
        <v>2835</v>
      </c>
      <c r="D1043" s="235" t="s">
        <v>980</v>
      </c>
      <c r="E1043" s="236">
        <v>8</v>
      </c>
      <c r="F1043" s="237"/>
      <c r="G1043" s="238">
        <f>ROUND(E1043*F1043,2)</f>
        <v>0</v>
      </c>
      <c r="H1043" s="237"/>
      <c r="I1043" s="238">
        <f>ROUND(E1043*H1043,2)</f>
        <v>0</v>
      </c>
      <c r="J1043" s="237"/>
      <c r="K1043" s="238">
        <f>ROUND(E1043*J1043,2)</f>
        <v>0</v>
      </c>
      <c r="L1043" s="238">
        <v>21</v>
      </c>
      <c r="M1043" s="238">
        <f>G1043*(1+L1043/100)</f>
        <v>0</v>
      </c>
      <c r="N1043" s="238">
        <v>1.58E-3</v>
      </c>
      <c r="O1043" s="238">
        <f>ROUND(E1043*N1043,2)</f>
        <v>0.01</v>
      </c>
      <c r="P1043" s="238">
        <v>0</v>
      </c>
      <c r="Q1043" s="238">
        <f>ROUND(E1043*P1043,2)</f>
        <v>0</v>
      </c>
      <c r="R1043" s="238"/>
      <c r="S1043" s="238" t="s">
        <v>247</v>
      </c>
      <c r="T1043" s="239" t="s">
        <v>215</v>
      </c>
      <c r="U1043" s="222">
        <v>0</v>
      </c>
      <c r="V1043" s="222">
        <f>ROUND(E1043*U1043,2)</f>
        <v>0</v>
      </c>
      <c r="W1043" s="222"/>
      <c r="X1043" s="222" t="s">
        <v>248</v>
      </c>
      <c r="Y1043" s="211"/>
      <c r="Z1043" s="211"/>
      <c r="AA1043" s="211"/>
      <c r="AB1043" s="211"/>
      <c r="AC1043" s="211"/>
      <c r="AD1043" s="211"/>
      <c r="AE1043" s="211"/>
      <c r="AF1043" s="211"/>
      <c r="AG1043" s="211" t="s">
        <v>249</v>
      </c>
      <c r="AH1043" s="211"/>
      <c r="AI1043" s="211"/>
      <c r="AJ1043" s="211"/>
      <c r="AK1043" s="211"/>
      <c r="AL1043" s="211"/>
      <c r="AM1043" s="211"/>
      <c r="AN1043" s="211"/>
      <c r="AO1043" s="211"/>
      <c r="AP1043" s="211"/>
      <c r="AQ1043" s="211"/>
      <c r="AR1043" s="211"/>
      <c r="AS1043" s="211"/>
      <c r="AT1043" s="211"/>
      <c r="AU1043" s="211"/>
      <c r="AV1043" s="211"/>
      <c r="AW1043" s="211"/>
      <c r="AX1043" s="211"/>
      <c r="AY1043" s="211"/>
      <c r="AZ1043" s="211"/>
      <c r="BA1043" s="211"/>
      <c r="BB1043" s="211"/>
      <c r="BC1043" s="211"/>
      <c r="BD1043" s="211"/>
      <c r="BE1043" s="211"/>
      <c r="BF1043" s="211"/>
      <c r="BG1043" s="211"/>
      <c r="BH1043" s="211"/>
    </row>
    <row r="1044" spans="1:60" outlineLevel="1" x14ac:dyDescent="0.2">
      <c r="A1044" s="218"/>
      <c r="B1044" s="219"/>
      <c r="C1044" s="253" t="s">
        <v>2836</v>
      </c>
      <c r="D1044" s="240"/>
      <c r="E1044" s="240"/>
      <c r="F1044" s="240"/>
      <c r="G1044" s="240"/>
      <c r="H1044" s="222"/>
      <c r="I1044" s="222"/>
      <c r="J1044" s="222"/>
      <c r="K1044" s="222"/>
      <c r="L1044" s="222"/>
      <c r="M1044" s="222"/>
      <c r="N1044" s="222"/>
      <c r="O1044" s="222"/>
      <c r="P1044" s="222"/>
      <c r="Q1044" s="222"/>
      <c r="R1044" s="222"/>
      <c r="S1044" s="222"/>
      <c r="T1044" s="222"/>
      <c r="U1044" s="222"/>
      <c r="V1044" s="222"/>
      <c r="W1044" s="222"/>
      <c r="X1044" s="222"/>
      <c r="Y1044" s="211"/>
      <c r="Z1044" s="211"/>
      <c r="AA1044" s="211"/>
      <c r="AB1044" s="211"/>
      <c r="AC1044" s="211"/>
      <c r="AD1044" s="211"/>
      <c r="AE1044" s="211"/>
      <c r="AF1044" s="211"/>
      <c r="AG1044" s="211" t="s">
        <v>219</v>
      </c>
      <c r="AH1044" s="211"/>
      <c r="AI1044" s="211"/>
      <c r="AJ1044" s="211"/>
      <c r="AK1044" s="211"/>
      <c r="AL1044" s="211"/>
      <c r="AM1044" s="211"/>
      <c r="AN1044" s="211"/>
      <c r="AO1044" s="211"/>
      <c r="AP1044" s="211"/>
      <c r="AQ1044" s="211"/>
      <c r="AR1044" s="211"/>
      <c r="AS1044" s="211"/>
      <c r="AT1044" s="211"/>
      <c r="AU1044" s="211"/>
      <c r="AV1044" s="211"/>
      <c r="AW1044" s="211"/>
      <c r="AX1044" s="211"/>
      <c r="AY1044" s="211"/>
      <c r="AZ1044" s="211"/>
      <c r="BA1044" s="211"/>
      <c r="BB1044" s="211"/>
      <c r="BC1044" s="211"/>
      <c r="BD1044" s="211"/>
      <c r="BE1044" s="211"/>
      <c r="BF1044" s="211"/>
      <c r="BG1044" s="211"/>
      <c r="BH1044" s="211"/>
    </row>
    <row r="1045" spans="1:60" outlineLevel="1" x14ac:dyDescent="0.2">
      <c r="A1045" s="218"/>
      <c r="B1045" s="219"/>
      <c r="C1045" s="268" t="s">
        <v>2794</v>
      </c>
      <c r="D1045" s="259"/>
      <c r="E1045" s="260">
        <v>8</v>
      </c>
      <c r="F1045" s="222"/>
      <c r="G1045" s="222"/>
      <c r="H1045" s="222"/>
      <c r="I1045" s="222"/>
      <c r="J1045" s="222"/>
      <c r="K1045" s="222"/>
      <c r="L1045" s="222"/>
      <c r="M1045" s="222"/>
      <c r="N1045" s="222"/>
      <c r="O1045" s="222"/>
      <c r="P1045" s="222"/>
      <c r="Q1045" s="222"/>
      <c r="R1045" s="222"/>
      <c r="S1045" s="222"/>
      <c r="T1045" s="222"/>
      <c r="U1045" s="222"/>
      <c r="V1045" s="222"/>
      <c r="W1045" s="222"/>
      <c r="X1045" s="222"/>
      <c r="Y1045" s="211"/>
      <c r="Z1045" s="211"/>
      <c r="AA1045" s="211"/>
      <c r="AB1045" s="211"/>
      <c r="AC1045" s="211"/>
      <c r="AD1045" s="211"/>
      <c r="AE1045" s="211"/>
      <c r="AF1045" s="211"/>
      <c r="AG1045" s="211" t="s">
        <v>288</v>
      </c>
      <c r="AH1045" s="211">
        <v>0</v>
      </c>
      <c r="AI1045" s="211"/>
      <c r="AJ1045" s="211"/>
      <c r="AK1045" s="211"/>
      <c r="AL1045" s="211"/>
      <c r="AM1045" s="211"/>
      <c r="AN1045" s="211"/>
      <c r="AO1045" s="211"/>
      <c r="AP1045" s="211"/>
      <c r="AQ1045" s="211"/>
      <c r="AR1045" s="211"/>
      <c r="AS1045" s="211"/>
      <c r="AT1045" s="211"/>
      <c r="AU1045" s="211"/>
      <c r="AV1045" s="211"/>
      <c r="AW1045" s="211"/>
      <c r="AX1045" s="211"/>
      <c r="AY1045" s="211"/>
      <c r="AZ1045" s="211"/>
      <c r="BA1045" s="211"/>
      <c r="BB1045" s="211"/>
      <c r="BC1045" s="211"/>
      <c r="BD1045" s="211"/>
      <c r="BE1045" s="211"/>
      <c r="BF1045" s="211"/>
      <c r="BG1045" s="211"/>
      <c r="BH1045" s="211"/>
    </row>
    <row r="1046" spans="1:60" outlineLevel="1" x14ac:dyDescent="0.2">
      <c r="A1046" s="233">
        <v>248</v>
      </c>
      <c r="B1046" s="234" t="s">
        <v>2837</v>
      </c>
      <c r="C1046" s="252" t="s">
        <v>2838</v>
      </c>
      <c r="D1046" s="235" t="s">
        <v>980</v>
      </c>
      <c r="E1046" s="236">
        <v>8</v>
      </c>
      <c r="F1046" s="237"/>
      <c r="G1046" s="238">
        <f>ROUND(E1046*F1046,2)</f>
        <v>0</v>
      </c>
      <c r="H1046" s="237"/>
      <c r="I1046" s="238">
        <f>ROUND(E1046*H1046,2)</f>
        <v>0</v>
      </c>
      <c r="J1046" s="237"/>
      <c r="K1046" s="238">
        <f>ROUND(E1046*J1046,2)</f>
        <v>0</v>
      </c>
      <c r="L1046" s="238">
        <v>21</v>
      </c>
      <c r="M1046" s="238">
        <f>G1046*(1+L1046/100)</f>
        <v>0</v>
      </c>
      <c r="N1046" s="238">
        <v>1.58E-3</v>
      </c>
      <c r="O1046" s="238">
        <f>ROUND(E1046*N1046,2)</f>
        <v>0.01</v>
      </c>
      <c r="P1046" s="238">
        <v>0</v>
      </c>
      <c r="Q1046" s="238">
        <f>ROUND(E1046*P1046,2)</f>
        <v>0</v>
      </c>
      <c r="R1046" s="238"/>
      <c r="S1046" s="238" t="s">
        <v>247</v>
      </c>
      <c r="T1046" s="239" t="s">
        <v>215</v>
      </c>
      <c r="U1046" s="222">
        <v>0</v>
      </c>
      <c r="V1046" s="222">
        <f>ROUND(E1046*U1046,2)</f>
        <v>0</v>
      </c>
      <c r="W1046" s="222"/>
      <c r="X1046" s="222" t="s">
        <v>248</v>
      </c>
      <c r="Y1046" s="211"/>
      <c r="Z1046" s="211"/>
      <c r="AA1046" s="211"/>
      <c r="AB1046" s="211"/>
      <c r="AC1046" s="211"/>
      <c r="AD1046" s="211"/>
      <c r="AE1046" s="211"/>
      <c r="AF1046" s="211"/>
      <c r="AG1046" s="211" t="s">
        <v>745</v>
      </c>
      <c r="AH1046" s="211"/>
      <c r="AI1046" s="211"/>
      <c r="AJ1046" s="211"/>
      <c r="AK1046" s="211"/>
      <c r="AL1046" s="211"/>
      <c r="AM1046" s="211"/>
      <c r="AN1046" s="211"/>
      <c r="AO1046" s="211"/>
      <c r="AP1046" s="211"/>
      <c r="AQ1046" s="211"/>
      <c r="AR1046" s="211"/>
      <c r="AS1046" s="211"/>
      <c r="AT1046" s="211"/>
      <c r="AU1046" s="211"/>
      <c r="AV1046" s="211"/>
      <c r="AW1046" s="211"/>
      <c r="AX1046" s="211"/>
      <c r="AY1046" s="211"/>
      <c r="AZ1046" s="211"/>
      <c r="BA1046" s="211"/>
      <c r="BB1046" s="211"/>
      <c r="BC1046" s="211"/>
      <c r="BD1046" s="211"/>
      <c r="BE1046" s="211"/>
      <c r="BF1046" s="211"/>
      <c r="BG1046" s="211"/>
      <c r="BH1046" s="211"/>
    </row>
    <row r="1047" spans="1:60" outlineLevel="1" x14ac:dyDescent="0.2">
      <c r="A1047" s="218"/>
      <c r="B1047" s="219"/>
      <c r="C1047" s="253" t="s">
        <v>2836</v>
      </c>
      <c r="D1047" s="240"/>
      <c r="E1047" s="240"/>
      <c r="F1047" s="240"/>
      <c r="G1047" s="240"/>
      <c r="H1047" s="222"/>
      <c r="I1047" s="222"/>
      <c r="J1047" s="222"/>
      <c r="K1047" s="222"/>
      <c r="L1047" s="222"/>
      <c r="M1047" s="222"/>
      <c r="N1047" s="222"/>
      <c r="O1047" s="222"/>
      <c r="P1047" s="222"/>
      <c r="Q1047" s="222"/>
      <c r="R1047" s="222"/>
      <c r="S1047" s="222"/>
      <c r="T1047" s="222"/>
      <c r="U1047" s="222"/>
      <c r="V1047" s="222"/>
      <c r="W1047" s="222"/>
      <c r="X1047" s="222"/>
      <c r="Y1047" s="211"/>
      <c r="Z1047" s="211"/>
      <c r="AA1047" s="211"/>
      <c r="AB1047" s="211"/>
      <c r="AC1047" s="211"/>
      <c r="AD1047" s="211"/>
      <c r="AE1047" s="211"/>
      <c r="AF1047" s="211"/>
      <c r="AG1047" s="211" t="s">
        <v>219</v>
      </c>
      <c r="AH1047" s="211"/>
      <c r="AI1047" s="211"/>
      <c r="AJ1047" s="211"/>
      <c r="AK1047" s="211"/>
      <c r="AL1047" s="211"/>
      <c r="AM1047" s="211"/>
      <c r="AN1047" s="211"/>
      <c r="AO1047" s="211"/>
      <c r="AP1047" s="211"/>
      <c r="AQ1047" s="211"/>
      <c r="AR1047" s="211"/>
      <c r="AS1047" s="211"/>
      <c r="AT1047" s="211"/>
      <c r="AU1047" s="211"/>
      <c r="AV1047" s="211"/>
      <c r="AW1047" s="211"/>
      <c r="AX1047" s="211"/>
      <c r="AY1047" s="211"/>
      <c r="AZ1047" s="211"/>
      <c r="BA1047" s="211"/>
      <c r="BB1047" s="211"/>
      <c r="BC1047" s="211"/>
      <c r="BD1047" s="211"/>
      <c r="BE1047" s="211"/>
      <c r="BF1047" s="211"/>
      <c r="BG1047" s="211"/>
      <c r="BH1047" s="211"/>
    </row>
    <row r="1048" spans="1:60" outlineLevel="1" x14ac:dyDescent="0.2">
      <c r="A1048" s="218"/>
      <c r="B1048" s="219"/>
      <c r="C1048" s="268" t="s">
        <v>2794</v>
      </c>
      <c r="D1048" s="259"/>
      <c r="E1048" s="260">
        <v>8</v>
      </c>
      <c r="F1048" s="222"/>
      <c r="G1048" s="222"/>
      <c r="H1048" s="222"/>
      <c r="I1048" s="222"/>
      <c r="J1048" s="222"/>
      <c r="K1048" s="222"/>
      <c r="L1048" s="222"/>
      <c r="M1048" s="222"/>
      <c r="N1048" s="222"/>
      <c r="O1048" s="222"/>
      <c r="P1048" s="222"/>
      <c r="Q1048" s="222"/>
      <c r="R1048" s="222"/>
      <c r="S1048" s="222"/>
      <c r="T1048" s="222"/>
      <c r="U1048" s="222"/>
      <c r="V1048" s="222"/>
      <c r="W1048" s="222"/>
      <c r="X1048" s="222"/>
      <c r="Y1048" s="211"/>
      <c r="Z1048" s="211"/>
      <c r="AA1048" s="211"/>
      <c r="AB1048" s="211"/>
      <c r="AC1048" s="211"/>
      <c r="AD1048" s="211"/>
      <c r="AE1048" s="211"/>
      <c r="AF1048" s="211"/>
      <c r="AG1048" s="211" t="s">
        <v>288</v>
      </c>
      <c r="AH1048" s="211">
        <v>0</v>
      </c>
      <c r="AI1048" s="211"/>
      <c r="AJ1048" s="211"/>
      <c r="AK1048" s="211"/>
      <c r="AL1048" s="211"/>
      <c r="AM1048" s="211"/>
      <c r="AN1048" s="211"/>
      <c r="AO1048" s="211"/>
      <c r="AP1048" s="211"/>
      <c r="AQ1048" s="211"/>
      <c r="AR1048" s="211"/>
      <c r="AS1048" s="211"/>
      <c r="AT1048" s="211"/>
      <c r="AU1048" s="211"/>
      <c r="AV1048" s="211"/>
      <c r="AW1048" s="211"/>
      <c r="AX1048" s="211"/>
      <c r="AY1048" s="211"/>
      <c r="AZ1048" s="211"/>
      <c r="BA1048" s="211"/>
      <c r="BB1048" s="211"/>
      <c r="BC1048" s="211"/>
      <c r="BD1048" s="211"/>
      <c r="BE1048" s="211"/>
      <c r="BF1048" s="211"/>
      <c r="BG1048" s="211"/>
      <c r="BH1048" s="211"/>
    </row>
    <row r="1049" spans="1:60" outlineLevel="1" x14ac:dyDescent="0.2">
      <c r="A1049" s="233">
        <v>249</v>
      </c>
      <c r="B1049" s="234" t="s">
        <v>2839</v>
      </c>
      <c r="C1049" s="252" t="s">
        <v>2840</v>
      </c>
      <c r="D1049" s="235" t="s">
        <v>349</v>
      </c>
      <c r="E1049" s="236">
        <v>5.1449999999999996</v>
      </c>
      <c r="F1049" s="237"/>
      <c r="G1049" s="238">
        <f>ROUND(E1049*F1049,2)</f>
        <v>0</v>
      </c>
      <c r="H1049" s="237"/>
      <c r="I1049" s="238">
        <f>ROUND(E1049*H1049,2)</f>
        <v>0</v>
      </c>
      <c r="J1049" s="237"/>
      <c r="K1049" s="238">
        <f>ROUND(E1049*J1049,2)</f>
        <v>0</v>
      </c>
      <c r="L1049" s="238">
        <v>21</v>
      </c>
      <c r="M1049" s="238">
        <f>G1049*(1+L1049/100)</f>
        <v>0</v>
      </c>
      <c r="N1049" s="238">
        <v>1.0499999999999999E-3</v>
      </c>
      <c r="O1049" s="238">
        <f>ROUND(E1049*N1049,2)</f>
        <v>0.01</v>
      </c>
      <c r="P1049" s="238">
        <v>0</v>
      </c>
      <c r="Q1049" s="238">
        <f>ROUND(E1049*P1049,2)</f>
        <v>0</v>
      </c>
      <c r="R1049" s="238"/>
      <c r="S1049" s="238" t="s">
        <v>247</v>
      </c>
      <c r="T1049" s="239" t="s">
        <v>215</v>
      </c>
      <c r="U1049" s="222">
        <v>0</v>
      </c>
      <c r="V1049" s="222">
        <f>ROUND(E1049*U1049,2)</f>
        <v>0</v>
      </c>
      <c r="W1049" s="222"/>
      <c r="X1049" s="222" t="s">
        <v>248</v>
      </c>
      <c r="Y1049" s="211"/>
      <c r="Z1049" s="211"/>
      <c r="AA1049" s="211"/>
      <c r="AB1049" s="211"/>
      <c r="AC1049" s="211"/>
      <c r="AD1049" s="211"/>
      <c r="AE1049" s="211"/>
      <c r="AF1049" s="211"/>
      <c r="AG1049" s="211" t="s">
        <v>745</v>
      </c>
      <c r="AH1049" s="211"/>
      <c r="AI1049" s="211"/>
      <c r="AJ1049" s="211"/>
      <c r="AK1049" s="211"/>
      <c r="AL1049" s="211"/>
      <c r="AM1049" s="211"/>
      <c r="AN1049" s="211"/>
      <c r="AO1049" s="211"/>
      <c r="AP1049" s="211"/>
      <c r="AQ1049" s="211"/>
      <c r="AR1049" s="211"/>
      <c r="AS1049" s="211"/>
      <c r="AT1049" s="211"/>
      <c r="AU1049" s="211"/>
      <c r="AV1049" s="211"/>
      <c r="AW1049" s="211"/>
      <c r="AX1049" s="211"/>
      <c r="AY1049" s="211"/>
      <c r="AZ1049" s="211"/>
      <c r="BA1049" s="211"/>
      <c r="BB1049" s="211"/>
      <c r="BC1049" s="211"/>
      <c r="BD1049" s="211"/>
      <c r="BE1049" s="211"/>
      <c r="BF1049" s="211"/>
      <c r="BG1049" s="211"/>
      <c r="BH1049" s="211"/>
    </row>
    <row r="1050" spans="1:60" outlineLevel="1" x14ac:dyDescent="0.2">
      <c r="A1050" s="218"/>
      <c r="B1050" s="219"/>
      <c r="C1050" s="253" t="s">
        <v>955</v>
      </c>
      <c r="D1050" s="240"/>
      <c r="E1050" s="240"/>
      <c r="F1050" s="240"/>
      <c r="G1050" s="240"/>
      <c r="H1050" s="222"/>
      <c r="I1050" s="222"/>
      <c r="J1050" s="222"/>
      <c r="K1050" s="222"/>
      <c r="L1050" s="222"/>
      <c r="M1050" s="222"/>
      <c r="N1050" s="222"/>
      <c r="O1050" s="222"/>
      <c r="P1050" s="222"/>
      <c r="Q1050" s="222"/>
      <c r="R1050" s="222"/>
      <c r="S1050" s="222"/>
      <c r="T1050" s="222"/>
      <c r="U1050" s="222"/>
      <c r="V1050" s="222"/>
      <c r="W1050" s="222"/>
      <c r="X1050" s="222"/>
      <c r="Y1050" s="211"/>
      <c r="Z1050" s="211"/>
      <c r="AA1050" s="211"/>
      <c r="AB1050" s="211"/>
      <c r="AC1050" s="211"/>
      <c r="AD1050" s="211"/>
      <c r="AE1050" s="211"/>
      <c r="AF1050" s="211"/>
      <c r="AG1050" s="211" t="s">
        <v>219</v>
      </c>
      <c r="AH1050" s="211"/>
      <c r="AI1050" s="211"/>
      <c r="AJ1050" s="211"/>
      <c r="AK1050" s="211"/>
      <c r="AL1050" s="211"/>
      <c r="AM1050" s="211"/>
      <c r="AN1050" s="211"/>
      <c r="AO1050" s="211"/>
      <c r="AP1050" s="211"/>
      <c r="AQ1050" s="211"/>
      <c r="AR1050" s="211"/>
      <c r="AS1050" s="211"/>
      <c r="AT1050" s="211"/>
      <c r="AU1050" s="211"/>
      <c r="AV1050" s="211"/>
      <c r="AW1050" s="211"/>
      <c r="AX1050" s="211"/>
      <c r="AY1050" s="211"/>
      <c r="AZ1050" s="211"/>
      <c r="BA1050" s="211"/>
      <c r="BB1050" s="211"/>
      <c r="BC1050" s="211"/>
      <c r="BD1050" s="211"/>
      <c r="BE1050" s="211"/>
      <c r="BF1050" s="211"/>
      <c r="BG1050" s="211"/>
      <c r="BH1050" s="211"/>
    </row>
    <row r="1051" spans="1:60" outlineLevel="1" x14ac:dyDescent="0.2">
      <c r="A1051" s="218"/>
      <c r="B1051" s="219"/>
      <c r="C1051" s="268" t="s">
        <v>2841</v>
      </c>
      <c r="D1051" s="259"/>
      <c r="E1051" s="260">
        <v>5.14</v>
      </c>
      <c r="F1051" s="222"/>
      <c r="G1051" s="222"/>
      <c r="H1051" s="222"/>
      <c r="I1051" s="222"/>
      <c r="J1051" s="222"/>
      <c r="K1051" s="222"/>
      <c r="L1051" s="222"/>
      <c r="M1051" s="222"/>
      <c r="N1051" s="222"/>
      <c r="O1051" s="222"/>
      <c r="P1051" s="222"/>
      <c r="Q1051" s="222"/>
      <c r="R1051" s="222"/>
      <c r="S1051" s="222"/>
      <c r="T1051" s="222"/>
      <c r="U1051" s="222"/>
      <c r="V1051" s="222"/>
      <c r="W1051" s="222"/>
      <c r="X1051" s="222"/>
      <c r="Y1051" s="211"/>
      <c r="Z1051" s="211"/>
      <c r="AA1051" s="211"/>
      <c r="AB1051" s="211"/>
      <c r="AC1051" s="211"/>
      <c r="AD1051" s="211"/>
      <c r="AE1051" s="211"/>
      <c r="AF1051" s="211"/>
      <c r="AG1051" s="211" t="s">
        <v>288</v>
      </c>
      <c r="AH1051" s="211">
        <v>0</v>
      </c>
      <c r="AI1051" s="211"/>
      <c r="AJ1051" s="211"/>
      <c r="AK1051" s="211"/>
      <c r="AL1051" s="211"/>
      <c r="AM1051" s="211"/>
      <c r="AN1051" s="211"/>
      <c r="AO1051" s="211"/>
      <c r="AP1051" s="211"/>
      <c r="AQ1051" s="211"/>
      <c r="AR1051" s="211"/>
      <c r="AS1051" s="211"/>
      <c r="AT1051" s="211"/>
      <c r="AU1051" s="211"/>
      <c r="AV1051" s="211"/>
      <c r="AW1051" s="211"/>
      <c r="AX1051" s="211"/>
      <c r="AY1051" s="211"/>
      <c r="AZ1051" s="211"/>
      <c r="BA1051" s="211"/>
      <c r="BB1051" s="211"/>
      <c r="BC1051" s="211"/>
      <c r="BD1051" s="211"/>
      <c r="BE1051" s="211"/>
      <c r="BF1051" s="211"/>
      <c r="BG1051" s="211"/>
      <c r="BH1051" s="211"/>
    </row>
    <row r="1052" spans="1:60" outlineLevel="1" x14ac:dyDescent="0.2">
      <c r="A1052" s="233">
        <v>250</v>
      </c>
      <c r="B1052" s="234" t="s">
        <v>2842</v>
      </c>
      <c r="C1052" s="252" t="s">
        <v>2843</v>
      </c>
      <c r="D1052" s="235" t="s">
        <v>349</v>
      </c>
      <c r="E1052" s="236">
        <v>74.025000000000006</v>
      </c>
      <c r="F1052" s="237"/>
      <c r="G1052" s="238">
        <f>ROUND(E1052*F1052,2)</f>
        <v>0</v>
      </c>
      <c r="H1052" s="237"/>
      <c r="I1052" s="238">
        <f>ROUND(E1052*H1052,2)</f>
        <v>0</v>
      </c>
      <c r="J1052" s="237"/>
      <c r="K1052" s="238">
        <f>ROUND(E1052*J1052,2)</f>
        <v>0</v>
      </c>
      <c r="L1052" s="238">
        <v>21</v>
      </c>
      <c r="M1052" s="238">
        <f>G1052*(1+L1052/100)</f>
        <v>0</v>
      </c>
      <c r="N1052" s="238">
        <v>0</v>
      </c>
      <c r="O1052" s="238">
        <f>ROUND(E1052*N1052,2)</f>
        <v>0</v>
      </c>
      <c r="P1052" s="238">
        <v>0</v>
      </c>
      <c r="Q1052" s="238">
        <f>ROUND(E1052*P1052,2)</f>
        <v>0</v>
      </c>
      <c r="R1052" s="238" t="s">
        <v>910</v>
      </c>
      <c r="S1052" s="238" t="s">
        <v>214</v>
      </c>
      <c r="T1052" s="239" t="s">
        <v>284</v>
      </c>
      <c r="U1052" s="222">
        <v>0.43125000000000002</v>
      </c>
      <c r="V1052" s="222">
        <f>ROUND(E1052*U1052,2)</f>
        <v>31.92</v>
      </c>
      <c r="W1052" s="222"/>
      <c r="X1052" s="222" t="s">
        <v>248</v>
      </c>
      <c r="Y1052" s="211"/>
      <c r="Z1052" s="211"/>
      <c r="AA1052" s="211"/>
      <c r="AB1052" s="211"/>
      <c r="AC1052" s="211"/>
      <c r="AD1052" s="211"/>
      <c r="AE1052" s="211"/>
      <c r="AF1052" s="211"/>
      <c r="AG1052" s="211" t="s">
        <v>745</v>
      </c>
      <c r="AH1052" s="211"/>
      <c r="AI1052" s="211"/>
      <c r="AJ1052" s="211"/>
      <c r="AK1052" s="211"/>
      <c r="AL1052" s="211"/>
      <c r="AM1052" s="211"/>
      <c r="AN1052" s="211"/>
      <c r="AO1052" s="211"/>
      <c r="AP1052" s="211"/>
      <c r="AQ1052" s="211"/>
      <c r="AR1052" s="211"/>
      <c r="AS1052" s="211"/>
      <c r="AT1052" s="211"/>
      <c r="AU1052" s="211"/>
      <c r="AV1052" s="211"/>
      <c r="AW1052" s="211"/>
      <c r="AX1052" s="211"/>
      <c r="AY1052" s="211"/>
      <c r="AZ1052" s="211"/>
      <c r="BA1052" s="211"/>
      <c r="BB1052" s="211"/>
      <c r="BC1052" s="211"/>
      <c r="BD1052" s="211"/>
      <c r="BE1052" s="211"/>
      <c r="BF1052" s="211"/>
      <c r="BG1052" s="211"/>
      <c r="BH1052" s="211"/>
    </row>
    <row r="1053" spans="1:60" outlineLevel="1" x14ac:dyDescent="0.2">
      <c r="A1053" s="218"/>
      <c r="B1053" s="219"/>
      <c r="C1053" s="268" t="s">
        <v>2844</v>
      </c>
      <c r="D1053" s="259"/>
      <c r="E1053" s="260">
        <v>74.03</v>
      </c>
      <c r="F1053" s="222"/>
      <c r="G1053" s="222"/>
      <c r="H1053" s="222"/>
      <c r="I1053" s="222"/>
      <c r="J1053" s="222"/>
      <c r="K1053" s="222"/>
      <c r="L1053" s="222"/>
      <c r="M1053" s="222"/>
      <c r="N1053" s="222"/>
      <c r="O1053" s="222"/>
      <c r="P1053" s="222"/>
      <c r="Q1053" s="222"/>
      <c r="R1053" s="222"/>
      <c r="S1053" s="222"/>
      <c r="T1053" s="222"/>
      <c r="U1053" s="222"/>
      <c r="V1053" s="222"/>
      <c r="W1053" s="222"/>
      <c r="X1053" s="222"/>
      <c r="Y1053" s="211"/>
      <c r="Z1053" s="211"/>
      <c r="AA1053" s="211"/>
      <c r="AB1053" s="211"/>
      <c r="AC1053" s="211"/>
      <c r="AD1053" s="211"/>
      <c r="AE1053" s="211"/>
      <c r="AF1053" s="211"/>
      <c r="AG1053" s="211" t="s">
        <v>288</v>
      </c>
      <c r="AH1053" s="211">
        <v>0</v>
      </c>
      <c r="AI1053" s="211"/>
      <c r="AJ1053" s="211"/>
      <c r="AK1053" s="211"/>
      <c r="AL1053" s="211"/>
      <c r="AM1053" s="211"/>
      <c r="AN1053" s="211"/>
      <c r="AO1053" s="211"/>
      <c r="AP1053" s="211"/>
      <c r="AQ1053" s="211"/>
      <c r="AR1053" s="211"/>
      <c r="AS1053" s="211"/>
      <c r="AT1053" s="211"/>
      <c r="AU1053" s="211"/>
      <c r="AV1053" s="211"/>
      <c r="AW1053" s="211"/>
      <c r="AX1053" s="211"/>
      <c r="AY1053" s="211"/>
      <c r="AZ1053" s="211"/>
      <c r="BA1053" s="211"/>
      <c r="BB1053" s="211"/>
      <c r="BC1053" s="211"/>
      <c r="BD1053" s="211"/>
      <c r="BE1053" s="211"/>
      <c r="BF1053" s="211"/>
      <c r="BG1053" s="211"/>
      <c r="BH1053" s="211"/>
    </row>
    <row r="1054" spans="1:60" ht="20.95" outlineLevel="1" x14ac:dyDescent="0.2">
      <c r="A1054" s="233">
        <v>251</v>
      </c>
      <c r="B1054" s="234" t="s">
        <v>2845</v>
      </c>
      <c r="C1054" s="252" t="s">
        <v>2846</v>
      </c>
      <c r="D1054" s="235" t="s">
        <v>349</v>
      </c>
      <c r="E1054" s="236">
        <v>147.63</v>
      </c>
      <c r="F1054" s="237"/>
      <c r="G1054" s="238">
        <f>ROUND(E1054*F1054,2)</f>
        <v>0</v>
      </c>
      <c r="H1054" s="237"/>
      <c r="I1054" s="238">
        <f>ROUND(E1054*H1054,2)</f>
        <v>0</v>
      </c>
      <c r="J1054" s="237"/>
      <c r="K1054" s="238">
        <f>ROUND(E1054*J1054,2)</f>
        <v>0</v>
      </c>
      <c r="L1054" s="238">
        <v>21</v>
      </c>
      <c r="M1054" s="238">
        <f>G1054*(1+L1054/100)</f>
        <v>0</v>
      </c>
      <c r="N1054" s="238">
        <v>0</v>
      </c>
      <c r="O1054" s="238">
        <f>ROUND(E1054*N1054,2)</f>
        <v>0</v>
      </c>
      <c r="P1054" s="238">
        <v>0</v>
      </c>
      <c r="Q1054" s="238">
        <f>ROUND(E1054*P1054,2)</f>
        <v>0</v>
      </c>
      <c r="R1054" s="238" t="s">
        <v>910</v>
      </c>
      <c r="S1054" s="238" t="s">
        <v>214</v>
      </c>
      <c r="T1054" s="239" t="s">
        <v>284</v>
      </c>
      <c r="U1054" s="222">
        <v>0.35880000000000001</v>
      </c>
      <c r="V1054" s="222">
        <f>ROUND(E1054*U1054,2)</f>
        <v>52.97</v>
      </c>
      <c r="W1054" s="222"/>
      <c r="X1054" s="222" t="s">
        <v>248</v>
      </c>
      <c r="Y1054" s="211"/>
      <c r="Z1054" s="211"/>
      <c r="AA1054" s="211"/>
      <c r="AB1054" s="211"/>
      <c r="AC1054" s="211"/>
      <c r="AD1054" s="211"/>
      <c r="AE1054" s="211"/>
      <c r="AF1054" s="211"/>
      <c r="AG1054" s="211" t="s">
        <v>745</v>
      </c>
      <c r="AH1054" s="211"/>
      <c r="AI1054" s="211"/>
      <c r="AJ1054" s="211"/>
      <c r="AK1054" s="211"/>
      <c r="AL1054" s="211"/>
      <c r="AM1054" s="211"/>
      <c r="AN1054" s="211"/>
      <c r="AO1054" s="211"/>
      <c r="AP1054" s="211"/>
      <c r="AQ1054" s="211"/>
      <c r="AR1054" s="211"/>
      <c r="AS1054" s="211"/>
      <c r="AT1054" s="211"/>
      <c r="AU1054" s="211"/>
      <c r="AV1054" s="211"/>
      <c r="AW1054" s="211"/>
      <c r="AX1054" s="211"/>
      <c r="AY1054" s="211"/>
      <c r="AZ1054" s="211"/>
      <c r="BA1054" s="211"/>
      <c r="BB1054" s="211"/>
      <c r="BC1054" s="211"/>
      <c r="BD1054" s="211"/>
      <c r="BE1054" s="211"/>
      <c r="BF1054" s="211"/>
      <c r="BG1054" s="211"/>
      <c r="BH1054" s="211"/>
    </row>
    <row r="1055" spans="1:60" outlineLevel="1" x14ac:dyDescent="0.2">
      <c r="A1055" s="218"/>
      <c r="B1055" s="219"/>
      <c r="C1055" s="268" t="s">
        <v>2818</v>
      </c>
      <c r="D1055" s="259"/>
      <c r="E1055" s="260">
        <v>147.63</v>
      </c>
      <c r="F1055" s="222"/>
      <c r="G1055" s="222"/>
      <c r="H1055" s="222"/>
      <c r="I1055" s="222"/>
      <c r="J1055" s="222"/>
      <c r="K1055" s="222"/>
      <c r="L1055" s="222"/>
      <c r="M1055" s="222"/>
      <c r="N1055" s="222"/>
      <c r="O1055" s="222"/>
      <c r="P1055" s="222"/>
      <c r="Q1055" s="222"/>
      <c r="R1055" s="222"/>
      <c r="S1055" s="222"/>
      <c r="T1055" s="222"/>
      <c r="U1055" s="222"/>
      <c r="V1055" s="222"/>
      <c r="W1055" s="222"/>
      <c r="X1055" s="222"/>
      <c r="Y1055" s="211"/>
      <c r="Z1055" s="211"/>
      <c r="AA1055" s="211"/>
      <c r="AB1055" s="211"/>
      <c r="AC1055" s="211"/>
      <c r="AD1055" s="211"/>
      <c r="AE1055" s="211"/>
      <c r="AF1055" s="211"/>
      <c r="AG1055" s="211" t="s">
        <v>288</v>
      </c>
      <c r="AH1055" s="211">
        <v>0</v>
      </c>
      <c r="AI1055" s="211"/>
      <c r="AJ1055" s="211"/>
      <c r="AK1055" s="211"/>
      <c r="AL1055" s="211"/>
      <c r="AM1055" s="211"/>
      <c r="AN1055" s="211"/>
      <c r="AO1055" s="211"/>
      <c r="AP1055" s="211"/>
      <c r="AQ1055" s="211"/>
      <c r="AR1055" s="211"/>
      <c r="AS1055" s="211"/>
      <c r="AT1055" s="211"/>
      <c r="AU1055" s="211"/>
      <c r="AV1055" s="211"/>
      <c r="AW1055" s="211"/>
      <c r="AX1055" s="211"/>
      <c r="AY1055" s="211"/>
      <c r="AZ1055" s="211"/>
      <c r="BA1055" s="211"/>
      <c r="BB1055" s="211"/>
      <c r="BC1055" s="211"/>
      <c r="BD1055" s="211"/>
      <c r="BE1055" s="211"/>
      <c r="BF1055" s="211"/>
      <c r="BG1055" s="211"/>
      <c r="BH1055" s="211"/>
    </row>
    <row r="1056" spans="1:60" ht="20.95" outlineLevel="1" x14ac:dyDescent="0.2">
      <c r="A1056" s="233">
        <v>252</v>
      </c>
      <c r="B1056" s="234" t="s">
        <v>2847</v>
      </c>
      <c r="C1056" s="252" t="s">
        <v>2848</v>
      </c>
      <c r="D1056" s="235" t="s">
        <v>349</v>
      </c>
      <c r="E1056" s="236">
        <v>266.58999999999997</v>
      </c>
      <c r="F1056" s="237"/>
      <c r="G1056" s="238">
        <f>ROUND(E1056*F1056,2)</f>
        <v>0</v>
      </c>
      <c r="H1056" s="237"/>
      <c r="I1056" s="238">
        <f>ROUND(E1056*H1056,2)</f>
        <v>0</v>
      </c>
      <c r="J1056" s="237"/>
      <c r="K1056" s="238">
        <f>ROUND(E1056*J1056,2)</f>
        <v>0</v>
      </c>
      <c r="L1056" s="238">
        <v>21</v>
      </c>
      <c r="M1056" s="238">
        <f>G1056*(1+L1056/100)</f>
        <v>0</v>
      </c>
      <c r="N1056" s="238">
        <v>1.58E-3</v>
      </c>
      <c r="O1056" s="238">
        <f>ROUND(E1056*N1056,2)</f>
        <v>0.42</v>
      </c>
      <c r="P1056" s="238">
        <v>0</v>
      </c>
      <c r="Q1056" s="238">
        <f>ROUND(E1056*P1056,2)</f>
        <v>0</v>
      </c>
      <c r="R1056" s="238" t="s">
        <v>910</v>
      </c>
      <c r="S1056" s="238" t="s">
        <v>214</v>
      </c>
      <c r="T1056" s="239" t="s">
        <v>284</v>
      </c>
      <c r="U1056" s="222">
        <v>0.87024000000000001</v>
      </c>
      <c r="V1056" s="222">
        <f>ROUND(E1056*U1056,2)</f>
        <v>232</v>
      </c>
      <c r="W1056" s="222"/>
      <c r="X1056" s="222" t="s">
        <v>248</v>
      </c>
      <c r="Y1056" s="211"/>
      <c r="Z1056" s="211"/>
      <c r="AA1056" s="211"/>
      <c r="AB1056" s="211"/>
      <c r="AC1056" s="211"/>
      <c r="AD1056" s="211"/>
      <c r="AE1056" s="211"/>
      <c r="AF1056" s="211"/>
      <c r="AG1056" s="211" t="s">
        <v>745</v>
      </c>
      <c r="AH1056" s="211"/>
      <c r="AI1056" s="211"/>
      <c r="AJ1056" s="211"/>
      <c r="AK1056" s="211"/>
      <c r="AL1056" s="211"/>
      <c r="AM1056" s="211"/>
      <c r="AN1056" s="211"/>
      <c r="AO1056" s="211"/>
      <c r="AP1056" s="211"/>
      <c r="AQ1056" s="211"/>
      <c r="AR1056" s="211"/>
      <c r="AS1056" s="211"/>
      <c r="AT1056" s="211"/>
      <c r="AU1056" s="211"/>
      <c r="AV1056" s="211"/>
      <c r="AW1056" s="211"/>
      <c r="AX1056" s="211"/>
      <c r="AY1056" s="211"/>
      <c r="AZ1056" s="211"/>
      <c r="BA1056" s="211"/>
      <c r="BB1056" s="211"/>
      <c r="BC1056" s="211"/>
      <c r="BD1056" s="211"/>
      <c r="BE1056" s="211"/>
      <c r="BF1056" s="211"/>
      <c r="BG1056" s="211"/>
      <c r="BH1056" s="211"/>
    </row>
    <row r="1057" spans="1:60" outlineLevel="1" x14ac:dyDescent="0.2">
      <c r="A1057" s="218"/>
      <c r="B1057" s="219"/>
      <c r="C1057" s="267" t="s">
        <v>1968</v>
      </c>
      <c r="D1057" s="265"/>
      <c r="E1057" s="265"/>
      <c r="F1057" s="265"/>
      <c r="G1057" s="265"/>
      <c r="H1057" s="222"/>
      <c r="I1057" s="222"/>
      <c r="J1057" s="222"/>
      <c r="K1057" s="222"/>
      <c r="L1057" s="222"/>
      <c r="M1057" s="222"/>
      <c r="N1057" s="222"/>
      <c r="O1057" s="222"/>
      <c r="P1057" s="222"/>
      <c r="Q1057" s="222"/>
      <c r="R1057" s="222"/>
      <c r="S1057" s="222"/>
      <c r="T1057" s="222"/>
      <c r="U1057" s="222"/>
      <c r="V1057" s="222"/>
      <c r="W1057" s="222"/>
      <c r="X1057" s="222"/>
      <c r="Y1057" s="211"/>
      <c r="Z1057" s="211"/>
      <c r="AA1057" s="211"/>
      <c r="AB1057" s="211"/>
      <c r="AC1057" s="211"/>
      <c r="AD1057" s="211"/>
      <c r="AE1057" s="211"/>
      <c r="AF1057" s="211"/>
      <c r="AG1057" s="211" t="s">
        <v>286</v>
      </c>
      <c r="AH1057" s="211"/>
      <c r="AI1057" s="211"/>
      <c r="AJ1057" s="211"/>
      <c r="AK1057" s="211"/>
      <c r="AL1057" s="211"/>
      <c r="AM1057" s="211"/>
      <c r="AN1057" s="211"/>
      <c r="AO1057" s="211"/>
      <c r="AP1057" s="211"/>
      <c r="AQ1057" s="211"/>
      <c r="AR1057" s="211"/>
      <c r="AS1057" s="211"/>
      <c r="AT1057" s="211"/>
      <c r="AU1057" s="211"/>
      <c r="AV1057" s="211"/>
      <c r="AW1057" s="211"/>
      <c r="AX1057" s="211"/>
      <c r="AY1057" s="211"/>
      <c r="AZ1057" s="211"/>
      <c r="BA1057" s="211"/>
      <c r="BB1057" s="211"/>
      <c r="BC1057" s="211"/>
      <c r="BD1057" s="211"/>
      <c r="BE1057" s="211"/>
      <c r="BF1057" s="211"/>
      <c r="BG1057" s="211"/>
      <c r="BH1057" s="211"/>
    </row>
    <row r="1058" spans="1:60" outlineLevel="1" x14ac:dyDescent="0.2">
      <c r="A1058" s="218"/>
      <c r="B1058" s="219"/>
      <c r="C1058" s="268" t="s">
        <v>2801</v>
      </c>
      <c r="D1058" s="259"/>
      <c r="E1058" s="260">
        <v>36</v>
      </c>
      <c r="F1058" s="222"/>
      <c r="G1058" s="222"/>
      <c r="H1058" s="222"/>
      <c r="I1058" s="222"/>
      <c r="J1058" s="222"/>
      <c r="K1058" s="222"/>
      <c r="L1058" s="222"/>
      <c r="M1058" s="222"/>
      <c r="N1058" s="222"/>
      <c r="O1058" s="222"/>
      <c r="P1058" s="222"/>
      <c r="Q1058" s="222"/>
      <c r="R1058" s="222"/>
      <c r="S1058" s="222"/>
      <c r="T1058" s="222"/>
      <c r="U1058" s="222"/>
      <c r="V1058" s="222"/>
      <c r="W1058" s="222"/>
      <c r="X1058" s="222"/>
      <c r="Y1058" s="211"/>
      <c r="Z1058" s="211"/>
      <c r="AA1058" s="211"/>
      <c r="AB1058" s="211"/>
      <c r="AC1058" s="211"/>
      <c r="AD1058" s="211"/>
      <c r="AE1058" s="211"/>
      <c r="AF1058" s="211"/>
      <c r="AG1058" s="211" t="s">
        <v>288</v>
      </c>
      <c r="AH1058" s="211">
        <v>0</v>
      </c>
      <c r="AI1058" s="211"/>
      <c r="AJ1058" s="211"/>
      <c r="AK1058" s="211"/>
      <c r="AL1058" s="211"/>
      <c r="AM1058" s="211"/>
      <c r="AN1058" s="211"/>
      <c r="AO1058" s="211"/>
      <c r="AP1058" s="211"/>
      <c r="AQ1058" s="211"/>
      <c r="AR1058" s="211"/>
      <c r="AS1058" s="211"/>
      <c r="AT1058" s="211"/>
      <c r="AU1058" s="211"/>
      <c r="AV1058" s="211"/>
      <c r="AW1058" s="211"/>
      <c r="AX1058" s="211"/>
      <c r="AY1058" s="211"/>
      <c r="AZ1058" s="211"/>
      <c r="BA1058" s="211"/>
      <c r="BB1058" s="211"/>
      <c r="BC1058" s="211"/>
      <c r="BD1058" s="211"/>
      <c r="BE1058" s="211"/>
      <c r="BF1058" s="211"/>
      <c r="BG1058" s="211"/>
      <c r="BH1058" s="211"/>
    </row>
    <row r="1059" spans="1:60" outlineLevel="1" x14ac:dyDescent="0.2">
      <c r="A1059" s="218"/>
      <c r="B1059" s="219"/>
      <c r="C1059" s="268" t="s">
        <v>2802</v>
      </c>
      <c r="D1059" s="259"/>
      <c r="E1059" s="260">
        <v>34.200000000000003</v>
      </c>
      <c r="F1059" s="222"/>
      <c r="G1059" s="222"/>
      <c r="H1059" s="222"/>
      <c r="I1059" s="222"/>
      <c r="J1059" s="222"/>
      <c r="K1059" s="222"/>
      <c r="L1059" s="222"/>
      <c r="M1059" s="222"/>
      <c r="N1059" s="222"/>
      <c r="O1059" s="222"/>
      <c r="P1059" s="222"/>
      <c r="Q1059" s="222"/>
      <c r="R1059" s="222"/>
      <c r="S1059" s="222"/>
      <c r="T1059" s="222"/>
      <c r="U1059" s="222"/>
      <c r="V1059" s="222"/>
      <c r="W1059" s="222"/>
      <c r="X1059" s="222"/>
      <c r="Y1059" s="211"/>
      <c r="Z1059" s="211"/>
      <c r="AA1059" s="211"/>
      <c r="AB1059" s="211"/>
      <c r="AC1059" s="211"/>
      <c r="AD1059" s="211"/>
      <c r="AE1059" s="211"/>
      <c r="AF1059" s="211"/>
      <c r="AG1059" s="211" t="s">
        <v>288</v>
      </c>
      <c r="AH1059" s="211">
        <v>0</v>
      </c>
      <c r="AI1059" s="211"/>
      <c r="AJ1059" s="211"/>
      <c r="AK1059" s="211"/>
      <c r="AL1059" s="211"/>
      <c r="AM1059" s="211"/>
      <c r="AN1059" s="211"/>
      <c r="AO1059" s="211"/>
      <c r="AP1059" s="211"/>
      <c r="AQ1059" s="211"/>
      <c r="AR1059" s="211"/>
      <c r="AS1059" s="211"/>
      <c r="AT1059" s="211"/>
      <c r="AU1059" s="211"/>
      <c r="AV1059" s="211"/>
      <c r="AW1059" s="211"/>
      <c r="AX1059" s="211"/>
      <c r="AY1059" s="211"/>
      <c r="AZ1059" s="211"/>
      <c r="BA1059" s="211"/>
      <c r="BB1059" s="211"/>
      <c r="BC1059" s="211"/>
      <c r="BD1059" s="211"/>
      <c r="BE1059" s="211"/>
      <c r="BF1059" s="211"/>
      <c r="BG1059" s="211"/>
      <c r="BH1059" s="211"/>
    </row>
    <row r="1060" spans="1:60" outlineLevel="1" x14ac:dyDescent="0.2">
      <c r="A1060" s="218"/>
      <c r="B1060" s="219"/>
      <c r="C1060" s="268" t="s">
        <v>2803</v>
      </c>
      <c r="D1060" s="259"/>
      <c r="E1060" s="260">
        <v>22.95</v>
      </c>
      <c r="F1060" s="222"/>
      <c r="G1060" s="222"/>
      <c r="H1060" s="222"/>
      <c r="I1060" s="222"/>
      <c r="J1060" s="222"/>
      <c r="K1060" s="222"/>
      <c r="L1060" s="222"/>
      <c r="M1060" s="222"/>
      <c r="N1060" s="222"/>
      <c r="O1060" s="222"/>
      <c r="P1060" s="222"/>
      <c r="Q1060" s="222"/>
      <c r="R1060" s="222"/>
      <c r="S1060" s="222"/>
      <c r="T1060" s="222"/>
      <c r="U1060" s="222"/>
      <c r="V1060" s="222"/>
      <c r="W1060" s="222"/>
      <c r="X1060" s="222"/>
      <c r="Y1060" s="211"/>
      <c r="Z1060" s="211"/>
      <c r="AA1060" s="211"/>
      <c r="AB1060" s="211"/>
      <c r="AC1060" s="211"/>
      <c r="AD1060" s="211"/>
      <c r="AE1060" s="211"/>
      <c r="AF1060" s="211"/>
      <c r="AG1060" s="211" t="s">
        <v>288</v>
      </c>
      <c r="AH1060" s="211">
        <v>0</v>
      </c>
      <c r="AI1060" s="211"/>
      <c r="AJ1060" s="211"/>
      <c r="AK1060" s="211"/>
      <c r="AL1060" s="211"/>
      <c r="AM1060" s="211"/>
      <c r="AN1060" s="211"/>
      <c r="AO1060" s="211"/>
      <c r="AP1060" s="211"/>
      <c r="AQ1060" s="211"/>
      <c r="AR1060" s="211"/>
      <c r="AS1060" s="211"/>
      <c r="AT1060" s="211"/>
      <c r="AU1060" s="211"/>
      <c r="AV1060" s="211"/>
      <c r="AW1060" s="211"/>
      <c r="AX1060" s="211"/>
      <c r="AY1060" s="211"/>
      <c r="AZ1060" s="211"/>
      <c r="BA1060" s="211"/>
      <c r="BB1060" s="211"/>
      <c r="BC1060" s="211"/>
      <c r="BD1060" s="211"/>
      <c r="BE1060" s="211"/>
      <c r="BF1060" s="211"/>
      <c r="BG1060" s="211"/>
      <c r="BH1060" s="211"/>
    </row>
    <row r="1061" spans="1:60" outlineLevel="1" x14ac:dyDescent="0.2">
      <c r="A1061" s="218"/>
      <c r="B1061" s="219"/>
      <c r="C1061" s="268" t="s">
        <v>2804</v>
      </c>
      <c r="D1061" s="259"/>
      <c r="E1061" s="260">
        <v>4.4000000000000004</v>
      </c>
      <c r="F1061" s="222"/>
      <c r="G1061" s="222"/>
      <c r="H1061" s="222"/>
      <c r="I1061" s="222"/>
      <c r="J1061" s="222"/>
      <c r="K1061" s="222"/>
      <c r="L1061" s="222"/>
      <c r="M1061" s="222"/>
      <c r="N1061" s="222"/>
      <c r="O1061" s="222"/>
      <c r="P1061" s="222"/>
      <c r="Q1061" s="222"/>
      <c r="R1061" s="222"/>
      <c r="S1061" s="222"/>
      <c r="T1061" s="222"/>
      <c r="U1061" s="222"/>
      <c r="V1061" s="222"/>
      <c r="W1061" s="222"/>
      <c r="X1061" s="222"/>
      <c r="Y1061" s="211"/>
      <c r="Z1061" s="211"/>
      <c r="AA1061" s="211"/>
      <c r="AB1061" s="211"/>
      <c r="AC1061" s="211"/>
      <c r="AD1061" s="211"/>
      <c r="AE1061" s="211"/>
      <c r="AF1061" s="211"/>
      <c r="AG1061" s="211" t="s">
        <v>288</v>
      </c>
      <c r="AH1061" s="211">
        <v>0</v>
      </c>
      <c r="AI1061" s="211"/>
      <c r="AJ1061" s="211"/>
      <c r="AK1061" s="211"/>
      <c r="AL1061" s="211"/>
      <c r="AM1061" s="211"/>
      <c r="AN1061" s="211"/>
      <c r="AO1061" s="211"/>
      <c r="AP1061" s="211"/>
      <c r="AQ1061" s="211"/>
      <c r="AR1061" s="211"/>
      <c r="AS1061" s="211"/>
      <c r="AT1061" s="211"/>
      <c r="AU1061" s="211"/>
      <c r="AV1061" s="211"/>
      <c r="AW1061" s="211"/>
      <c r="AX1061" s="211"/>
      <c r="AY1061" s="211"/>
      <c r="AZ1061" s="211"/>
      <c r="BA1061" s="211"/>
      <c r="BB1061" s="211"/>
      <c r="BC1061" s="211"/>
      <c r="BD1061" s="211"/>
      <c r="BE1061" s="211"/>
      <c r="BF1061" s="211"/>
      <c r="BG1061" s="211"/>
      <c r="BH1061" s="211"/>
    </row>
    <row r="1062" spans="1:60" outlineLevel="1" x14ac:dyDescent="0.2">
      <c r="A1062" s="218"/>
      <c r="B1062" s="219"/>
      <c r="C1062" s="268" t="s">
        <v>2805</v>
      </c>
      <c r="D1062" s="259"/>
      <c r="E1062" s="260">
        <v>13.5</v>
      </c>
      <c r="F1062" s="222"/>
      <c r="G1062" s="222"/>
      <c r="H1062" s="222"/>
      <c r="I1062" s="222"/>
      <c r="J1062" s="222"/>
      <c r="K1062" s="222"/>
      <c r="L1062" s="222"/>
      <c r="M1062" s="222"/>
      <c r="N1062" s="222"/>
      <c r="O1062" s="222"/>
      <c r="P1062" s="222"/>
      <c r="Q1062" s="222"/>
      <c r="R1062" s="222"/>
      <c r="S1062" s="222"/>
      <c r="T1062" s="222"/>
      <c r="U1062" s="222"/>
      <c r="V1062" s="222"/>
      <c r="W1062" s="222"/>
      <c r="X1062" s="222"/>
      <c r="Y1062" s="211"/>
      <c r="Z1062" s="211"/>
      <c r="AA1062" s="211"/>
      <c r="AB1062" s="211"/>
      <c r="AC1062" s="211"/>
      <c r="AD1062" s="211"/>
      <c r="AE1062" s="211"/>
      <c r="AF1062" s="211"/>
      <c r="AG1062" s="211" t="s">
        <v>288</v>
      </c>
      <c r="AH1062" s="211">
        <v>0</v>
      </c>
      <c r="AI1062" s="211"/>
      <c r="AJ1062" s="211"/>
      <c r="AK1062" s="211"/>
      <c r="AL1062" s="211"/>
      <c r="AM1062" s="211"/>
      <c r="AN1062" s="211"/>
      <c r="AO1062" s="211"/>
      <c r="AP1062" s="211"/>
      <c r="AQ1062" s="211"/>
      <c r="AR1062" s="211"/>
      <c r="AS1062" s="211"/>
      <c r="AT1062" s="211"/>
      <c r="AU1062" s="211"/>
      <c r="AV1062" s="211"/>
      <c r="AW1062" s="211"/>
      <c r="AX1062" s="211"/>
      <c r="AY1062" s="211"/>
      <c r="AZ1062" s="211"/>
      <c r="BA1062" s="211"/>
      <c r="BB1062" s="211"/>
      <c r="BC1062" s="211"/>
      <c r="BD1062" s="211"/>
      <c r="BE1062" s="211"/>
      <c r="BF1062" s="211"/>
      <c r="BG1062" s="211"/>
      <c r="BH1062" s="211"/>
    </row>
    <row r="1063" spans="1:60" outlineLevel="1" x14ac:dyDescent="0.2">
      <c r="A1063" s="218"/>
      <c r="B1063" s="219"/>
      <c r="C1063" s="268" t="s">
        <v>2806</v>
      </c>
      <c r="D1063" s="259"/>
      <c r="E1063" s="260">
        <v>50.4</v>
      </c>
      <c r="F1063" s="222"/>
      <c r="G1063" s="222"/>
      <c r="H1063" s="222"/>
      <c r="I1063" s="222"/>
      <c r="J1063" s="222"/>
      <c r="K1063" s="222"/>
      <c r="L1063" s="222"/>
      <c r="M1063" s="222"/>
      <c r="N1063" s="222"/>
      <c r="O1063" s="222"/>
      <c r="P1063" s="222"/>
      <c r="Q1063" s="222"/>
      <c r="R1063" s="222"/>
      <c r="S1063" s="222"/>
      <c r="T1063" s="222"/>
      <c r="U1063" s="222"/>
      <c r="V1063" s="222"/>
      <c r="W1063" s="222"/>
      <c r="X1063" s="222"/>
      <c r="Y1063" s="211"/>
      <c r="Z1063" s="211"/>
      <c r="AA1063" s="211"/>
      <c r="AB1063" s="211"/>
      <c r="AC1063" s="211"/>
      <c r="AD1063" s="211"/>
      <c r="AE1063" s="211"/>
      <c r="AF1063" s="211"/>
      <c r="AG1063" s="211" t="s">
        <v>288</v>
      </c>
      <c r="AH1063" s="211">
        <v>0</v>
      </c>
      <c r="AI1063" s="211"/>
      <c r="AJ1063" s="211"/>
      <c r="AK1063" s="211"/>
      <c r="AL1063" s="211"/>
      <c r="AM1063" s="211"/>
      <c r="AN1063" s="211"/>
      <c r="AO1063" s="211"/>
      <c r="AP1063" s="211"/>
      <c r="AQ1063" s="211"/>
      <c r="AR1063" s="211"/>
      <c r="AS1063" s="211"/>
      <c r="AT1063" s="211"/>
      <c r="AU1063" s="211"/>
      <c r="AV1063" s="211"/>
      <c r="AW1063" s="211"/>
      <c r="AX1063" s="211"/>
      <c r="AY1063" s="211"/>
      <c r="AZ1063" s="211"/>
      <c r="BA1063" s="211"/>
      <c r="BB1063" s="211"/>
      <c r="BC1063" s="211"/>
      <c r="BD1063" s="211"/>
      <c r="BE1063" s="211"/>
      <c r="BF1063" s="211"/>
      <c r="BG1063" s="211"/>
      <c r="BH1063" s="211"/>
    </row>
    <row r="1064" spans="1:60" outlineLevel="1" x14ac:dyDescent="0.2">
      <c r="A1064" s="218"/>
      <c r="B1064" s="219"/>
      <c r="C1064" s="268" t="s">
        <v>2807</v>
      </c>
      <c r="D1064" s="259"/>
      <c r="E1064" s="260">
        <v>7.44</v>
      </c>
      <c r="F1064" s="222"/>
      <c r="G1064" s="222"/>
      <c r="H1064" s="222"/>
      <c r="I1064" s="222"/>
      <c r="J1064" s="222"/>
      <c r="K1064" s="222"/>
      <c r="L1064" s="222"/>
      <c r="M1064" s="222"/>
      <c r="N1064" s="222"/>
      <c r="O1064" s="222"/>
      <c r="P1064" s="222"/>
      <c r="Q1064" s="222"/>
      <c r="R1064" s="222"/>
      <c r="S1064" s="222"/>
      <c r="T1064" s="222"/>
      <c r="U1064" s="222"/>
      <c r="V1064" s="222"/>
      <c r="W1064" s="222"/>
      <c r="X1064" s="222"/>
      <c r="Y1064" s="211"/>
      <c r="Z1064" s="211"/>
      <c r="AA1064" s="211"/>
      <c r="AB1064" s="211"/>
      <c r="AC1064" s="211"/>
      <c r="AD1064" s="211"/>
      <c r="AE1064" s="211"/>
      <c r="AF1064" s="211"/>
      <c r="AG1064" s="211" t="s">
        <v>288</v>
      </c>
      <c r="AH1064" s="211">
        <v>0</v>
      </c>
      <c r="AI1064" s="211"/>
      <c r="AJ1064" s="211"/>
      <c r="AK1064" s="211"/>
      <c r="AL1064" s="211"/>
      <c r="AM1064" s="211"/>
      <c r="AN1064" s="211"/>
      <c r="AO1064" s="211"/>
      <c r="AP1064" s="211"/>
      <c r="AQ1064" s="211"/>
      <c r="AR1064" s="211"/>
      <c r="AS1064" s="211"/>
      <c r="AT1064" s="211"/>
      <c r="AU1064" s="211"/>
      <c r="AV1064" s="211"/>
      <c r="AW1064" s="211"/>
      <c r="AX1064" s="211"/>
      <c r="AY1064" s="211"/>
      <c r="AZ1064" s="211"/>
      <c r="BA1064" s="211"/>
      <c r="BB1064" s="211"/>
      <c r="BC1064" s="211"/>
      <c r="BD1064" s="211"/>
      <c r="BE1064" s="211"/>
      <c r="BF1064" s="211"/>
      <c r="BG1064" s="211"/>
      <c r="BH1064" s="211"/>
    </row>
    <row r="1065" spans="1:60" outlineLevel="1" x14ac:dyDescent="0.2">
      <c r="A1065" s="218"/>
      <c r="B1065" s="219"/>
      <c r="C1065" s="268" t="s">
        <v>2808</v>
      </c>
      <c r="D1065" s="259"/>
      <c r="E1065" s="260">
        <v>3</v>
      </c>
      <c r="F1065" s="222"/>
      <c r="G1065" s="222"/>
      <c r="H1065" s="222"/>
      <c r="I1065" s="222"/>
      <c r="J1065" s="222"/>
      <c r="K1065" s="222"/>
      <c r="L1065" s="222"/>
      <c r="M1065" s="222"/>
      <c r="N1065" s="222"/>
      <c r="O1065" s="222"/>
      <c r="P1065" s="222"/>
      <c r="Q1065" s="222"/>
      <c r="R1065" s="222"/>
      <c r="S1065" s="222"/>
      <c r="T1065" s="222"/>
      <c r="U1065" s="222"/>
      <c r="V1065" s="222"/>
      <c r="W1065" s="222"/>
      <c r="X1065" s="222"/>
      <c r="Y1065" s="211"/>
      <c r="Z1065" s="211"/>
      <c r="AA1065" s="211"/>
      <c r="AB1065" s="211"/>
      <c r="AC1065" s="211"/>
      <c r="AD1065" s="211"/>
      <c r="AE1065" s="211"/>
      <c r="AF1065" s="211"/>
      <c r="AG1065" s="211" t="s">
        <v>288</v>
      </c>
      <c r="AH1065" s="211">
        <v>0</v>
      </c>
      <c r="AI1065" s="211"/>
      <c r="AJ1065" s="211"/>
      <c r="AK1065" s="211"/>
      <c r="AL1065" s="211"/>
      <c r="AM1065" s="211"/>
      <c r="AN1065" s="211"/>
      <c r="AO1065" s="211"/>
      <c r="AP1065" s="211"/>
      <c r="AQ1065" s="211"/>
      <c r="AR1065" s="211"/>
      <c r="AS1065" s="211"/>
      <c r="AT1065" s="211"/>
      <c r="AU1065" s="211"/>
      <c r="AV1065" s="211"/>
      <c r="AW1065" s="211"/>
      <c r="AX1065" s="211"/>
      <c r="AY1065" s="211"/>
      <c r="AZ1065" s="211"/>
      <c r="BA1065" s="211"/>
      <c r="BB1065" s="211"/>
      <c r="BC1065" s="211"/>
      <c r="BD1065" s="211"/>
      <c r="BE1065" s="211"/>
      <c r="BF1065" s="211"/>
      <c r="BG1065" s="211"/>
      <c r="BH1065" s="211"/>
    </row>
    <row r="1066" spans="1:60" outlineLevel="1" x14ac:dyDescent="0.2">
      <c r="A1066" s="218"/>
      <c r="B1066" s="219"/>
      <c r="C1066" s="268" t="s">
        <v>2809</v>
      </c>
      <c r="D1066" s="259"/>
      <c r="E1066" s="260">
        <v>2.8</v>
      </c>
      <c r="F1066" s="222"/>
      <c r="G1066" s="222"/>
      <c r="H1066" s="222"/>
      <c r="I1066" s="222"/>
      <c r="J1066" s="222"/>
      <c r="K1066" s="222"/>
      <c r="L1066" s="222"/>
      <c r="M1066" s="222"/>
      <c r="N1066" s="222"/>
      <c r="O1066" s="222"/>
      <c r="P1066" s="222"/>
      <c r="Q1066" s="222"/>
      <c r="R1066" s="222"/>
      <c r="S1066" s="222"/>
      <c r="T1066" s="222"/>
      <c r="U1066" s="222"/>
      <c r="V1066" s="222"/>
      <c r="W1066" s="222"/>
      <c r="X1066" s="222"/>
      <c r="Y1066" s="211"/>
      <c r="Z1066" s="211"/>
      <c r="AA1066" s="211"/>
      <c r="AB1066" s="211"/>
      <c r="AC1066" s="211"/>
      <c r="AD1066" s="211"/>
      <c r="AE1066" s="211"/>
      <c r="AF1066" s="211"/>
      <c r="AG1066" s="211" t="s">
        <v>288</v>
      </c>
      <c r="AH1066" s="211">
        <v>0</v>
      </c>
      <c r="AI1066" s="211"/>
      <c r="AJ1066" s="211"/>
      <c r="AK1066" s="211"/>
      <c r="AL1066" s="211"/>
      <c r="AM1066" s="211"/>
      <c r="AN1066" s="211"/>
      <c r="AO1066" s="211"/>
      <c r="AP1066" s="211"/>
      <c r="AQ1066" s="211"/>
      <c r="AR1066" s="211"/>
      <c r="AS1066" s="211"/>
      <c r="AT1066" s="211"/>
      <c r="AU1066" s="211"/>
      <c r="AV1066" s="211"/>
      <c r="AW1066" s="211"/>
      <c r="AX1066" s="211"/>
      <c r="AY1066" s="211"/>
      <c r="AZ1066" s="211"/>
      <c r="BA1066" s="211"/>
      <c r="BB1066" s="211"/>
      <c r="BC1066" s="211"/>
      <c r="BD1066" s="211"/>
      <c r="BE1066" s="211"/>
      <c r="BF1066" s="211"/>
      <c r="BG1066" s="211"/>
      <c r="BH1066" s="211"/>
    </row>
    <row r="1067" spans="1:60" outlineLevel="1" x14ac:dyDescent="0.2">
      <c r="A1067" s="218"/>
      <c r="B1067" s="219"/>
      <c r="C1067" s="268" t="s">
        <v>2810</v>
      </c>
      <c r="D1067" s="259"/>
      <c r="E1067" s="260">
        <v>57</v>
      </c>
      <c r="F1067" s="222"/>
      <c r="G1067" s="222"/>
      <c r="H1067" s="222"/>
      <c r="I1067" s="222"/>
      <c r="J1067" s="222"/>
      <c r="K1067" s="222"/>
      <c r="L1067" s="222"/>
      <c r="M1067" s="222"/>
      <c r="N1067" s="222"/>
      <c r="O1067" s="222"/>
      <c r="P1067" s="222"/>
      <c r="Q1067" s="222"/>
      <c r="R1067" s="222"/>
      <c r="S1067" s="222"/>
      <c r="T1067" s="222"/>
      <c r="U1067" s="222"/>
      <c r="V1067" s="222"/>
      <c r="W1067" s="222"/>
      <c r="X1067" s="222"/>
      <c r="Y1067" s="211"/>
      <c r="Z1067" s="211"/>
      <c r="AA1067" s="211"/>
      <c r="AB1067" s="211"/>
      <c r="AC1067" s="211"/>
      <c r="AD1067" s="211"/>
      <c r="AE1067" s="211"/>
      <c r="AF1067" s="211"/>
      <c r="AG1067" s="211" t="s">
        <v>288</v>
      </c>
      <c r="AH1067" s="211">
        <v>0</v>
      </c>
      <c r="AI1067" s="211"/>
      <c r="AJ1067" s="211"/>
      <c r="AK1067" s="211"/>
      <c r="AL1067" s="211"/>
      <c r="AM1067" s="211"/>
      <c r="AN1067" s="211"/>
      <c r="AO1067" s="211"/>
      <c r="AP1067" s="211"/>
      <c r="AQ1067" s="211"/>
      <c r="AR1067" s="211"/>
      <c r="AS1067" s="211"/>
      <c r="AT1067" s="211"/>
      <c r="AU1067" s="211"/>
      <c r="AV1067" s="211"/>
      <c r="AW1067" s="211"/>
      <c r="AX1067" s="211"/>
      <c r="AY1067" s="211"/>
      <c r="AZ1067" s="211"/>
      <c r="BA1067" s="211"/>
      <c r="BB1067" s="211"/>
      <c r="BC1067" s="211"/>
      <c r="BD1067" s="211"/>
      <c r="BE1067" s="211"/>
      <c r="BF1067" s="211"/>
      <c r="BG1067" s="211"/>
      <c r="BH1067" s="211"/>
    </row>
    <row r="1068" spans="1:60" outlineLevel="1" x14ac:dyDescent="0.2">
      <c r="A1068" s="218"/>
      <c r="B1068" s="219"/>
      <c r="C1068" s="268" t="s">
        <v>2811</v>
      </c>
      <c r="D1068" s="259"/>
      <c r="E1068" s="260">
        <v>13.2</v>
      </c>
      <c r="F1068" s="222"/>
      <c r="G1068" s="222"/>
      <c r="H1068" s="222"/>
      <c r="I1068" s="222"/>
      <c r="J1068" s="222"/>
      <c r="K1068" s="222"/>
      <c r="L1068" s="222"/>
      <c r="M1068" s="222"/>
      <c r="N1068" s="222"/>
      <c r="O1068" s="222"/>
      <c r="P1068" s="222"/>
      <c r="Q1068" s="222"/>
      <c r="R1068" s="222"/>
      <c r="S1068" s="222"/>
      <c r="T1068" s="222"/>
      <c r="U1068" s="222"/>
      <c r="V1068" s="222"/>
      <c r="W1068" s="222"/>
      <c r="X1068" s="222"/>
      <c r="Y1068" s="211"/>
      <c r="Z1068" s="211"/>
      <c r="AA1068" s="211"/>
      <c r="AB1068" s="211"/>
      <c r="AC1068" s="211"/>
      <c r="AD1068" s="211"/>
      <c r="AE1068" s="211"/>
      <c r="AF1068" s="211"/>
      <c r="AG1068" s="211" t="s">
        <v>288</v>
      </c>
      <c r="AH1068" s="211">
        <v>0</v>
      </c>
      <c r="AI1068" s="211"/>
      <c r="AJ1068" s="211"/>
      <c r="AK1068" s="211"/>
      <c r="AL1068" s="211"/>
      <c r="AM1068" s="211"/>
      <c r="AN1068" s="211"/>
      <c r="AO1068" s="211"/>
      <c r="AP1068" s="211"/>
      <c r="AQ1068" s="211"/>
      <c r="AR1068" s="211"/>
      <c r="AS1068" s="211"/>
      <c r="AT1068" s="211"/>
      <c r="AU1068" s="211"/>
      <c r="AV1068" s="211"/>
      <c r="AW1068" s="211"/>
      <c r="AX1068" s="211"/>
      <c r="AY1068" s="211"/>
      <c r="AZ1068" s="211"/>
      <c r="BA1068" s="211"/>
      <c r="BB1068" s="211"/>
      <c r="BC1068" s="211"/>
      <c r="BD1068" s="211"/>
      <c r="BE1068" s="211"/>
      <c r="BF1068" s="211"/>
      <c r="BG1068" s="211"/>
      <c r="BH1068" s="211"/>
    </row>
    <row r="1069" spans="1:60" outlineLevel="1" x14ac:dyDescent="0.2">
      <c r="A1069" s="218"/>
      <c r="B1069" s="219"/>
      <c r="C1069" s="268" t="s">
        <v>2812</v>
      </c>
      <c r="D1069" s="259"/>
      <c r="E1069" s="260">
        <v>8.4</v>
      </c>
      <c r="F1069" s="222"/>
      <c r="G1069" s="222"/>
      <c r="H1069" s="222"/>
      <c r="I1069" s="222"/>
      <c r="J1069" s="222"/>
      <c r="K1069" s="222"/>
      <c r="L1069" s="222"/>
      <c r="M1069" s="222"/>
      <c r="N1069" s="222"/>
      <c r="O1069" s="222"/>
      <c r="P1069" s="222"/>
      <c r="Q1069" s="222"/>
      <c r="R1069" s="222"/>
      <c r="S1069" s="222"/>
      <c r="T1069" s="222"/>
      <c r="U1069" s="222"/>
      <c r="V1069" s="222"/>
      <c r="W1069" s="222"/>
      <c r="X1069" s="222"/>
      <c r="Y1069" s="211"/>
      <c r="Z1069" s="211"/>
      <c r="AA1069" s="211"/>
      <c r="AB1069" s="211"/>
      <c r="AC1069" s="211"/>
      <c r="AD1069" s="211"/>
      <c r="AE1069" s="211"/>
      <c r="AF1069" s="211"/>
      <c r="AG1069" s="211" t="s">
        <v>288</v>
      </c>
      <c r="AH1069" s="211">
        <v>0</v>
      </c>
      <c r="AI1069" s="211"/>
      <c r="AJ1069" s="211"/>
      <c r="AK1069" s="211"/>
      <c r="AL1069" s="211"/>
      <c r="AM1069" s="211"/>
      <c r="AN1069" s="211"/>
      <c r="AO1069" s="211"/>
      <c r="AP1069" s="211"/>
      <c r="AQ1069" s="211"/>
      <c r="AR1069" s="211"/>
      <c r="AS1069" s="211"/>
      <c r="AT1069" s="211"/>
      <c r="AU1069" s="211"/>
      <c r="AV1069" s="211"/>
      <c r="AW1069" s="211"/>
      <c r="AX1069" s="211"/>
      <c r="AY1069" s="211"/>
      <c r="AZ1069" s="211"/>
      <c r="BA1069" s="211"/>
      <c r="BB1069" s="211"/>
      <c r="BC1069" s="211"/>
      <c r="BD1069" s="211"/>
      <c r="BE1069" s="211"/>
      <c r="BF1069" s="211"/>
      <c r="BG1069" s="211"/>
      <c r="BH1069" s="211"/>
    </row>
    <row r="1070" spans="1:60" outlineLevel="1" x14ac:dyDescent="0.2">
      <c r="A1070" s="218"/>
      <c r="B1070" s="219"/>
      <c r="C1070" s="268" t="s">
        <v>2813</v>
      </c>
      <c r="D1070" s="259"/>
      <c r="E1070" s="260">
        <v>13.3</v>
      </c>
      <c r="F1070" s="222"/>
      <c r="G1070" s="222"/>
      <c r="H1070" s="222"/>
      <c r="I1070" s="222"/>
      <c r="J1070" s="222"/>
      <c r="K1070" s="222"/>
      <c r="L1070" s="222"/>
      <c r="M1070" s="222"/>
      <c r="N1070" s="222"/>
      <c r="O1070" s="222"/>
      <c r="P1070" s="222"/>
      <c r="Q1070" s="222"/>
      <c r="R1070" s="222"/>
      <c r="S1070" s="222"/>
      <c r="T1070" s="222"/>
      <c r="U1070" s="222"/>
      <c r="V1070" s="222"/>
      <c r="W1070" s="222"/>
      <c r="X1070" s="222"/>
      <c r="Y1070" s="211"/>
      <c r="Z1070" s="211"/>
      <c r="AA1070" s="211"/>
      <c r="AB1070" s="211"/>
      <c r="AC1070" s="211"/>
      <c r="AD1070" s="211"/>
      <c r="AE1070" s="211"/>
      <c r="AF1070" s="211"/>
      <c r="AG1070" s="211" t="s">
        <v>288</v>
      </c>
      <c r="AH1070" s="211">
        <v>0</v>
      </c>
      <c r="AI1070" s="211"/>
      <c r="AJ1070" s="211"/>
      <c r="AK1070" s="211"/>
      <c r="AL1070" s="211"/>
      <c r="AM1070" s="211"/>
      <c r="AN1070" s="211"/>
      <c r="AO1070" s="211"/>
      <c r="AP1070" s="211"/>
      <c r="AQ1070" s="211"/>
      <c r="AR1070" s="211"/>
      <c r="AS1070" s="211"/>
      <c r="AT1070" s="211"/>
      <c r="AU1070" s="211"/>
      <c r="AV1070" s="211"/>
      <c r="AW1070" s="211"/>
      <c r="AX1070" s="211"/>
      <c r="AY1070" s="211"/>
      <c r="AZ1070" s="211"/>
      <c r="BA1070" s="211"/>
      <c r="BB1070" s="211"/>
      <c r="BC1070" s="211"/>
      <c r="BD1070" s="211"/>
      <c r="BE1070" s="211"/>
      <c r="BF1070" s="211"/>
      <c r="BG1070" s="211"/>
      <c r="BH1070" s="211"/>
    </row>
    <row r="1071" spans="1:60" outlineLevel="1" x14ac:dyDescent="0.2">
      <c r="A1071" s="233">
        <v>253</v>
      </c>
      <c r="B1071" s="234" t="s">
        <v>2849</v>
      </c>
      <c r="C1071" s="252" t="s">
        <v>2850</v>
      </c>
      <c r="D1071" s="235" t="s">
        <v>980</v>
      </c>
      <c r="E1071" s="236">
        <v>20</v>
      </c>
      <c r="F1071" s="237"/>
      <c r="G1071" s="238">
        <f>ROUND(E1071*F1071,2)</f>
        <v>0</v>
      </c>
      <c r="H1071" s="237"/>
      <c r="I1071" s="238">
        <f>ROUND(E1071*H1071,2)</f>
        <v>0</v>
      </c>
      <c r="J1071" s="237"/>
      <c r="K1071" s="238">
        <f>ROUND(E1071*J1071,2)</f>
        <v>0</v>
      </c>
      <c r="L1071" s="238">
        <v>21</v>
      </c>
      <c r="M1071" s="238">
        <f>G1071*(1+L1071/100)</f>
        <v>0</v>
      </c>
      <c r="N1071" s="238">
        <v>0</v>
      </c>
      <c r="O1071" s="238">
        <f>ROUND(E1071*N1071,2)</f>
        <v>0</v>
      </c>
      <c r="P1071" s="238">
        <v>0</v>
      </c>
      <c r="Q1071" s="238">
        <f>ROUND(E1071*P1071,2)</f>
        <v>0</v>
      </c>
      <c r="R1071" s="238"/>
      <c r="S1071" s="238" t="s">
        <v>247</v>
      </c>
      <c r="T1071" s="239" t="s">
        <v>215</v>
      </c>
      <c r="U1071" s="222">
        <v>0</v>
      </c>
      <c r="V1071" s="222">
        <f>ROUND(E1071*U1071,2)</f>
        <v>0</v>
      </c>
      <c r="W1071" s="222"/>
      <c r="X1071" s="222" t="s">
        <v>248</v>
      </c>
      <c r="Y1071" s="211"/>
      <c r="Z1071" s="211"/>
      <c r="AA1071" s="211"/>
      <c r="AB1071" s="211"/>
      <c r="AC1071" s="211"/>
      <c r="AD1071" s="211"/>
      <c r="AE1071" s="211"/>
      <c r="AF1071" s="211"/>
      <c r="AG1071" s="211" t="s">
        <v>249</v>
      </c>
      <c r="AH1071" s="211"/>
      <c r="AI1071" s="211"/>
      <c r="AJ1071" s="211"/>
      <c r="AK1071" s="211"/>
      <c r="AL1071" s="211"/>
      <c r="AM1071" s="211"/>
      <c r="AN1071" s="211"/>
      <c r="AO1071" s="211"/>
      <c r="AP1071" s="211"/>
      <c r="AQ1071" s="211"/>
      <c r="AR1071" s="211"/>
      <c r="AS1071" s="211"/>
      <c r="AT1071" s="211"/>
      <c r="AU1071" s="211"/>
      <c r="AV1071" s="211"/>
      <c r="AW1071" s="211"/>
      <c r="AX1071" s="211"/>
      <c r="AY1071" s="211"/>
      <c r="AZ1071" s="211"/>
      <c r="BA1071" s="211"/>
      <c r="BB1071" s="211"/>
      <c r="BC1071" s="211"/>
      <c r="BD1071" s="211"/>
      <c r="BE1071" s="211"/>
      <c r="BF1071" s="211"/>
      <c r="BG1071" s="211"/>
      <c r="BH1071" s="211"/>
    </row>
    <row r="1072" spans="1:60" outlineLevel="1" x14ac:dyDescent="0.2">
      <c r="A1072" s="218"/>
      <c r="B1072" s="219"/>
      <c r="C1072" s="253" t="s">
        <v>3201</v>
      </c>
      <c r="D1072" s="240"/>
      <c r="E1072" s="240"/>
      <c r="F1072" s="240"/>
      <c r="G1072" s="240"/>
      <c r="H1072" s="222"/>
      <c r="I1072" s="222"/>
      <c r="J1072" s="222"/>
      <c r="K1072" s="222"/>
      <c r="L1072" s="222"/>
      <c r="M1072" s="222"/>
      <c r="N1072" s="222"/>
      <c r="O1072" s="222"/>
      <c r="P1072" s="222"/>
      <c r="Q1072" s="222"/>
      <c r="R1072" s="222"/>
      <c r="S1072" s="222"/>
      <c r="T1072" s="222"/>
      <c r="U1072" s="222"/>
      <c r="V1072" s="222"/>
      <c r="W1072" s="222"/>
      <c r="X1072" s="222"/>
      <c r="Y1072" s="211"/>
      <c r="Z1072" s="211"/>
      <c r="AA1072" s="211"/>
      <c r="AB1072" s="211"/>
      <c r="AC1072" s="211"/>
      <c r="AD1072" s="211"/>
      <c r="AE1072" s="211"/>
      <c r="AF1072" s="211"/>
      <c r="AG1072" s="211" t="s">
        <v>219</v>
      </c>
      <c r="AH1072" s="211"/>
      <c r="AI1072" s="211"/>
      <c r="AJ1072" s="211"/>
      <c r="AK1072" s="211"/>
      <c r="AL1072" s="211"/>
      <c r="AM1072" s="211"/>
      <c r="AN1072" s="211"/>
      <c r="AO1072" s="211"/>
      <c r="AP1072" s="211"/>
      <c r="AQ1072" s="211"/>
      <c r="AR1072" s="211"/>
      <c r="AS1072" s="211"/>
      <c r="AT1072" s="211"/>
      <c r="AU1072" s="211"/>
      <c r="AV1072" s="211"/>
      <c r="AW1072" s="211"/>
      <c r="AX1072" s="211"/>
      <c r="AY1072" s="211"/>
      <c r="AZ1072" s="211"/>
      <c r="BA1072" s="211"/>
      <c r="BB1072" s="211"/>
      <c r="BC1072" s="211"/>
      <c r="BD1072" s="211"/>
      <c r="BE1072" s="211"/>
      <c r="BF1072" s="211"/>
      <c r="BG1072" s="211"/>
      <c r="BH1072" s="211"/>
    </row>
    <row r="1073" spans="1:60" outlineLevel="1" x14ac:dyDescent="0.2">
      <c r="A1073" s="218"/>
      <c r="B1073" s="219"/>
      <c r="C1073" s="254" t="s">
        <v>3202</v>
      </c>
      <c r="D1073" s="242"/>
      <c r="E1073" s="242"/>
      <c r="F1073" s="242"/>
      <c r="G1073" s="242"/>
      <c r="H1073" s="222"/>
      <c r="I1073" s="222"/>
      <c r="J1073" s="222"/>
      <c r="K1073" s="222"/>
      <c r="L1073" s="222"/>
      <c r="M1073" s="222"/>
      <c r="N1073" s="222"/>
      <c r="O1073" s="222"/>
      <c r="P1073" s="222"/>
      <c r="Q1073" s="222"/>
      <c r="R1073" s="222"/>
      <c r="S1073" s="222"/>
      <c r="T1073" s="222"/>
      <c r="U1073" s="222"/>
      <c r="V1073" s="222"/>
      <c r="W1073" s="222"/>
      <c r="X1073" s="222"/>
      <c r="Y1073" s="211"/>
      <c r="Z1073" s="211"/>
      <c r="AA1073" s="211"/>
      <c r="AB1073" s="211"/>
      <c r="AC1073" s="211"/>
      <c r="AD1073" s="211"/>
      <c r="AE1073" s="211"/>
      <c r="AF1073" s="211"/>
      <c r="AG1073" s="211" t="s">
        <v>219</v>
      </c>
      <c r="AH1073" s="211"/>
      <c r="AI1073" s="211"/>
      <c r="AJ1073" s="211"/>
      <c r="AK1073" s="211"/>
      <c r="AL1073" s="211"/>
      <c r="AM1073" s="211"/>
      <c r="AN1073" s="211"/>
      <c r="AO1073" s="211"/>
      <c r="AP1073" s="211"/>
      <c r="AQ1073" s="211"/>
      <c r="AR1073" s="211"/>
      <c r="AS1073" s="211"/>
      <c r="AT1073" s="211"/>
      <c r="AU1073" s="211"/>
      <c r="AV1073" s="211"/>
      <c r="AW1073" s="211"/>
      <c r="AX1073" s="211"/>
      <c r="AY1073" s="211"/>
      <c r="AZ1073" s="211"/>
      <c r="BA1073" s="211"/>
      <c r="BB1073" s="211"/>
      <c r="BC1073" s="211"/>
      <c r="BD1073" s="211"/>
      <c r="BE1073" s="211"/>
      <c r="BF1073" s="211"/>
      <c r="BG1073" s="211"/>
      <c r="BH1073" s="211"/>
    </row>
    <row r="1074" spans="1:60" outlineLevel="1" x14ac:dyDescent="0.2">
      <c r="A1074" s="218"/>
      <c r="B1074" s="219"/>
      <c r="C1074" s="254" t="s">
        <v>3203</v>
      </c>
      <c r="D1074" s="242"/>
      <c r="E1074" s="242"/>
      <c r="F1074" s="242"/>
      <c r="G1074" s="242"/>
      <c r="H1074" s="222"/>
      <c r="I1074" s="222"/>
      <c r="J1074" s="222"/>
      <c r="K1074" s="222"/>
      <c r="L1074" s="222"/>
      <c r="M1074" s="222"/>
      <c r="N1074" s="222"/>
      <c r="O1074" s="222"/>
      <c r="P1074" s="222"/>
      <c r="Q1074" s="222"/>
      <c r="R1074" s="222"/>
      <c r="S1074" s="222"/>
      <c r="T1074" s="222"/>
      <c r="U1074" s="222"/>
      <c r="V1074" s="222"/>
      <c r="W1074" s="222"/>
      <c r="X1074" s="222"/>
      <c r="Y1074" s="211"/>
      <c r="Z1074" s="211"/>
      <c r="AA1074" s="211"/>
      <c r="AB1074" s="211"/>
      <c r="AC1074" s="211"/>
      <c r="AD1074" s="211"/>
      <c r="AE1074" s="211"/>
      <c r="AF1074" s="211"/>
      <c r="AG1074" s="211" t="s">
        <v>219</v>
      </c>
      <c r="AH1074" s="211"/>
      <c r="AI1074" s="211"/>
      <c r="AJ1074" s="211"/>
      <c r="AK1074" s="211"/>
      <c r="AL1074" s="211"/>
      <c r="AM1074" s="211"/>
      <c r="AN1074" s="211"/>
      <c r="AO1074" s="211"/>
      <c r="AP1074" s="211"/>
      <c r="AQ1074" s="211"/>
      <c r="AR1074" s="211"/>
      <c r="AS1074" s="211"/>
      <c r="AT1074" s="211"/>
      <c r="AU1074" s="211"/>
      <c r="AV1074" s="211"/>
      <c r="AW1074" s="211"/>
      <c r="AX1074" s="211"/>
      <c r="AY1074" s="211"/>
      <c r="AZ1074" s="211"/>
      <c r="BA1074" s="211"/>
      <c r="BB1074" s="211"/>
      <c r="BC1074" s="211"/>
      <c r="BD1074" s="211"/>
      <c r="BE1074" s="211"/>
      <c r="BF1074" s="211"/>
      <c r="BG1074" s="211"/>
      <c r="BH1074" s="211"/>
    </row>
    <row r="1075" spans="1:60" outlineLevel="1" x14ac:dyDescent="0.2">
      <c r="A1075" s="218"/>
      <c r="B1075" s="219"/>
      <c r="C1075" s="254" t="s">
        <v>2851</v>
      </c>
      <c r="D1075" s="242"/>
      <c r="E1075" s="242"/>
      <c r="F1075" s="242"/>
      <c r="G1075" s="242"/>
      <c r="H1075" s="222"/>
      <c r="I1075" s="222"/>
      <c r="J1075" s="222"/>
      <c r="K1075" s="222"/>
      <c r="L1075" s="222"/>
      <c r="M1075" s="222"/>
      <c r="N1075" s="222"/>
      <c r="O1075" s="222"/>
      <c r="P1075" s="222"/>
      <c r="Q1075" s="222"/>
      <c r="R1075" s="222"/>
      <c r="S1075" s="222"/>
      <c r="T1075" s="222"/>
      <c r="U1075" s="222"/>
      <c r="V1075" s="222"/>
      <c r="W1075" s="222"/>
      <c r="X1075" s="222"/>
      <c r="Y1075" s="211"/>
      <c r="Z1075" s="211"/>
      <c r="AA1075" s="211"/>
      <c r="AB1075" s="211"/>
      <c r="AC1075" s="211"/>
      <c r="AD1075" s="211"/>
      <c r="AE1075" s="211"/>
      <c r="AF1075" s="211"/>
      <c r="AG1075" s="211" t="s">
        <v>219</v>
      </c>
      <c r="AH1075" s="211"/>
      <c r="AI1075" s="211"/>
      <c r="AJ1075" s="211"/>
      <c r="AK1075" s="211"/>
      <c r="AL1075" s="211"/>
      <c r="AM1075" s="211"/>
      <c r="AN1075" s="211"/>
      <c r="AO1075" s="211"/>
      <c r="AP1075" s="211"/>
      <c r="AQ1075" s="211"/>
      <c r="AR1075" s="211"/>
      <c r="AS1075" s="211"/>
      <c r="AT1075" s="211"/>
      <c r="AU1075" s="211"/>
      <c r="AV1075" s="211"/>
      <c r="AW1075" s="211"/>
      <c r="AX1075" s="211"/>
      <c r="AY1075" s="211"/>
      <c r="AZ1075" s="211"/>
      <c r="BA1075" s="211"/>
      <c r="BB1075" s="211"/>
      <c r="BC1075" s="211"/>
      <c r="BD1075" s="211"/>
      <c r="BE1075" s="211"/>
      <c r="BF1075" s="211"/>
      <c r="BG1075" s="211"/>
      <c r="BH1075" s="211"/>
    </row>
    <row r="1076" spans="1:60" outlineLevel="1" x14ac:dyDescent="0.2">
      <c r="A1076" s="218"/>
      <c r="B1076" s="219"/>
      <c r="C1076" s="268" t="s">
        <v>2852</v>
      </c>
      <c r="D1076" s="259"/>
      <c r="E1076" s="260">
        <v>20</v>
      </c>
      <c r="F1076" s="222"/>
      <c r="G1076" s="222"/>
      <c r="H1076" s="222"/>
      <c r="I1076" s="222"/>
      <c r="J1076" s="222"/>
      <c r="K1076" s="222"/>
      <c r="L1076" s="222"/>
      <c r="M1076" s="222"/>
      <c r="N1076" s="222"/>
      <c r="O1076" s="222"/>
      <c r="P1076" s="222"/>
      <c r="Q1076" s="222"/>
      <c r="R1076" s="222"/>
      <c r="S1076" s="222"/>
      <c r="T1076" s="222"/>
      <c r="U1076" s="222"/>
      <c r="V1076" s="222"/>
      <c r="W1076" s="222"/>
      <c r="X1076" s="222"/>
      <c r="Y1076" s="211"/>
      <c r="Z1076" s="211"/>
      <c r="AA1076" s="211"/>
      <c r="AB1076" s="211"/>
      <c r="AC1076" s="211"/>
      <c r="AD1076" s="211"/>
      <c r="AE1076" s="211"/>
      <c r="AF1076" s="211"/>
      <c r="AG1076" s="211" t="s">
        <v>288</v>
      </c>
      <c r="AH1076" s="211">
        <v>0</v>
      </c>
      <c r="AI1076" s="211"/>
      <c r="AJ1076" s="211"/>
      <c r="AK1076" s="211"/>
      <c r="AL1076" s="211"/>
      <c r="AM1076" s="211"/>
      <c r="AN1076" s="211"/>
      <c r="AO1076" s="211"/>
      <c r="AP1076" s="211"/>
      <c r="AQ1076" s="211"/>
      <c r="AR1076" s="211"/>
      <c r="AS1076" s="211"/>
      <c r="AT1076" s="211"/>
      <c r="AU1076" s="211"/>
      <c r="AV1076" s="211"/>
      <c r="AW1076" s="211"/>
      <c r="AX1076" s="211"/>
      <c r="AY1076" s="211"/>
      <c r="AZ1076" s="211"/>
      <c r="BA1076" s="211"/>
      <c r="BB1076" s="211"/>
      <c r="BC1076" s="211"/>
      <c r="BD1076" s="211"/>
      <c r="BE1076" s="211"/>
      <c r="BF1076" s="211"/>
      <c r="BG1076" s="211"/>
      <c r="BH1076" s="211"/>
    </row>
    <row r="1077" spans="1:60" outlineLevel="1" x14ac:dyDescent="0.2">
      <c r="A1077" s="233">
        <v>254</v>
      </c>
      <c r="B1077" s="234" t="s">
        <v>953</v>
      </c>
      <c r="C1077" s="252" t="s">
        <v>954</v>
      </c>
      <c r="D1077" s="235" t="s">
        <v>349</v>
      </c>
      <c r="E1077" s="236">
        <v>91.706999999999994</v>
      </c>
      <c r="F1077" s="237"/>
      <c r="G1077" s="238">
        <f>ROUND(E1077*F1077,2)</f>
        <v>0</v>
      </c>
      <c r="H1077" s="237"/>
      <c r="I1077" s="238">
        <f>ROUND(E1077*H1077,2)</f>
        <v>0</v>
      </c>
      <c r="J1077" s="237"/>
      <c r="K1077" s="238">
        <f>ROUND(E1077*J1077,2)</f>
        <v>0</v>
      </c>
      <c r="L1077" s="238">
        <v>21</v>
      </c>
      <c r="M1077" s="238">
        <f>G1077*(1+L1077/100)</f>
        <v>0</v>
      </c>
      <c r="N1077" s="238">
        <v>1.58E-3</v>
      </c>
      <c r="O1077" s="238">
        <f>ROUND(E1077*N1077,2)</f>
        <v>0.14000000000000001</v>
      </c>
      <c r="P1077" s="238">
        <v>0</v>
      </c>
      <c r="Q1077" s="238">
        <f>ROUND(E1077*P1077,2)</f>
        <v>0</v>
      </c>
      <c r="R1077" s="238"/>
      <c r="S1077" s="238" t="s">
        <v>247</v>
      </c>
      <c r="T1077" s="239" t="s">
        <v>215</v>
      </c>
      <c r="U1077" s="222">
        <v>0</v>
      </c>
      <c r="V1077" s="222">
        <f>ROUND(E1077*U1077,2)</f>
        <v>0</v>
      </c>
      <c r="W1077" s="222"/>
      <c r="X1077" s="222" t="s">
        <v>248</v>
      </c>
      <c r="Y1077" s="211"/>
      <c r="Z1077" s="211"/>
      <c r="AA1077" s="211"/>
      <c r="AB1077" s="211"/>
      <c r="AC1077" s="211"/>
      <c r="AD1077" s="211"/>
      <c r="AE1077" s="211"/>
      <c r="AF1077" s="211"/>
      <c r="AG1077" s="211" t="s">
        <v>745</v>
      </c>
      <c r="AH1077" s="211"/>
      <c r="AI1077" s="211"/>
      <c r="AJ1077" s="211"/>
      <c r="AK1077" s="211"/>
      <c r="AL1077" s="211"/>
      <c r="AM1077" s="211"/>
      <c r="AN1077" s="211"/>
      <c r="AO1077" s="211"/>
      <c r="AP1077" s="211"/>
      <c r="AQ1077" s="211"/>
      <c r="AR1077" s="211"/>
      <c r="AS1077" s="211"/>
      <c r="AT1077" s="211"/>
      <c r="AU1077" s="211"/>
      <c r="AV1077" s="211"/>
      <c r="AW1077" s="211"/>
      <c r="AX1077" s="211"/>
      <c r="AY1077" s="211"/>
      <c r="AZ1077" s="211"/>
      <c r="BA1077" s="211"/>
      <c r="BB1077" s="211"/>
      <c r="BC1077" s="211"/>
      <c r="BD1077" s="211"/>
      <c r="BE1077" s="211"/>
      <c r="BF1077" s="211"/>
      <c r="BG1077" s="211"/>
      <c r="BH1077" s="211"/>
    </row>
    <row r="1078" spans="1:60" outlineLevel="1" x14ac:dyDescent="0.2">
      <c r="A1078" s="218"/>
      <c r="B1078" s="219"/>
      <c r="C1078" s="253" t="s">
        <v>955</v>
      </c>
      <c r="D1078" s="240"/>
      <c r="E1078" s="240"/>
      <c r="F1078" s="240"/>
      <c r="G1078" s="240"/>
      <c r="H1078" s="222"/>
      <c r="I1078" s="222"/>
      <c r="J1078" s="222"/>
      <c r="K1078" s="222"/>
      <c r="L1078" s="222"/>
      <c r="M1078" s="222"/>
      <c r="N1078" s="222"/>
      <c r="O1078" s="222"/>
      <c r="P1078" s="222"/>
      <c r="Q1078" s="222"/>
      <c r="R1078" s="222"/>
      <c r="S1078" s="222"/>
      <c r="T1078" s="222"/>
      <c r="U1078" s="222"/>
      <c r="V1078" s="222"/>
      <c r="W1078" s="222"/>
      <c r="X1078" s="222"/>
      <c r="Y1078" s="211"/>
      <c r="Z1078" s="211"/>
      <c r="AA1078" s="211"/>
      <c r="AB1078" s="211"/>
      <c r="AC1078" s="211"/>
      <c r="AD1078" s="211"/>
      <c r="AE1078" s="211"/>
      <c r="AF1078" s="211"/>
      <c r="AG1078" s="211" t="s">
        <v>219</v>
      </c>
      <c r="AH1078" s="211"/>
      <c r="AI1078" s="211"/>
      <c r="AJ1078" s="211"/>
      <c r="AK1078" s="211"/>
      <c r="AL1078" s="211"/>
      <c r="AM1078" s="211"/>
      <c r="AN1078" s="211"/>
      <c r="AO1078" s="211"/>
      <c r="AP1078" s="211"/>
      <c r="AQ1078" s="211"/>
      <c r="AR1078" s="211"/>
      <c r="AS1078" s="211"/>
      <c r="AT1078" s="211"/>
      <c r="AU1078" s="211"/>
      <c r="AV1078" s="211"/>
      <c r="AW1078" s="211"/>
      <c r="AX1078" s="211"/>
      <c r="AY1078" s="211"/>
      <c r="AZ1078" s="211"/>
      <c r="BA1078" s="211"/>
      <c r="BB1078" s="211"/>
      <c r="BC1078" s="211"/>
      <c r="BD1078" s="211"/>
      <c r="BE1078" s="211"/>
      <c r="BF1078" s="211"/>
      <c r="BG1078" s="211"/>
      <c r="BH1078" s="211"/>
    </row>
    <row r="1079" spans="1:60" outlineLevel="1" x14ac:dyDescent="0.2">
      <c r="A1079" s="218"/>
      <c r="B1079" s="219"/>
      <c r="C1079" s="268" t="s">
        <v>2814</v>
      </c>
      <c r="D1079" s="259"/>
      <c r="E1079" s="260">
        <v>30.66</v>
      </c>
      <c r="F1079" s="222"/>
      <c r="G1079" s="222"/>
      <c r="H1079" s="222"/>
      <c r="I1079" s="222"/>
      <c r="J1079" s="222"/>
      <c r="K1079" s="222"/>
      <c r="L1079" s="222"/>
      <c r="M1079" s="222"/>
      <c r="N1079" s="222"/>
      <c r="O1079" s="222"/>
      <c r="P1079" s="222"/>
      <c r="Q1079" s="222"/>
      <c r="R1079" s="222"/>
      <c r="S1079" s="222"/>
      <c r="T1079" s="222"/>
      <c r="U1079" s="222"/>
      <c r="V1079" s="222"/>
      <c r="W1079" s="222"/>
      <c r="X1079" s="222"/>
      <c r="Y1079" s="211"/>
      <c r="Z1079" s="211"/>
      <c r="AA1079" s="211"/>
      <c r="AB1079" s="211"/>
      <c r="AC1079" s="211"/>
      <c r="AD1079" s="211"/>
      <c r="AE1079" s="211"/>
      <c r="AF1079" s="211"/>
      <c r="AG1079" s="211" t="s">
        <v>288</v>
      </c>
      <c r="AH1079" s="211">
        <v>0</v>
      </c>
      <c r="AI1079" s="211"/>
      <c r="AJ1079" s="211"/>
      <c r="AK1079" s="211"/>
      <c r="AL1079" s="211"/>
      <c r="AM1079" s="211"/>
      <c r="AN1079" s="211"/>
      <c r="AO1079" s="211"/>
      <c r="AP1079" s="211"/>
      <c r="AQ1079" s="211"/>
      <c r="AR1079" s="211"/>
      <c r="AS1079" s="211"/>
      <c r="AT1079" s="211"/>
      <c r="AU1079" s="211"/>
      <c r="AV1079" s="211"/>
      <c r="AW1079" s="211"/>
      <c r="AX1079" s="211"/>
      <c r="AY1079" s="211"/>
      <c r="AZ1079" s="211"/>
      <c r="BA1079" s="211"/>
      <c r="BB1079" s="211"/>
      <c r="BC1079" s="211"/>
      <c r="BD1079" s="211"/>
      <c r="BE1079" s="211"/>
      <c r="BF1079" s="211"/>
      <c r="BG1079" s="211"/>
      <c r="BH1079" s="211"/>
    </row>
    <row r="1080" spans="1:60" outlineLevel="1" x14ac:dyDescent="0.2">
      <c r="A1080" s="218"/>
      <c r="B1080" s="219"/>
      <c r="C1080" s="268" t="s">
        <v>2815</v>
      </c>
      <c r="D1080" s="259"/>
      <c r="E1080" s="260">
        <v>53.55</v>
      </c>
      <c r="F1080" s="222"/>
      <c r="G1080" s="222"/>
      <c r="H1080" s="222"/>
      <c r="I1080" s="222"/>
      <c r="J1080" s="222"/>
      <c r="K1080" s="222"/>
      <c r="L1080" s="222"/>
      <c r="M1080" s="222"/>
      <c r="N1080" s="222"/>
      <c r="O1080" s="222"/>
      <c r="P1080" s="222"/>
      <c r="Q1080" s="222"/>
      <c r="R1080" s="222"/>
      <c r="S1080" s="222"/>
      <c r="T1080" s="222"/>
      <c r="U1080" s="222"/>
      <c r="V1080" s="222"/>
      <c r="W1080" s="222"/>
      <c r="X1080" s="222"/>
      <c r="Y1080" s="211"/>
      <c r="Z1080" s="211"/>
      <c r="AA1080" s="211"/>
      <c r="AB1080" s="211"/>
      <c r="AC1080" s="211"/>
      <c r="AD1080" s="211"/>
      <c r="AE1080" s="211"/>
      <c r="AF1080" s="211"/>
      <c r="AG1080" s="211" t="s">
        <v>288</v>
      </c>
      <c r="AH1080" s="211">
        <v>0</v>
      </c>
      <c r="AI1080" s="211"/>
      <c r="AJ1080" s="211"/>
      <c r="AK1080" s="211"/>
      <c r="AL1080" s="211"/>
      <c r="AM1080" s="211"/>
      <c r="AN1080" s="211"/>
      <c r="AO1080" s="211"/>
      <c r="AP1080" s="211"/>
      <c r="AQ1080" s="211"/>
      <c r="AR1080" s="211"/>
      <c r="AS1080" s="211"/>
      <c r="AT1080" s="211"/>
      <c r="AU1080" s="211"/>
      <c r="AV1080" s="211"/>
      <c r="AW1080" s="211"/>
      <c r="AX1080" s="211"/>
      <c r="AY1080" s="211"/>
      <c r="AZ1080" s="211"/>
      <c r="BA1080" s="211"/>
      <c r="BB1080" s="211"/>
      <c r="BC1080" s="211"/>
      <c r="BD1080" s="211"/>
      <c r="BE1080" s="211"/>
      <c r="BF1080" s="211"/>
      <c r="BG1080" s="211"/>
      <c r="BH1080" s="211"/>
    </row>
    <row r="1081" spans="1:60" outlineLevel="1" x14ac:dyDescent="0.2">
      <c r="A1081" s="218"/>
      <c r="B1081" s="219"/>
      <c r="C1081" s="268" t="s">
        <v>2853</v>
      </c>
      <c r="D1081" s="259"/>
      <c r="E1081" s="260">
        <v>7.5</v>
      </c>
      <c r="F1081" s="222"/>
      <c r="G1081" s="222"/>
      <c r="H1081" s="222"/>
      <c r="I1081" s="222"/>
      <c r="J1081" s="222"/>
      <c r="K1081" s="222"/>
      <c r="L1081" s="222"/>
      <c r="M1081" s="222"/>
      <c r="N1081" s="222"/>
      <c r="O1081" s="222"/>
      <c r="P1081" s="222"/>
      <c r="Q1081" s="222"/>
      <c r="R1081" s="222"/>
      <c r="S1081" s="222"/>
      <c r="T1081" s="222"/>
      <c r="U1081" s="222"/>
      <c r="V1081" s="222"/>
      <c r="W1081" s="222"/>
      <c r="X1081" s="222"/>
      <c r="Y1081" s="211"/>
      <c r="Z1081" s="211"/>
      <c r="AA1081" s="211"/>
      <c r="AB1081" s="211"/>
      <c r="AC1081" s="211"/>
      <c r="AD1081" s="211"/>
      <c r="AE1081" s="211"/>
      <c r="AF1081" s="211"/>
      <c r="AG1081" s="211" t="s">
        <v>288</v>
      </c>
      <c r="AH1081" s="211">
        <v>0</v>
      </c>
      <c r="AI1081" s="211"/>
      <c r="AJ1081" s="211"/>
      <c r="AK1081" s="211"/>
      <c r="AL1081" s="211"/>
      <c r="AM1081" s="211"/>
      <c r="AN1081" s="211"/>
      <c r="AO1081" s="211"/>
      <c r="AP1081" s="211"/>
      <c r="AQ1081" s="211"/>
      <c r="AR1081" s="211"/>
      <c r="AS1081" s="211"/>
      <c r="AT1081" s="211"/>
      <c r="AU1081" s="211"/>
      <c r="AV1081" s="211"/>
      <c r="AW1081" s="211"/>
      <c r="AX1081" s="211"/>
      <c r="AY1081" s="211"/>
      <c r="AZ1081" s="211"/>
      <c r="BA1081" s="211"/>
      <c r="BB1081" s="211"/>
      <c r="BC1081" s="211"/>
      <c r="BD1081" s="211"/>
      <c r="BE1081" s="211"/>
      <c r="BF1081" s="211"/>
      <c r="BG1081" s="211"/>
      <c r="BH1081" s="211"/>
    </row>
    <row r="1082" spans="1:60" outlineLevel="1" x14ac:dyDescent="0.2">
      <c r="A1082" s="233">
        <v>255</v>
      </c>
      <c r="B1082" s="234" t="s">
        <v>834</v>
      </c>
      <c r="C1082" s="252" t="s">
        <v>835</v>
      </c>
      <c r="D1082" s="235" t="s">
        <v>294</v>
      </c>
      <c r="E1082" s="236">
        <v>948.40463</v>
      </c>
      <c r="F1082" s="237"/>
      <c r="G1082" s="238">
        <f>ROUND(E1082*F1082,2)</f>
        <v>0</v>
      </c>
      <c r="H1082" s="237"/>
      <c r="I1082" s="238">
        <f>ROUND(E1082*H1082,2)</f>
        <v>0</v>
      </c>
      <c r="J1082" s="237"/>
      <c r="K1082" s="238">
        <f>ROUND(E1082*J1082,2)</f>
        <v>0</v>
      </c>
      <c r="L1082" s="238">
        <v>21</v>
      </c>
      <c r="M1082" s="238">
        <f>G1082*(1+L1082/100)</f>
        <v>0</v>
      </c>
      <c r="N1082" s="238">
        <v>9.0000000000000006E-5</v>
      </c>
      <c r="O1082" s="238">
        <f>ROUND(E1082*N1082,2)</f>
        <v>0.09</v>
      </c>
      <c r="P1082" s="238">
        <v>0</v>
      </c>
      <c r="Q1082" s="238">
        <f>ROUND(E1082*P1082,2)</f>
        <v>0</v>
      </c>
      <c r="R1082" s="238" t="s">
        <v>836</v>
      </c>
      <c r="S1082" s="238" t="s">
        <v>214</v>
      </c>
      <c r="T1082" s="239" t="s">
        <v>284</v>
      </c>
      <c r="U1082" s="222">
        <v>0.14000000000000001</v>
      </c>
      <c r="V1082" s="222">
        <f>ROUND(E1082*U1082,2)</f>
        <v>132.78</v>
      </c>
      <c r="W1082" s="222"/>
      <c r="X1082" s="222" t="s">
        <v>248</v>
      </c>
      <c r="Y1082" s="211"/>
      <c r="Z1082" s="211"/>
      <c r="AA1082" s="211"/>
      <c r="AB1082" s="211"/>
      <c r="AC1082" s="211"/>
      <c r="AD1082" s="211"/>
      <c r="AE1082" s="211"/>
      <c r="AF1082" s="211"/>
      <c r="AG1082" s="211" t="s">
        <v>745</v>
      </c>
      <c r="AH1082" s="211"/>
      <c r="AI1082" s="211"/>
      <c r="AJ1082" s="211"/>
      <c r="AK1082" s="211"/>
      <c r="AL1082" s="211"/>
      <c r="AM1082" s="211"/>
      <c r="AN1082" s="211"/>
      <c r="AO1082" s="211"/>
      <c r="AP1082" s="211"/>
      <c r="AQ1082" s="211"/>
      <c r="AR1082" s="211"/>
      <c r="AS1082" s="211"/>
      <c r="AT1082" s="211"/>
      <c r="AU1082" s="211"/>
      <c r="AV1082" s="211"/>
      <c r="AW1082" s="211"/>
      <c r="AX1082" s="211"/>
      <c r="AY1082" s="211"/>
      <c r="AZ1082" s="211"/>
      <c r="BA1082" s="211"/>
      <c r="BB1082" s="211"/>
      <c r="BC1082" s="211"/>
      <c r="BD1082" s="211"/>
      <c r="BE1082" s="211"/>
      <c r="BF1082" s="211"/>
      <c r="BG1082" s="211"/>
      <c r="BH1082" s="211"/>
    </row>
    <row r="1083" spans="1:60" outlineLevel="1" x14ac:dyDescent="0.2">
      <c r="A1083" s="218"/>
      <c r="B1083" s="219"/>
      <c r="C1083" s="253" t="s">
        <v>837</v>
      </c>
      <c r="D1083" s="240"/>
      <c r="E1083" s="240"/>
      <c r="F1083" s="240"/>
      <c r="G1083" s="240"/>
      <c r="H1083" s="222"/>
      <c r="I1083" s="222"/>
      <c r="J1083" s="222"/>
      <c r="K1083" s="222"/>
      <c r="L1083" s="222"/>
      <c r="M1083" s="222"/>
      <c r="N1083" s="222"/>
      <c r="O1083" s="222"/>
      <c r="P1083" s="222"/>
      <c r="Q1083" s="222"/>
      <c r="R1083" s="222"/>
      <c r="S1083" s="222"/>
      <c r="T1083" s="222"/>
      <c r="U1083" s="222"/>
      <c r="V1083" s="222"/>
      <c r="W1083" s="222"/>
      <c r="X1083" s="222"/>
      <c r="Y1083" s="211"/>
      <c r="Z1083" s="211"/>
      <c r="AA1083" s="211"/>
      <c r="AB1083" s="211"/>
      <c r="AC1083" s="211"/>
      <c r="AD1083" s="211"/>
      <c r="AE1083" s="211"/>
      <c r="AF1083" s="211"/>
      <c r="AG1083" s="211" t="s">
        <v>219</v>
      </c>
      <c r="AH1083" s="211"/>
      <c r="AI1083" s="211"/>
      <c r="AJ1083" s="211"/>
      <c r="AK1083" s="211"/>
      <c r="AL1083" s="211"/>
      <c r="AM1083" s="211"/>
      <c r="AN1083" s="211"/>
      <c r="AO1083" s="211"/>
      <c r="AP1083" s="211"/>
      <c r="AQ1083" s="211"/>
      <c r="AR1083" s="211"/>
      <c r="AS1083" s="211"/>
      <c r="AT1083" s="211"/>
      <c r="AU1083" s="211"/>
      <c r="AV1083" s="211"/>
      <c r="AW1083" s="211"/>
      <c r="AX1083" s="211"/>
      <c r="AY1083" s="211"/>
      <c r="AZ1083" s="211"/>
      <c r="BA1083" s="211"/>
      <c r="BB1083" s="211"/>
      <c r="BC1083" s="211"/>
      <c r="BD1083" s="211"/>
      <c r="BE1083" s="211"/>
      <c r="BF1083" s="211"/>
      <c r="BG1083" s="211"/>
      <c r="BH1083" s="211"/>
    </row>
    <row r="1084" spans="1:60" outlineLevel="1" x14ac:dyDescent="0.2">
      <c r="A1084" s="218"/>
      <c r="B1084" s="219"/>
      <c r="C1084" s="268" t="s">
        <v>2603</v>
      </c>
      <c r="D1084" s="259"/>
      <c r="E1084" s="260">
        <v>857.43</v>
      </c>
      <c r="F1084" s="222"/>
      <c r="G1084" s="222"/>
      <c r="H1084" s="222"/>
      <c r="I1084" s="222"/>
      <c r="J1084" s="222"/>
      <c r="K1084" s="222"/>
      <c r="L1084" s="222"/>
      <c r="M1084" s="222"/>
      <c r="N1084" s="222"/>
      <c r="O1084" s="222"/>
      <c r="P1084" s="222"/>
      <c r="Q1084" s="222"/>
      <c r="R1084" s="222"/>
      <c r="S1084" s="222"/>
      <c r="T1084" s="222"/>
      <c r="U1084" s="222"/>
      <c r="V1084" s="222"/>
      <c r="W1084" s="222"/>
      <c r="X1084" s="222"/>
      <c r="Y1084" s="211"/>
      <c r="Z1084" s="211"/>
      <c r="AA1084" s="211"/>
      <c r="AB1084" s="211"/>
      <c r="AC1084" s="211"/>
      <c r="AD1084" s="211"/>
      <c r="AE1084" s="211"/>
      <c r="AF1084" s="211"/>
      <c r="AG1084" s="211" t="s">
        <v>288</v>
      </c>
      <c r="AH1084" s="211">
        <v>0</v>
      </c>
      <c r="AI1084" s="211"/>
      <c r="AJ1084" s="211"/>
      <c r="AK1084" s="211"/>
      <c r="AL1084" s="211"/>
      <c r="AM1084" s="211"/>
      <c r="AN1084" s="211"/>
      <c r="AO1084" s="211"/>
      <c r="AP1084" s="211"/>
      <c r="AQ1084" s="211"/>
      <c r="AR1084" s="211"/>
      <c r="AS1084" s="211"/>
      <c r="AT1084" s="211"/>
      <c r="AU1084" s="211"/>
      <c r="AV1084" s="211"/>
      <c r="AW1084" s="211"/>
      <c r="AX1084" s="211"/>
      <c r="AY1084" s="211"/>
      <c r="AZ1084" s="211"/>
      <c r="BA1084" s="211"/>
      <c r="BB1084" s="211"/>
      <c r="BC1084" s="211"/>
      <c r="BD1084" s="211"/>
      <c r="BE1084" s="211"/>
      <c r="BF1084" s="211"/>
      <c r="BG1084" s="211"/>
      <c r="BH1084" s="211"/>
    </row>
    <row r="1085" spans="1:60" outlineLevel="1" x14ac:dyDescent="0.2">
      <c r="A1085" s="218"/>
      <c r="B1085" s="219"/>
      <c r="C1085" s="268" t="s">
        <v>2854</v>
      </c>
      <c r="D1085" s="259"/>
      <c r="E1085" s="260">
        <v>90.97</v>
      </c>
      <c r="F1085" s="222"/>
      <c r="G1085" s="222"/>
      <c r="H1085" s="222"/>
      <c r="I1085" s="222"/>
      <c r="J1085" s="222"/>
      <c r="K1085" s="222"/>
      <c r="L1085" s="222"/>
      <c r="M1085" s="222"/>
      <c r="N1085" s="222"/>
      <c r="O1085" s="222"/>
      <c r="P1085" s="222"/>
      <c r="Q1085" s="222"/>
      <c r="R1085" s="222"/>
      <c r="S1085" s="222"/>
      <c r="T1085" s="222"/>
      <c r="U1085" s="222"/>
      <c r="V1085" s="222"/>
      <c r="W1085" s="222"/>
      <c r="X1085" s="222"/>
      <c r="Y1085" s="211"/>
      <c r="Z1085" s="211"/>
      <c r="AA1085" s="211"/>
      <c r="AB1085" s="211"/>
      <c r="AC1085" s="211"/>
      <c r="AD1085" s="211"/>
      <c r="AE1085" s="211"/>
      <c r="AF1085" s="211"/>
      <c r="AG1085" s="211" t="s">
        <v>288</v>
      </c>
      <c r="AH1085" s="211">
        <v>0</v>
      </c>
      <c r="AI1085" s="211"/>
      <c r="AJ1085" s="211"/>
      <c r="AK1085" s="211"/>
      <c r="AL1085" s="211"/>
      <c r="AM1085" s="211"/>
      <c r="AN1085" s="211"/>
      <c r="AO1085" s="211"/>
      <c r="AP1085" s="211"/>
      <c r="AQ1085" s="211"/>
      <c r="AR1085" s="211"/>
      <c r="AS1085" s="211"/>
      <c r="AT1085" s="211"/>
      <c r="AU1085" s="211"/>
      <c r="AV1085" s="211"/>
      <c r="AW1085" s="211"/>
      <c r="AX1085" s="211"/>
      <c r="AY1085" s="211"/>
      <c r="AZ1085" s="211"/>
      <c r="BA1085" s="211"/>
      <c r="BB1085" s="211"/>
      <c r="BC1085" s="211"/>
      <c r="BD1085" s="211"/>
      <c r="BE1085" s="211"/>
      <c r="BF1085" s="211"/>
      <c r="BG1085" s="211"/>
      <c r="BH1085" s="211"/>
    </row>
    <row r="1086" spans="1:60" outlineLevel="1" x14ac:dyDescent="0.2">
      <c r="A1086" s="233">
        <v>256</v>
      </c>
      <c r="B1086" s="234" t="s">
        <v>958</v>
      </c>
      <c r="C1086" s="252" t="s">
        <v>959</v>
      </c>
      <c r="D1086" s="235" t="s">
        <v>294</v>
      </c>
      <c r="E1086" s="236">
        <v>90.974630000000005</v>
      </c>
      <c r="F1086" s="237"/>
      <c r="G1086" s="238">
        <f>ROUND(E1086*F1086,2)</f>
        <v>0</v>
      </c>
      <c r="H1086" s="237"/>
      <c r="I1086" s="238">
        <f>ROUND(E1086*H1086,2)</f>
        <v>0</v>
      </c>
      <c r="J1086" s="237"/>
      <c r="K1086" s="238">
        <f>ROUND(E1086*J1086,2)</f>
        <v>0</v>
      </c>
      <c r="L1086" s="238">
        <v>21</v>
      </c>
      <c r="M1086" s="238">
        <f>G1086*(1+L1086/100)</f>
        <v>0</v>
      </c>
      <c r="N1086" s="238">
        <v>6.0999999999999997E-4</v>
      </c>
      <c r="O1086" s="238">
        <f>ROUND(E1086*N1086,2)</f>
        <v>0.06</v>
      </c>
      <c r="P1086" s="238">
        <v>0</v>
      </c>
      <c r="Q1086" s="238">
        <f>ROUND(E1086*P1086,2)</f>
        <v>0</v>
      </c>
      <c r="R1086" s="238" t="s">
        <v>836</v>
      </c>
      <c r="S1086" s="238" t="s">
        <v>214</v>
      </c>
      <c r="T1086" s="239" t="s">
        <v>284</v>
      </c>
      <c r="U1086" s="222">
        <v>0.09</v>
      </c>
      <c r="V1086" s="222">
        <f>ROUND(E1086*U1086,2)</f>
        <v>8.19</v>
      </c>
      <c r="W1086" s="222"/>
      <c r="X1086" s="222" t="s">
        <v>248</v>
      </c>
      <c r="Y1086" s="211"/>
      <c r="Z1086" s="211"/>
      <c r="AA1086" s="211"/>
      <c r="AB1086" s="211"/>
      <c r="AC1086" s="211"/>
      <c r="AD1086" s="211"/>
      <c r="AE1086" s="211"/>
      <c r="AF1086" s="211"/>
      <c r="AG1086" s="211" t="s">
        <v>745</v>
      </c>
      <c r="AH1086" s="211"/>
      <c r="AI1086" s="211"/>
      <c r="AJ1086" s="211"/>
      <c r="AK1086" s="211"/>
      <c r="AL1086" s="211"/>
      <c r="AM1086" s="211"/>
      <c r="AN1086" s="211"/>
      <c r="AO1086" s="211"/>
      <c r="AP1086" s="211"/>
      <c r="AQ1086" s="211"/>
      <c r="AR1086" s="211"/>
      <c r="AS1086" s="211"/>
      <c r="AT1086" s="211"/>
      <c r="AU1086" s="211"/>
      <c r="AV1086" s="211"/>
      <c r="AW1086" s="211"/>
      <c r="AX1086" s="211"/>
      <c r="AY1086" s="211"/>
      <c r="AZ1086" s="211"/>
      <c r="BA1086" s="211"/>
      <c r="BB1086" s="211"/>
      <c r="BC1086" s="211"/>
      <c r="BD1086" s="211"/>
      <c r="BE1086" s="211"/>
      <c r="BF1086" s="211"/>
      <c r="BG1086" s="211"/>
      <c r="BH1086" s="211"/>
    </row>
    <row r="1087" spans="1:60" outlineLevel="1" x14ac:dyDescent="0.2">
      <c r="A1087" s="218"/>
      <c r="B1087" s="219"/>
      <c r="C1087" s="268" t="s">
        <v>2604</v>
      </c>
      <c r="D1087" s="259"/>
      <c r="E1087" s="260">
        <v>90.97</v>
      </c>
      <c r="F1087" s="222"/>
      <c r="G1087" s="222"/>
      <c r="H1087" s="222"/>
      <c r="I1087" s="222"/>
      <c r="J1087" s="222"/>
      <c r="K1087" s="222"/>
      <c r="L1087" s="222"/>
      <c r="M1087" s="222"/>
      <c r="N1087" s="222"/>
      <c r="O1087" s="222"/>
      <c r="P1087" s="222"/>
      <c r="Q1087" s="222"/>
      <c r="R1087" s="222"/>
      <c r="S1087" s="222"/>
      <c r="T1087" s="222"/>
      <c r="U1087" s="222"/>
      <c r="V1087" s="222"/>
      <c r="W1087" s="222"/>
      <c r="X1087" s="222"/>
      <c r="Y1087" s="211"/>
      <c r="Z1087" s="211"/>
      <c r="AA1087" s="211"/>
      <c r="AB1087" s="211"/>
      <c r="AC1087" s="211"/>
      <c r="AD1087" s="211"/>
      <c r="AE1087" s="211"/>
      <c r="AF1087" s="211"/>
      <c r="AG1087" s="211" t="s">
        <v>288</v>
      </c>
      <c r="AH1087" s="211">
        <v>0</v>
      </c>
      <c r="AI1087" s="211"/>
      <c r="AJ1087" s="211"/>
      <c r="AK1087" s="211"/>
      <c r="AL1087" s="211"/>
      <c r="AM1087" s="211"/>
      <c r="AN1087" s="211"/>
      <c r="AO1087" s="211"/>
      <c r="AP1087" s="211"/>
      <c r="AQ1087" s="211"/>
      <c r="AR1087" s="211"/>
      <c r="AS1087" s="211"/>
      <c r="AT1087" s="211"/>
      <c r="AU1087" s="211"/>
      <c r="AV1087" s="211"/>
      <c r="AW1087" s="211"/>
      <c r="AX1087" s="211"/>
      <c r="AY1087" s="211"/>
      <c r="AZ1087" s="211"/>
      <c r="BA1087" s="211"/>
      <c r="BB1087" s="211"/>
      <c r="BC1087" s="211"/>
      <c r="BD1087" s="211"/>
      <c r="BE1087" s="211"/>
      <c r="BF1087" s="211"/>
      <c r="BG1087" s="211"/>
      <c r="BH1087" s="211"/>
    </row>
    <row r="1088" spans="1:60" ht="20.95" outlineLevel="1" x14ac:dyDescent="0.2">
      <c r="A1088" s="233">
        <v>257</v>
      </c>
      <c r="B1088" s="234" t="s">
        <v>2855</v>
      </c>
      <c r="C1088" s="252" t="s">
        <v>2856</v>
      </c>
      <c r="D1088" s="235" t="s">
        <v>294</v>
      </c>
      <c r="E1088" s="236">
        <v>65.752799999999993</v>
      </c>
      <c r="F1088" s="237"/>
      <c r="G1088" s="238">
        <f>ROUND(E1088*F1088,2)</f>
        <v>0</v>
      </c>
      <c r="H1088" s="237"/>
      <c r="I1088" s="238">
        <f>ROUND(E1088*H1088,2)</f>
        <v>0</v>
      </c>
      <c r="J1088" s="237"/>
      <c r="K1088" s="238">
        <f>ROUND(E1088*J1088,2)</f>
        <v>0</v>
      </c>
      <c r="L1088" s="238">
        <v>21</v>
      </c>
      <c r="M1088" s="238">
        <f>G1088*(1+L1088/100)</f>
        <v>0</v>
      </c>
      <c r="N1088" s="238">
        <v>4.7999999999999996E-3</v>
      </c>
      <c r="O1088" s="238">
        <f>ROUND(E1088*N1088,2)</f>
        <v>0.32</v>
      </c>
      <c r="P1088" s="238">
        <v>0</v>
      </c>
      <c r="Q1088" s="238">
        <f>ROUND(E1088*P1088,2)</f>
        <v>0</v>
      </c>
      <c r="R1088" s="238" t="s">
        <v>343</v>
      </c>
      <c r="S1088" s="238" t="s">
        <v>214</v>
      </c>
      <c r="T1088" s="239" t="s">
        <v>284</v>
      </c>
      <c r="U1088" s="222">
        <v>0</v>
      </c>
      <c r="V1088" s="222">
        <f>ROUND(E1088*U1088,2)</f>
        <v>0</v>
      </c>
      <c r="W1088" s="222"/>
      <c r="X1088" s="222" t="s">
        <v>344</v>
      </c>
      <c r="Y1088" s="211"/>
      <c r="Z1088" s="211"/>
      <c r="AA1088" s="211"/>
      <c r="AB1088" s="211"/>
      <c r="AC1088" s="211"/>
      <c r="AD1088" s="211"/>
      <c r="AE1088" s="211"/>
      <c r="AF1088" s="211"/>
      <c r="AG1088" s="211" t="s">
        <v>345</v>
      </c>
      <c r="AH1088" s="211"/>
      <c r="AI1088" s="211"/>
      <c r="AJ1088" s="211"/>
      <c r="AK1088" s="211"/>
      <c r="AL1088" s="211"/>
      <c r="AM1088" s="211"/>
      <c r="AN1088" s="211"/>
      <c r="AO1088" s="211"/>
      <c r="AP1088" s="211"/>
      <c r="AQ1088" s="211"/>
      <c r="AR1088" s="211"/>
      <c r="AS1088" s="211"/>
      <c r="AT1088" s="211"/>
      <c r="AU1088" s="211"/>
      <c r="AV1088" s="211"/>
      <c r="AW1088" s="211"/>
      <c r="AX1088" s="211"/>
      <c r="AY1088" s="211"/>
      <c r="AZ1088" s="211"/>
      <c r="BA1088" s="211"/>
      <c r="BB1088" s="211"/>
      <c r="BC1088" s="211"/>
      <c r="BD1088" s="211"/>
      <c r="BE1088" s="211"/>
      <c r="BF1088" s="211"/>
      <c r="BG1088" s="211"/>
      <c r="BH1088" s="211"/>
    </row>
    <row r="1089" spans="1:60" outlineLevel="1" x14ac:dyDescent="0.2">
      <c r="A1089" s="218"/>
      <c r="B1089" s="219"/>
      <c r="C1089" s="268" t="s">
        <v>2857</v>
      </c>
      <c r="D1089" s="259"/>
      <c r="E1089" s="260">
        <v>56.15</v>
      </c>
      <c r="F1089" s="222"/>
      <c r="G1089" s="222"/>
      <c r="H1089" s="222"/>
      <c r="I1089" s="222"/>
      <c r="J1089" s="222"/>
      <c r="K1089" s="222"/>
      <c r="L1089" s="222"/>
      <c r="M1089" s="222"/>
      <c r="N1089" s="222"/>
      <c r="O1089" s="222"/>
      <c r="P1089" s="222"/>
      <c r="Q1089" s="222"/>
      <c r="R1089" s="222"/>
      <c r="S1089" s="222"/>
      <c r="T1089" s="222"/>
      <c r="U1089" s="222"/>
      <c r="V1089" s="222"/>
      <c r="W1089" s="222"/>
      <c r="X1089" s="222"/>
      <c r="Y1089" s="211"/>
      <c r="Z1089" s="211"/>
      <c r="AA1089" s="211"/>
      <c r="AB1089" s="211"/>
      <c r="AC1089" s="211"/>
      <c r="AD1089" s="211"/>
      <c r="AE1089" s="211"/>
      <c r="AF1089" s="211"/>
      <c r="AG1089" s="211" t="s">
        <v>288</v>
      </c>
      <c r="AH1089" s="211">
        <v>0</v>
      </c>
      <c r="AI1089" s="211"/>
      <c r="AJ1089" s="211"/>
      <c r="AK1089" s="211"/>
      <c r="AL1089" s="211"/>
      <c r="AM1089" s="211"/>
      <c r="AN1089" s="211"/>
      <c r="AO1089" s="211"/>
      <c r="AP1089" s="211"/>
      <c r="AQ1089" s="211"/>
      <c r="AR1089" s="211"/>
      <c r="AS1089" s="211"/>
      <c r="AT1089" s="211"/>
      <c r="AU1089" s="211"/>
      <c r="AV1089" s="211"/>
      <c r="AW1089" s="211"/>
      <c r="AX1089" s="211"/>
      <c r="AY1089" s="211"/>
      <c r="AZ1089" s="211"/>
      <c r="BA1089" s="211"/>
      <c r="BB1089" s="211"/>
      <c r="BC1089" s="211"/>
      <c r="BD1089" s="211"/>
      <c r="BE1089" s="211"/>
      <c r="BF1089" s="211"/>
      <c r="BG1089" s="211"/>
      <c r="BH1089" s="211"/>
    </row>
    <row r="1090" spans="1:60" outlineLevel="1" x14ac:dyDescent="0.2">
      <c r="A1090" s="218"/>
      <c r="B1090" s="219"/>
      <c r="C1090" s="268" t="s">
        <v>2858</v>
      </c>
      <c r="D1090" s="259"/>
      <c r="E1090" s="260">
        <v>9.6</v>
      </c>
      <c r="F1090" s="222"/>
      <c r="G1090" s="222"/>
      <c r="H1090" s="222"/>
      <c r="I1090" s="222"/>
      <c r="J1090" s="222"/>
      <c r="K1090" s="222"/>
      <c r="L1090" s="222"/>
      <c r="M1090" s="222"/>
      <c r="N1090" s="222"/>
      <c r="O1090" s="222"/>
      <c r="P1090" s="222"/>
      <c r="Q1090" s="222"/>
      <c r="R1090" s="222"/>
      <c r="S1090" s="222"/>
      <c r="T1090" s="222"/>
      <c r="U1090" s="222"/>
      <c r="V1090" s="222"/>
      <c r="W1090" s="222"/>
      <c r="X1090" s="222"/>
      <c r="Y1090" s="211"/>
      <c r="Z1090" s="211"/>
      <c r="AA1090" s="211"/>
      <c r="AB1090" s="211"/>
      <c r="AC1090" s="211"/>
      <c r="AD1090" s="211"/>
      <c r="AE1090" s="211"/>
      <c r="AF1090" s="211"/>
      <c r="AG1090" s="211" t="s">
        <v>288</v>
      </c>
      <c r="AH1090" s="211">
        <v>0</v>
      </c>
      <c r="AI1090" s="211"/>
      <c r="AJ1090" s="211"/>
      <c r="AK1090" s="211"/>
      <c r="AL1090" s="211"/>
      <c r="AM1090" s="211"/>
      <c r="AN1090" s="211"/>
      <c r="AO1090" s="211"/>
      <c r="AP1090" s="211"/>
      <c r="AQ1090" s="211"/>
      <c r="AR1090" s="211"/>
      <c r="AS1090" s="211"/>
      <c r="AT1090" s="211"/>
      <c r="AU1090" s="211"/>
      <c r="AV1090" s="211"/>
      <c r="AW1090" s="211"/>
      <c r="AX1090" s="211"/>
      <c r="AY1090" s="211"/>
      <c r="AZ1090" s="211"/>
      <c r="BA1090" s="211"/>
      <c r="BB1090" s="211"/>
      <c r="BC1090" s="211"/>
      <c r="BD1090" s="211"/>
      <c r="BE1090" s="211"/>
      <c r="BF1090" s="211"/>
      <c r="BG1090" s="211"/>
      <c r="BH1090" s="211"/>
    </row>
    <row r="1091" spans="1:60" outlineLevel="1" x14ac:dyDescent="0.2">
      <c r="A1091" s="233">
        <v>258</v>
      </c>
      <c r="B1091" s="234" t="s">
        <v>987</v>
      </c>
      <c r="C1091" s="252" t="s">
        <v>2859</v>
      </c>
      <c r="D1091" s="235" t="s">
        <v>294</v>
      </c>
      <c r="E1091" s="236">
        <v>826.36919999999998</v>
      </c>
      <c r="F1091" s="237"/>
      <c r="G1091" s="238">
        <f>ROUND(E1091*F1091,2)</f>
        <v>0</v>
      </c>
      <c r="H1091" s="237"/>
      <c r="I1091" s="238">
        <f>ROUND(E1091*H1091,2)</f>
        <v>0</v>
      </c>
      <c r="J1091" s="237"/>
      <c r="K1091" s="238">
        <f>ROUND(E1091*J1091,2)</f>
        <v>0</v>
      </c>
      <c r="L1091" s="238">
        <v>21</v>
      </c>
      <c r="M1091" s="238">
        <f>G1091*(1+L1091/100)</f>
        <v>0</v>
      </c>
      <c r="N1091" s="238">
        <v>5.4999999999999997E-3</v>
      </c>
      <c r="O1091" s="238">
        <f>ROUND(E1091*N1091,2)</f>
        <v>4.55</v>
      </c>
      <c r="P1091" s="238">
        <v>0</v>
      </c>
      <c r="Q1091" s="238">
        <f>ROUND(E1091*P1091,2)</f>
        <v>0</v>
      </c>
      <c r="R1091" s="238"/>
      <c r="S1091" s="238" t="s">
        <v>247</v>
      </c>
      <c r="T1091" s="239" t="s">
        <v>215</v>
      </c>
      <c r="U1091" s="222">
        <v>0</v>
      </c>
      <c r="V1091" s="222">
        <f>ROUND(E1091*U1091,2)</f>
        <v>0</v>
      </c>
      <c r="W1091" s="222"/>
      <c r="X1091" s="222" t="s">
        <v>344</v>
      </c>
      <c r="Y1091" s="211"/>
      <c r="Z1091" s="211"/>
      <c r="AA1091" s="211"/>
      <c r="AB1091" s="211"/>
      <c r="AC1091" s="211"/>
      <c r="AD1091" s="211"/>
      <c r="AE1091" s="211"/>
      <c r="AF1091" s="211"/>
      <c r="AG1091" s="211" t="s">
        <v>345</v>
      </c>
      <c r="AH1091" s="211"/>
      <c r="AI1091" s="211"/>
      <c r="AJ1091" s="211"/>
      <c r="AK1091" s="211"/>
      <c r="AL1091" s="211"/>
      <c r="AM1091" s="211"/>
      <c r="AN1091" s="211"/>
      <c r="AO1091" s="211"/>
      <c r="AP1091" s="211"/>
      <c r="AQ1091" s="211"/>
      <c r="AR1091" s="211"/>
      <c r="AS1091" s="211"/>
      <c r="AT1091" s="211"/>
      <c r="AU1091" s="211"/>
      <c r="AV1091" s="211"/>
      <c r="AW1091" s="211"/>
      <c r="AX1091" s="211"/>
      <c r="AY1091" s="211"/>
      <c r="AZ1091" s="211"/>
      <c r="BA1091" s="211"/>
      <c r="BB1091" s="211"/>
      <c r="BC1091" s="211"/>
      <c r="BD1091" s="211"/>
      <c r="BE1091" s="211"/>
      <c r="BF1091" s="211"/>
      <c r="BG1091" s="211"/>
      <c r="BH1091" s="211"/>
    </row>
    <row r="1092" spans="1:60" outlineLevel="1" x14ac:dyDescent="0.2">
      <c r="A1092" s="218"/>
      <c r="B1092" s="219"/>
      <c r="C1092" s="253" t="s">
        <v>2860</v>
      </c>
      <c r="D1092" s="240"/>
      <c r="E1092" s="240"/>
      <c r="F1092" s="240"/>
      <c r="G1092" s="240"/>
      <c r="H1092" s="222"/>
      <c r="I1092" s="222"/>
      <c r="J1092" s="222"/>
      <c r="K1092" s="222"/>
      <c r="L1092" s="222"/>
      <c r="M1092" s="222"/>
      <c r="N1092" s="222"/>
      <c r="O1092" s="222"/>
      <c r="P1092" s="222"/>
      <c r="Q1092" s="222"/>
      <c r="R1092" s="222"/>
      <c r="S1092" s="222"/>
      <c r="T1092" s="222"/>
      <c r="U1092" s="222"/>
      <c r="V1092" s="222"/>
      <c r="W1092" s="222"/>
      <c r="X1092" s="222"/>
      <c r="Y1092" s="211"/>
      <c r="Z1092" s="211"/>
      <c r="AA1092" s="211"/>
      <c r="AB1092" s="211"/>
      <c r="AC1092" s="211"/>
      <c r="AD1092" s="211"/>
      <c r="AE1092" s="211"/>
      <c r="AF1092" s="211"/>
      <c r="AG1092" s="211" t="s">
        <v>219</v>
      </c>
      <c r="AH1092" s="211"/>
      <c r="AI1092" s="211"/>
      <c r="AJ1092" s="211"/>
      <c r="AK1092" s="211"/>
      <c r="AL1092" s="211"/>
      <c r="AM1092" s="211"/>
      <c r="AN1092" s="211"/>
      <c r="AO1092" s="211"/>
      <c r="AP1092" s="211"/>
      <c r="AQ1092" s="211"/>
      <c r="AR1092" s="211"/>
      <c r="AS1092" s="211"/>
      <c r="AT1092" s="211"/>
      <c r="AU1092" s="211"/>
      <c r="AV1092" s="211"/>
      <c r="AW1092" s="211"/>
      <c r="AX1092" s="211"/>
      <c r="AY1092" s="211"/>
      <c r="AZ1092" s="211"/>
      <c r="BA1092" s="211"/>
      <c r="BB1092" s="211"/>
      <c r="BC1092" s="211"/>
      <c r="BD1092" s="211"/>
      <c r="BE1092" s="211"/>
      <c r="BF1092" s="211"/>
      <c r="BG1092" s="211"/>
      <c r="BH1092" s="211"/>
    </row>
    <row r="1093" spans="1:60" outlineLevel="1" x14ac:dyDescent="0.2">
      <c r="A1093" s="218"/>
      <c r="B1093" s="219"/>
      <c r="C1093" s="269" t="s">
        <v>310</v>
      </c>
      <c r="D1093" s="261"/>
      <c r="E1093" s="262"/>
      <c r="F1093" s="222"/>
      <c r="G1093" s="222"/>
      <c r="H1093" s="222"/>
      <c r="I1093" s="222"/>
      <c r="J1093" s="222"/>
      <c r="K1093" s="222"/>
      <c r="L1093" s="222"/>
      <c r="M1093" s="222"/>
      <c r="N1093" s="222"/>
      <c r="O1093" s="222"/>
      <c r="P1093" s="222"/>
      <c r="Q1093" s="222"/>
      <c r="R1093" s="222"/>
      <c r="S1093" s="222"/>
      <c r="T1093" s="222"/>
      <c r="U1093" s="222"/>
      <c r="V1093" s="222"/>
      <c r="W1093" s="222"/>
      <c r="X1093" s="222"/>
      <c r="Y1093" s="211"/>
      <c r="Z1093" s="211"/>
      <c r="AA1093" s="211"/>
      <c r="AB1093" s="211"/>
      <c r="AC1093" s="211"/>
      <c r="AD1093" s="211"/>
      <c r="AE1093" s="211"/>
      <c r="AF1093" s="211"/>
      <c r="AG1093" s="211" t="s">
        <v>288</v>
      </c>
      <c r="AH1093" s="211"/>
      <c r="AI1093" s="211"/>
      <c r="AJ1093" s="211"/>
      <c r="AK1093" s="211"/>
      <c r="AL1093" s="211"/>
      <c r="AM1093" s="211"/>
      <c r="AN1093" s="211"/>
      <c r="AO1093" s="211"/>
      <c r="AP1093" s="211"/>
      <c r="AQ1093" s="211"/>
      <c r="AR1093" s="211"/>
      <c r="AS1093" s="211"/>
      <c r="AT1093" s="211"/>
      <c r="AU1093" s="211"/>
      <c r="AV1093" s="211"/>
      <c r="AW1093" s="211"/>
      <c r="AX1093" s="211"/>
      <c r="AY1093" s="211"/>
      <c r="AZ1093" s="211"/>
      <c r="BA1093" s="211"/>
      <c r="BB1093" s="211"/>
      <c r="BC1093" s="211"/>
      <c r="BD1093" s="211"/>
      <c r="BE1093" s="211"/>
      <c r="BF1093" s="211"/>
      <c r="BG1093" s="211"/>
      <c r="BH1093" s="211"/>
    </row>
    <row r="1094" spans="1:60" outlineLevel="1" x14ac:dyDescent="0.2">
      <c r="A1094" s="218"/>
      <c r="B1094" s="219"/>
      <c r="C1094" s="270" t="s">
        <v>2861</v>
      </c>
      <c r="D1094" s="261"/>
      <c r="E1094" s="262">
        <v>36</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1"/>
      <c r="Z1094" s="211"/>
      <c r="AA1094" s="211"/>
      <c r="AB1094" s="211"/>
      <c r="AC1094" s="211"/>
      <c r="AD1094" s="211"/>
      <c r="AE1094" s="211"/>
      <c r="AF1094" s="211"/>
      <c r="AG1094" s="211" t="s">
        <v>288</v>
      </c>
      <c r="AH1094" s="211">
        <v>2</v>
      </c>
      <c r="AI1094" s="211"/>
      <c r="AJ1094" s="211"/>
      <c r="AK1094" s="211"/>
      <c r="AL1094" s="211"/>
      <c r="AM1094" s="211"/>
      <c r="AN1094" s="211"/>
      <c r="AO1094" s="211"/>
      <c r="AP1094" s="211"/>
      <c r="AQ1094" s="211"/>
      <c r="AR1094" s="211"/>
      <c r="AS1094" s="211"/>
      <c r="AT1094" s="211"/>
      <c r="AU1094" s="211"/>
      <c r="AV1094" s="211"/>
      <c r="AW1094" s="211"/>
      <c r="AX1094" s="211"/>
      <c r="AY1094" s="211"/>
      <c r="AZ1094" s="211"/>
      <c r="BA1094" s="211"/>
      <c r="BB1094" s="211"/>
      <c r="BC1094" s="211"/>
      <c r="BD1094" s="211"/>
      <c r="BE1094" s="211"/>
      <c r="BF1094" s="211"/>
      <c r="BG1094" s="211"/>
      <c r="BH1094" s="211"/>
    </row>
    <row r="1095" spans="1:60" outlineLevel="1" x14ac:dyDescent="0.2">
      <c r="A1095" s="218"/>
      <c r="B1095" s="219"/>
      <c r="C1095" s="270" t="s">
        <v>2862</v>
      </c>
      <c r="D1095" s="261"/>
      <c r="E1095" s="262">
        <v>34.200000000000003</v>
      </c>
      <c r="F1095" s="222"/>
      <c r="G1095" s="222"/>
      <c r="H1095" s="222"/>
      <c r="I1095" s="222"/>
      <c r="J1095" s="222"/>
      <c r="K1095" s="222"/>
      <c r="L1095" s="222"/>
      <c r="M1095" s="222"/>
      <c r="N1095" s="222"/>
      <c r="O1095" s="222"/>
      <c r="P1095" s="222"/>
      <c r="Q1095" s="222"/>
      <c r="R1095" s="222"/>
      <c r="S1095" s="222"/>
      <c r="T1095" s="222"/>
      <c r="U1095" s="222"/>
      <c r="V1095" s="222"/>
      <c r="W1095" s="222"/>
      <c r="X1095" s="222"/>
      <c r="Y1095" s="211"/>
      <c r="Z1095" s="211"/>
      <c r="AA1095" s="211"/>
      <c r="AB1095" s="211"/>
      <c r="AC1095" s="211"/>
      <c r="AD1095" s="211"/>
      <c r="AE1095" s="211"/>
      <c r="AF1095" s="211"/>
      <c r="AG1095" s="211" t="s">
        <v>288</v>
      </c>
      <c r="AH1095" s="211">
        <v>2</v>
      </c>
      <c r="AI1095" s="211"/>
      <c r="AJ1095" s="211"/>
      <c r="AK1095" s="211"/>
      <c r="AL1095" s="211"/>
      <c r="AM1095" s="211"/>
      <c r="AN1095" s="211"/>
      <c r="AO1095" s="211"/>
      <c r="AP1095" s="211"/>
      <c r="AQ1095" s="211"/>
      <c r="AR1095" s="211"/>
      <c r="AS1095" s="211"/>
      <c r="AT1095" s="211"/>
      <c r="AU1095" s="211"/>
      <c r="AV1095" s="211"/>
      <c r="AW1095" s="211"/>
      <c r="AX1095" s="211"/>
      <c r="AY1095" s="211"/>
      <c r="AZ1095" s="211"/>
      <c r="BA1095" s="211"/>
      <c r="BB1095" s="211"/>
      <c r="BC1095" s="211"/>
      <c r="BD1095" s="211"/>
      <c r="BE1095" s="211"/>
      <c r="BF1095" s="211"/>
      <c r="BG1095" s="211"/>
      <c r="BH1095" s="211"/>
    </row>
    <row r="1096" spans="1:60" outlineLevel="1" x14ac:dyDescent="0.2">
      <c r="A1096" s="218"/>
      <c r="B1096" s="219"/>
      <c r="C1096" s="270" t="s">
        <v>2863</v>
      </c>
      <c r="D1096" s="261"/>
      <c r="E1096" s="262">
        <v>22.95</v>
      </c>
      <c r="F1096" s="222"/>
      <c r="G1096" s="222"/>
      <c r="H1096" s="222"/>
      <c r="I1096" s="222"/>
      <c r="J1096" s="222"/>
      <c r="K1096" s="222"/>
      <c r="L1096" s="222"/>
      <c r="M1096" s="222"/>
      <c r="N1096" s="222"/>
      <c r="O1096" s="222"/>
      <c r="P1096" s="222"/>
      <c r="Q1096" s="222"/>
      <c r="R1096" s="222"/>
      <c r="S1096" s="222"/>
      <c r="T1096" s="222"/>
      <c r="U1096" s="222"/>
      <c r="V1096" s="222"/>
      <c r="W1096" s="222"/>
      <c r="X1096" s="222"/>
      <c r="Y1096" s="211"/>
      <c r="Z1096" s="211"/>
      <c r="AA1096" s="211"/>
      <c r="AB1096" s="211"/>
      <c r="AC1096" s="211"/>
      <c r="AD1096" s="211"/>
      <c r="AE1096" s="211"/>
      <c r="AF1096" s="211"/>
      <c r="AG1096" s="211" t="s">
        <v>288</v>
      </c>
      <c r="AH1096" s="211">
        <v>2</v>
      </c>
      <c r="AI1096" s="211"/>
      <c r="AJ1096" s="211"/>
      <c r="AK1096" s="211"/>
      <c r="AL1096" s="211"/>
      <c r="AM1096" s="211"/>
      <c r="AN1096" s="211"/>
      <c r="AO1096" s="211"/>
      <c r="AP1096" s="211"/>
      <c r="AQ1096" s="211"/>
      <c r="AR1096" s="211"/>
      <c r="AS1096" s="211"/>
      <c r="AT1096" s="211"/>
      <c r="AU1096" s="211"/>
      <c r="AV1096" s="211"/>
      <c r="AW1096" s="211"/>
      <c r="AX1096" s="211"/>
      <c r="AY1096" s="211"/>
      <c r="AZ1096" s="211"/>
      <c r="BA1096" s="211"/>
      <c r="BB1096" s="211"/>
      <c r="BC1096" s="211"/>
      <c r="BD1096" s="211"/>
      <c r="BE1096" s="211"/>
      <c r="BF1096" s="211"/>
      <c r="BG1096" s="211"/>
      <c r="BH1096" s="211"/>
    </row>
    <row r="1097" spans="1:60" outlineLevel="1" x14ac:dyDescent="0.2">
      <c r="A1097" s="218"/>
      <c r="B1097" s="219"/>
      <c r="C1097" s="270" t="s">
        <v>2864</v>
      </c>
      <c r="D1097" s="261"/>
      <c r="E1097" s="262">
        <v>4.4000000000000004</v>
      </c>
      <c r="F1097" s="222"/>
      <c r="G1097" s="222"/>
      <c r="H1097" s="222"/>
      <c r="I1097" s="222"/>
      <c r="J1097" s="222"/>
      <c r="K1097" s="222"/>
      <c r="L1097" s="222"/>
      <c r="M1097" s="222"/>
      <c r="N1097" s="222"/>
      <c r="O1097" s="222"/>
      <c r="P1097" s="222"/>
      <c r="Q1097" s="222"/>
      <c r="R1097" s="222"/>
      <c r="S1097" s="222"/>
      <c r="T1097" s="222"/>
      <c r="U1097" s="222"/>
      <c r="V1097" s="222"/>
      <c r="W1097" s="222"/>
      <c r="X1097" s="222"/>
      <c r="Y1097" s="211"/>
      <c r="Z1097" s="211"/>
      <c r="AA1097" s="211"/>
      <c r="AB1097" s="211"/>
      <c r="AC1097" s="211"/>
      <c r="AD1097" s="211"/>
      <c r="AE1097" s="211"/>
      <c r="AF1097" s="211"/>
      <c r="AG1097" s="211" t="s">
        <v>288</v>
      </c>
      <c r="AH1097" s="211">
        <v>2</v>
      </c>
      <c r="AI1097" s="211"/>
      <c r="AJ1097" s="211"/>
      <c r="AK1097" s="211"/>
      <c r="AL1097" s="211"/>
      <c r="AM1097" s="211"/>
      <c r="AN1097" s="211"/>
      <c r="AO1097" s="211"/>
      <c r="AP1097" s="211"/>
      <c r="AQ1097" s="211"/>
      <c r="AR1097" s="211"/>
      <c r="AS1097" s="211"/>
      <c r="AT1097" s="211"/>
      <c r="AU1097" s="211"/>
      <c r="AV1097" s="211"/>
      <c r="AW1097" s="211"/>
      <c r="AX1097" s="211"/>
      <c r="AY1097" s="211"/>
      <c r="AZ1097" s="211"/>
      <c r="BA1097" s="211"/>
      <c r="BB1097" s="211"/>
      <c r="BC1097" s="211"/>
      <c r="BD1097" s="211"/>
      <c r="BE1097" s="211"/>
      <c r="BF1097" s="211"/>
      <c r="BG1097" s="211"/>
      <c r="BH1097" s="211"/>
    </row>
    <row r="1098" spans="1:60" outlineLevel="1" x14ac:dyDescent="0.2">
      <c r="A1098" s="218"/>
      <c r="B1098" s="219"/>
      <c r="C1098" s="270" t="s">
        <v>2865</v>
      </c>
      <c r="D1098" s="261"/>
      <c r="E1098" s="262">
        <v>13.5</v>
      </c>
      <c r="F1098" s="222"/>
      <c r="G1098" s="222"/>
      <c r="H1098" s="222"/>
      <c r="I1098" s="222"/>
      <c r="J1098" s="222"/>
      <c r="K1098" s="222"/>
      <c r="L1098" s="222"/>
      <c r="M1098" s="222"/>
      <c r="N1098" s="222"/>
      <c r="O1098" s="222"/>
      <c r="P1098" s="222"/>
      <c r="Q1098" s="222"/>
      <c r="R1098" s="222"/>
      <c r="S1098" s="222"/>
      <c r="T1098" s="222"/>
      <c r="U1098" s="222"/>
      <c r="V1098" s="222"/>
      <c r="W1098" s="222"/>
      <c r="X1098" s="222"/>
      <c r="Y1098" s="211"/>
      <c r="Z1098" s="211"/>
      <c r="AA1098" s="211"/>
      <c r="AB1098" s="211"/>
      <c r="AC1098" s="211"/>
      <c r="AD1098" s="211"/>
      <c r="AE1098" s="211"/>
      <c r="AF1098" s="211"/>
      <c r="AG1098" s="211" t="s">
        <v>288</v>
      </c>
      <c r="AH1098" s="211">
        <v>2</v>
      </c>
      <c r="AI1098" s="211"/>
      <c r="AJ1098" s="211"/>
      <c r="AK1098" s="211"/>
      <c r="AL1098" s="211"/>
      <c r="AM1098" s="211"/>
      <c r="AN1098" s="211"/>
      <c r="AO1098" s="211"/>
      <c r="AP1098" s="211"/>
      <c r="AQ1098" s="211"/>
      <c r="AR1098" s="211"/>
      <c r="AS1098" s="211"/>
      <c r="AT1098" s="211"/>
      <c r="AU1098" s="211"/>
      <c r="AV1098" s="211"/>
      <c r="AW1098" s="211"/>
      <c r="AX1098" s="211"/>
      <c r="AY1098" s="211"/>
      <c r="AZ1098" s="211"/>
      <c r="BA1098" s="211"/>
      <c r="BB1098" s="211"/>
      <c r="BC1098" s="211"/>
      <c r="BD1098" s="211"/>
      <c r="BE1098" s="211"/>
      <c r="BF1098" s="211"/>
      <c r="BG1098" s="211"/>
      <c r="BH1098" s="211"/>
    </row>
    <row r="1099" spans="1:60" outlineLevel="1" x14ac:dyDescent="0.2">
      <c r="A1099" s="218"/>
      <c r="B1099" s="219"/>
      <c r="C1099" s="270" t="s">
        <v>2866</v>
      </c>
      <c r="D1099" s="261"/>
      <c r="E1099" s="262">
        <v>50.4</v>
      </c>
      <c r="F1099" s="222"/>
      <c r="G1099" s="222"/>
      <c r="H1099" s="222"/>
      <c r="I1099" s="222"/>
      <c r="J1099" s="222"/>
      <c r="K1099" s="222"/>
      <c r="L1099" s="222"/>
      <c r="M1099" s="222"/>
      <c r="N1099" s="222"/>
      <c r="O1099" s="222"/>
      <c r="P1099" s="222"/>
      <c r="Q1099" s="222"/>
      <c r="R1099" s="222"/>
      <c r="S1099" s="222"/>
      <c r="T1099" s="222"/>
      <c r="U1099" s="222"/>
      <c r="V1099" s="222"/>
      <c r="W1099" s="222"/>
      <c r="X1099" s="222"/>
      <c r="Y1099" s="211"/>
      <c r="Z1099" s="211"/>
      <c r="AA1099" s="211"/>
      <c r="AB1099" s="211"/>
      <c r="AC1099" s="211"/>
      <c r="AD1099" s="211"/>
      <c r="AE1099" s="211"/>
      <c r="AF1099" s="211"/>
      <c r="AG1099" s="211" t="s">
        <v>288</v>
      </c>
      <c r="AH1099" s="211">
        <v>2</v>
      </c>
      <c r="AI1099" s="211"/>
      <c r="AJ1099" s="211"/>
      <c r="AK1099" s="211"/>
      <c r="AL1099" s="211"/>
      <c r="AM1099" s="211"/>
      <c r="AN1099" s="211"/>
      <c r="AO1099" s="211"/>
      <c r="AP1099" s="211"/>
      <c r="AQ1099" s="211"/>
      <c r="AR1099" s="211"/>
      <c r="AS1099" s="211"/>
      <c r="AT1099" s="211"/>
      <c r="AU1099" s="211"/>
      <c r="AV1099" s="211"/>
      <c r="AW1099" s="211"/>
      <c r="AX1099" s="211"/>
      <c r="AY1099" s="211"/>
      <c r="AZ1099" s="211"/>
      <c r="BA1099" s="211"/>
      <c r="BB1099" s="211"/>
      <c r="BC1099" s="211"/>
      <c r="BD1099" s="211"/>
      <c r="BE1099" s="211"/>
      <c r="BF1099" s="211"/>
      <c r="BG1099" s="211"/>
      <c r="BH1099" s="211"/>
    </row>
    <row r="1100" spans="1:60" outlineLevel="1" x14ac:dyDescent="0.2">
      <c r="A1100" s="218"/>
      <c r="B1100" s="219"/>
      <c r="C1100" s="270" t="s">
        <v>2867</v>
      </c>
      <c r="D1100" s="261"/>
      <c r="E1100" s="262">
        <v>7.44</v>
      </c>
      <c r="F1100" s="222"/>
      <c r="G1100" s="222"/>
      <c r="H1100" s="222"/>
      <c r="I1100" s="222"/>
      <c r="J1100" s="222"/>
      <c r="K1100" s="222"/>
      <c r="L1100" s="222"/>
      <c r="M1100" s="222"/>
      <c r="N1100" s="222"/>
      <c r="O1100" s="222"/>
      <c r="P1100" s="222"/>
      <c r="Q1100" s="222"/>
      <c r="R1100" s="222"/>
      <c r="S1100" s="222"/>
      <c r="T1100" s="222"/>
      <c r="U1100" s="222"/>
      <c r="V1100" s="222"/>
      <c r="W1100" s="222"/>
      <c r="X1100" s="222"/>
      <c r="Y1100" s="211"/>
      <c r="Z1100" s="211"/>
      <c r="AA1100" s="211"/>
      <c r="AB1100" s="211"/>
      <c r="AC1100" s="211"/>
      <c r="AD1100" s="211"/>
      <c r="AE1100" s="211"/>
      <c r="AF1100" s="211"/>
      <c r="AG1100" s="211" t="s">
        <v>288</v>
      </c>
      <c r="AH1100" s="211">
        <v>2</v>
      </c>
      <c r="AI1100" s="211"/>
      <c r="AJ1100" s="211"/>
      <c r="AK1100" s="211"/>
      <c r="AL1100" s="211"/>
      <c r="AM1100" s="211"/>
      <c r="AN1100" s="211"/>
      <c r="AO1100" s="211"/>
      <c r="AP1100" s="211"/>
      <c r="AQ1100" s="211"/>
      <c r="AR1100" s="211"/>
      <c r="AS1100" s="211"/>
      <c r="AT1100" s="211"/>
      <c r="AU1100" s="211"/>
      <c r="AV1100" s="211"/>
      <c r="AW1100" s="211"/>
      <c r="AX1100" s="211"/>
      <c r="AY1100" s="211"/>
      <c r="AZ1100" s="211"/>
      <c r="BA1100" s="211"/>
      <c r="BB1100" s="211"/>
      <c r="BC1100" s="211"/>
      <c r="BD1100" s="211"/>
      <c r="BE1100" s="211"/>
      <c r="BF1100" s="211"/>
      <c r="BG1100" s="211"/>
      <c r="BH1100" s="211"/>
    </row>
    <row r="1101" spans="1:60" outlineLevel="1" x14ac:dyDescent="0.2">
      <c r="A1101" s="218"/>
      <c r="B1101" s="219"/>
      <c r="C1101" s="270" t="s">
        <v>2868</v>
      </c>
      <c r="D1101" s="261"/>
      <c r="E1101" s="262">
        <v>3</v>
      </c>
      <c r="F1101" s="222"/>
      <c r="G1101" s="222"/>
      <c r="H1101" s="222"/>
      <c r="I1101" s="222"/>
      <c r="J1101" s="222"/>
      <c r="K1101" s="222"/>
      <c r="L1101" s="222"/>
      <c r="M1101" s="222"/>
      <c r="N1101" s="222"/>
      <c r="O1101" s="222"/>
      <c r="P1101" s="222"/>
      <c r="Q1101" s="222"/>
      <c r="R1101" s="222"/>
      <c r="S1101" s="222"/>
      <c r="T1101" s="222"/>
      <c r="U1101" s="222"/>
      <c r="V1101" s="222"/>
      <c r="W1101" s="222"/>
      <c r="X1101" s="222"/>
      <c r="Y1101" s="211"/>
      <c r="Z1101" s="211"/>
      <c r="AA1101" s="211"/>
      <c r="AB1101" s="211"/>
      <c r="AC1101" s="211"/>
      <c r="AD1101" s="211"/>
      <c r="AE1101" s="211"/>
      <c r="AF1101" s="211"/>
      <c r="AG1101" s="211" t="s">
        <v>288</v>
      </c>
      <c r="AH1101" s="211">
        <v>2</v>
      </c>
      <c r="AI1101" s="211"/>
      <c r="AJ1101" s="211"/>
      <c r="AK1101" s="211"/>
      <c r="AL1101" s="211"/>
      <c r="AM1101" s="211"/>
      <c r="AN1101" s="211"/>
      <c r="AO1101" s="211"/>
      <c r="AP1101" s="211"/>
      <c r="AQ1101" s="211"/>
      <c r="AR1101" s="211"/>
      <c r="AS1101" s="211"/>
      <c r="AT1101" s="211"/>
      <c r="AU1101" s="211"/>
      <c r="AV1101" s="211"/>
      <c r="AW1101" s="211"/>
      <c r="AX1101" s="211"/>
      <c r="AY1101" s="211"/>
      <c r="AZ1101" s="211"/>
      <c r="BA1101" s="211"/>
      <c r="BB1101" s="211"/>
      <c r="BC1101" s="211"/>
      <c r="BD1101" s="211"/>
      <c r="BE1101" s="211"/>
      <c r="BF1101" s="211"/>
      <c r="BG1101" s="211"/>
      <c r="BH1101" s="211"/>
    </row>
    <row r="1102" spans="1:60" outlineLevel="1" x14ac:dyDescent="0.2">
      <c r="A1102" s="218"/>
      <c r="B1102" s="219"/>
      <c r="C1102" s="270" t="s">
        <v>2869</v>
      </c>
      <c r="D1102" s="261"/>
      <c r="E1102" s="262">
        <v>2.8</v>
      </c>
      <c r="F1102" s="222"/>
      <c r="G1102" s="222"/>
      <c r="H1102" s="222"/>
      <c r="I1102" s="222"/>
      <c r="J1102" s="222"/>
      <c r="K1102" s="222"/>
      <c r="L1102" s="222"/>
      <c r="M1102" s="222"/>
      <c r="N1102" s="222"/>
      <c r="O1102" s="222"/>
      <c r="P1102" s="222"/>
      <c r="Q1102" s="222"/>
      <c r="R1102" s="222"/>
      <c r="S1102" s="222"/>
      <c r="T1102" s="222"/>
      <c r="U1102" s="222"/>
      <c r="V1102" s="222"/>
      <c r="W1102" s="222"/>
      <c r="X1102" s="222"/>
      <c r="Y1102" s="211"/>
      <c r="Z1102" s="211"/>
      <c r="AA1102" s="211"/>
      <c r="AB1102" s="211"/>
      <c r="AC1102" s="211"/>
      <c r="AD1102" s="211"/>
      <c r="AE1102" s="211"/>
      <c r="AF1102" s="211"/>
      <c r="AG1102" s="211" t="s">
        <v>288</v>
      </c>
      <c r="AH1102" s="211">
        <v>2</v>
      </c>
      <c r="AI1102" s="211"/>
      <c r="AJ1102" s="211"/>
      <c r="AK1102" s="211"/>
      <c r="AL1102" s="211"/>
      <c r="AM1102" s="211"/>
      <c r="AN1102" s="211"/>
      <c r="AO1102" s="211"/>
      <c r="AP1102" s="211"/>
      <c r="AQ1102" s="211"/>
      <c r="AR1102" s="211"/>
      <c r="AS1102" s="211"/>
      <c r="AT1102" s="211"/>
      <c r="AU1102" s="211"/>
      <c r="AV1102" s="211"/>
      <c r="AW1102" s="211"/>
      <c r="AX1102" s="211"/>
      <c r="AY1102" s="211"/>
      <c r="AZ1102" s="211"/>
      <c r="BA1102" s="211"/>
      <c r="BB1102" s="211"/>
      <c r="BC1102" s="211"/>
      <c r="BD1102" s="211"/>
      <c r="BE1102" s="211"/>
      <c r="BF1102" s="211"/>
      <c r="BG1102" s="211"/>
      <c r="BH1102" s="211"/>
    </row>
    <row r="1103" spans="1:60" outlineLevel="1" x14ac:dyDescent="0.2">
      <c r="A1103" s="218"/>
      <c r="B1103" s="219"/>
      <c r="C1103" s="270" t="s">
        <v>2870</v>
      </c>
      <c r="D1103" s="261"/>
      <c r="E1103" s="262">
        <v>57</v>
      </c>
      <c r="F1103" s="222"/>
      <c r="G1103" s="222"/>
      <c r="H1103" s="222"/>
      <c r="I1103" s="222"/>
      <c r="J1103" s="222"/>
      <c r="K1103" s="222"/>
      <c r="L1103" s="222"/>
      <c r="M1103" s="222"/>
      <c r="N1103" s="222"/>
      <c r="O1103" s="222"/>
      <c r="P1103" s="222"/>
      <c r="Q1103" s="222"/>
      <c r="R1103" s="222"/>
      <c r="S1103" s="222"/>
      <c r="T1103" s="222"/>
      <c r="U1103" s="222"/>
      <c r="V1103" s="222"/>
      <c r="W1103" s="222"/>
      <c r="X1103" s="222"/>
      <c r="Y1103" s="211"/>
      <c r="Z1103" s="211"/>
      <c r="AA1103" s="211"/>
      <c r="AB1103" s="211"/>
      <c r="AC1103" s="211"/>
      <c r="AD1103" s="211"/>
      <c r="AE1103" s="211"/>
      <c r="AF1103" s="211"/>
      <c r="AG1103" s="211" t="s">
        <v>288</v>
      </c>
      <c r="AH1103" s="211">
        <v>2</v>
      </c>
      <c r="AI1103" s="211"/>
      <c r="AJ1103" s="211"/>
      <c r="AK1103" s="211"/>
      <c r="AL1103" s="211"/>
      <c r="AM1103" s="211"/>
      <c r="AN1103" s="211"/>
      <c r="AO1103" s="211"/>
      <c r="AP1103" s="211"/>
      <c r="AQ1103" s="211"/>
      <c r="AR1103" s="211"/>
      <c r="AS1103" s="211"/>
      <c r="AT1103" s="211"/>
      <c r="AU1103" s="211"/>
      <c r="AV1103" s="211"/>
      <c r="AW1103" s="211"/>
      <c r="AX1103" s="211"/>
      <c r="AY1103" s="211"/>
      <c r="AZ1103" s="211"/>
      <c r="BA1103" s="211"/>
      <c r="BB1103" s="211"/>
      <c r="BC1103" s="211"/>
      <c r="BD1103" s="211"/>
      <c r="BE1103" s="211"/>
      <c r="BF1103" s="211"/>
      <c r="BG1103" s="211"/>
      <c r="BH1103" s="211"/>
    </row>
    <row r="1104" spans="1:60" outlineLevel="1" x14ac:dyDescent="0.2">
      <c r="A1104" s="218"/>
      <c r="B1104" s="219"/>
      <c r="C1104" s="270" t="s">
        <v>2871</v>
      </c>
      <c r="D1104" s="261"/>
      <c r="E1104" s="262">
        <v>13.2</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1"/>
      <c r="Z1104" s="211"/>
      <c r="AA1104" s="211"/>
      <c r="AB1104" s="211"/>
      <c r="AC1104" s="211"/>
      <c r="AD1104" s="211"/>
      <c r="AE1104" s="211"/>
      <c r="AF1104" s="211"/>
      <c r="AG1104" s="211" t="s">
        <v>288</v>
      </c>
      <c r="AH1104" s="211">
        <v>2</v>
      </c>
      <c r="AI1104" s="211"/>
      <c r="AJ1104" s="211"/>
      <c r="AK1104" s="211"/>
      <c r="AL1104" s="211"/>
      <c r="AM1104" s="211"/>
      <c r="AN1104" s="211"/>
      <c r="AO1104" s="211"/>
      <c r="AP1104" s="211"/>
      <c r="AQ1104" s="211"/>
      <c r="AR1104" s="211"/>
      <c r="AS1104" s="211"/>
      <c r="AT1104" s="211"/>
      <c r="AU1104" s="211"/>
      <c r="AV1104" s="211"/>
      <c r="AW1104" s="211"/>
      <c r="AX1104" s="211"/>
      <c r="AY1104" s="211"/>
      <c r="AZ1104" s="211"/>
      <c r="BA1104" s="211"/>
      <c r="BB1104" s="211"/>
      <c r="BC1104" s="211"/>
      <c r="BD1104" s="211"/>
      <c r="BE1104" s="211"/>
      <c r="BF1104" s="211"/>
      <c r="BG1104" s="211"/>
      <c r="BH1104" s="211"/>
    </row>
    <row r="1105" spans="1:60" outlineLevel="1" x14ac:dyDescent="0.2">
      <c r="A1105" s="218"/>
      <c r="B1105" s="219"/>
      <c r="C1105" s="270" t="s">
        <v>2872</v>
      </c>
      <c r="D1105" s="261"/>
      <c r="E1105" s="262">
        <v>8.4</v>
      </c>
      <c r="F1105" s="222"/>
      <c r="G1105" s="222"/>
      <c r="H1105" s="222"/>
      <c r="I1105" s="222"/>
      <c r="J1105" s="222"/>
      <c r="K1105" s="222"/>
      <c r="L1105" s="222"/>
      <c r="M1105" s="222"/>
      <c r="N1105" s="222"/>
      <c r="O1105" s="222"/>
      <c r="P1105" s="222"/>
      <c r="Q1105" s="222"/>
      <c r="R1105" s="222"/>
      <c r="S1105" s="222"/>
      <c r="T1105" s="222"/>
      <c r="U1105" s="222"/>
      <c r="V1105" s="222"/>
      <c r="W1105" s="222"/>
      <c r="X1105" s="222"/>
      <c r="Y1105" s="211"/>
      <c r="Z1105" s="211"/>
      <c r="AA1105" s="211"/>
      <c r="AB1105" s="211"/>
      <c r="AC1105" s="211"/>
      <c r="AD1105" s="211"/>
      <c r="AE1105" s="211"/>
      <c r="AF1105" s="211"/>
      <c r="AG1105" s="211" t="s">
        <v>288</v>
      </c>
      <c r="AH1105" s="211">
        <v>2</v>
      </c>
      <c r="AI1105" s="211"/>
      <c r="AJ1105" s="211"/>
      <c r="AK1105" s="211"/>
      <c r="AL1105" s="211"/>
      <c r="AM1105" s="211"/>
      <c r="AN1105" s="211"/>
      <c r="AO1105" s="211"/>
      <c r="AP1105" s="211"/>
      <c r="AQ1105" s="211"/>
      <c r="AR1105" s="211"/>
      <c r="AS1105" s="211"/>
      <c r="AT1105" s="211"/>
      <c r="AU1105" s="211"/>
      <c r="AV1105" s="211"/>
      <c r="AW1105" s="211"/>
      <c r="AX1105" s="211"/>
      <c r="AY1105" s="211"/>
      <c r="AZ1105" s="211"/>
      <c r="BA1105" s="211"/>
      <c r="BB1105" s="211"/>
      <c r="BC1105" s="211"/>
      <c r="BD1105" s="211"/>
      <c r="BE1105" s="211"/>
      <c r="BF1105" s="211"/>
      <c r="BG1105" s="211"/>
      <c r="BH1105" s="211"/>
    </row>
    <row r="1106" spans="1:60" outlineLevel="1" x14ac:dyDescent="0.2">
      <c r="A1106" s="218"/>
      <c r="B1106" s="219"/>
      <c r="C1106" s="270" t="s">
        <v>2873</v>
      </c>
      <c r="D1106" s="261"/>
      <c r="E1106" s="262">
        <v>13.3</v>
      </c>
      <c r="F1106" s="222"/>
      <c r="G1106" s="222"/>
      <c r="H1106" s="222"/>
      <c r="I1106" s="222"/>
      <c r="J1106" s="222"/>
      <c r="K1106" s="222"/>
      <c r="L1106" s="222"/>
      <c r="M1106" s="222"/>
      <c r="N1106" s="222"/>
      <c r="O1106" s="222"/>
      <c r="P1106" s="222"/>
      <c r="Q1106" s="222"/>
      <c r="R1106" s="222"/>
      <c r="S1106" s="222"/>
      <c r="T1106" s="222"/>
      <c r="U1106" s="222"/>
      <c r="V1106" s="222"/>
      <c r="W1106" s="222"/>
      <c r="X1106" s="222"/>
      <c r="Y1106" s="211"/>
      <c r="Z1106" s="211"/>
      <c r="AA1106" s="211"/>
      <c r="AB1106" s="211"/>
      <c r="AC1106" s="211"/>
      <c r="AD1106" s="211"/>
      <c r="AE1106" s="211"/>
      <c r="AF1106" s="211"/>
      <c r="AG1106" s="211" t="s">
        <v>288</v>
      </c>
      <c r="AH1106" s="211">
        <v>2</v>
      </c>
      <c r="AI1106" s="211"/>
      <c r="AJ1106" s="211"/>
      <c r="AK1106" s="211"/>
      <c r="AL1106" s="211"/>
      <c r="AM1106" s="211"/>
      <c r="AN1106" s="211"/>
      <c r="AO1106" s="211"/>
      <c r="AP1106" s="211"/>
      <c r="AQ1106" s="211"/>
      <c r="AR1106" s="211"/>
      <c r="AS1106" s="211"/>
      <c r="AT1106" s="211"/>
      <c r="AU1106" s="211"/>
      <c r="AV1106" s="211"/>
      <c r="AW1106" s="211"/>
      <c r="AX1106" s="211"/>
      <c r="AY1106" s="211"/>
      <c r="AZ1106" s="211"/>
      <c r="BA1106" s="211"/>
      <c r="BB1106" s="211"/>
      <c r="BC1106" s="211"/>
      <c r="BD1106" s="211"/>
      <c r="BE1106" s="211"/>
      <c r="BF1106" s="211"/>
      <c r="BG1106" s="211"/>
      <c r="BH1106" s="211"/>
    </row>
    <row r="1107" spans="1:60" outlineLevel="1" x14ac:dyDescent="0.2">
      <c r="A1107" s="218"/>
      <c r="B1107" s="219"/>
      <c r="C1107" s="271" t="s">
        <v>315</v>
      </c>
      <c r="D1107" s="263"/>
      <c r="E1107" s="264"/>
      <c r="F1107" s="222"/>
      <c r="G1107" s="222"/>
      <c r="H1107" s="222"/>
      <c r="I1107" s="222"/>
      <c r="J1107" s="222"/>
      <c r="K1107" s="222"/>
      <c r="L1107" s="222"/>
      <c r="M1107" s="222"/>
      <c r="N1107" s="222"/>
      <c r="O1107" s="222"/>
      <c r="P1107" s="222"/>
      <c r="Q1107" s="222"/>
      <c r="R1107" s="222"/>
      <c r="S1107" s="222"/>
      <c r="T1107" s="222"/>
      <c r="U1107" s="222"/>
      <c r="V1107" s="222"/>
      <c r="W1107" s="222"/>
      <c r="X1107" s="222"/>
      <c r="Y1107" s="211"/>
      <c r="Z1107" s="211"/>
      <c r="AA1107" s="211"/>
      <c r="AB1107" s="211"/>
      <c r="AC1107" s="211"/>
      <c r="AD1107" s="211"/>
      <c r="AE1107" s="211"/>
      <c r="AF1107" s="211"/>
      <c r="AG1107" s="211" t="s">
        <v>288</v>
      </c>
      <c r="AH1107" s="211">
        <v>3</v>
      </c>
      <c r="AI1107" s="211"/>
      <c r="AJ1107" s="211"/>
      <c r="AK1107" s="211"/>
      <c r="AL1107" s="211"/>
      <c r="AM1107" s="211"/>
      <c r="AN1107" s="211"/>
      <c r="AO1107" s="211"/>
      <c r="AP1107" s="211"/>
      <c r="AQ1107" s="211"/>
      <c r="AR1107" s="211"/>
      <c r="AS1107" s="211"/>
      <c r="AT1107" s="211"/>
      <c r="AU1107" s="211"/>
      <c r="AV1107" s="211"/>
      <c r="AW1107" s="211"/>
      <c r="AX1107" s="211"/>
      <c r="AY1107" s="211"/>
      <c r="AZ1107" s="211"/>
      <c r="BA1107" s="211"/>
      <c r="BB1107" s="211"/>
      <c r="BC1107" s="211"/>
      <c r="BD1107" s="211"/>
      <c r="BE1107" s="211"/>
      <c r="BF1107" s="211"/>
      <c r="BG1107" s="211"/>
      <c r="BH1107" s="211"/>
    </row>
    <row r="1108" spans="1:60" outlineLevel="1" x14ac:dyDescent="0.2">
      <c r="A1108" s="218"/>
      <c r="B1108" s="219"/>
      <c r="C1108" s="269" t="s">
        <v>316</v>
      </c>
      <c r="D1108" s="261"/>
      <c r="E1108" s="262"/>
      <c r="F1108" s="222"/>
      <c r="G1108" s="222"/>
      <c r="H1108" s="222"/>
      <c r="I1108" s="222"/>
      <c r="J1108" s="222"/>
      <c r="K1108" s="222"/>
      <c r="L1108" s="222"/>
      <c r="M1108" s="222"/>
      <c r="N1108" s="222"/>
      <c r="O1108" s="222"/>
      <c r="P1108" s="222"/>
      <c r="Q1108" s="222"/>
      <c r="R1108" s="222"/>
      <c r="S1108" s="222"/>
      <c r="T1108" s="222"/>
      <c r="U1108" s="222"/>
      <c r="V1108" s="222"/>
      <c r="W1108" s="222"/>
      <c r="X1108" s="222"/>
      <c r="Y1108" s="211"/>
      <c r="Z1108" s="211"/>
      <c r="AA1108" s="211"/>
      <c r="AB1108" s="211"/>
      <c r="AC1108" s="211"/>
      <c r="AD1108" s="211"/>
      <c r="AE1108" s="211"/>
      <c r="AF1108" s="211"/>
      <c r="AG1108" s="211" t="s">
        <v>288</v>
      </c>
      <c r="AH1108" s="211"/>
      <c r="AI1108" s="211"/>
      <c r="AJ1108" s="211"/>
      <c r="AK1108" s="211"/>
      <c r="AL1108" s="211"/>
      <c r="AM1108" s="211"/>
      <c r="AN1108" s="211"/>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row>
    <row r="1109" spans="1:60" outlineLevel="1" x14ac:dyDescent="0.2">
      <c r="A1109" s="218"/>
      <c r="B1109" s="219"/>
      <c r="C1109" s="268" t="s">
        <v>2874</v>
      </c>
      <c r="D1109" s="259"/>
      <c r="E1109" s="260">
        <v>127.96</v>
      </c>
      <c r="F1109" s="222"/>
      <c r="G1109" s="222"/>
      <c r="H1109" s="222"/>
      <c r="I1109" s="222"/>
      <c r="J1109" s="222"/>
      <c r="K1109" s="222"/>
      <c r="L1109" s="222"/>
      <c r="M1109" s="222"/>
      <c r="N1109" s="222"/>
      <c r="O1109" s="222"/>
      <c r="P1109" s="222"/>
      <c r="Q1109" s="222"/>
      <c r="R1109" s="222"/>
      <c r="S1109" s="222"/>
      <c r="T1109" s="222"/>
      <c r="U1109" s="222"/>
      <c r="V1109" s="222"/>
      <c r="W1109" s="222"/>
      <c r="X1109" s="222"/>
      <c r="Y1109" s="211"/>
      <c r="Z1109" s="211"/>
      <c r="AA1109" s="211"/>
      <c r="AB1109" s="211"/>
      <c r="AC1109" s="211"/>
      <c r="AD1109" s="211"/>
      <c r="AE1109" s="211"/>
      <c r="AF1109" s="211"/>
      <c r="AG1109" s="211" t="s">
        <v>288</v>
      </c>
      <c r="AH1109" s="211">
        <v>0</v>
      </c>
      <c r="AI1109" s="211"/>
      <c r="AJ1109" s="211"/>
      <c r="AK1109" s="211"/>
      <c r="AL1109" s="211"/>
      <c r="AM1109" s="211"/>
      <c r="AN1109" s="211"/>
      <c r="AO1109" s="211"/>
      <c r="AP1109" s="211"/>
      <c r="AQ1109" s="211"/>
      <c r="AR1109" s="211"/>
      <c r="AS1109" s="211"/>
      <c r="AT1109" s="211"/>
      <c r="AU1109" s="211"/>
      <c r="AV1109" s="211"/>
      <c r="AW1109" s="211"/>
      <c r="AX1109" s="211"/>
      <c r="AY1109" s="211"/>
      <c r="AZ1109" s="211"/>
      <c r="BA1109" s="211"/>
      <c r="BB1109" s="211"/>
      <c r="BC1109" s="211"/>
      <c r="BD1109" s="211"/>
      <c r="BE1109" s="211"/>
      <c r="BF1109" s="211"/>
      <c r="BG1109" s="211"/>
      <c r="BH1109" s="211"/>
    </row>
    <row r="1110" spans="1:60" outlineLevel="1" x14ac:dyDescent="0.2">
      <c r="A1110" s="218"/>
      <c r="B1110" s="219"/>
      <c r="C1110" s="268" t="s">
        <v>2875</v>
      </c>
      <c r="D1110" s="259"/>
      <c r="E1110" s="260">
        <v>84.6</v>
      </c>
      <c r="F1110" s="222"/>
      <c r="G1110" s="222"/>
      <c r="H1110" s="222"/>
      <c r="I1110" s="222"/>
      <c r="J1110" s="222"/>
      <c r="K1110" s="222"/>
      <c r="L1110" s="222"/>
      <c r="M1110" s="222"/>
      <c r="N1110" s="222"/>
      <c r="O1110" s="222"/>
      <c r="P1110" s="222"/>
      <c r="Q1110" s="222"/>
      <c r="R1110" s="222"/>
      <c r="S1110" s="222"/>
      <c r="T1110" s="222"/>
      <c r="U1110" s="222"/>
      <c r="V1110" s="222"/>
      <c r="W1110" s="222"/>
      <c r="X1110" s="222"/>
      <c r="Y1110" s="211"/>
      <c r="Z1110" s="211"/>
      <c r="AA1110" s="211"/>
      <c r="AB1110" s="211"/>
      <c r="AC1110" s="211"/>
      <c r="AD1110" s="211"/>
      <c r="AE1110" s="211"/>
      <c r="AF1110" s="211"/>
      <c r="AG1110" s="211" t="s">
        <v>288</v>
      </c>
      <c r="AH1110" s="211">
        <v>0</v>
      </c>
      <c r="AI1110" s="211"/>
      <c r="AJ1110" s="211"/>
      <c r="AK1110" s="211"/>
      <c r="AL1110" s="211"/>
      <c r="AM1110" s="211"/>
      <c r="AN1110" s="211"/>
      <c r="AO1110" s="211"/>
      <c r="AP1110" s="211"/>
      <c r="AQ1110" s="211"/>
      <c r="AR1110" s="211"/>
      <c r="AS1110" s="211"/>
      <c r="AT1110" s="211"/>
      <c r="AU1110" s="211"/>
      <c r="AV1110" s="211"/>
      <c r="AW1110" s="211"/>
      <c r="AX1110" s="211"/>
      <c r="AY1110" s="211"/>
      <c r="AZ1110" s="211"/>
      <c r="BA1110" s="211"/>
      <c r="BB1110" s="211"/>
      <c r="BC1110" s="211"/>
      <c r="BD1110" s="211"/>
      <c r="BE1110" s="211"/>
      <c r="BF1110" s="211"/>
      <c r="BG1110" s="211"/>
      <c r="BH1110" s="211"/>
    </row>
    <row r="1111" spans="1:60" outlineLevel="1" x14ac:dyDescent="0.2">
      <c r="A1111" s="218"/>
      <c r="B1111" s="219"/>
      <c r="C1111" s="268" t="s">
        <v>2876</v>
      </c>
      <c r="D1111" s="259"/>
      <c r="E1111" s="260">
        <v>168.72</v>
      </c>
      <c r="F1111" s="222"/>
      <c r="G1111" s="222"/>
      <c r="H1111" s="222"/>
      <c r="I1111" s="222"/>
      <c r="J1111" s="222"/>
      <c r="K1111" s="222"/>
      <c r="L1111" s="222"/>
      <c r="M1111" s="222"/>
      <c r="N1111" s="222"/>
      <c r="O1111" s="222"/>
      <c r="P1111" s="222"/>
      <c r="Q1111" s="222"/>
      <c r="R1111" s="222"/>
      <c r="S1111" s="222"/>
      <c r="T1111" s="222"/>
      <c r="U1111" s="222"/>
      <c r="V1111" s="222"/>
      <c r="W1111" s="222"/>
      <c r="X1111" s="222"/>
      <c r="Y1111" s="211"/>
      <c r="Z1111" s="211"/>
      <c r="AA1111" s="211"/>
      <c r="AB1111" s="211"/>
      <c r="AC1111" s="211"/>
      <c r="AD1111" s="211"/>
      <c r="AE1111" s="211"/>
      <c r="AF1111" s="211"/>
      <c r="AG1111" s="211" t="s">
        <v>288</v>
      </c>
      <c r="AH1111" s="211">
        <v>0</v>
      </c>
      <c r="AI1111" s="211"/>
      <c r="AJ1111" s="211"/>
      <c r="AK1111" s="211"/>
      <c r="AL1111" s="211"/>
      <c r="AM1111" s="211"/>
      <c r="AN1111" s="211"/>
      <c r="AO1111" s="211"/>
      <c r="AP1111" s="211"/>
      <c r="AQ1111" s="211"/>
      <c r="AR1111" s="211"/>
      <c r="AS1111" s="211"/>
      <c r="AT1111" s="211"/>
      <c r="AU1111" s="211"/>
      <c r="AV1111" s="211"/>
      <c r="AW1111" s="211"/>
      <c r="AX1111" s="211"/>
      <c r="AY1111" s="211"/>
      <c r="AZ1111" s="211"/>
      <c r="BA1111" s="211"/>
      <c r="BB1111" s="211"/>
      <c r="BC1111" s="211"/>
      <c r="BD1111" s="211"/>
      <c r="BE1111" s="211"/>
      <c r="BF1111" s="211"/>
      <c r="BG1111" s="211"/>
      <c r="BH1111" s="211"/>
    </row>
    <row r="1112" spans="1:60" outlineLevel="1" x14ac:dyDescent="0.2">
      <c r="A1112" s="218"/>
      <c r="B1112" s="219"/>
      <c r="C1112" s="268" t="s">
        <v>2877</v>
      </c>
      <c r="D1112" s="259"/>
      <c r="E1112" s="260">
        <v>35.04</v>
      </c>
      <c r="F1112" s="222"/>
      <c r="G1112" s="222"/>
      <c r="H1112" s="222"/>
      <c r="I1112" s="222"/>
      <c r="J1112" s="222"/>
      <c r="K1112" s="222"/>
      <c r="L1112" s="222"/>
      <c r="M1112" s="222"/>
      <c r="N1112" s="222"/>
      <c r="O1112" s="222"/>
      <c r="P1112" s="222"/>
      <c r="Q1112" s="222"/>
      <c r="R1112" s="222"/>
      <c r="S1112" s="222"/>
      <c r="T1112" s="222"/>
      <c r="U1112" s="222"/>
      <c r="V1112" s="222"/>
      <c r="W1112" s="222"/>
      <c r="X1112" s="222"/>
      <c r="Y1112" s="211"/>
      <c r="Z1112" s="211"/>
      <c r="AA1112" s="211"/>
      <c r="AB1112" s="211"/>
      <c r="AC1112" s="211"/>
      <c r="AD1112" s="211"/>
      <c r="AE1112" s="211"/>
      <c r="AF1112" s="211"/>
      <c r="AG1112" s="211" t="s">
        <v>288</v>
      </c>
      <c r="AH1112" s="211">
        <v>0</v>
      </c>
      <c r="AI1112" s="211"/>
      <c r="AJ1112" s="211"/>
      <c r="AK1112" s="211"/>
      <c r="AL1112" s="211"/>
      <c r="AM1112" s="211"/>
      <c r="AN1112" s="211"/>
      <c r="AO1112" s="211"/>
      <c r="AP1112" s="211"/>
      <c r="AQ1112" s="211"/>
      <c r="AR1112" s="211"/>
      <c r="AS1112" s="211"/>
      <c r="AT1112" s="211"/>
      <c r="AU1112" s="211"/>
      <c r="AV1112" s="211"/>
      <c r="AW1112" s="211"/>
      <c r="AX1112" s="211"/>
      <c r="AY1112" s="211"/>
      <c r="AZ1112" s="211"/>
      <c r="BA1112" s="211"/>
      <c r="BB1112" s="211"/>
      <c r="BC1112" s="211"/>
      <c r="BD1112" s="211"/>
      <c r="BE1112" s="211"/>
      <c r="BF1112" s="211"/>
      <c r="BG1112" s="211"/>
      <c r="BH1112" s="211"/>
    </row>
    <row r="1113" spans="1:60" outlineLevel="1" x14ac:dyDescent="0.2">
      <c r="A1113" s="218"/>
      <c r="B1113" s="219"/>
      <c r="C1113" s="268" t="s">
        <v>2878</v>
      </c>
      <c r="D1113" s="259"/>
      <c r="E1113" s="260">
        <v>61.2</v>
      </c>
      <c r="F1113" s="222"/>
      <c r="G1113" s="222"/>
      <c r="H1113" s="222"/>
      <c r="I1113" s="222"/>
      <c r="J1113" s="222"/>
      <c r="K1113" s="222"/>
      <c r="L1113" s="222"/>
      <c r="M1113" s="222"/>
      <c r="N1113" s="222"/>
      <c r="O1113" s="222"/>
      <c r="P1113" s="222"/>
      <c r="Q1113" s="222"/>
      <c r="R1113" s="222"/>
      <c r="S1113" s="222"/>
      <c r="T1113" s="222"/>
      <c r="U1113" s="222"/>
      <c r="V1113" s="222"/>
      <c r="W1113" s="222"/>
      <c r="X1113" s="222"/>
      <c r="Y1113" s="211"/>
      <c r="Z1113" s="211"/>
      <c r="AA1113" s="211"/>
      <c r="AB1113" s="211"/>
      <c r="AC1113" s="211"/>
      <c r="AD1113" s="211"/>
      <c r="AE1113" s="211"/>
      <c r="AF1113" s="211"/>
      <c r="AG1113" s="211" t="s">
        <v>288</v>
      </c>
      <c r="AH1113" s="211">
        <v>0</v>
      </c>
      <c r="AI1113" s="211"/>
      <c r="AJ1113" s="211"/>
      <c r="AK1113" s="211"/>
      <c r="AL1113" s="211"/>
      <c r="AM1113" s="211"/>
      <c r="AN1113" s="211"/>
      <c r="AO1113" s="211"/>
      <c r="AP1113" s="211"/>
      <c r="AQ1113" s="211"/>
      <c r="AR1113" s="211"/>
      <c r="AS1113" s="211"/>
      <c r="AT1113" s="211"/>
      <c r="AU1113" s="211"/>
      <c r="AV1113" s="211"/>
      <c r="AW1113" s="211"/>
      <c r="AX1113" s="211"/>
      <c r="AY1113" s="211"/>
      <c r="AZ1113" s="211"/>
      <c r="BA1113" s="211"/>
      <c r="BB1113" s="211"/>
      <c r="BC1113" s="211"/>
      <c r="BD1113" s="211"/>
      <c r="BE1113" s="211"/>
      <c r="BF1113" s="211"/>
      <c r="BG1113" s="211"/>
      <c r="BH1113" s="211"/>
    </row>
    <row r="1114" spans="1:60" outlineLevel="1" x14ac:dyDescent="0.2">
      <c r="A1114" s="218"/>
      <c r="B1114" s="219"/>
      <c r="C1114" s="268" t="s">
        <v>2879</v>
      </c>
      <c r="D1114" s="259"/>
      <c r="E1114" s="260">
        <v>188.22</v>
      </c>
      <c r="F1114" s="222"/>
      <c r="G1114" s="222"/>
      <c r="H1114" s="222"/>
      <c r="I1114" s="222"/>
      <c r="J1114" s="222"/>
      <c r="K1114" s="222"/>
      <c r="L1114" s="222"/>
      <c r="M1114" s="222"/>
      <c r="N1114" s="222"/>
      <c r="O1114" s="222"/>
      <c r="P1114" s="222"/>
      <c r="Q1114" s="222"/>
      <c r="R1114" s="222"/>
      <c r="S1114" s="222"/>
      <c r="T1114" s="222"/>
      <c r="U1114" s="222"/>
      <c r="V1114" s="222"/>
      <c r="W1114" s="222"/>
      <c r="X1114" s="222"/>
      <c r="Y1114" s="211"/>
      <c r="Z1114" s="211"/>
      <c r="AA1114" s="211"/>
      <c r="AB1114" s="211"/>
      <c r="AC1114" s="211"/>
      <c r="AD1114" s="211"/>
      <c r="AE1114" s="211"/>
      <c r="AF1114" s="211"/>
      <c r="AG1114" s="211" t="s">
        <v>288</v>
      </c>
      <c r="AH1114" s="211">
        <v>0</v>
      </c>
      <c r="AI1114" s="211"/>
      <c r="AJ1114" s="211"/>
      <c r="AK1114" s="211"/>
      <c r="AL1114" s="211"/>
      <c r="AM1114" s="211"/>
      <c r="AN1114" s="211"/>
      <c r="AO1114" s="211"/>
      <c r="AP1114" s="211"/>
      <c r="AQ1114" s="211"/>
      <c r="AR1114" s="211"/>
      <c r="AS1114" s="211"/>
      <c r="AT1114" s="211"/>
      <c r="AU1114" s="211"/>
      <c r="AV1114" s="211"/>
      <c r="AW1114" s="211"/>
      <c r="AX1114" s="211"/>
      <c r="AY1114" s="211"/>
      <c r="AZ1114" s="211"/>
      <c r="BA1114" s="211"/>
      <c r="BB1114" s="211"/>
      <c r="BC1114" s="211"/>
      <c r="BD1114" s="211"/>
      <c r="BE1114" s="211"/>
      <c r="BF1114" s="211"/>
      <c r="BG1114" s="211"/>
      <c r="BH1114" s="211"/>
    </row>
    <row r="1115" spans="1:60" outlineLevel="1" x14ac:dyDescent="0.2">
      <c r="A1115" s="218"/>
      <c r="B1115" s="219"/>
      <c r="C1115" s="268" t="s">
        <v>2880</v>
      </c>
      <c r="D1115" s="259"/>
      <c r="E1115" s="260">
        <v>5.88</v>
      </c>
      <c r="F1115" s="222"/>
      <c r="G1115" s="222"/>
      <c r="H1115" s="222"/>
      <c r="I1115" s="222"/>
      <c r="J1115" s="222"/>
      <c r="K1115" s="222"/>
      <c r="L1115" s="222"/>
      <c r="M1115" s="222"/>
      <c r="N1115" s="222"/>
      <c r="O1115" s="222"/>
      <c r="P1115" s="222"/>
      <c r="Q1115" s="222"/>
      <c r="R1115" s="222"/>
      <c r="S1115" s="222"/>
      <c r="T1115" s="222"/>
      <c r="U1115" s="222"/>
      <c r="V1115" s="222"/>
      <c r="W1115" s="222"/>
      <c r="X1115" s="222"/>
      <c r="Y1115" s="211"/>
      <c r="Z1115" s="211"/>
      <c r="AA1115" s="211"/>
      <c r="AB1115" s="211"/>
      <c r="AC1115" s="211"/>
      <c r="AD1115" s="211"/>
      <c r="AE1115" s="211"/>
      <c r="AF1115" s="211"/>
      <c r="AG1115" s="211" t="s">
        <v>288</v>
      </c>
      <c r="AH1115" s="211">
        <v>0</v>
      </c>
      <c r="AI1115" s="211"/>
      <c r="AJ1115" s="211"/>
      <c r="AK1115" s="211"/>
      <c r="AL1115" s="211"/>
      <c r="AM1115" s="211"/>
      <c r="AN1115" s="211"/>
      <c r="AO1115" s="211"/>
      <c r="AP1115" s="211"/>
      <c r="AQ1115" s="211"/>
      <c r="AR1115" s="211"/>
      <c r="AS1115" s="211"/>
      <c r="AT1115" s="211"/>
      <c r="AU1115" s="211"/>
      <c r="AV1115" s="211"/>
      <c r="AW1115" s="211"/>
      <c r="AX1115" s="211"/>
      <c r="AY1115" s="211"/>
      <c r="AZ1115" s="211"/>
      <c r="BA1115" s="211"/>
      <c r="BB1115" s="211"/>
      <c r="BC1115" s="211"/>
      <c r="BD1115" s="211"/>
      <c r="BE1115" s="211"/>
      <c r="BF1115" s="211"/>
      <c r="BG1115" s="211"/>
      <c r="BH1115" s="211"/>
    </row>
    <row r="1116" spans="1:60" outlineLevel="1" x14ac:dyDescent="0.2">
      <c r="A1116" s="218"/>
      <c r="B1116" s="219"/>
      <c r="C1116" s="268" t="s">
        <v>2881</v>
      </c>
      <c r="D1116" s="259"/>
      <c r="E1116" s="260">
        <v>8.57</v>
      </c>
      <c r="F1116" s="222"/>
      <c r="G1116" s="222"/>
      <c r="H1116" s="222"/>
      <c r="I1116" s="222"/>
      <c r="J1116" s="222"/>
      <c r="K1116" s="222"/>
      <c r="L1116" s="222"/>
      <c r="M1116" s="222"/>
      <c r="N1116" s="222"/>
      <c r="O1116" s="222"/>
      <c r="P1116" s="222"/>
      <c r="Q1116" s="222"/>
      <c r="R1116" s="222"/>
      <c r="S1116" s="222"/>
      <c r="T1116" s="222"/>
      <c r="U1116" s="222"/>
      <c r="V1116" s="222"/>
      <c r="W1116" s="222"/>
      <c r="X1116" s="222"/>
      <c r="Y1116" s="211"/>
      <c r="Z1116" s="211"/>
      <c r="AA1116" s="211"/>
      <c r="AB1116" s="211"/>
      <c r="AC1116" s="211"/>
      <c r="AD1116" s="211"/>
      <c r="AE1116" s="211"/>
      <c r="AF1116" s="211"/>
      <c r="AG1116" s="211" t="s">
        <v>288</v>
      </c>
      <c r="AH1116" s="211">
        <v>0</v>
      </c>
      <c r="AI1116" s="211"/>
      <c r="AJ1116" s="211"/>
      <c r="AK1116" s="211"/>
      <c r="AL1116" s="211"/>
      <c r="AM1116" s="211"/>
      <c r="AN1116" s="211"/>
      <c r="AO1116" s="211"/>
      <c r="AP1116" s="211"/>
      <c r="AQ1116" s="211"/>
      <c r="AR1116" s="211"/>
      <c r="AS1116" s="211"/>
      <c r="AT1116" s="211"/>
      <c r="AU1116" s="211"/>
      <c r="AV1116" s="211"/>
      <c r="AW1116" s="211"/>
      <c r="AX1116" s="211"/>
      <c r="AY1116" s="211"/>
      <c r="AZ1116" s="211"/>
      <c r="BA1116" s="211"/>
      <c r="BB1116" s="211"/>
      <c r="BC1116" s="211"/>
      <c r="BD1116" s="211"/>
      <c r="BE1116" s="211"/>
      <c r="BF1116" s="211"/>
      <c r="BG1116" s="211"/>
      <c r="BH1116" s="211"/>
    </row>
    <row r="1117" spans="1:60" ht="20.95" outlineLevel="1" x14ac:dyDescent="0.2">
      <c r="A1117" s="218"/>
      <c r="B1117" s="219"/>
      <c r="C1117" s="268" t="s">
        <v>2882</v>
      </c>
      <c r="D1117" s="259"/>
      <c r="E1117" s="260">
        <v>139.5</v>
      </c>
      <c r="F1117" s="222"/>
      <c r="G1117" s="222"/>
      <c r="H1117" s="222"/>
      <c r="I1117" s="222"/>
      <c r="J1117" s="222"/>
      <c r="K1117" s="222"/>
      <c r="L1117" s="222"/>
      <c r="M1117" s="222"/>
      <c r="N1117" s="222"/>
      <c r="O1117" s="222"/>
      <c r="P1117" s="222"/>
      <c r="Q1117" s="222"/>
      <c r="R1117" s="222"/>
      <c r="S1117" s="222"/>
      <c r="T1117" s="222"/>
      <c r="U1117" s="222"/>
      <c r="V1117" s="222"/>
      <c r="W1117" s="222"/>
      <c r="X1117" s="222"/>
      <c r="Y1117" s="211"/>
      <c r="Z1117" s="211"/>
      <c r="AA1117" s="211"/>
      <c r="AB1117" s="211"/>
      <c r="AC1117" s="211"/>
      <c r="AD1117" s="211"/>
      <c r="AE1117" s="211"/>
      <c r="AF1117" s="211"/>
      <c r="AG1117" s="211" t="s">
        <v>288</v>
      </c>
      <c r="AH1117" s="211">
        <v>0</v>
      </c>
      <c r="AI1117" s="211"/>
      <c r="AJ1117" s="211"/>
      <c r="AK1117" s="211"/>
      <c r="AL1117" s="211"/>
      <c r="AM1117" s="211"/>
      <c r="AN1117" s="211"/>
      <c r="AO1117" s="211"/>
      <c r="AP1117" s="211"/>
      <c r="AQ1117" s="211"/>
      <c r="AR1117" s="211"/>
      <c r="AS1117" s="211"/>
      <c r="AT1117" s="211"/>
      <c r="AU1117" s="211"/>
      <c r="AV1117" s="211"/>
      <c r="AW1117" s="211"/>
      <c r="AX1117" s="211"/>
      <c r="AY1117" s="211"/>
      <c r="AZ1117" s="211"/>
      <c r="BA1117" s="211"/>
      <c r="BB1117" s="211"/>
      <c r="BC1117" s="211"/>
      <c r="BD1117" s="211"/>
      <c r="BE1117" s="211"/>
      <c r="BF1117" s="211"/>
      <c r="BG1117" s="211"/>
      <c r="BH1117" s="211"/>
    </row>
    <row r="1118" spans="1:60" outlineLevel="1" x14ac:dyDescent="0.2">
      <c r="A1118" s="218"/>
      <c r="B1118" s="219"/>
      <c r="C1118" s="268" t="s">
        <v>2883</v>
      </c>
      <c r="D1118" s="259"/>
      <c r="E1118" s="260">
        <v>6.68</v>
      </c>
      <c r="F1118" s="222"/>
      <c r="G1118" s="222"/>
      <c r="H1118" s="222"/>
      <c r="I1118" s="222"/>
      <c r="J1118" s="222"/>
      <c r="K1118" s="222"/>
      <c r="L1118" s="222"/>
      <c r="M1118" s="222"/>
      <c r="N1118" s="222"/>
      <c r="O1118" s="222"/>
      <c r="P1118" s="222"/>
      <c r="Q1118" s="222"/>
      <c r="R1118" s="222"/>
      <c r="S1118" s="222"/>
      <c r="T1118" s="222"/>
      <c r="U1118" s="222"/>
      <c r="V1118" s="222"/>
      <c r="W1118" s="222"/>
      <c r="X1118" s="222"/>
      <c r="Y1118" s="211"/>
      <c r="Z1118" s="211"/>
      <c r="AA1118" s="211"/>
      <c r="AB1118" s="211"/>
      <c r="AC1118" s="211"/>
      <c r="AD1118" s="211"/>
      <c r="AE1118" s="211"/>
      <c r="AF1118" s="211"/>
      <c r="AG1118" s="211" t="s">
        <v>288</v>
      </c>
      <c r="AH1118" s="211">
        <v>0</v>
      </c>
      <c r="AI1118" s="211"/>
      <c r="AJ1118" s="211"/>
      <c r="AK1118" s="211"/>
      <c r="AL1118" s="211"/>
      <c r="AM1118" s="211"/>
      <c r="AN1118" s="211"/>
      <c r="AO1118" s="211"/>
      <c r="AP1118" s="211"/>
      <c r="AQ1118" s="211"/>
      <c r="AR1118" s="211"/>
      <c r="AS1118" s="211"/>
      <c r="AT1118" s="211"/>
      <c r="AU1118" s="211"/>
      <c r="AV1118" s="211"/>
      <c r="AW1118" s="211"/>
      <c r="AX1118" s="211"/>
      <c r="AY1118" s="211"/>
      <c r="AZ1118" s="211"/>
      <c r="BA1118" s="211"/>
      <c r="BB1118" s="211"/>
      <c r="BC1118" s="211"/>
      <c r="BD1118" s="211"/>
      <c r="BE1118" s="211"/>
      <c r="BF1118" s="211"/>
      <c r="BG1118" s="211"/>
      <c r="BH1118" s="211"/>
    </row>
    <row r="1119" spans="1:60" outlineLevel="1" x14ac:dyDescent="0.2">
      <c r="A1119" s="233">
        <v>259</v>
      </c>
      <c r="B1119" s="234" t="s">
        <v>999</v>
      </c>
      <c r="C1119" s="252" t="s">
        <v>1000</v>
      </c>
      <c r="D1119" s="235" t="s">
        <v>980</v>
      </c>
      <c r="E1119" s="236">
        <v>66</v>
      </c>
      <c r="F1119" s="237"/>
      <c r="G1119" s="238">
        <f>ROUND(E1119*F1119,2)</f>
        <v>0</v>
      </c>
      <c r="H1119" s="237"/>
      <c r="I1119" s="238">
        <f>ROUND(E1119*H1119,2)</f>
        <v>0</v>
      </c>
      <c r="J1119" s="237"/>
      <c r="K1119" s="238">
        <f>ROUND(E1119*J1119,2)</f>
        <v>0</v>
      </c>
      <c r="L1119" s="238">
        <v>21</v>
      </c>
      <c r="M1119" s="238">
        <f>G1119*(1+L1119/100)</f>
        <v>0</v>
      </c>
      <c r="N1119" s="238">
        <v>5.0000000000000001E-3</v>
      </c>
      <c r="O1119" s="238">
        <f>ROUND(E1119*N1119,2)</f>
        <v>0.33</v>
      </c>
      <c r="P1119" s="238">
        <v>0</v>
      </c>
      <c r="Q1119" s="238">
        <f>ROUND(E1119*P1119,2)</f>
        <v>0</v>
      </c>
      <c r="R1119" s="238"/>
      <c r="S1119" s="238" t="s">
        <v>247</v>
      </c>
      <c r="T1119" s="239" t="s">
        <v>215</v>
      </c>
      <c r="U1119" s="222">
        <v>0</v>
      </c>
      <c r="V1119" s="222">
        <f>ROUND(E1119*U1119,2)</f>
        <v>0</v>
      </c>
      <c r="W1119" s="222"/>
      <c r="X1119" s="222" t="s">
        <v>344</v>
      </c>
      <c r="Y1119" s="211"/>
      <c r="Z1119" s="211"/>
      <c r="AA1119" s="211"/>
      <c r="AB1119" s="211"/>
      <c r="AC1119" s="211"/>
      <c r="AD1119" s="211"/>
      <c r="AE1119" s="211"/>
      <c r="AF1119" s="211"/>
      <c r="AG1119" s="211" t="s">
        <v>345</v>
      </c>
      <c r="AH1119" s="211"/>
      <c r="AI1119" s="211"/>
      <c r="AJ1119" s="211"/>
      <c r="AK1119" s="211"/>
      <c r="AL1119" s="211"/>
      <c r="AM1119" s="211"/>
      <c r="AN1119" s="211"/>
      <c r="AO1119" s="211"/>
      <c r="AP1119" s="211"/>
      <c r="AQ1119" s="211"/>
      <c r="AR1119" s="211"/>
      <c r="AS1119" s="211"/>
      <c r="AT1119" s="211"/>
      <c r="AU1119" s="211"/>
      <c r="AV1119" s="211"/>
      <c r="AW1119" s="211"/>
      <c r="AX1119" s="211"/>
      <c r="AY1119" s="211"/>
      <c r="AZ1119" s="211"/>
      <c r="BA1119" s="211"/>
      <c r="BB1119" s="211"/>
      <c r="BC1119" s="211"/>
      <c r="BD1119" s="211"/>
      <c r="BE1119" s="211"/>
      <c r="BF1119" s="211"/>
      <c r="BG1119" s="211"/>
      <c r="BH1119" s="211"/>
    </row>
    <row r="1120" spans="1:60" outlineLevel="1" x14ac:dyDescent="0.2">
      <c r="A1120" s="218"/>
      <c r="B1120" s="219"/>
      <c r="C1120" s="268" t="s">
        <v>2884</v>
      </c>
      <c r="D1120" s="259"/>
      <c r="E1120" s="260">
        <v>66</v>
      </c>
      <c r="F1120" s="222"/>
      <c r="G1120" s="222"/>
      <c r="H1120" s="222"/>
      <c r="I1120" s="222"/>
      <c r="J1120" s="222"/>
      <c r="K1120" s="222"/>
      <c r="L1120" s="222"/>
      <c r="M1120" s="222"/>
      <c r="N1120" s="222"/>
      <c r="O1120" s="222"/>
      <c r="P1120" s="222"/>
      <c r="Q1120" s="222"/>
      <c r="R1120" s="222"/>
      <c r="S1120" s="222"/>
      <c r="T1120" s="222"/>
      <c r="U1120" s="222"/>
      <c r="V1120" s="222"/>
      <c r="W1120" s="222"/>
      <c r="X1120" s="222"/>
      <c r="Y1120" s="211"/>
      <c r="Z1120" s="211"/>
      <c r="AA1120" s="211"/>
      <c r="AB1120" s="211"/>
      <c r="AC1120" s="211"/>
      <c r="AD1120" s="211"/>
      <c r="AE1120" s="211"/>
      <c r="AF1120" s="211"/>
      <c r="AG1120" s="211" t="s">
        <v>288</v>
      </c>
      <c r="AH1120" s="211">
        <v>0</v>
      </c>
      <c r="AI1120" s="211"/>
      <c r="AJ1120" s="211"/>
      <c r="AK1120" s="211"/>
      <c r="AL1120" s="211"/>
      <c r="AM1120" s="211"/>
      <c r="AN1120" s="211"/>
      <c r="AO1120" s="211"/>
      <c r="AP1120" s="211"/>
      <c r="AQ1120" s="211"/>
      <c r="AR1120" s="211"/>
      <c r="AS1120" s="211"/>
      <c r="AT1120" s="211"/>
      <c r="AU1120" s="211"/>
      <c r="AV1120" s="211"/>
      <c r="AW1120" s="211"/>
      <c r="AX1120" s="211"/>
      <c r="AY1120" s="211"/>
      <c r="AZ1120" s="211"/>
      <c r="BA1120" s="211"/>
      <c r="BB1120" s="211"/>
      <c r="BC1120" s="211"/>
      <c r="BD1120" s="211"/>
      <c r="BE1120" s="211"/>
      <c r="BF1120" s="211"/>
      <c r="BG1120" s="211"/>
      <c r="BH1120" s="211"/>
    </row>
    <row r="1121" spans="1:60" outlineLevel="1" x14ac:dyDescent="0.2">
      <c r="A1121" s="233">
        <v>260</v>
      </c>
      <c r="B1121" s="234" t="s">
        <v>1002</v>
      </c>
      <c r="C1121" s="252" t="s">
        <v>1003</v>
      </c>
      <c r="D1121" s="235" t="s">
        <v>980</v>
      </c>
      <c r="E1121" s="236">
        <v>6619</v>
      </c>
      <c r="F1121" s="237"/>
      <c r="G1121" s="238">
        <f>ROUND(E1121*F1121,2)</f>
        <v>0</v>
      </c>
      <c r="H1121" s="237"/>
      <c r="I1121" s="238">
        <f>ROUND(E1121*H1121,2)</f>
        <v>0</v>
      </c>
      <c r="J1121" s="237"/>
      <c r="K1121" s="238">
        <f>ROUND(E1121*J1121,2)</f>
        <v>0</v>
      </c>
      <c r="L1121" s="238">
        <v>21</v>
      </c>
      <c r="M1121" s="238">
        <f>G1121*(1+L1121/100)</f>
        <v>0</v>
      </c>
      <c r="N1121" s="238">
        <v>5.0000000000000001E-3</v>
      </c>
      <c r="O1121" s="238">
        <f>ROUND(E1121*N1121,2)</f>
        <v>33.1</v>
      </c>
      <c r="P1121" s="238">
        <v>0</v>
      </c>
      <c r="Q1121" s="238">
        <f>ROUND(E1121*P1121,2)</f>
        <v>0</v>
      </c>
      <c r="R1121" s="238"/>
      <c r="S1121" s="238" t="s">
        <v>247</v>
      </c>
      <c r="T1121" s="239" t="s">
        <v>215</v>
      </c>
      <c r="U1121" s="222">
        <v>0</v>
      </c>
      <c r="V1121" s="222">
        <f>ROUND(E1121*U1121,2)</f>
        <v>0</v>
      </c>
      <c r="W1121" s="222"/>
      <c r="X1121" s="222" t="s">
        <v>344</v>
      </c>
      <c r="Y1121" s="211"/>
      <c r="Z1121" s="211"/>
      <c r="AA1121" s="211"/>
      <c r="AB1121" s="211"/>
      <c r="AC1121" s="211"/>
      <c r="AD1121" s="211"/>
      <c r="AE1121" s="211"/>
      <c r="AF1121" s="211"/>
      <c r="AG1121" s="211" t="s">
        <v>345</v>
      </c>
      <c r="AH1121" s="211"/>
      <c r="AI1121" s="211"/>
      <c r="AJ1121" s="211"/>
      <c r="AK1121" s="211"/>
      <c r="AL1121" s="211"/>
      <c r="AM1121" s="211"/>
      <c r="AN1121" s="211"/>
      <c r="AO1121" s="211"/>
      <c r="AP1121" s="211"/>
      <c r="AQ1121" s="211"/>
      <c r="AR1121" s="211"/>
      <c r="AS1121" s="211"/>
      <c r="AT1121" s="211"/>
      <c r="AU1121" s="211"/>
      <c r="AV1121" s="211"/>
      <c r="AW1121" s="211"/>
      <c r="AX1121" s="211"/>
      <c r="AY1121" s="211"/>
      <c r="AZ1121" s="211"/>
      <c r="BA1121" s="211"/>
      <c r="BB1121" s="211"/>
      <c r="BC1121" s="211"/>
      <c r="BD1121" s="211"/>
      <c r="BE1121" s="211"/>
      <c r="BF1121" s="211"/>
      <c r="BG1121" s="211"/>
      <c r="BH1121" s="211"/>
    </row>
    <row r="1122" spans="1:60" outlineLevel="1" x14ac:dyDescent="0.2">
      <c r="A1122" s="218"/>
      <c r="B1122" s="219"/>
      <c r="C1122" s="253" t="s">
        <v>1004</v>
      </c>
      <c r="D1122" s="240"/>
      <c r="E1122" s="240"/>
      <c r="F1122" s="240"/>
      <c r="G1122" s="240"/>
      <c r="H1122" s="222"/>
      <c r="I1122" s="222"/>
      <c r="J1122" s="222"/>
      <c r="K1122" s="222"/>
      <c r="L1122" s="222"/>
      <c r="M1122" s="222"/>
      <c r="N1122" s="222"/>
      <c r="O1122" s="222"/>
      <c r="P1122" s="222"/>
      <c r="Q1122" s="222"/>
      <c r="R1122" s="222"/>
      <c r="S1122" s="222"/>
      <c r="T1122" s="222"/>
      <c r="U1122" s="222"/>
      <c r="V1122" s="222"/>
      <c r="W1122" s="222"/>
      <c r="X1122" s="222"/>
      <c r="Y1122" s="211"/>
      <c r="Z1122" s="211"/>
      <c r="AA1122" s="211"/>
      <c r="AB1122" s="211"/>
      <c r="AC1122" s="211"/>
      <c r="AD1122" s="211"/>
      <c r="AE1122" s="211"/>
      <c r="AF1122" s="211"/>
      <c r="AG1122" s="211" t="s">
        <v>219</v>
      </c>
      <c r="AH1122" s="211"/>
      <c r="AI1122" s="211"/>
      <c r="AJ1122" s="211"/>
      <c r="AK1122" s="211"/>
      <c r="AL1122" s="211"/>
      <c r="AM1122" s="211"/>
      <c r="AN1122" s="211"/>
      <c r="AO1122" s="211"/>
      <c r="AP1122" s="211"/>
      <c r="AQ1122" s="211"/>
      <c r="AR1122" s="211"/>
      <c r="AS1122" s="211"/>
      <c r="AT1122" s="211"/>
      <c r="AU1122" s="211"/>
      <c r="AV1122" s="211"/>
      <c r="AW1122" s="211"/>
      <c r="AX1122" s="211"/>
      <c r="AY1122" s="211"/>
      <c r="AZ1122" s="211"/>
      <c r="BA1122" s="211"/>
      <c r="BB1122" s="211"/>
      <c r="BC1122" s="211"/>
      <c r="BD1122" s="211"/>
      <c r="BE1122" s="211"/>
      <c r="BF1122" s="211"/>
      <c r="BG1122" s="211"/>
      <c r="BH1122" s="211"/>
    </row>
    <row r="1123" spans="1:60" outlineLevel="1" x14ac:dyDescent="0.2">
      <c r="A1123" s="218"/>
      <c r="B1123" s="219"/>
      <c r="C1123" s="254" t="s">
        <v>1005</v>
      </c>
      <c r="D1123" s="242"/>
      <c r="E1123" s="242"/>
      <c r="F1123" s="242"/>
      <c r="G1123" s="242"/>
      <c r="H1123" s="222"/>
      <c r="I1123" s="222"/>
      <c r="J1123" s="222"/>
      <c r="K1123" s="222"/>
      <c r="L1123" s="222"/>
      <c r="M1123" s="222"/>
      <c r="N1123" s="222"/>
      <c r="O1123" s="222"/>
      <c r="P1123" s="222"/>
      <c r="Q1123" s="222"/>
      <c r="R1123" s="222"/>
      <c r="S1123" s="222"/>
      <c r="T1123" s="222"/>
      <c r="U1123" s="222"/>
      <c r="V1123" s="222"/>
      <c r="W1123" s="222"/>
      <c r="X1123" s="222"/>
      <c r="Y1123" s="211"/>
      <c r="Z1123" s="211"/>
      <c r="AA1123" s="211"/>
      <c r="AB1123" s="211"/>
      <c r="AC1123" s="211"/>
      <c r="AD1123" s="211"/>
      <c r="AE1123" s="211"/>
      <c r="AF1123" s="211"/>
      <c r="AG1123" s="211" t="s">
        <v>219</v>
      </c>
      <c r="AH1123" s="211"/>
      <c r="AI1123" s="211"/>
      <c r="AJ1123" s="211"/>
      <c r="AK1123" s="211"/>
      <c r="AL1123" s="211"/>
      <c r="AM1123" s="211"/>
      <c r="AN1123" s="211"/>
      <c r="AO1123" s="211"/>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row>
    <row r="1124" spans="1:60" outlineLevel="1" x14ac:dyDescent="0.2">
      <c r="A1124" s="218"/>
      <c r="B1124" s="219"/>
      <c r="C1124" s="254" t="s">
        <v>1006</v>
      </c>
      <c r="D1124" s="242"/>
      <c r="E1124" s="242"/>
      <c r="F1124" s="242"/>
      <c r="G1124" s="242"/>
      <c r="H1124" s="222"/>
      <c r="I1124" s="222"/>
      <c r="J1124" s="222"/>
      <c r="K1124" s="222"/>
      <c r="L1124" s="222"/>
      <c r="M1124" s="222"/>
      <c r="N1124" s="222"/>
      <c r="O1124" s="222"/>
      <c r="P1124" s="222"/>
      <c r="Q1124" s="222"/>
      <c r="R1124" s="222"/>
      <c r="S1124" s="222"/>
      <c r="T1124" s="222"/>
      <c r="U1124" s="222"/>
      <c r="V1124" s="222"/>
      <c r="W1124" s="222"/>
      <c r="X1124" s="222"/>
      <c r="Y1124" s="211"/>
      <c r="Z1124" s="211"/>
      <c r="AA1124" s="211"/>
      <c r="AB1124" s="211"/>
      <c r="AC1124" s="211"/>
      <c r="AD1124" s="211"/>
      <c r="AE1124" s="211"/>
      <c r="AF1124" s="211"/>
      <c r="AG1124" s="211" t="s">
        <v>219</v>
      </c>
      <c r="AH1124" s="211"/>
      <c r="AI1124" s="211"/>
      <c r="AJ1124" s="211"/>
      <c r="AK1124" s="211"/>
      <c r="AL1124" s="211"/>
      <c r="AM1124" s="211"/>
      <c r="AN1124" s="211"/>
      <c r="AO1124" s="211"/>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row>
    <row r="1125" spans="1:60" outlineLevel="1" x14ac:dyDescent="0.2">
      <c r="A1125" s="218"/>
      <c r="B1125" s="219"/>
      <c r="C1125" s="254" t="s">
        <v>1007</v>
      </c>
      <c r="D1125" s="242"/>
      <c r="E1125" s="242"/>
      <c r="F1125" s="242"/>
      <c r="G1125" s="242"/>
      <c r="H1125" s="222"/>
      <c r="I1125" s="222"/>
      <c r="J1125" s="222"/>
      <c r="K1125" s="222"/>
      <c r="L1125" s="222"/>
      <c r="M1125" s="222"/>
      <c r="N1125" s="222"/>
      <c r="O1125" s="222"/>
      <c r="P1125" s="222"/>
      <c r="Q1125" s="222"/>
      <c r="R1125" s="222"/>
      <c r="S1125" s="222"/>
      <c r="T1125" s="222"/>
      <c r="U1125" s="222"/>
      <c r="V1125" s="222"/>
      <c r="W1125" s="222"/>
      <c r="X1125" s="222"/>
      <c r="Y1125" s="211"/>
      <c r="Z1125" s="211"/>
      <c r="AA1125" s="211"/>
      <c r="AB1125" s="211"/>
      <c r="AC1125" s="211"/>
      <c r="AD1125" s="211"/>
      <c r="AE1125" s="211"/>
      <c r="AF1125" s="211"/>
      <c r="AG1125" s="211" t="s">
        <v>219</v>
      </c>
      <c r="AH1125" s="211"/>
      <c r="AI1125" s="211"/>
      <c r="AJ1125" s="211"/>
      <c r="AK1125" s="211"/>
      <c r="AL1125" s="211"/>
      <c r="AM1125" s="211"/>
      <c r="AN1125" s="211"/>
      <c r="AO1125" s="211"/>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row>
    <row r="1126" spans="1:60" outlineLevel="1" x14ac:dyDescent="0.2">
      <c r="A1126" s="218"/>
      <c r="B1126" s="219"/>
      <c r="C1126" s="254" t="s">
        <v>1008</v>
      </c>
      <c r="D1126" s="242"/>
      <c r="E1126" s="242"/>
      <c r="F1126" s="242"/>
      <c r="G1126" s="242"/>
      <c r="H1126" s="222"/>
      <c r="I1126" s="222"/>
      <c r="J1126" s="222"/>
      <c r="K1126" s="222"/>
      <c r="L1126" s="222"/>
      <c r="M1126" s="222"/>
      <c r="N1126" s="222"/>
      <c r="O1126" s="222"/>
      <c r="P1126" s="222"/>
      <c r="Q1126" s="222"/>
      <c r="R1126" s="222"/>
      <c r="S1126" s="222"/>
      <c r="T1126" s="222"/>
      <c r="U1126" s="222"/>
      <c r="V1126" s="222"/>
      <c r="W1126" s="222"/>
      <c r="X1126" s="222"/>
      <c r="Y1126" s="211"/>
      <c r="Z1126" s="211"/>
      <c r="AA1126" s="211"/>
      <c r="AB1126" s="211"/>
      <c r="AC1126" s="211"/>
      <c r="AD1126" s="211"/>
      <c r="AE1126" s="211"/>
      <c r="AF1126" s="211"/>
      <c r="AG1126" s="211" t="s">
        <v>219</v>
      </c>
      <c r="AH1126" s="211"/>
      <c r="AI1126" s="211"/>
      <c r="AJ1126" s="211"/>
      <c r="AK1126" s="211"/>
      <c r="AL1126" s="211"/>
      <c r="AM1126" s="211"/>
      <c r="AN1126" s="211"/>
      <c r="AO1126" s="211"/>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row>
    <row r="1127" spans="1:60" outlineLevel="1" x14ac:dyDescent="0.2">
      <c r="A1127" s="218"/>
      <c r="B1127" s="219"/>
      <c r="C1127" s="254" t="s">
        <v>1009</v>
      </c>
      <c r="D1127" s="242"/>
      <c r="E1127" s="242"/>
      <c r="F1127" s="242"/>
      <c r="G1127" s="242"/>
      <c r="H1127" s="222"/>
      <c r="I1127" s="222"/>
      <c r="J1127" s="222"/>
      <c r="K1127" s="222"/>
      <c r="L1127" s="222"/>
      <c r="M1127" s="222"/>
      <c r="N1127" s="222"/>
      <c r="O1127" s="222"/>
      <c r="P1127" s="222"/>
      <c r="Q1127" s="222"/>
      <c r="R1127" s="222"/>
      <c r="S1127" s="222"/>
      <c r="T1127" s="222"/>
      <c r="U1127" s="222"/>
      <c r="V1127" s="222"/>
      <c r="W1127" s="222"/>
      <c r="X1127" s="222"/>
      <c r="Y1127" s="211"/>
      <c r="Z1127" s="211"/>
      <c r="AA1127" s="211"/>
      <c r="AB1127" s="211"/>
      <c r="AC1127" s="211"/>
      <c r="AD1127" s="211"/>
      <c r="AE1127" s="211"/>
      <c r="AF1127" s="211"/>
      <c r="AG1127" s="211" t="s">
        <v>219</v>
      </c>
      <c r="AH1127" s="211"/>
      <c r="AI1127" s="211"/>
      <c r="AJ1127" s="211"/>
      <c r="AK1127" s="211"/>
      <c r="AL1127" s="211"/>
      <c r="AM1127" s="211"/>
      <c r="AN1127" s="211"/>
      <c r="AO1127" s="211"/>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row>
    <row r="1128" spans="1:60" outlineLevel="1" x14ac:dyDescent="0.2">
      <c r="A1128" s="218"/>
      <c r="B1128" s="219"/>
      <c r="C1128" s="254" t="s">
        <v>1010</v>
      </c>
      <c r="D1128" s="242"/>
      <c r="E1128" s="242"/>
      <c r="F1128" s="242"/>
      <c r="G1128" s="242"/>
      <c r="H1128" s="222"/>
      <c r="I1128" s="222"/>
      <c r="J1128" s="222"/>
      <c r="K1128" s="222"/>
      <c r="L1128" s="222"/>
      <c r="M1128" s="222"/>
      <c r="N1128" s="222"/>
      <c r="O1128" s="222"/>
      <c r="P1128" s="222"/>
      <c r="Q1128" s="222"/>
      <c r="R1128" s="222"/>
      <c r="S1128" s="222"/>
      <c r="T1128" s="222"/>
      <c r="U1128" s="222"/>
      <c r="V1128" s="222"/>
      <c r="W1128" s="222"/>
      <c r="X1128" s="222"/>
      <c r="Y1128" s="211"/>
      <c r="Z1128" s="211"/>
      <c r="AA1128" s="211"/>
      <c r="AB1128" s="211"/>
      <c r="AC1128" s="211"/>
      <c r="AD1128" s="211"/>
      <c r="AE1128" s="211"/>
      <c r="AF1128" s="211"/>
      <c r="AG1128" s="211" t="s">
        <v>219</v>
      </c>
      <c r="AH1128" s="211"/>
      <c r="AI1128" s="211"/>
      <c r="AJ1128" s="211"/>
      <c r="AK1128" s="211"/>
      <c r="AL1128" s="211"/>
      <c r="AM1128" s="211"/>
      <c r="AN1128" s="211"/>
      <c r="AO1128" s="211"/>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row>
    <row r="1129" spans="1:60" outlineLevel="1" x14ac:dyDescent="0.2">
      <c r="A1129" s="218"/>
      <c r="B1129" s="219"/>
      <c r="C1129" s="254" t="s">
        <v>1011</v>
      </c>
      <c r="D1129" s="242"/>
      <c r="E1129" s="242"/>
      <c r="F1129" s="242"/>
      <c r="G1129" s="242"/>
      <c r="H1129" s="222"/>
      <c r="I1129" s="222"/>
      <c r="J1129" s="222"/>
      <c r="K1129" s="222"/>
      <c r="L1129" s="222"/>
      <c r="M1129" s="222"/>
      <c r="N1129" s="222"/>
      <c r="O1129" s="222"/>
      <c r="P1129" s="222"/>
      <c r="Q1129" s="222"/>
      <c r="R1129" s="222"/>
      <c r="S1129" s="222"/>
      <c r="T1129" s="222"/>
      <c r="U1129" s="222"/>
      <c r="V1129" s="222"/>
      <c r="W1129" s="222"/>
      <c r="X1129" s="222"/>
      <c r="Y1129" s="211"/>
      <c r="Z1129" s="211"/>
      <c r="AA1129" s="211"/>
      <c r="AB1129" s="211"/>
      <c r="AC1129" s="211"/>
      <c r="AD1129" s="211"/>
      <c r="AE1129" s="211"/>
      <c r="AF1129" s="211"/>
      <c r="AG1129" s="211" t="s">
        <v>219</v>
      </c>
      <c r="AH1129" s="211"/>
      <c r="AI1129" s="211"/>
      <c r="AJ1129" s="211"/>
      <c r="AK1129" s="211"/>
      <c r="AL1129" s="211"/>
      <c r="AM1129" s="211"/>
      <c r="AN1129" s="211"/>
      <c r="AO1129" s="211"/>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row>
    <row r="1130" spans="1:60" outlineLevel="1" x14ac:dyDescent="0.2">
      <c r="A1130" s="218"/>
      <c r="B1130" s="219"/>
      <c r="C1130" s="254" t="s">
        <v>1012</v>
      </c>
      <c r="D1130" s="242"/>
      <c r="E1130" s="242"/>
      <c r="F1130" s="242"/>
      <c r="G1130" s="242"/>
      <c r="H1130" s="222"/>
      <c r="I1130" s="222"/>
      <c r="J1130" s="222"/>
      <c r="K1130" s="222"/>
      <c r="L1130" s="222"/>
      <c r="M1130" s="222"/>
      <c r="N1130" s="222"/>
      <c r="O1130" s="222"/>
      <c r="P1130" s="222"/>
      <c r="Q1130" s="222"/>
      <c r="R1130" s="222"/>
      <c r="S1130" s="222"/>
      <c r="T1130" s="222"/>
      <c r="U1130" s="222"/>
      <c r="V1130" s="222"/>
      <c r="W1130" s="222"/>
      <c r="X1130" s="222"/>
      <c r="Y1130" s="211"/>
      <c r="Z1130" s="211"/>
      <c r="AA1130" s="211"/>
      <c r="AB1130" s="211"/>
      <c r="AC1130" s="211"/>
      <c r="AD1130" s="211"/>
      <c r="AE1130" s="211"/>
      <c r="AF1130" s="211"/>
      <c r="AG1130" s="211" t="s">
        <v>219</v>
      </c>
      <c r="AH1130" s="211"/>
      <c r="AI1130" s="211"/>
      <c r="AJ1130" s="211"/>
      <c r="AK1130" s="211"/>
      <c r="AL1130" s="211"/>
      <c r="AM1130" s="211"/>
      <c r="AN1130" s="211"/>
      <c r="AO1130" s="211"/>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row>
    <row r="1131" spans="1:60" outlineLevel="1" x14ac:dyDescent="0.2">
      <c r="A1131" s="218"/>
      <c r="B1131" s="219"/>
      <c r="C1131" s="268" t="s">
        <v>2885</v>
      </c>
      <c r="D1131" s="259"/>
      <c r="E1131" s="260">
        <v>6619</v>
      </c>
      <c r="F1131" s="222"/>
      <c r="G1131" s="222"/>
      <c r="H1131" s="222"/>
      <c r="I1131" s="222"/>
      <c r="J1131" s="222"/>
      <c r="K1131" s="222"/>
      <c r="L1131" s="222"/>
      <c r="M1131" s="222"/>
      <c r="N1131" s="222"/>
      <c r="O1131" s="222"/>
      <c r="P1131" s="222"/>
      <c r="Q1131" s="222"/>
      <c r="R1131" s="222"/>
      <c r="S1131" s="222"/>
      <c r="T1131" s="222"/>
      <c r="U1131" s="222"/>
      <c r="V1131" s="222"/>
      <c r="W1131" s="222"/>
      <c r="X1131" s="222"/>
      <c r="Y1131" s="211"/>
      <c r="Z1131" s="211"/>
      <c r="AA1131" s="211"/>
      <c r="AB1131" s="211"/>
      <c r="AC1131" s="211"/>
      <c r="AD1131" s="211"/>
      <c r="AE1131" s="211"/>
      <c r="AF1131" s="211"/>
      <c r="AG1131" s="211" t="s">
        <v>288</v>
      </c>
      <c r="AH1131" s="211">
        <v>0</v>
      </c>
      <c r="AI1131" s="211"/>
      <c r="AJ1131" s="211"/>
      <c r="AK1131" s="211"/>
      <c r="AL1131" s="211"/>
      <c r="AM1131" s="211"/>
      <c r="AN1131" s="211"/>
      <c r="AO1131" s="211"/>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row>
    <row r="1132" spans="1:60" outlineLevel="1" x14ac:dyDescent="0.2">
      <c r="A1132" s="233">
        <v>261</v>
      </c>
      <c r="B1132" s="234" t="s">
        <v>1014</v>
      </c>
      <c r="C1132" s="252" t="s">
        <v>1015</v>
      </c>
      <c r="D1132" s="235" t="s">
        <v>980</v>
      </c>
      <c r="E1132" s="236">
        <v>15350</v>
      </c>
      <c r="F1132" s="237"/>
      <c r="G1132" s="238">
        <f>ROUND(E1132*F1132,2)</f>
        <v>0</v>
      </c>
      <c r="H1132" s="237"/>
      <c r="I1132" s="238">
        <f>ROUND(E1132*H1132,2)</f>
        <v>0</v>
      </c>
      <c r="J1132" s="237"/>
      <c r="K1132" s="238">
        <f>ROUND(E1132*J1132,2)</f>
        <v>0</v>
      </c>
      <c r="L1132" s="238">
        <v>21</v>
      </c>
      <c r="M1132" s="238">
        <f>G1132*(1+L1132/100)</f>
        <v>0</v>
      </c>
      <c r="N1132" s="238">
        <v>5.0000000000000001E-3</v>
      </c>
      <c r="O1132" s="238">
        <f>ROUND(E1132*N1132,2)</f>
        <v>76.75</v>
      </c>
      <c r="P1132" s="238">
        <v>0</v>
      </c>
      <c r="Q1132" s="238">
        <f>ROUND(E1132*P1132,2)</f>
        <v>0</v>
      </c>
      <c r="R1132" s="238"/>
      <c r="S1132" s="238" t="s">
        <v>247</v>
      </c>
      <c r="T1132" s="239" t="s">
        <v>215</v>
      </c>
      <c r="U1132" s="222">
        <v>0</v>
      </c>
      <c r="V1132" s="222">
        <f>ROUND(E1132*U1132,2)</f>
        <v>0</v>
      </c>
      <c r="W1132" s="222"/>
      <c r="X1132" s="222" t="s">
        <v>344</v>
      </c>
      <c r="Y1132" s="211"/>
      <c r="Z1132" s="211"/>
      <c r="AA1132" s="211"/>
      <c r="AB1132" s="211"/>
      <c r="AC1132" s="211"/>
      <c r="AD1132" s="211"/>
      <c r="AE1132" s="211"/>
      <c r="AF1132" s="211"/>
      <c r="AG1132" s="211" t="s">
        <v>345</v>
      </c>
      <c r="AH1132" s="211"/>
      <c r="AI1132" s="211"/>
      <c r="AJ1132" s="211"/>
      <c r="AK1132" s="211"/>
      <c r="AL1132" s="211"/>
      <c r="AM1132" s="211"/>
      <c r="AN1132" s="211"/>
      <c r="AO1132" s="211"/>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row>
    <row r="1133" spans="1:60" outlineLevel="1" x14ac:dyDescent="0.2">
      <c r="A1133" s="218"/>
      <c r="B1133" s="219"/>
      <c r="C1133" s="268" t="s">
        <v>2886</v>
      </c>
      <c r="D1133" s="259"/>
      <c r="E1133" s="260">
        <v>15350</v>
      </c>
      <c r="F1133" s="222"/>
      <c r="G1133" s="222"/>
      <c r="H1133" s="222"/>
      <c r="I1133" s="222"/>
      <c r="J1133" s="222"/>
      <c r="K1133" s="222"/>
      <c r="L1133" s="222"/>
      <c r="M1133" s="222"/>
      <c r="N1133" s="222"/>
      <c r="O1133" s="222"/>
      <c r="P1133" s="222"/>
      <c r="Q1133" s="222"/>
      <c r="R1133" s="222"/>
      <c r="S1133" s="222"/>
      <c r="T1133" s="222"/>
      <c r="U1133" s="222"/>
      <c r="V1133" s="222"/>
      <c r="W1133" s="222"/>
      <c r="X1133" s="222"/>
      <c r="Y1133" s="211"/>
      <c r="Z1133" s="211"/>
      <c r="AA1133" s="211"/>
      <c r="AB1133" s="211"/>
      <c r="AC1133" s="211"/>
      <c r="AD1133" s="211"/>
      <c r="AE1133" s="211"/>
      <c r="AF1133" s="211"/>
      <c r="AG1133" s="211" t="s">
        <v>288</v>
      </c>
      <c r="AH1133" s="211">
        <v>0</v>
      </c>
      <c r="AI1133" s="211"/>
      <c r="AJ1133" s="211"/>
      <c r="AK1133" s="211"/>
      <c r="AL1133" s="211"/>
      <c r="AM1133" s="211"/>
      <c r="AN1133" s="211"/>
      <c r="AO1133" s="211"/>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row>
    <row r="1134" spans="1:60" outlineLevel="1" x14ac:dyDescent="0.2">
      <c r="A1134" s="243">
        <v>262</v>
      </c>
      <c r="B1134" s="244" t="s">
        <v>1017</v>
      </c>
      <c r="C1134" s="255" t="s">
        <v>1018</v>
      </c>
      <c r="D1134" s="245" t="s">
        <v>980</v>
      </c>
      <c r="E1134" s="246">
        <v>238</v>
      </c>
      <c r="F1134" s="247"/>
      <c r="G1134" s="248">
        <f>ROUND(E1134*F1134,2)</f>
        <v>0</v>
      </c>
      <c r="H1134" s="247"/>
      <c r="I1134" s="248">
        <f>ROUND(E1134*H1134,2)</f>
        <v>0</v>
      </c>
      <c r="J1134" s="247"/>
      <c r="K1134" s="248">
        <f>ROUND(E1134*J1134,2)</f>
        <v>0</v>
      </c>
      <c r="L1134" s="248">
        <v>21</v>
      </c>
      <c r="M1134" s="248">
        <f>G1134*(1+L1134/100)</f>
        <v>0</v>
      </c>
      <c r="N1134" s="248">
        <v>5.0000000000000001E-3</v>
      </c>
      <c r="O1134" s="248">
        <f>ROUND(E1134*N1134,2)</f>
        <v>1.19</v>
      </c>
      <c r="P1134" s="248">
        <v>0</v>
      </c>
      <c r="Q1134" s="248">
        <f>ROUND(E1134*P1134,2)</f>
        <v>0</v>
      </c>
      <c r="R1134" s="248"/>
      <c r="S1134" s="248" t="s">
        <v>247</v>
      </c>
      <c r="T1134" s="249" t="s">
        <v>215</v>
      </c>
      <c r="U1134" s="222">
        <v>0</v>
      </c>
      <c r="V1134" s="222">
        <f>ROUND(E1134*U1134,2)</f>
        <v>0</v>
      </c>
      <c r="W1134" s="222"/>
      <c r="X1134" s="222" t="s">
        <v>344</v>
      </c>
      <c r="Y1134" s="211"/>
      <c r="Z1134" s="211"/>
      <c r="AA1134" s="211"/>
      <c r="AB1134" s="211"/>
      <c r="AC1134" s="211"/>
      <c r="AD1134" s="211"/>
      <c r="AE1134" s="211"/>
      <c r="AF1134" s="211"/>
      <c r="AG1134" s="211" t="s">
        <v>345</v>
      </c>
      <c r="AH1134" s="211"/>
      <c r="AI1134" s="211"/>
      <c r="AJ1134" s="211"/>
      <c r="AK1134" s="211"/>
      <c r="AL1134" s="211"/>
      <c r="AM1134" s="211"/>
      <c r="AN1134" s="211"/>
      <c r="AO1134" s="211"/>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row>
    <row r="1135" spans="1:60" outlineLevel="1" x14ac:dyDescent="0.2">
      <c r="A1135" s="243">
        <v>263</v>
      </c>
      <c r="B1135" s="244" t="s">
        <v>1020</v>
      </c>
      <c r="C1135" s="255" t="s">
        <v>1021</v>
      </c>
      <c r="D1135" s="245" t="s">
        <v>980</v>
      </c>
      <c r="E1135" s="246">
        <v>238</v>
      </c>
      <c r="F1135" s="247"/>
      <c r="G1135" s="248">
        <f>ROUND(E1135*F1135,2)</f>
        <v>0</v>
      </c>
      <c r="H1135" s="247"/>
      <c r="I1135" s="248">
        <f>ROUND(E1135*H1135,2)</f>
        <v>0</v>
      </c>
      <c r="J1135" s="247"/>
      <c r="K1135" s="248">
        <f>ROUND(E1135*J1135,2)</f>
        <v>0</v>
      </c>
      <c r="L1135" s="248">
        <v>21</v>
      </c>
      <c r="M1135" s="248">
        <f>G1135*(1+L1135/100)</f>
        <v>0</v>
      </c>
      <c r="N1135" s="248">
        <v>5.0000000000000001E-3</v>
      </c>
      <c r="O1135" s="248">
        <f>ROUND(E1135*N1135,2)</f>
        <v>1.19</v>
      </c>
      <c r="P1135" s="248">
        <v>0</v>
      </c>
      <c r="Q1135" s="248">
        <f>ROUND(E1135*P1135,2)</f>
        <v>0</v>
      </c>
      <c r="R1135" s="248"/>
      <c r="S1135" s="248" t="s">
        <v>247</v>
      </c>
      <c r="T1135" s="249" t="s">
        <v>215</v>
      </c>
      <c r="U1135" s="222">
        <v>0</v>
      </c>
      <c r="V1135" s="222">
        <f>ROUND(E1135*U1135,2)</f>
        <v>0</v>
      </c>
      <c r="W1135" s="222"/>
      <c r="X1135" s="222" t="s">
        <v>344</v>
      </c>
      <c r="Y1135" s="211"/>
      <c r="Z1135" s="211"/>
      <c r="AA1135" s="211"/>
      <c r="AB1135" s="211"/>
      <c r="AC1135" s="211"/>
      <c r="AD1135" s="211"/>
      <c r="AE1135" s="211"/>
      <c r="AF1135" s="211"/>
      <c r="AG1135" s="211" t="s">
        <v>345</v>
      </c>
      <c r="AH1135" s="211"/>
      <c r="AI1135" s="211"/>
      <c r="AJ1135" s="211"/>
      <c r="AK1135" s="211"/>
      <c r="AL1135" s="211"/>
      <c r="AM1135" s="211"/>
      <c r="AN1135" s="211"/>
      <c r="AO1135" s="211"/>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row>
    <row r="1136" spans="1:60" outlineLevel="1" x14ac:dyDescent="0.2">
      <c r="A1136" s="243">
        <v>264</v>
      </c>
      <c r="B1136" s="244" t="s">
        <v>1022</v>
      </c>
      <c r="C1136" s="255" t="s">
        <v>1023</v>
      </c>
      <c r="D1136" s="245" t="s">
        <v>558</v>
      </c>
      <c r="E1136" s="246">
        <v>288</v>
      </c>
      <c r="F1136" s="247"/>
      <c r="G1136" s="248">
        <f>ROUND(E1136*F1136,2)</f>
        <v>0</v>
      </c>
      <c r="H1136" s="247"/>
      <c r="I1136" s="248">
        <f>ROUND(E1136*H1136,2)</f>
        <v>0</v>
      </c>
      <c r="J1136" s="247"/>
      <c r="K1136" s="248">
        <f>ROUND(E1136*J1136,2)</f>
        <v>0</v>
      </c>
      <c r="L1136" s="248">
        <v>21</v>
      </c>
      <c r="M1136" s="248">
        <f>G1136*(1+L1136/100)</f>
        <v>0</v>
      </c>
      <c r="N1136" s="248">
        <v>5.0000000000000001E-3</v>
      </c>
      <c r="O1136" s="248">
        <f>ROUND(E1136*N1136,2)</f>
        <v>1.44</v>
      </c>
      <c r="P1136" s="248">
        <v>0</v>
      </c>
      <c r="Q1136" s="248">
        <f>ROUND(E1136*P1136,2)</f>
        <v>0</v>
      </c>
      <c r="R1136" s="248"/>
      <c r="S1136" s="248" t="s">
        <v>247</v>
      </c>
      <c r="T1136" s="249" t="s">
        <v>215</v>
      </c>
      <c r="U1136" s="222">
        <v>0</v>
      </c>
      <c r="V1136" s="222">
        <f>ROUND(E1136*U1136,2)</f>
        <v>0</v>
      </c>
      <c r="W1136" s="222"/>
      <c r="X1136" s="222" t="s">
        <v>344</v>
      </c>
      <c r="Y1136" s="211"/>
      <c r="Z1136" s="211"/>
      <c r="AA1136" s="211"/>
      <c r="AB1136" s="211"/>
      <c r="AC1136" s="211"/>
      <c r="AD1136" s="211"/>
      <c r="AE1136" s="211"/>
      <c r="AF1136" s="211"/>
      <c r="AG1136" s="211" t="s">
        <v>345</v>
      </c>
      <c r="AH1136" s="211"/>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211"/>
      <c r="BH1136" s="211"/>
    </row>
    <row r="1137" spans="1:60" outlineLevel="1" x14ac:dyDescent="0.2">
      <c r="A1137" s="243">
        <v>265</v>
      </c>
      <c r="B1137" s="244" t="s">
        <v>1025</v>
      </c>
      <c r="C1137" s="255" t="s">
        <v>1026</v>
      </c>
      <c r="D1137" s="245" t="s">
        <v>558</v>
      </c>
      <c r="E1137" s="246">
        <v>288</v>
      </c>
      <c r="F1137" s="247"/>
      <c r="G1137" s="248">
        <f>ROUND(E1137*F1137,2)</f>
        <v>0</v>
      </c>
      <c r="H1137" s="247"/>
      <c r="I1137" s="248">
        <f>ROUND(E1137*H1137,2)</f>
        <v>0</v>
      </c>
      <c r="J1137" s="247"/>
      <c r="K1137" s="248">
        <f>ROUND(E1137*J1137,2)</f>
        <v>0</v>
      </c>
      <c r="L1137" s="248">
        <v>21</v>
      </c>
      <c r="M1137" s="248">
        <f>G1137*(1+L1137/100)</f>
        <v>0</v>
      </c>
      <c r="N1137" s="248">
        <v>5.0000000000000001E-3</v>
      </c>
      <c r="O1137" s="248">
        <f>ROUND(E1137*N1137,2)</f>
        <v>1.44</v>
      </c>
      <c r="P1137" s="248">
        <v>0</v>
      </c>
      <c r="Q1137" s="248">
        <f>ROUND(E1137*P1137,2)</f>
        <v>0</v>
      </c>
      <c r="R1137" s="248"/>
      <c r="S1137" s="248" t="s">
        <v>247</v>
      </c>
      <c r="T1137" s="249" t="s">
        <v>215</v>
      </c>
      <c r="U1137" s="222">
        <v>0</v>
      </c>
      <c r="V1137" s="222">
        <f>ROUND(E1137*U1137,2)</f>
        <v>0</v>
      </c>
      <c r="W1137" s="222"/>
      <c r="X1137" s="222" t="s">
        <v>344</v>
      </c>
      <c r="Y1137" s="211"/>
      <c r="Z1137" s="211"/>
      <c r="AA1137" s="211"/>
      <c r="AB1137" s="211"/>
      <c r="AC1137" s="211"/>
      <c r="AD1137" s="211"/>
      <c r="AE1137" s="211"/>
      <c r="AF1137" s="211"/>
      <c r="AG1137" s="211" t="s">
        <v>345</v>
      </c>
      <c r="AH1137" s="211"/>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row>
    <row r="1138" spans="1:60" outlineLevel="1" x14ac:dyDescent="0.2">
      <c r="A1138" s="243">
        <v>266</v>
      </c>
      <c r="B1138" s="244" t="s">
        <v>1027</v>
      </c>
      <c r="C1138" s="255" t="s">
        <v>1028</v>
      </c>
      <c r="D1138" s="245" t="s">
        <v>558</v>
      </c>
      <c r="E1138" s="246">
        <v>148</v>
      </c>
      <c r="F1138" s="247"/>
      <c r="G1138" s="248">
        <f>ROUND(E1138*F1138,2)</f>
        <v>0</v>
      </c>
      <c r="H1138" s="247"/>
      <c r="I1138" s="248">
        <f>ROUND(E1138*H1138,2)</f>
        <v>0</v>
      </c>
      <c r="J1138" s="247"/>
      <c r="K1138" s="248">
        <f>ROUND(E1138*J1138,2)</f>
        <v>0</v>
      </c>
      <c r="L1138" s="248">
        <v>21</v>
      </c>
      <c r="M1138" s="248">
        <f>G1138*(1+L1138/100)</f>
        <v>0</v>
      </c>
      <c r="N1138" s="248">
        <v>5.0000000000000001E-3</v>
      </c>
      <c r="O1138" s="248">
        <f>ROUND(E1138*N1138,2)</f>
        <v>0.74</v>
      </c>
      <c r="P1138" s="248">
        <v>0</v>
      </c>
      <c r="Q1138" s="248">
        <f>ROUND(E1138*P1138,2)</f>
        <v>0</v>
      </c>
      <c r="R1138" s="248"/>
      <c r="S1138" s="248" t="s">
        <v>247</v>
      </c>
      <c r="T1138" s="249" t="s">
        <v>215</v>
      </c>
      <c r="U1138" s="222">
        <v>0</v>
      </c>
      <c r="V1138" s="222">
        <f>ROUND(E1138*U1138,2)</f>
        <v>0</v>
      </c>
      <c r="W1138" s="222"/>
      <c r="X1138" s="222" t="s">
        <v>344</v>
      </c>
      <c r="Y1138" s="211"/>
      <c r="Z1138" s="211"/>
      <c r="AA1138" s="211"/>
      <c r="AB1138" s="211"/>
      <c r="AC1138" s="211"/>
      <c r="AD1138" s="211"/>
      <c r="AE1138" s="211"/>
      <c r="AF1138" s="211"/>
      <c r="AG1138" s="211" t="s">
        <v>345</v>
      </c>
      <c r="AH1138" s="211"/>
      <c r="AI1138" s="211"/>
      <c r="AJ1138" s="211"/>
      <c r="AK1138" s="211"/>
      <c r="AL1138" s="211"/>
      <c r="AM1138" s="211"/>
      <c r="AN1138" s="211"/>
      <c r="AO1138" s="211"/>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row>
    <row r="1139" spans="1:60" outlineLevel="1" x14ac:dyDescent="0.2">
      <c r="A1139" s="233">
        <v>267</v>
      </c>
      <c r="B1139" s="234" t="s">
        <v>1030</v>
      </c>
      <c r="C1139" s="252" t="s">
        <v>1031</v>
      </c>
      <c r="D1139" s="235" t="s">
        <v>980</v>
      </c>
      <c r="E1139" s="236">
        <v>282</v>
      </c>
      <c r="F1139" s="237"/>
      <c r="G1139" s="238">
        <f>ROUND(E1139*F1139,2)</f>
        <v>0</v>
      </c>
      <c r="H1139" s="237"/>
      <c r="I1139" s="238">
        <f>ROUND(E1139*H1139,2)</f>
        <v>0</v>
      </c>
      <c r="J1139" s="237"/>
      <c r="K1139" s="238">
        <f>ROUND(E1139*J1139,2)</f>
        <v>0</v>
      </c>
      <c r="L1139" s="238">
        <v>21</v>
      </c>
      <c r="M1139" s="238">
        <f>G1139*(1+L1139/100)</f>
        <v>0</v>
      </c>
      <c r="N1139" s="238">
        <v>5.0000000000000001E-3</v>
      </c>
      <c r="O1139" s="238">
        <f>ROUND(E1139*N1139,2)</f>
        <v>1.41</v>
      </c>
      <c r="P1139" s="238">
        <v>0</v>
      </c>
      <c r="Q1139" s="238">
        <f>ROUND(E1139*P1139,2)</f>
        <v>0</v>
      </c>
      <c r="R1139" s="238"/>
      <c r="S1139" s="238" t="s">
        <v>247</v>
      </c>
      <c r="T1139" s="239" t="s">
        <v>215</v>
      </c>
      <c r="U1139" s="222">
        <v>0</v>
      </c>
      <c r="V1139" s="222">
        <f>ROUND(E1139*U1139,2)</f>
        <v>0</v>
      </c>
      <c r="W1139" s="222"/>
      <c r="X1139" s="222" t="s">
        <v>344</v>
      </c>
      <c r="Y1139" s="211"/>
      <c r="Z1139" s="211"/>
      <c r="AA1139" s="211"/>
      <c r="AB1139" s="211"/>
      <c r="AC1139" s="211"/>
      <c r="AD1139" s="211"/>
      <c r="AE1139" s="211"/>
      <c r="AF1139" s="211"/>
      <c r="AG1139" s="211" t="s">
        <v>345</v>
      </c>
      <c r="AH1139" s="211"/>
      <c r="AI1139" s="211"/>
      <c r="AJ1139" s="211"/>
      <c r="AK1139" s="211"/>
      <c r="AL1139" s="211"/>
      <c r="AM1139" s="211"/>
      <c r="AN1139" s="211"/>
      <c r="AO1139" s="211"/>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row>
    <row r="1140" spans="1:60" outlineLevel="1" x14ac:dyDescent="0.2">
      <c r="A1140" s="218"/>
      <c r="B1140" s="219"/>
      <c r="C1140" s="268" t="s">
        <v>2887</v>
      </c>
      <c r="D1140" s="259"/>
      <c r="E1140" s="260">
        <v>282</v>
      </c>
      <c r="F1140" s="222"/>
      <c r="G1140" s="222"/>
      <c r="H1140" s="222"/>
      <c r="I1140" s="222"/>
      <c r="J1140" s="222"/>
      <c r="K1140" s="222"/>
      <c r="L1140" s="222"/>
      <c r="M1140" s="222"/>
      <c r="N1140" s="222"/>
      <c r="O1140" s="222"/>
      <c r="P1140" s="222"/>
      <c r="Q1140" s="222"/>
      <c r="R1140" s="222"/>
      <c r="S1140" s="222"/>
      <c r="T1140" s="222"/>
      <c r="U1140" s="222"/>
      <c r="V1140" s="222"/>
      <c r="W1140" s="222"/>
      <c r="X1140" s="222"/>
      <c r="Y1140" s="211"/>
      <c r="Z1140" s="211"/>
      <c r="AA1140" s="211"/>
      <c r="AB1140" s="211"/>
      <c r="AC1140" s="211"/>
      <c r="AD1140" s="211"/>
      <c r="AE1140" s="211"/>
      <c r="AF1140" s="211"/>
      <c r="AG1140" s="211" t="s">
        <v>288</v>
      </c>
      <c r="AH1140" s="211">
        <v>0</v>
      </c>
      <c r="AI1140" s="211"/>
      <c r="AJ1140" s="211"/>
      <c r="AK1140" s="211"/>
      <c r="AL1140" s="211"/>
      <c r="AM1140" s="211"/>
      <c r="AN1140" s="211"/>
      <c r="AO1140" s="211"/>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row>
    <row r="1141" spans="1:60" outlineLevel="1" x14ac:dyDescent="0.2">
      <c r="A1141" s="233">
        <v>268</v>
      </c>
      <c r="B1141" s="234" t="s">
        <v>1033</v>
      </c>
      <c r="C1141" s="252" t="s">
        <v>1034</v>
      </c>
      <c r="D1141" s="235" t="s">
        <v>558</v>
      </c>
      <c r="E1141" s="236">
        <v>148</v>
      </c>
      <c r="F1141" s="237"/>
      <c r="G1141" s="238">
        <f>ROUND(E1141*F1141,2)</f>
        <v>0</v>
      </c>
      <c r="H1141" s="237"/>
      <c r="I1141" s="238">
        <f>ROUND(E1141*H1141,2)</f>
        <v>0</v>
      </c>
      <c r="J1141" s="237"/>
      <c r="K1141" s="238">
        <f>ROUND(E1141*J1141,2)</f>
        <v>0</v>
      </c>
      <c r="L1141" s="238">
        <v>21</v>
      </c>
      <c r="M1141" s="238">
        <f>G1141*(1+L1141/100)</f>
        <v>0</v>
      </c>
      <c r="N1141" s="238">
        <v>5.0000000000000001E-3</v>
      </c>
      <c r="O1141" s="238">
        <f>ROUND(E1141*N1141,2)</f>
        <v>0.74</v>
      </c>
      <c r="P1141" s="238">
        <v>0</v>
      </c>
      <c r="Q1141" s="238">
        <f>ROUND(E1141*P1141,2)</f>
        <v>0</v>
      </c>
      <c r="R1141" s="238"/>
      <c r="S1141" s="238" t="s">
        <v>247</v>
      </c>
      <c r="T1141" s="239" t="s">
        <v>215</v>
      </c>
      <c r="U1141" s="222">
        <v>0</v>
      </c>
      <c r="V1141" s="222">
        <f>ROUND(E1141*U1141,2)</f>
        <v>0</v>
      </c>
      <c r="W1141" s="222"/>
      <c r="X1141" s="222" t="s">
        <v>344</v>
      </c>
      <c r="Y1141" s="211"/>
      <c r="Z1141" s="211"/>
      <c r="AA1141" s="211"/>
      <c r="AB1141" s="211"/>
      <c r="AC1141" s="211"/>
      <c r="AD1141" s="211"/>
      <c r="AE1141" s="211"/>
      <c r="AF1141" s="211"/>
      <c r="AG1141" s="211" t="s">
        <v>345</v>
      </c>
      <c r="AH1141" s="211"/>
      <c r="AI1141" s="211"/>
      <c r="AJ1141" s="211"/>
      <c r="AK1141" s="211"/>
      <c r="AL1141" s="211"/>
      <c r="AM1141" s="211"/>
      <c r="AN1141" s="211"/>
      <c r="AO1141" s="211"/>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row>
    <row r="1142" spans="1:60" outlineLevel="1" x14ac:dyDescent="0.2">
      <c r="A1142" s="218"/>
      <c r="B1142" s="219"/>
      <c r="C1142" s="268" t="s">
        <v>2888</v>
      </c>
      <c r="D1142" s="259"/>
      <c r="E1142" s="260">
        <v>148</v>
      </c>
      <c r="F1142" s="222"/>
      <c r="G1142" s="222"/>
      <c r="H1142" s="222"/>
      <c r="I1142" s="222"/>
      <c r="J1142" s="222"/>
      <c r="K1142" s="222"/>
      <c r="L1142" s="222"/>
      <c r="M1142" s="222"/>
      <c r="N1142" s="222"/>
      <c r="O1142" s="222"/>
      <c r="P1142" s="222"/>
      <c r="Q1142" s="222"/>
      <c r="R1142" s="222"/>
      <c r="S1142" s="222"/>
      <c r="T1142" s="222"/>
      <c r="U1142" s="222"/>
      <c r="V1142" s="222"/>
      <c r="W1142" s="222"/>
      <c r="X1142" s="222"/>
      <c r="Y1142" s="211"/>
      <c r="Z1142" s="211"/>
      <c r="AA1142" s="211"/>
      <c r="AB1142" s="211"/>
      <c r="AC1142" s="211"/>
      <c r="AD1142" s="211"/>
      <c r="AE1142" s="211"/>
      <c r="AF1142" s="211"/>
      <c r="AG1142" s="211" t="s">
        <v>288</v>
      </c>
      <c r="AH1142" s="211">
        <v>0</v>
      </c>
      <c r="AI1142" s="211"/>
      <c r="AJ1142" s="211"/>
      <c r="AK1142" s="211"/>
      <c r="AL1142" s="211"/>
      <c r="AM1142" s="211"/>
      <c r="AN1142" s="211"/>
      <c r="AO1142" s="211"/>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row>
    <row r="1143" spans="1:60" outlineLevel="1" x14ac:dyDescent="0.2">
      <c r="A1143" s="233">
        <v>269</v>
      </c>
      <c r="B1143" s="234" t="s">
        <v>1036</v>
      </c>
      <c r="C1143" s="252" t="s">
        <v>1037</v>
      </c>
      <c r="D1143" s="235" t="s">
        <v>558</v>
      </c>
      <c r="E1143" s="236">
        <v>82</v>
      </c>
      <c r="F1143" s="237"/>
      <c r="G1143" s="238">
        <f>ROUND(E1143*F1143,2)</f>
        <v>0</v>
      </c>
      <c r="H1143" s="237"/>
      <c r="I1143" s="238">
        <f>ROUND(E1143*H1143,2)</f>
        <v>0</v>
      </c>
      <c r="J1143" s="237"/>
      <c r="K1143" s="238">
        <f>ROUND(E1143*J1143,2)</f>
        <v>0</v>
      </c>
      <c r="L1143" s="238">
        <v>21</v>
      </c>
      <c r="M1143" s="238">
        <f>G1143*(1+L1143/100)</f>
        <v>0</v>
      </c>
      <c r="N1143" s="238">
        <v>5.0000000000000001E-3</v>
      </c>
      <c r="O1143" s="238">
        <f>ROUND(E1143*N1143,2)</f>
        <v>0.41</v>
      </c>
      <c r="P1143" s="238">
        <v>0</v>
      </c>
      <c r="Q1143" s="238">
        <f>ROUND(E1143*P1143,2)</f>
        <v>0</v>
      </c>
      <c r="R1143" s="238"/>
      <c r="S1143" s="238" t="s">
        <v>247</v>
      </c>
      <c r="T1143" s="239" t="s">
        <v>215</v>
      </c>
      <c r="U1143" s="222">
        <v>0</v>
      </c>
      <c r="V1143" s="222">
        <f>ROUND(E1143*U1143,2)</f>
        <v>0</v>
      </c>
      <c r="W1143" s="222"/>
      <c r="X1143" s="222" t="s">
        <v>344</v>
      </c>
      <c r="Y1143" s="211"/>
      <c r="Z1143" s="211"/>
      <c r="AA1143" s="211"/>
      <c r="AB1143" s="211"/>
      <c r="AC1143" s="211"/>
      <c r="AD1143" s="211"/>
      <c r="AE1143" s="211"/>
      <c r="AF1143" s="211"/>
      <c r="AG1143" s="211" t="s">
        <v>345</v>
      </c>
      <c r="AH1143" s="211"/>
      <c r="AI1143" s="211"/>
      <c r="AJ1143" s="211"/>
      <c r="AK1143" s="211"/>
      <c r="AL1143" s="211"/>
      <c r="AM1143" s="211"/>
      <c r="AN1143" s="211"/>
      <c r="AO1143" s="211"/>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row>
    <row r="1144" spans="1:60" outlineLevel="1" x14ac:dyDescent="0.2">
      <c r="A1144" s="218"/>
      <c r="B1144" s="219"/>
      <c r="C1144" s="268" t="s">
        <v>2889</v>
      </c>
      <c r="D1144" s="259"/>
      <c r="E1144" s="260">
        <v>82</v>
      </c>
      <c r="F1144" s="222"/>
      <c r="G1144" s="222"/>
      <c r="H1144" s="222"/>
      <c r="I1144" s="222"/>
      <c r="J1144" s="222"/>
      <c r="K1144" s="222"/>
      <c r="L1144" s="222"/>
      <c r="M1144" s="222"/>
      <c r="N1144" s="222"/>
      <c r="O1144" s="222"/>
      <c r="P1144" s="222"/>
      <c r="Q1144" s="222"/>
      <c r="R1144" s="222"/>
      <c r="S1144" s="222"/>
      <c r="T1144" s="222"/>
      <c r="U1144" s="222"/>
      <c r="V1144" s="222"/>
      <c r="W1144" s="222"/>
      <c r="X1144" s="222"/>
      <c r="Y1144" s="211"/>
      <c r="Z1144" s="211"/>
      <c r="AA1144" s="211"/>
      <c r="AB1144" s="211"/>
      <c r="AC1144" s="211"/>
      <c r="AD1144" s="211"/>
      <c r="AE1144" s="211"/>
      <c r="AF1144" s="211"/>
      <c r="AG1144" s="211" t="s">
        <v>288</v>
      </c>
      <c r="AH1144" s="211">
        <v>0</v>
      </c>
      <c r="AI1144" s="211"/>
      <c r="AJ1144" s="211"/>
      <c r="AK1144" s="211"/>
      <c r="AL1144" s="211"/>
      <c r="AM1144" s="211"/>
      <c r="AN1144" s="211"/>
      <c r="AO1144" s="211"/>
      <c r="AP1144" s="211"/>
      <c r="AQ1144" s="211"/>
      <c r="AR1144" s="211"/>
      <c r="AS1144" s="211"/>
      <c r="AT1144" s="211"/>
      <c r="AU1144" s="211"/>
      <c r="AV1144" s="211"/>
      <c r="AW1144" s="211"/>
      <c r="AX1144" s="211"/>
      <c r="AY1144" s="211"/>
      <c r="AZ1144" s="211"/>
      <c r="BA1144" s="211"/>
      <c r="BB1144" s="211"/>
      <c r="BC1144" s="211"/>
      <c r="BD1144" s="211"/>
      <c r="BE1144" s="211"/>
      <c r="BF1144" s="211"/>
      <c r="BG1144" s="211"/>
      <c r="BH1144" s="211"/>
    </row>
    <row r="1145" spans="1:60" outlineLevel="1" x14ac:dyDescent="0.2">
      <c r="A1145" s="243">
        <v>270</v>
      </c>
      <c r="B1145" s="244" t="s">
        <v>1038</v>
      </c>
      <c r="C1145" s="255" t="s">
        <v>1039</v>
      </c>
      <c r="D1145" s="245" t="s">
        <v>558</v>
      </c>
      <c r="E1145" s="246">
        <v>54</v>
      </c>
      <c r="F1145" s="247"/>
      <c r="G1145" s="248">
        <f>ROUND(E1145*F1145,2)</f>
        <v>0</v>
      </c>
      <c r="H1145" s="247"/>
      <c r="I1145" s="248">
        <f>ROUND(E1145*H1145,2)</f>
        <v>0</v>
      </c>
      <c r="J1145" s="247"/>
      <c r="K1145" s="248">
        <f>ROUND(E1145*J1145,2)</f>
        <v>0</v>
      </c>
      <c r="L1145" s="248">
        <v>21</v>
      </c>
      <c r="M1145" s="248">
        <f>G1145*(1+L1145/100)</f>
        <v>0</v>
      </c>
      <c r="N1145" s="248">
        <v>5.0000000000000001E-3</v>
      </c>
      <c r="O1145" s="248">
        <f>ROUND(E1145*N1145,2)</f>
        <v>0.27</v>
      </c>
      <c r="P1145" s="248">
        <v>0</v>
      </c>
      <c r="Q1145" s="248">
        <f>ROUND(E1145*P1145,2)</f>
        <v>0</v>
      </c>
      <c r="R1145" s="248"/>
      <c r="S1145" s="248" t="s">
        <v>247</v>
      </c>
      <c r="T1145" s="249" t="s">
        <v>215</v>
      </c>
      <c r="U1145" s="222">
        <v>0</v>
      </c>
      <c r="V1145" s="222">
        <f>ROUND(E1145*U1145,2)</f>
        <v>0</v>
      </c>
      <c r="W1145" s="222"/>
      <c r="X1145" s="222" t="s">
        <v>344</v>
      </c>
      <c r="Y1145" s="211"/>
      <c r="Z1145" s="211"/>
      <c r="AA1145" s="211"/>
      <c r="AB1145" s="211"/>
      <c r="AC1145" s="211"/>
      <c r="AD1145" s="211"/>
      <c r="AE1145" s="211"/>
      <c r="AF1145" s="211"/>
      <c r="AG1145" s="211" t="s">
        <v>345</v>
      </c>
      <c r="AH1145" s="211"/>
      <c r="AI1145" s="211"/>
      <c r="AJ1145" s="211"/>
      <c r="AK1145" s="211"/>
      <c r="AL1145" s="211"/>
      <c r="AM1145" s="211"/>
      <c r="AN1145" s="211"/>
      <c r="AO1145" s="211"/>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row>
    <row r="1146" spans="1:60" outlineLevel="1" x14ac:dyDescent="0.2">
      <c r="A1146" s="243">
        <v>271</v>
      </c>
      <c r="B1146" s="244" t="s">
        <v>1040</v>
      </c>
      <c r="C1146" s="255" t="s">
        <v>1041</v>
      </c>
      <c r="D1146" s="245" t="s">
        <v>558</v>
      </c>
      <c r="E1146" s="246">
        <v>18</v>
      </c>
      <c r="F1146" s="247"/>
      <c r="G1146" s="248">
        <f>ROUND(E1146*F1146,2)</f>
        <v>0</v>
      </c>
      <c r="H1146" s="247"/>
      <c r="I1146" s="248">
        <f>ROUND(E1146*H1146,2)</f>
        <v>0</v>
      </c>
      <c r="J1146" s="247"/>
      <c r="K1146" s="248">
        <f>ROUND(E1146*J1146,2)</f>
        <v>0</v>
      </c>
      <c r="L1146" s="248">
        <v>21</v>
      </c>
      <c r="M1146" s="248">
        <f>G1146*(1+L1146/100)</f>
        <v>0</v>
      </c>
      <c r="N1146" s="248">
        <v>5.0000000000000001E-3</v>
      </c>
      <c r="O1146" s="248">
        <f>ROUND(E1146*N1146,2)</f>
        <v>0.09</v>
      </c>
      <c r="P1146" s="248">
        <v>0</v>
      </c>
      <c r="Q1146" s="248">
        <f>ROUND(E1146*P1146,2)</f>
        <v>0</v>
      </c>
      <c r="R1146" s="248"/>
      <c r="S1146" s="248" t="s">
        <v>247</v>
      </c>
      <c r="T1146" s="249" t="s">
        <v>215</v>
      </c>
      <c r="U1146" s="222">
        <v>0</v>
      </c>
      <c r="V1146" s="222">
        <f>ROUND(E1146*U1146,2)</f>
        <v>0</v>
      </c>
      <c r="W1146" s="222"/>
      <c r="X1146" s="222" t="s">
        <v>344</v>
      </c>
      <c r="Y1146" s="211"/>
      <c r="Z1146" s="211"/>
      <c r="AA1146" s="211"/>
      <c r="AB1146" s="211"/>
      <c r="AC1146" s="211"/>
      <c r="AD1146" s="211"/>
      <c r="AE1146" s="211"/>
      <c r="AF1146" s="211"/>
      <c r="AG1146" s="211" t="s">
        <v>345</v>
      </c>
      <c r="AH1146" s="211"/>
      <c r="AI1146" s="211"/>
      <c r="AJ1146" s="211"/>
      <c r="AK1146" s="211"/>
      <c r="AL1146" s="211"/>
      <c r="AM1146" s="211"/>
      <c r="AN1146" s="211"/>
      <c r="AO1146" s="211"/>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row>
    <row r="1147" spans="1:60" outlineLevel="1" x14ac:dyDescent="0.2">
      <c r="A1147" s="243">
        <v>272</v>
      </c>
      <c r="B1147" s="244" t="s">
        <v>1042</v>
      </c>
      <c r="C1147" s="255" t="s">
        <v>1043</v>
      </c>
      <c r="D1147" s="245" t="s">
        <v>558</v>
      </c>
      <c r="E1147" s="246">
        <v>36</v>
      </c>
      <c r="F1147" s="247"/>
      <c r="G1147" s="248">
        <f>ROUND(E1147*F1147,2)</f>
        <v>0</v>
      </c>
      <c r="H1147" s="247"/>
      <c r="I1147" s="248">
        <f>ROUND(E1147*H1147,2)</f>
        <v>0</v>
      </c>
      <c r="J1147" s="247"/>
      <c r="K1147" s="248">
        <f>ROUND(E1147*J1147,2)</f>
        <v>0</v>
      </c>
      <c r="L1147" s="248">
        <v>21</v>
      </c>
      <c r="M1147" s="248">
        <f>G1147*(1+L1147/100)</f>
        <v>0</v>
      </c>
      <c r="N1147" s="248">
        <v>5.0000000000000001E-3</v>
      </c>
      <c r="O1147" s="248">
        <f>ROUND(E1147*N1147,2)</f>
        <v>0.18</v>
      </c>
      <c r="P1147" s="248">
        <v>0</v>
      </c>
      <c r="Q1147" s="248">
        <f>ROUND(E1147*P1147,2)</f>
        <v>0</v>
      </c>
      <c r="R1147" s="248"/>
      <c r="S1147" s="248" t="s">
        <v>247</v>
      </c>
      <c r="T1147" s="249" t="s">
        <v>215</v>
      </c>
      <c r="U1147" s="222">
        <v>0</v>
      </c>
      <c r="V1147" s="222">
        <f>ROUND(E1147*U1147,2)</f>
        <v>0</v>
      </c>
      <c r="W1147" s="222"/>
      <c r="X1147" s="222" t="s">
        <v>344</v>
      </c>
      <c r="Y1147" s="211"/>
      <c r="Z1147" s="211"/>
      <c r="AA1147" s="211"/>
      <c r="AB1147" s="211"/>
      <c r="AC1147" s="211"/>
      <c r="AD1147" s="211"/>
      <c r="AE1147" s="211"/>
      <c r="AF1147" s="211"/>
      <c r="AG1147" s="211" t="s">
        <v>345</v>
      </c>
      <c r="AH1147" s="211"/>
      <c r="AI1147" s="211"/>
      <c r="AJ1147" s="211"/>
      <c r="AK1147" s="211"/>
      <c r="AL1147" s="211"/>
      <c r="AM1147" s="211"/>
      <c r="AN1147" s="211"/>
      <c r="AO1147" s="211"/>
      <c r="AP1147" s="211"/>
      <c r="AQ1147" s="211"/>
      <c r="AR1147" s="211"/>
      <c r="AS1147" s="211"/>
      <c r="AT1147" s="211"/>
      <c r="AU1147" s="211"/>
      <c r="AV1147" s="211"/>
      <c r="AW1147" s="211"/>
      <c r="AX1147" s="211"/>
      <c r="AY1147" s="211"/>
      <c r="AZ1147" s="211"/>
      <c r="BA1147" s="211"/>
      <c r="BB1147" s="211"/>
      <c r="BC1147" s="211"/>
      <c r="BD1147" s="211"/>
      <c r="BE1147" s="211"/>
      <c r="BF1147" s="211"/>
      <c r="BG1147" s="211"/>
      <c r="BH1147" s="211"/>
    </row>
    <row r="1148" spans="1:60" outlineLevel="1" x14ac:dyDescent="0.2">
      <c r="A1148" s="243">
        <v>273</v>
      </c>
      <c r="B1148" s="244" t="s">
        <v>1044</v>
      </c>
      <c r="C1148" s="255" t="s">
        <v>1045</v>
      </c>
      <c r="D1148" s="245" t="s">
        <v>948</v>
      </c>
      <c r="E1148" s="246">
        <v>30</v>
      </c>
      <c r="F1148" s="247"/>
      <c r="G1148" s="248">
        <f>ROUND(E1148*F1148,2)</f>
        <v>0</v>
      </c>
      <c r="H1148" s="247"/>
      <c r="I1148" s="248">
        <f>ROUND(E1148*H1148,2)</f>
        <v>0</v>
      </c>
      <c r="J1148" s="247"/>
      <c r="K1148" s="248">
        <f>ROUND(E1148*J1148,2)</f>
        <v>0</v>
      </c>
      <c r="L1148" s="248">
        <v>21</v>
      </c>
      <c r="M1148" s="248">
        <f>G1148*(1+L1148/100)</f>
        <v>0</v>
      </c>
      <c r="N1148" s="248">
        <v>5.0000000000000001E-3</v>
      </c>
      <c r="O1148" s="248">
        <f>ROUND(E1148*N1148,2)</f>
        <v>0.15</v>
      </c>
      <c r="P1148" s="248">
        <v>0</v>
      </c>
      <c r="Q1148" s="248">
        <f>ROUND(E1148*P1148,2)</f>
        <v>0</v>
      </c>
      <c r="R1148" s="248"/>
      <c r="S1148" s="248" t="s">
        <v>247</v>
      </c>
      <c r="T1148" s="249" t="s">
        <v>215</v>
      </c>
      <c r="U1148" s="222">
        <v>0</v>
      </c>
      <c r="V1148" s="222">
        <f>ROUND(E1148*U1148,2)</f>
        <v>0</v>
      </c>
      <c r="W1148" s="222"/>
      <c r="X1148" s="222" t="s">
        <v>344</v>
      </c>
      <c r="Y1148" s="211"/>
      <c r="Z1148" s="211"/>
      <c r="AA1148" s="211"/>
      <c r="AB1148" s="211"/>
      <c r="AC1148" s="211"/>
      <c r="AD1148" s="211"/>
      <c r="AE1148" s="211"/>
      <c r="AF1148" s="211"/>
      <c r="AG1148" s="211" t="s">
        <v>345</v>
      </c>
      <c r="AH1148" s="211"/>
      <c r="AI1148" s="211"/>
      <c r="AJ1148" s="211"/>
      <c r="AK1148" s="211"/>
      <c r="AL1148" s="211"/>
      <c r="AM1148" s="211"/>
      <c r="AN1148" s="211"/>
      <c r="AO1148" s="211"/>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row>
    <row r="1149" spans="1:60" outlineLevel="1" x14ac:dyDescent="0.2">
      <c r="A1149" s="243">
        <v>274</v>
      </c>
      <c r="B1149" s="244" t="s">
        <v>1046</v>
      </c>
      <c r="C1149" s="255" t="s">
        <v>1047</v>
      </c>
      <c r="D1149" s="245" t="s">
        <v>342</v>
      </c>
      <c r="E1149" s="246">
        <v>730</v>
      </c>
      <c r="F1149" s="247"/>
      <c r="G1149" s="248">
        <f>ROUND(E1149*F1149,2)</f>
        <v>0</v>
      </c>
      <c r="H1149" s="247"/>
      <c r="I1149" s="248">
        <f>ROUND(E1149*H1149,2)</f>
        <v>0</v>
      </c>
      <c r="J1149" s="247"/>
      <c r="K1149" s="248">
        <f>ROUND(E1149*J1149,2)</f>
        <v>0</v>
      </c>
      <c r="L1149" s="248">
        <v>21</v>
      </c>
      <c r="M1149" s="248">
        <f>G1149*(1+L1149/100)</f>
        <v>0</v>
      </c>
      <c r="N1149" s="248">
        <v>5.0000000000000001E-3</v>
      </c>
      <c r="O1149" s="248">
        <f>ROUND(E1149*N1149,2)</f>
        <v>3.65</v>
      </c>
      <c r="P1149" s="248">
        <v>0</v>
      </c>
      <c r="Q1149" s="248">
        <f>ROUND(E1149*P1149,2)</f>
        <v>0</v>
      </c>
      <c r="R1149" s="248"/>
      <c r="S1149" s="248" t="s">
        <v>247</v>
      </c>
      <c r="T1149" s="249" t="s">
        <v>215</v>
      </c>
      <c r="U1149" s="222">
        <v>0</v>
      </c>
      <c r="V1149" s="222">
        <f>ROUND(E1149*U1149,2)</f>
        <v>0</v>
      </c>
      <c r="W1149" s="222"/>
      <c r="X1149" s="222" t="s">
        <v>344</v>
      </c>
      <c r="Y1149" s="211"/>
      <c r="Z1149" s="211"/>
      <c r="AA1149" s="211"/>
      <c r="AB1149" s="211"/>
      <c r="AC1149" s="211"/>
      <c r="AD1149" s="211"/>
      <c r="AE1149" s="211"/>
      <c r="AF1149" s="211"/>
      <c r="AG1149" s="211" t="s">
        <v>345</v>
      </c>
      <c r="AH1149" s="211"/>
      <c r="AI1149" s="211"/>
      <c r="AJ1149" s="211"/>
      <c r="AK1149" s="211"/>
      <c r="AL1149" s="211"/>
      <c r="AM1149" s="211"/>
      <c r="AN1149" s="211"/>
      <c r="AO1149" s="211"/>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row>
    <row r="1150" spans="1:60" outlineLevel="1" x14ac:dyDescent="0.2">
      <c r="A1150" s="233">
        <v>275</v>
      </c>
      <c r="B1150" s="234" t="s">
        <v>1048</v>
      </c>
      <c r="C1150" s="252" t="s">
        <v>1049</v>
      </c>
      <c r="D1150" s="235" t="s">
        <v>980</v>
      </c>
      <c r="E1150" s="236">
        <v>32</v>
      </c>
      <c r="F1150" s="237"/>
      <c r="G1150" s="238">
        <f>ROUND(E1150*F1150,2)</f>
        <v>0</v>
      </c>
      <c r="H1150" s="237"/>
      <c r="I1150" s="238">
        <f>ROUND(E1150*H1150,2)</f>
        <v>0</v>
      </c>
      <c r="J1150" s="237"/>
      <c r="K1150" s="238">
        <f>ROUND(E1150*J1150,2)</f>
        <v>0</v>
      </c>
      <c r="L1150" s="238">
        <v>21</v>
      </c>
      <c r="M1150" s="238">
        <f>G1150*(1+L1150/100)</f>
        <v>0</v>
      </c>
      <c r="N1150" s="238">
        <v>5.0000000000000001E-3</v>
      </c>
      <c r="O1150" s="238">
        <f>ROUND(E1150*N1150,2)</f>
        <v>0.16</v>
      </c>
      <c r="P1150" s="238">
        <v>0</v>
      </c>
      <c r="Q1150" s="238">
        <f>ROUND(E1150*P1150,2)</f>
        <v>0</v>
      </c>
      <c r="R1150" s="238"/>
      <c r="S1150" s="238" t="s">
        <v>247</v>
      </c>
      <c r="T1150" s="239" t="s">
        <v>215</v>
      </c>
      <c r="U1150" s="222">
        <v>0</v>
      </c>
      <c r="V1150" s="222">
        <f>ROUND(E1150*U1150,2)</f>
        <v>0</v>
      </c>
      <c r="W1150" s="222"/>
      <c r="X1150" s="222" t="s">
        <v>344</v>
      </c>
      <c r="Y1150" s="211"/>
      <c r="Z1150" s="211"/>
      <c r="AA1150" s="211"/>
      <c r="AB1150" s="211"/>
      <c r="AC1150" s="211"/>
      <c r="AD1150" s="211"/>
      <c r="AE1150" s="211"/>
      <c r="AF1150" s="211"/>
      <c r="AG1150" s="211" t="s">
        <v>345</v>
      </c>
      <c r="AH1150" s="211"/>
      <c r="AI1150" s="211"/>
      <c r="AJ1150" s="211"/>
      <c r="AK1150" s="211"/>
      <c r="AL1150" s="211"/>
      <c r="AM1150" s="211"/>
      <c r="AN1150" s="211"/>
      <c r="AO1150" s="211"/>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row>
    <row r="1151" spans="1:60" outlineLevel="1" x14ac:dyDescent="0.2">
      <c r="A1151" s="218"/>
      <c r="B1151" s="219"/>
      <c r="C1151" s="268" t="s">
        <v>2890</v>
      </c>
      <c r="D1151" s="259"/>
      <c r="E1151" s="260">
        <v>32</v>
      </c>
      <c r="F1151" s="222"/>
      <c r="G1151" s="222"/>
      <c r="H1151" s="222"/>
      <c r="I1151" s="222"/>
      <c r="J1151" s="222"/>
      <c r="K1151" s="222"/>
      <c r="L1151" s="222"/>
      <c r="M1151" s="222"/>
      <c r="N1151" s="222"/>
      <c r="O1151" s="222"/>
      <c r="P1151" s="222"/>
      <c r="Q1151" s="222"/>
      <c r="R1151" s="222"/>
      <c r="S1151" s="222"/>
      <c r="T1151" s="222"/>
      <c r="U1151" s="222"/>
      <c r="V1151" s="222"/>
      <c r="W1151" s="222"/>
      <c r="X1151" s="222"/>
      <c r="Y1151" s="211"/>
      <c r="Z1151" s="211"/>
      <c r="AA1151" s="211"/>
      <c r="AB1151" s="211"/>
      <c r="AC1151" s="211"/>
      <c r="AD1151" s="211"/>
      <c r="AE1151" s="211"/>
      <c r="AF1151" s="211"/>
      <c r="AG1151" s="211" t="s">
        <v>288</v>
      </c>
      <c r="AH1151" s="211">
        <v>0</v>
      </c>
      <c r="AI1151" s="211"/>
      <c r="AJ1151" s="211"/>
      <c r="AK1151" s="211"/>
      <c r="AL1151" s="211"/>
      <c r="AM1151" s="211"/>
      <c r="AN1151" s="211"/>
      <c r="AO1151" s="211"/>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row>
    <row r="1152" spans="1:60" outlineLevel="1" x14ac:dyDescent="0.2">
      <c r="A1152" s="233">
        <v>276</v>
      </c>
      <c r="B1152" s="234" t="s">
        <v>1051</v>
      </c>
      <c r="C1152" s="252" t="s">
        <v>1052</v>
      </c>
      <c r="D1152" s="235" t="s">
        <v>980</v>
      </c>
      <c r="E1152" s="236">
        <v>32</v>
      </c>
      <c r="F1152" s="237"/>
      <c r="G1152" s="238">
        <f>ROUND(E1152*F1152,2)</f>
        <v>0</v>
      </c>
      <c r="H1152" s="237"/>
      <c r="I1152" s="238">
        <f>ROUND(E1152*H1152,2)</f>
        <v>0</v>
      </c>
      <c r="J1152" s="237"/>
      <c r="K1152" s="238">
        <f>ROUND(E1152*J1152,2)</f>
        <v>0</v>
      </c>
      <c r="L1152" s="238">
        <v>21</v>
      </c>
      <c r="M1152" s="238">
        <f>G1152*(1+L1152/100)</f>
        <v>0</v>
      </c>
      <c r="N1152" s="238">
        <v>5.0000000000000001E-3</v>
      </c>
      <c r="O1152" s="238">
        <f>ROUND(E1152*N1152,2)</f>
        <v>0.16</v>
      </c>
      <c r="P1152" s="238">
        <v>0</v>
      </c>
      <c r="Q1152" s="238">
        <f>ROUND(E1152*P1152,2)</f>
        <v>0</v>
      </c>
      <c r="R1152" s="238"/>
      <c r="S1152" s="238" t="s">
        <v>247</v>
      </c>
      <c r="T1152" s="239" t="s">
        <v>215</v>
      </c>
      <c r="U1152" s="222">
        <v>0</v>
      </c>
      <c r="V1152" s="222">
        <f>ROUND(E1152*U1152,2)</f>
        <v>0</v>
      </c>
      <c r="W1152" s="222"/>
      <c r="X1152" s="222" t="s">
        <v>344</v>
      </c>
      <c r="Y1152" s="211"/>
      <c r="Z1152" s="211"/>
      <c r="AA1152" s="211"/>
      <c r="AB1152" s="211"/>
      <c r="AC1152" s="211"/>
      <c r="AD1152" s="211"/>
      <c r="AE1152" s="211"/>
      <c r="AF1152" s="211"/>
      <c r="AG1152" s="211" t="s">
        <v>345</v>
      </c>
      <c r="AH1152" s="211"/>
      <c r="AI1152" s="211"/>
      <c r="AJ1152" s="211"/>
      <c r="AK1152" s="211"/>
      <c r="AL1152" s="211"/>
      <c r="AM1152" s="211"/>
      <c r="AN1152" s="211"/>
      <c r="AO1152" s="211"/>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row>
    <row r="1153" spans="1:60" outlineLevel="1" x14ac:dyDescent="0.2">
      <c r="A1153" s="218"/>
      <c r="B1153" s="219"/>
      <c r="C1153" s="268" t="s">
        <v>2890</v>
      </c>
      <c r="D1153" s="259"/>
      <c r="E1153" s="260">
        <v>32</v>
      </c>
      <c r="F1153" s="222"/>
      <c r="G1153" s="222"/>
      <c r="H1153" s="222"/>
      <c r="I1153" s="222"/>
      <c r="J1153" s="222"/>
      <c r="K1153" s="222"/>
      <c r="L1153" s="222"/>
      <c r="M1153" s="222"/>
      <c r="N1153" s="222"/>
      <c r="O1153" s="222"/>
      <c r="P1153" s="222"/>
      <c r="Q1153" s="222"/>
      <c r="R1153" s="222"/>
      <c r="S1153" s="222"/>
      <c r="T1153" s="222"/>
      <c r="U1153" s="222"/>
      <c r="V1153" s="222"/>
      <c r="W1153" s="222"/>
      <c r="X1153" s="222"/>
      <c r="Y1153" s="211"/>
      <c r="Z1153" s="211"/>
      <c r="AA1153" s="211"/>
      <c r="AB1153" s="211"/>
      <c r="AC1153" s="211"/>
      <c r="AD1153" s="211"/>
      <c r="AE1153" s="211"/>
      <c r="AF1153" s="211"/>
      <c r="AG1153" s="211" t="s">
        <v>288</v>
      </c>
      <c r="AH1153" s="211">
        <v>0</v>
      </c>
      <c r="AI1153" s="211"/>
      <c r="AJ1153" s="211"/>
      <c r="AK1153" s="211"/>
      <c r="AL1153" s="211"/>
      <c r="AM1153" s="211"/>
      <c r="AN1153" s="211"/>
      <c r="AO1153" s="211"/>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row>
    <row r="1154" spans="1:60" outlineLevel="1" x14ac:dyDescent="0.2">
      <c r="A1154" s="243">
        <v>277</v>
      </c>
      <c r="B1154" s="244" t="s">
        <v>1054</v>
      </c>
      <c r="C1154" s="255" t="s">
        <v>1055</v>
      </c>
      <c r="D1154" s="245" t="s">
        <v>980</v>
      </c>
      <c r="E1154" s="246">
        <v>529</v>
      </c>
      <c r="F1154" s="247"/>
      <c r="G1154" s="248">
        <f>ROUND(E1154*F1154,2)</f>
        <v>0</v>
      </c>
      <c r="H1154" s="247"/>
      <c r="I1154" s="248">
        <f>ROUND(E1154*H1154,2)</f>
        <v>0</v>
      </c>
      <c r="J1154" s="247"/>
      <c r="K1154" s="248">
        <f>ROUND(E1154*J1154,2)</f>
        <v>0</v>
      </c>
      <c r="L1154" s="248">
        <v>21</v>
      </c>
      <c r="M1154" s="248">
        <f>G1154*(1+L1154/100)</f>
        <v>0</v>
      </c>
      <c r="N1154" s="248">
        <v>5.0000000000000001E-3</v>
      </c>
      <c r="O1154" s="248">
        <f>ROUND(E1154*N1154,2)</f>
        <v>2.65</v>
      </c>
      <c r="P1154" s="248">
        <v>0</v>
      </c>
      <c r="Q1154" s="248">
        <f>ROUND(E1154*P1154,2)</f>
        <v>0</v>
      </c>
      <c r="R1154" s="248"/>
      <c r="S1154" s="248" t="s">
        <v>247</v>
      </c>
      <c r="T1154" s="249" t="s">
        <v>215</v>
      </c>
      <c r="U1154" s="222">
        <v>0</v>
      </c>
      <c r="V1154" s="222">
        <f>ROUND(E1154*U1154,2)</f>
        <v>0</v>
      </c>
      <c r="W1154" s="222"/>
      <c r="X1154" s="222" t="s">
        <v>344</v>
      </c>
      <c r="Y1154" s="211"/>
      <c r="Z1154" s="211"/>
      <c r="AA1154" s="211"/>
      <c r="AB1154" s="211"/>
      <c r="AC1154" s="211"/>
      <c r="AD1154" s="211"/>
      <c r="AE1154" s="211"/>
      <c r="AF1154" s="211"/>
      <c r="AG1154" s="211" t="s">
        <v>345</v>
      </c>
      <c r="AH1154" s="211"/>
      <c r="AI1154" s="211"/>
      <c r="AJ1154" s="211"/>
      <c r="AK1154" s="211"/>
      <c r="AL1154" s="211"/>
      <c r="AM1154" s="211"/>
      <c r="AN1154" s="211"/>
      <c r="AO1154" s="211"/>
      <c r="AP1154" s="211"/>
      <c r="AQ1154" s="211"/>
      <c r="AR1154" s="211"/>
      <c r="AS1154" s="211"/>
      <c r="AT1154" s="211"/>
      <c r="AU1154" s="211"/>
      <c r="AV1154" s="211"/>
      <c r="AW1154" s="211"/>
      <c r="AX1154" s="211"/>
      <c r="AY1154" s="211"/>
      <c r="AZ1154" s="211"/>
      <c r="BA1154" s="211"/>
      <c r="BB1154" s="211"/>
      <c r="BC1154" s="211"/>
      <c r="BD1154" s="211"/>
      <c r="BE1154" s="211"/>
      <c r="BF1154" s="211"/>
      <c r="BG1154" s="211"/>
      <c r="BH1154" s="211"/>
    </row>
    <row r="1155" spans="1:60" outlineLevel="1" x14ac:dyDescent="0.2">
      <c r="A1155" s="243">
        <v>278</v>
      </c>
      <c r="B1155" s="244" t="s">
        <v>1056</v>
      </c>
      <c r="C1155" s="255" t="s">
        <v>1057</v>
      </c>
      <c r="D1155" s="245" t="s">
        <v>980</v>
      </c>
      <c r="E1155" s="246">
        <v>534</v>
      </c>
      <c r="F1155" s="247"/>
      <c r="G1155" s="248">
        <f>ROUND(E1155*F1155,2)</f>
        <v>0</v>
      </c>
      <c r="H1155" s="247"/>
      <c r="I1155" s="248">
        <f>ROUND(E1155*H1155,2)</f>
        <v>0</v>
      </c>
      <c r="J1155" s="247"/>
      <c r="K1155" s="248">
        <f>ROUND(E1155*J1155,2)</f>
        <v>0</v>
      </c>
      <c r="L1155" s="248">
        <v>21</v>
      </c>
      <c r="M1155" s="248">
        <f>G1155*(1+L1155/100)</f>
        <v>0</v>
      </c>
      <c r="N1155" s="248">
        <v>5.0000000000000001E-3</v>
      </c>
      <c r="O1155" s="248">
        <f>ROUND(E1155*N1155,2)</f>
        <v>2.67</v>
      </c>
      <c r="P1155" s="248">
        <v>0</v>
      </c>
      <c r="Q1155" s="248">
        <f>ROUND(E1155*P1155,2)</f>
        <v>0</v>
      </c>
      <c r="R1155" s="248"/>
      <c r="S1155" s="248" t="s">
        <v>247</v>
      </c>
      <c r="T1155" s="249" t="s">
        <v>215</v>
      </c>
      <c r="U1155" s="222">
        <v>0</v>
      </c>
      <c r="V1155" s="222">
        <f>ROUND(E1155*U1155,2)</f>
        <v>0</v>
      </c>
      <c r="W1155" s="222"/>
      <c r="X1155" s="222" t="s">
        <v>344</v>
      </c>
      <c r="Y1155" s="211"/>
      <c r="Z1155" s="211"/>
      <c r="AA1155" s="211"/>
      <c r="AB1155" s="211"/>
      <c r="AC1155" s="211"/>
      <c r="AD1155" s="211"/>
      <c r="AE1155" s="211"/>
      <c r="AF1155" s="211"/>
      <c r="AG1155" s="211" t="s">
        <v>345</v>
      </c>
      <c r="AH1155" s="211"/>
      <c r="AI1155" s="211"/>
      <c r="AJ1155" s="211"/>
      <c r="AK1155" s="211"/>
      <c r="AL1155" s="211"/>
      <c r="AM1155" s="211"/>
      <c r="AN1155" s="211"/>
      <c r="AO1155" s="211"/>
      <c r="AP1155" s="211"/>
      <c r="AQ1155" s="211"/>
      <c r="AR1155" s="211"/>
      <c r="AS1155" s="211"/>
      <c r="AT1155" s="211"/>
      <c r="AU1155" s="211"/>
      <c r="AV1155" s="211"/>
      <c r="AW1155" s="211"/>
      <c r="AX1155" s="211"/>
      <c r="AY1155" s="211"/>
      <c r="AZ1155" s="211"/>
      <c r="BA1155" s="211"/>
      <c r="BB1155" s="211"/>
      <c r="BC1155" s="211"/>
      <c r="BD1155" s="211"/>
      <c r="BE1155" s="211"/>
      <c r="BF1155" s="211"/>
      <c r="BG1155" s="211"/>
      <c r="BH1155" s="211"/>
    </row>
    <row r="1156" spans="1:60" outlineLevel="1" x14ac:dyDescent="0.2">
      <c r="A1156" s="243">
        <v>279</v>
      </c>
      <c r="B1156" s="244" t="s">
        <v>1058</v>
      </c>
      <c r="C1156" s="255" t="s">
        <v>1059</v>
      </c>
      <c r="D1156" s="245" t="s">
        <v>980</v>
      </c>
      <c r="E1156" s="246">
        <v>756</v>
      </c>
      <c r="F1156" s="247"/>
      <c r="G1156" s="248">
        <f>ROUND(E1156*F1156,2)</f>
        <v>0</v>
      </c>
      <c r="H1156" s="247"/>
      <c r="I1156" s="248">
        <f>ROUND(E1156*H1156,2)</f>
        <v>0</v>
      </c>
      <c r="J1156" s="247"/>
      <c r="K1156" s="248">
        <f>ROUND(E1156*J1156,2)</f>
        <v>0</v>
      </c>
      <c r="L1156" s="248">
        <v>21</v>
      </c>
      <c r="M1156" s="248">
        <f>G1156*(1+L1156/100)</f>
        <v>0</v>
      </c>
      <c r="N1156" s="248">
        <v>5.0000000000000001E-3</v>
      </c>
      <c r="O1156" s="248">
        <f>ROUND(E1156*N1156,2)</f>
        <v>3.78</v>
      </c>
      <c r="P1156" s="248">
        <v>0</v>
      </c>
      <c r="Q1156" s="248">
        <f>ROUND(E1156*P1156,2)</f>
        <v>0</v>
      </c>
      <c r="R1156" s="248"/>
      <c r="S1156" s="248" t="s">
        <v>247</v>
      </c>
      <c r="T1156" s="249" t="s">
        <v>215</v>
      </c>
      <c r="U1156" s="222">
        <v>0</v>
      </c>
      <c r="V1156" s="222">
        <f>ROUND(E1156*U1156,2)</f>
        <v>0</v>
      </c>
      <c r="W1156" s="222"/>
      <c r="X1156" s="222" t="s">
        <v>344</v>
      </c>
      <c r="Y1156" s="211"/>
      <c r="Z1156" s="211"/>
      <c r="AA1156" s="211"/>
      <c r="AB1156" s="211"/>
      <c r="AC1156" s="211"/>
      <c r="AD1156" s="211"/>
      <c r="AE1156" s="211"/>
      <c r="AF1156" s="211"/>
      <c r="AG1156" s="211" t="s">
        <v>345</v>
      </c>
      <c r="AH1156" s="211"/>
      <c r="AI1156" s="211"/>
      <c r="AJ1156" s="211"/>
      <c r="AK1156" s="211"/>
      <c r="AL1156" s="211"/>
      <c r="AM1156" s="211"/>
      <c r="AN1156" s="211"/>
      <c r="AO1156" s="211"/>
      <c r="AP1156" s="211"/>
      <c r="AQ1156" s="211"/>
      <c r="AR1156" s="211"/>
      <c r="AS1156" s="211"/>
      <c r="AT1156" s="211"/>
      <c r="AU1156" s="211"/>
      <c r="AV1156" s="211"/>
      <c r="AW1156" s="211"/>
      <c r="AX1156" s="211"/>
      <c r="AY1156" s="211"/>
      <c r="AZ1156" s="211"/>
      <c r="BA1156" s="211"/>
      <c r="BB1156" s="211"/>
      <c r="BC1156" s="211"/>
      <c r="BD1156" s="211"/>
      <c r="BE1156" s="211"/>
      <c r="BF1156" s="211"/>
      <c r="BG1156" s="211"/>
      <c r="BH1156" s="211"/>
    </row>
    <row r="1157" spans="1:60" outlineLevel="1" x14ac:dyDescent="0.2">
      <c r="A1157" s="243">
        <v>280</v>
      </c>
      <c r="B1157" s="244" t="s">
        <v>1060</v>
      </c>
      <c r="C1157" s="255" t="s">
        <v>1061</v>
      </c>
      <c r="D1157" s="245" t="s">
        <v>980</v>
      </c>
      <c r="E1157" s="246">
        <v>1250</v>
      </c>
      <c r="F1157" s="247"/>
      <c r="G1157" s="248">
        <f>ROUND(E1157*F1157,2)</f>
        <v>0</v>
      </c>
      <c r="H1157" s="247"/>
      <c r="I1157" s="248">
        <f>ROUND(E1157*H1157,2)</f>
        <v>0</v>
      </c>
      <c r="J1157" s="247"/>
      <c r="K1157" s="248">
        <f>ROUND(E1157*J1157,2)</f>
        <v>0</v>
      </c>
      <c r="L1157" s="248">
        <v>21</v>
      </c>
      <c r="M1157" s="248">
        <f>G1157*(1+L1157/100)</f>
        <v>0</v>
      </c>
      <c r="N1157" s="248">
        <v>5.0000000000000001E-3</v>
      </c>
      <c r="O1157" s="248">
        <f>ROUND(E1157*N1157,2)</f>
        <v>6.25</v>
      </c>
      <c r="P1157" s="248">
        <v>0</v>
      </c>
      <c r="Q1157" s="248">
        <f>ROUND(E1157*P1157,2)</f>
        <v>0</v>
      </c>
      <c r="R1157" s="248"/>
      <c r="S1157" s="248" t="s">
        <v>247</v>
      </c>
      <c r="T1157" s="249" t="s">
        <v>215</v>
      </c>
      <c r="U1157" s="222">
        <v>0</v>
      </c>
      <c r="V1157" s="222">
        <f>ROUND(E1157*U1157,2)</f>
        <v>0</v>
      </c>
      <c r="W1157" s="222"/>
      <c r="X1157" s="222" t="s">
        <v>344</v>
      </c>
      <c r="Y1157" s="211"/>
      <c r="Z1157" s="211"/>
      <c r="AA1157" s="211"/>
      <c r="AB1157" s="211"/>
      <c r="AC1157" s="211"/>
      <c r="AD1157" s="211"/>
      <c r="AE1157" s="211"/>
      <c r="AF1157" s="211"/>
      <c r="AG1157" s="211" t="s">
        <v>345</v>
      </c>
      <c r="AH1157" s="211"/>
      <c r="AI1157" s="211"/>
      <c r="AJ1157" s="211"/>
      <c r="AK1157" s="211"/>
      <c r="AL1157" s="211"/>
      <c r="AM1157" s="211"/>
      <c r="AN1157" s="211"/>
      <c r="AO1157" s="211"/>
      <c r="AP1157" s="211"/>
      <c r="AQ1157" s="211"/>
      <c r="AR1157" s="211"/>
      <c r="AS1157" s="211"/>
      <c r="AT1157" s="211"/>
      <c r="AU1157" s="211"/>
      <c r="AV1157" s="211"/>
      <c r="AW1157" s="211"/>
      <c r="AX1157" s="211"/>
      <c r="AY1157" s="211"/>
      <c r="AZ1157" s="211"/>
      <c r="BA1157" s="211"/>
      <c r="BB1157" s="211"/>
      <c r="BC1157" s="211"/>
      <c r="BD1157" s="211"/>
      <c r="BE1157" s="211"/>
      <c r="BF1157" s="211"/>
      <c r="BG1157" s="211"/>
      <c r="BH1157" s="211"/>
    </row>
    <row r="1158" spans="1:60" outlineLevel="1" x14ac:dyDescent="0.2">
      <c r="A1158" s="243">
        <v>281</v>
      </c>
      <c r="B1158" s="244" t="s">
        <v>1062</v>
      </c>
      <c r="C1158" s="255" t="s">
        <v>1063</v>
      </c>
      <c r="D1158" s="245" t="s">
        <v>980</v>
      </c>
      <c r="E1158" s="246">
        <v>3</v>
      </c>
      <c r="F1158" s="247"/>
      <c r="G1158" s="248">
        <f>ROUND(E1158*F1158,2)</f>
        <v>0</v>
      </c>
      <c r="H1158" s="247"/>
      <c r="I1158" s="248">
        <f>ROUND(E1158*H1158,2)</f>
        <v>0</v>
      </c>
      <c r="J1158" s="247"/>
      <c r="K1158" s="248">
        <f>ROUND(E1158*J1158,2)</f>
        <v>0</v>
      </c>
      <c r="L1158" s="248">
        <v>21</v>
      </c>
      <c r="M1158" s="248">
        <f>G1158*(1+L1158/100)</f>
        <v>0</v>
      </c>
      <c r="N1158" s="248">
        <v>5.0000000000000001E-3</v>
      </c>
      <c r="O1158" s="248">
        <f>ROUND(E1158*N1158,2)</f>
        <v>0.02</v>
      </c>
      <c r="P1158" s="248">
        <v>0</v>
      </c>
      <c r="Q1158" s="248">
        <f>ROUND(E1158*P1158,2)</f>
        <v>0</v>
      </c>
      <c r="R1158" s="248"/>
      <c r="S1158" s="248" t="s">
        <v>247</v>
      </c>
      <c r="T1158" s="249" t="s">
        <v>215</v>
      </c>
      <c r="U1158" s="222">
        <v>0</v>
      </c>
      <c r="V1158" s="222">
        <f>ROUND(E1158*U1158,2)</f>
        <v>0</v>
      </c>
      <c r="W1158" s="222"/>
      <c r="X1158" s="222" t="s">
        <v>344</v>
      </c>
      <c r="Y1158" s="211"/>
      <c r="Z1158" s="211"/>
      <c r="AA1158" s="211"/>
      <c r="AB1158" s="211"/>
      <c r="AC1158" s="211"/>
      <c r="AD1158" s="211"/>
      <c r="AE1158" s="211"/>
      <c r="AF1158" s="211"/>
      <c r="AG1158" s="211" t="s">
        <v>345</v>
      </c>
      <c r="AH1158" s="211"/>
      <c r="AI1158" s="211"/>
      <c r="AJ1158" s="211"/>
      <c r="AK1158" s="211"/>
      <c r="AL1158" s="211"/>
      <c r="AM1158" s="211"/>
      <c r="AN1158" s="211"/>
      <c r="AO1158" s="211"/>
      <c r="AP1158" s="211"/>
      <c r="AQ1158" s="211"/>
      <c r="AR1158" s="211"/>
      <c r="AS1158" s="211"/>
      <c r="AT1158" s="211"/>
      <c r="AU1158" s="211"/>
      <c r="AV1158" s="211"/>
      <c r="AW1158" s="211"/>
      <c r="AX1158" s="211"/>
      <c r="AY1158" s="211"/>
      <c r="AZ1158" s="211"/>
      <c r="BA1158" s="211"/>
      <c r="BB1158" s="211"/>
      <c r="BC1158" s="211"/>
      <c r="BD1158" s="211"/>
      <c r="BE1158" s="211"/>
      <c r="BF1158" s="211"/>
      <c r="BG1158" s="211"/>
      <c r="BH1158" s="211"/>
    </row>
    <row r="1159" spans="1:60" outlineLevel="1" x14ac:dyDescent="0.2">
      <c r="A1159" s="233">
        <v>282</v>
      </c>
      <c r="B1159" s="234" t="s">
        <v>2891</v>
      </c>
      <c r="C1159" s="252" t="s">
        <v>2892</v>
      </c>
      <c r="D1159" s="235" t="s">
        <v>338</v>
      </c>
      <c r="E1159" s="236">
        <v>152.70726999999999</v>
      </c>
      <c r="F1159" s="237"/>
      <c r="G1159" s="238">
        <f>ROUND(E1159*F1159,2)</f>
        <v>0</v>
      </c>
      <c r="H1159" s="237"/>
      <c r="I1159" s="238">
        <f>ROUND(E1159*H1159,2)</f>
        <v>0</v>
      </c>
      <c r="J1159" s="237"/>
      <c r="K1159" s="238">
        <f>ROUND(E1159*J1159,2)</f>
        <v>0</v>
      </c>
      <c r="L1159" s="238">
        <v>21</v>
      </c>
      <c r="M1159" s="238">
        <f>G1159*(1+L1159/100)</f>
        <v>0</v>
      </c>
      <c r="N1159" s="238">
        <v>0</v>
      </c>
      <c r="O1159" s="238">
        <f>ROUND(E1159*N1159,2)</f>
        <v>0</v>
      </c>
      <c r="P1159" s="238">
        <v>0</v>
      </c>
      <c r="Q1159" s="238">
        <f>ROUND(E1159*P1159,2)</f>
        <v>0</v>
      </c>
      <c r="R1159" s="238" t="s">
        <v>910</v>
      </c>
      <c r="S1159" s="238" t="s">
        <v>214</v>
      </c>
      <c r="T1159" s="239" t="s">
        <v>284</v>
      </c>
      <c r="U1159" s="222">
        <v>4.9470000000000001</v>
      </c>
      <c r="V1159" s="222">
        <f>ROUND(E1159*U1159,2)</f>
        <v>755.44</v>
      </c>
      <c r="W1159" s="222"/>
      <c r="X1159" s="222" t="s">
        <v>248</v>
      </c>
      <c r="Y1159" s="211"/>
      <c r="Z1159" s="211"/>
      <c r="AA1159" s="211"/>
      <c r="AB1159" s="211"/>
      <c r="AC1159" s="211"/>
      <c r="AD1159" s="211"/>
      <c r="AE1159" s="211"/>
      <c r="AF1159" s="211"/>
      <c r="AG1159" s="211" t="s">
        <v>745</v>
      </c>
      <c r="AH1159" s="211"/>
      <c r="AI1159" s="211"/>
      <c r="AJ1159" s="211"/>
      <c r="AK1159" s="211"/>
      <c r="AL1159" s="211"/>
      <c r="AM1159" s="211"/>
      <c r="AN1159" s="211"/>
      <c r="AO1159" s="211"/>
      <c r="AP1159" s="211"/>
      <c r="AQ1159" s="211"/>
      <c r="AR1159" s="211"/>
      <c r="AS1159" s="211"/>
      <c r="AT1159" s="211"/>
      <c r="AU1159" s="211"/>
      <c r="AV1159" s="211"/>
      <c r="AW1159" s="211"/>
      <c r="AX1159" s="211"/>
      <c r="AY1159" s="211"/>
      <c r="AZ1159" s="211"/>
      <c r="BA1159" s="211"/>
      <c r="BB1159" s="211"/>
      <c r="BC1159" s="211"/>
      <c r="BD1159" s="211"/>
      <c r="BE1159" s="211"/>
      <c r="BF1159" s="211"/>
      <c r="BG1159" s="211"/>
      <c r="BH1159" s="211"/>
    </row>
    <row r="1160" spans="1:60" outlineLevel="1" x14ac:dyDescent="0.2">
      <c r="A1160" s="218"/>
      <c r="B1160" s="219"/>
      <c r="C1160" s="267" t="s">
        <v>824</v>
      </c>
      <c r="D1160" s="265"/>
      <c r="E1160" s="265"/>
      <c r="F1160" s="265"/>
      <c r="G1160" s="265"/>
      <c r="H1160" s="222"/>
      <c r="I1160" s="222"/>
      <c r="J1160" s="222"/>
      <c r="K1160" s="222"/>
      <c r="L1160" s="222"/>
      <c r="M1160" s="222"/>
      <c r="N1160" s="222"/>
      <c r="O1160" s="222"/>
      <c r="P1160" s="222"/>
      <c r="Q1160" s="222"/>
      <c r="R1160" s="222"/>
      <c r="S1160" s="222"/>
      <c r="T1160" s="222"/>
      <c r="U1160" s="222"/>
      <c r="V1160" s="222"/>
      <c r="W1160" s="222"/>
      <c r="X1160" s="222"/>
      <c r="Y1160" s="211"/>
      <c r="Z1160" s="211"/>
      <c r="AA1160" s="211"/>
      <c r="AB1160" s="211"/>
      <c r="AC1160" s="211"/>
      <c r="AD1160" s="211"/>
      <c r="AE1160" s="211"/>
      <c r="AF1160" s="211"/>
      <c r="AG1160" s="211" t="s">
        <v>286</v>
      </c>
      <c r="AH1160" s="211"/>
      <c r="AI1160" s="211"/>
      <c r="AJ1160" s="211"/>
      <c r="AK1160" s="211"/>
      <c r="AL1160" s="211"/>
      <c r="AM1160" s="211"/>
      <c r="AN1160" s="211"/>
      <c r="AO1160" s="211"/>
      <c r="AP1160" s="211"/>
      <c r="AQ1160" s="211"/>
      <c r="AR1160" s="211"/>
      <c r="AS1160" s="211"/>
      <c r="AT1160" s="211"/>
      <c r="AU1160" s="211"/>
      <c r="AV1160" s="211"/>
      <c r="AW1160" s="211"/>
      <c r="AX1160" s="211"/>
      <c r="AY1160" s="211"/>
      <c r="AZ1160" s="211"/>
      <c r="BA1160" s="211"/>
      <c r="BB1160" s="211"/>
      <c r="BC1160" s="211"/>
      <c r="BD1160" s="211"/>
      <c r="BE1160" s="211"/>
      <c r="BF1160" s="211"/>
      <c r="BG1160" s="211"/>
      <c r="BH1160" s="211"/>
    </row>
    <row r="1161" spans="1:60" outlineLevel="1" x14ac:dyDescent="0.2">
      <c r="A1161" s="243">
        <v>283</v>
      </c>
      <c r="B1161" s="244" t="s">
        <v>2008</v>
      </c>
      <c r="C1161" s="255" t="s">
        <v>2009</v>
      </c>
      <c r="D1161" s="245" t="s">
        <v>338</v>
      </c>
      <c r="E1161" s="246">
        <v>4.0706100000000003</v>
      </c>
      <c r="F1161" s="247"/>
      <c r="G1161" s="248">
        <f>ROUND(E1161*F1161,2)</f>
        <v>0</v>
      </c>
      <c r="H1161" s="247"/>
      <c r="I1161" s="248">
        <f>ROUND(E1161*H1161,2)</f>
        <v>0</v>
      </c>
      <c r="J1161" s="247"/>
      <c r="K1161" s="248">
        <f>ROUND(E1161*J1161,2)</f>
        <v>0</v>
      </c>
      <c r="L1161" s="248">
        <v>21</v>
      </c>
      <c r="M1161" s="248">
        <f>G1161*(1+L1161/100)</f>
        <v>0</v>
      </c>
      <c r="N1161" s="248">
        <v>0</v>
      </c>
      <c r="O1161" s="248">
        <f>ROUND(E1161*N1161,2)</f>
        <v>0</v>
      </c>
      <c r="P1161" s="248">
        <v>0</v>
      </c>
      <c r="Q1161" s="248">
        <f>ROUND(E1161*P1161,2)</f>
        <v>0</v>
      </c>
      <c r="R1161" s="248" t="s">
        <v>677</v>
      </c>
      <c r="S1161" s="248" t="s">
        <v>214</v>
      </c>
      <c r="T1161" s="249" t="s">
        <v>284</v>
      </c>
      <c r="U1161" s="222">
        <v>0</v>
      </c>
      <c r="V1161" s="222">
        <f>ROUND(E1161*U1161,2)</f>
        <v>0</v>
      </c>
      <c r="W1161" s="222"/>
      <c r="X1161" s="222" t="s">
        <v>248</v>
      </c>
      <c r="Y1161" s="211"/>
      <c r="Z1161" s="211"/>
      <c r="AA1161" s="211"/>
      <c r="AB1161" s="211"/>
      <c r="AC1161" s="211"/>
      <c r="AD1161" s="211"/>
      <c r="AE1161" s="211"/>
      <c r="AF1161" s="211"/>
      <c r="AG1161" s="211" t="s">
        <v>721</v>
      </c>
      <c r="AH1161" s="211"/>
      <c r="AI1161" s="211"/>
      <c r="AJ1161" s="211"/>
      <c r="AK1161" s="211"/>
      <c r="AL1161" s="211"/>
      <c r="AM1161" s="211"/>
      <c r="AN1161" s="211"/>
      <c r="AO1161" s="211"/>
      <c r="AP1161" s="211"/>
      <c r="AQ1161" s="211"/>
      <c r="AR1161" s="211"/>
      <c r="AS1161" s="211"/>
      <c r="AT1161" s="211"/>
      <c r="AU1161" s="211"/>
      <c r="AV1161" s="211"/>
      <c r="AW1161" s="211"/>
      <c r="AX1161" s="211"/>
      <c r="AY1161" s="211"/>
      <c r="AZ1161" s="211"/>
      <c r="BA1161" s="211"/>
      <c r="BB1161" s="211"/>
      <c r="BC1161" s="211"/>
      <c r="BD1161" s="211"/>
      <c r="BE1161" s="211"/>
      <c r="BF1161" s="211"/>
      <c r="BG1161" s="211"/>
      <c r="BH1161" s="211"/>
    </row>
    <row r="1162" spans="1:60" ht="20.95" outlineLevel="1" x14ac:dyDescent="0.2">
      <c r="A1162" s="243">
        <v>284</v>
      </c>
      <c r="B1162" s="244" t="s">
        <v>719</v>
      </c>
      <c r="C1162" s="255" t="s">
        <v>720</v>
      </c>
      <c r="D1162" s="245" t="s">
        <v>338</v>
      </c>
      <c r="E1162" s="246">
        <v>4.0706100000000003</v>
      </c>
      <c r="F1162" s="247"/>
      <c r="G1162" s="248">
        <f>ROUND(E1162*F1162,2)</f>
        <v>0</v>
      </c>
      <c r="H1162" s="247"/>
      <c r="I1162" s="248">
        <f>ROUND(E1162*H1162,2)</f>
        <v>0</v>
      </c>
      <c r="J1162" s="247"/>
      <c r="K1162" s="248">
        <f>ROUND(E1162*J1162,2)</f>
        <v>0</v>
      </c>
      <c r="L1162" s="248">
        <v>21</v>
      </c>
      <c r="M1162" s="248">
        <f>G1162*(1+L1162/100)</f>
        <v>0</v>
      </c>
      <c r="N1162" s="248">
        <v>0</v>
      </c>
      <c r="O1162" s="248">
        <f>ROUND(E1162*N1162,2)</f>
        <v>0</v>
      </c>
      <c r="P1162" s="248">
        <v>0</v>
      </c>
      <c r="Q1162" s="248">
        <f>ROUND(E1162*P1162,2)</f>
        <v>0</v>
      </c>
      <c r="R1162" s="248" t="s">
        <v>677</v>
      </c>
      <c r="S1162" s="248" t="s">
        <v>214</v>
      </c>
      <c r="T1162" s="249" t="s">
        <v>284</v>
      </c>
      <c r="U1162" s="222">
        <v>0.93300000000000005</v>
      </c>
      <c r="V1162" s="222">
        <f>ROUND(E1162*U1162,2)</f>
        <v>3.8</v>
      </c>
      <c r="W1162" s="222"/>
      <c r="X1162" s="222" t="s">
        <v>248</v>
      </c>
      <c r="Y1162" s="211"/>
      <c r="Z1162" s="211"/>
      <c r="AA1162" s="211"/>
      <c r="AB1162" s="211"/>
      <c r="AC1162" s="211"/>
      <c r="AD1162" s="211"/>
      <c r="AE1162" s="211"/>
      <c r="AF1162" s="211"/>
      <c r="AG1162" s="211" t="s">
        <v>721</v>
      </c>
      <c r="AH1162" s="211"/>
      <c r="AI1162" s="211"/>
      <c r="AJ1162" s="211"/>
      <c r="AK1162" s="211"/>
      <c r="AL1162" s="211"/>
      <c r="AM1162" s="211"/>
      <c r="AN1162" s="211"/>
      <c r="AO1162" s="211"/>
      <c r="AP1162" s="211"/>
      <c r="AQ1162" s="211"/>
      <c r="AR1162" s="211"/>
      <c r="AS1162" s="211"/>
      <c r="AT1162" s="211"/>
      <c r="AU1162" s="211"/>
      <c r="AV1162" s="211"/>
      <c r="AW1162" s="211"/>
      <c r="AX1162" s="211"/>
      <c r="AY1162" s="211"/>
      <c r="AZ1162" s="211"/>
      <c r="BA1162" s="211"/>
      <c r="BB1162" s="211"/>
      <c r="BC1162" s="211"/>
      <c r="BD1162" s="211"/>
      <c r="BE1162" s="211"/>
      <c r="BF1162" s="211"/>
      <c r="BG1162" s="211"/>
      <c r="BH1162" s="211"/>
    </row>
    <row r="1163" spans="1:60" outlineLevel="1" x14ac:dyDescent="0.2">
      <c r="A1163" s="233">
        <v>285</v>
      </c>
      <c r="B1163" s="234" t="s">
        <v>724</v>
      </c>
      <c r="C1163" s="252" t="s">
        <v>725</v>
      </c>
      <c r="D1163" s="235" t="s">
        <v>338</v>
      </c>
      <c r="E1163" s="236">
        <v>4.0706100000000003</v>
      </c>
      <c r="F1163" s="237"/>
      <c r="G1163" s="238">
        <f>ROUND(E1163*F1163,2)</f>
        <v>0</v>
      </c>
      <c r="H1163" s="237"/>
      <c r="I1163" s="238">
        <f>ROUND(E1163*H1163,2)</f>
        <v>0</v>
      </c>
      <c r="J1163" s="237"/>
      <c r="K1163" s="238">
        <f>ROUND(E1163*J1163,2)</f>
        <v>0</v>
      </c>
      <c r="L1163" s="238">
        <v>21</v>
      </c>
      <c r="M1163" s="238">
        <f>G1163*(1+L1163/100)</f>
        <v>0</v>
      </c>
      <c r="N1163" s="238">
        <v>0</v>
      </c>
      <c r="O1163" s="238">
        <f>ROUND(E1163*N1163,2)</f>
        <v>0</v>
      </c>
      <c r="P1163" s="238">
        <v>0</v>
      </c>
      <c r="Q1163" s="238">
        <f>ROUND(E1163*P1163,2)</f>
        <v>0</v>
      </c>
      <c r="R1163" s="238" t="s">
        <v>677</v>
      </c>
      <c r="S1163" s="238" t="s">
        <v>214</v>
      </c>
      <c r="T1163" s="239" t="s">
        <v>284</v>
      </c>
      <c r="U1163" s="222">
        <v>0.49</v>
      </c>
      <c r="V1163" s="222">
        <f>ROUND(E1163*U1163,2)</f>
        <v>1.99</v>
      </c>
      <c r="W1163" s="222"/>
      <c r="X1163" s="222" t="s">
        <v>248</v>
      </c>
      <c r="Y1163" s="211"/>
      <c r="Z1163" s="211"/>
      <c r="AA1163" s="211"/>
      <c r="AB1163" s="211"/>
      <c r="AC1163" s="211"/>
      <c r="AD1163" s="211"/>
      <c r="AE1163" s="211"/>
      <c r="AF1163" s="211"/>
      <c r="AG1163" s="211" t="s">
        <v>721</v>
      </c>
      <c r="AH1163" s="211"/>
      <c r="AI1163" s="211"/>
      <c r="AJ1163" s="211"/>
      <c r="AK1163" s="211"/>
      <c r="AL1163" s="211"/>
      <c r="AM1163" s="211"/>
      <c r="AN1163" s="211"/>
      <c r="AO1163" s="211"/>
      <c r="AP1163" s="211"/>
      <c r="AQ1163" s="211"/>
      <c r="AR1163" s="211"/>
      <c r="AS1163" s="211"/>
      <c r="AT1163" s="211"/>
      <c r="AU1163" s="211"/>
      <c r="AV1163" s="211"/>
      <c r="AW1163" s="211"/>
      <c r="AX1163" s="211"/>
      <c r="AY1163" s="211"/>
      <c r="AZ1163" s="211"/>
      <c r="BA1163" s="211"/>
      <c r="BB1163" s="211"/>
      <c r="BC1163" s="211"/>
      <c r="BD1163" s="211"/>
      <c r="BE1163" s="211"/>
      <c r="BF1163" s="211"/>
      <c r="BG1163" s="211"/>
      <c r="BH1163" s="211"/>
    </row>
    <row r="1164" spans="1:60" outlineLevel="1" x14ac:dyDescent="0.2">
      <c r="A1164" s="218"/>
      <c r="B1164" s="219"/>
      <c r="C1164" s="253" t="s">
        <v>726</v>
      </c>
      <c r="D1164" s="240"/>
      <c r="E1164" s="240"/>
      <c r="F1164" s="240"/>
      <c r="G1164" s="240"/>
      <c r="H1164" s="222"/>
      <c r="I1164" s="222"/>
      <c r="J1164" s="222"/>
      <c r="K1164" s="222"/>
      <c r="L1164" s="222"/>
      <c r="M1164" s="222"/>
      <c r="N1164" s="222"/>
      <c r="O1164" s="222"/>
      <c r="P1164" s="222"/>
      <c r="Q1164" s="222"/>
      <c r="R1164" s="222"/>
      <c r="S1164" s="222"/>
      <c r="T1164" s="222"/>
      <c r="U1164" s="222"/>
      <c r="V1164" s="222"/>
      <c r="W1164" s="222"/>
      <c r="X1164" s="222"/>
      <c r="Y1164" s="211"/>
      <c r="Z1164" s="211"/>
      <c r="AA1164" s="211"/>
      <c r="AB1164" s="211"/>
      <c r="AC1164" s="211"/>
      <c r="AD1164" s="211"/>
      <c r="AE1164" s="211"/>
      <c r="AF1164" s="211"/>
      <c r="AG1164" s="211" t="s">
        <v>219</v>
      </c>
      <c r="AH1164" s="211"/>
      <c r="AI1164" s="211"/>
      <c r="AJ1164" s="211"/>
      <c r="AK1164" s="211"/>
      <c r="AL1164" s="211"/>
      <c r="AM1164" s="211"/>
      <c r="AN1164" s="211"/>
      <c r="AO1164" s="211"/>
      <c r="AP1164" s="211"/>
      <c r="AQ1164" s="211"/>
      <c r="AR1164" s="211"/>
      <c r="AS1164" s="211"/>
      <c r="AT1164" s="211"/>
      <c r="AU1164" s="211"/>
      <c r="AV1164" s="211"/>
      <c r="AW1164" s="211"/>
      <c r="AX1164" s="211"/>
      <c r="AY1164" s="211"/>
      <c r="AZ1164" s="211"/>
      <c r="BA1164" s="211"/>
      <c r="BB1164" s="211"/>
      <c r="BC1164" s="211"/>
      <c r="BD1164" s="211"/>
      <c r="BE1164" s="211"/>
      <c r="BF1164" s="211"/>
      <c r="BG1164" s="211"/>
      <c r="BH1164" s="211"/>
    </row>
    <row r="1165" spans="1:60" outlineLevel="1" x14ac:dyDescent="0.2">
      <c r="A1165" s="243">
        <v>286</v>
      </c>
      <c r="B1165" s="244" t="s">
        <v>727</v>
      </c>
      <c r="C1165" s="255" t="s">
        <v>728</v>
      </c>
      <c r="D1165" s="245" t="s">
        <v>338</v>
      </c>
      <c r="E1165" s="246">
        <v>8.1412300000000002</v>
      </c>
      <c r="F1165" s="247"/>
      <c r="G1165" s="248">
        <f>ROUND(E1165*F1165,2)</f>
        <v>0</v>
      </c>
      <c r="H1165" s="247"/>
      <c r="I1165" s="248">
        <f>ROUND(E1165*H1165,2)</f>
        <v>0</v>
      </c>
      <c r="J1165" s="247"/>
      <c r="K1165" s="248">
        <f>ROUND(E1165*J1165,2)</f>
        <v>0</v>
      </c>
      <c r="L1165" s="248">
        <v>21</v>
      </c>
      <c r="M1165" s="248">
        <f>G1165*(1+L1165/100)</f>
        <v>0</v>
      </c>
      <c r="N1165" s="248">
        <v>0</v>
      </c>
      <c r="O1165" s="248">
        <f>ROUND(E1165*N1165,2)</f>
        <v>0</v>
      </c>
      <c r="P1165" s="248">
        <v>0</v>
      </c>
      <c r="Q1165" s="248">
        <f>ROUND(E1165*P1165,2)</f>
        <v>0</v>
      </c>
      <c r="R1165" s="248" t="s">
        <v>677</v>
      </c>
      <c r="S1165" s="248" t="s">
        <v>214</v>
      </c>
      <c r="T1165" s="249" t="s">
        <v>284</v>
      </c>
      <c r="U1165" s="222">
        <v>0</v>
      </c>
      <c r="V1165" s="222">
        <f>ROUND(E1165*U1165,2)</f>
        <v>0</v>
      </c>
      <c r="W1165" s="222"/>
      <c r="X1165" s="222" t="s">
        <v>248</v>
      </c>
      <c r="Y1165" s="211"/>
      <c r="Z1165" s="211"/>
      <c r="AA1165" s="211"/>
      <c r="AB1165" s="211"/>
      <c r="AC1165" s="211"/>
      <c r="AD1165" s="211"/>
      <c r="AE1165" s="211"/>
      <c r="AF1165" s="211"/>
      <c r="AG1165" s="211" t="s">
        <v>721</v>
      </c>
      <c r="AH1165" s="211"/>
      <c r="AI1165" s="211"/>
      <c r="AJ1165" s="211"/>
      <c r="AK1165" s="211"/>
      <c r="AL1165" s="211"/>
      <c r="AM1165" s="211"/>
      <c r="AN1165" s="211"/>
      <c r="AO1165" s="211"/>
      <c r="AP1165" s="211"/>
      <c r="AQ1165" s="211"/>
      <c r="AR1165" s="211"/>
      <c r="AS1165" s="211"/>
      <c r="AT1165" s="211"/>
      <c r="AU1165" s="211"/>
      <c r="AV1165" s="211"/>
      <c r="AW1165" s="211"/>
      <c r="AX1165" s="211"/>
      <c r="AY1165" s="211"/>
      <c r="AZ1165" s="211"/>
      <c r="BA1165" s="211"/>
      <c r="BB1165" s="211"/>
      <c r="BC1165" s="211"/>
      <c r="BD1165" s="211"/>
      <c r="BE1165" s="211"/>
      <c r="BF1165" s="211"/>
      <c r="BG1165" s="211"/>
      <c r="BH1165" s="211"/>
    </row>
    <row r="1166" spans="1:60" outlineLevel="1" x14ac:dyDescent="0.2">
      <c r="A1166" s="243">
        <v>287</v>
      </c>
      <c r="B1166" s="244" t="s">
        <v>729</v>
      </c>
      <c r="C1166" s="255" t="s">
        <v>730</v>
      </c>
      <c r="D1166" s="245" t="s">
        <v>338</v>
      </c>
      <c r="E1166" s="246">
        <v>4.0706100000000003</v>
      </c>
      <c r="F1166" s="247"/>
      <c r="G1166" s="248">
        <f>ROUND(E1166*F1166,2)</f>
        <v>0</v>
      </c>
      <c r="H1166" s="247"/>
      <c r="I1166" s="248">
        <f>ROUND(E1166*H1166,2)</f>
        <v>0</v>
      </c>
      <c r="J1166" s="247"/>
      <c r="K1166" s="248">
        <f>ROUND(E1166*J1166,2)</f>
        <v>0</v>
      </c>
      <c r="L1166" s="248">
        <v>21</v>
      </c>
      <c r="M1166" s="248">
        <f>G1166*(1+L1166/100)</f>
        <v>0</v>
      </c>
      <c r="N1166" s="248">
        <v>0</v>
      </c>
      <c r="O1166" s="248">
        <f>ROUND(E1166*N1166,2)</f>
        <v>0</v>
      </c>
      <c r="P1166" s="248">
        <v>0</v>
      </c>
      <c r="Q1166" s="248">
        <f>ROUND(E1166*P1166,2)</f>
        <v>0</v>
      </c>
      <c r="R1166" s="248" t="s">
        <v>677</v>
      </c>
      <c r="S1166" s="248" t="s">
        <v>214</v>
      </c>
      <c r="T1166" s="249" t="s">
        <v>284</v>
      </c>
      <c r="U1166" s="222">
        <v>0.94199999999999995</v>
      </c>
      <c r="V1166" s="222">
        <f>ROUND(E1166*U1166,2)</f>
        <v>3.83</v>
      </c>
      <c r="W1166" s="222"/>
      <c r="X1166" s="222" t="s">
        <v>248</v>
      </c>
      <c r="Y1166" s="211"/>
      <c r="Z1166" s="211"/>
      <c r="AA1166" s="211"/>
      <c r="AB1166" s="211"/>
      <c r="AC1166" s="211"/>
      <c r="AD1166" s="211"/>
      <c r="AE1166" s="211"/>
      <c r="AF1166" s="211"/>
      <c r="AG1166" s="211" t="s">
        <v>721</v>
      </c>
      <c r="AH1166" s="211"/>
      <c r="AI1166" s="211"/>
      <c r="AJ1166" s="211"/>
      <c r="AK1166" s="211"/>
      <c r="AL1166" s="211"/>
      <c r="AM1166" s="211"/>
      <c r="AN1166" s="211"/>
      <c r="AO1166" s="211"/>
      <c r="AP1166" s="211"/>
      <c r="AQ1166" s="211"/>
      <c r="AR1166" s="211"/>
      <c r="AS1166" s="211"/>
      <c r="AT1166" s="211"/>
      <c r="AU1166" s="211"/>
      <c r="AV1166" s="211"/>
      <c r="AW1166" s="211"/>
      <c r="AX1166" s="211"/>
      <c r="AY1166" s="211"/>
      <c r="AZ1166" s="211"/>
      <c r="BA1166" s="211"/>
      <c r="BB1166" s="211"/>
      <c r="BC1166" s="211"/>
      <c r="BD1166" s="211"/>
      <c r="BE1166" s="211"/>
      <c r="BF1166" s="211"/>
      <c r="BG1166" s="211"/>
      <c r="BH1166" s="211"/>
    </row>
    <row r="1167" spans="1:60" outlineLevel="1" x14ac:dyDescent="0.2">
      <c r="A1167" s="233">
        <v>288</v>
      </c>
      <c r="B1167" s="234" t="s">
        <v>735</v>
      </c>
      <c r="C1167" s="252" t="s">
        <v>736</v>
      </c>
      <c r="D1167" s="235" t="s">
        <v>338</v>
      </c>
      <c r="E1167" s="236">
        <v>4.0706100000000003</v>
      </c>
      <c r="F1167" s="237"/>
      <c r="G1167" s="238">
        <f>ROUND(E1167*F1167,2)</f>
        <v>0</v>
      </c>
      <c r="H1167" s="237"/>
      <c r="I1167" s="238">
        <f>ROUND(E1167*H1167,2)</f>
        <v>0</v>
      </c>
      <c r="J1167" s="237"/>
      <c r="K1167" s="238">
        <f>ROUND(E1167*J1167,2)</f>
        <v>0</v>
      </c>
      <c r="L1167" s="238">
        <v>21</v>
      </c>
      <c r="M1167" s="238">
        <f>G1167*(1+L1167/100)</f>
        <v>0</v>
      </c>
      <c r="N1167" s="238">
        <v>0</v>
      </c>
      <c r="O1167" s="238">
        <f>ROUND(E1167*N1167,2)</f>
        <v>0</v>
      </c>
      <c r="P1167" s="238">
        <v>0</v>
      </c>
      <c r="Q1167" s="238">
        <f>ROUND(E1167*P1167,2)</f>
        <v>0</v>
      </c>
      <c r="R1167" s="238" t="s">
        <v>737</v>
      </c>
      <c r="S1167" s="238" t="s">
        <v>214</v>
      </c>
      <c r="T1167" s="239" t="s">
        <v>284</v>
      </c>
      <c r="U1167" s="222">
        <v>6.0000000000000001E-3</v>
      </c>
      <c r="V1167" s="222">
        <f>ROUND(E1167*U1167,2)</f>
        <v>0.02</v>
      </c>
      <c r="W1167" s="222"/>
      <c r="X1167" s="222" t="s">
        <v>248</v>
      </c>
      <c r="Y1167" s="211"/>
      <c r="Z1167" s="211"/>
      <c r="AA1167" s="211"/>
      <c r="AB1167" s="211"/>
      <c r="AC1167" s="211"/>
      <c r="AD1167" s="211"/>
      <c r="AE1167" s="211"/>
      <c r="AF1167" s="211"/>
      <c r="AG1167" s="211" t="s">
        <v>721</v>
      </c>
      <c r="AH1167" s="211"/>
      <c r="AI1167" s="211"/>
      <c r="AJ1167" s="211"/>
      <c r="AK1167" s="211"/>
      <c r="AL1167" s="211"/>
      <c r="AM1167" s="211"/>
      <c r="AN1167" s="211"/>
      <c r="AO1167" s="211"/>
      <c r="AP1167" s="211"/>
      <c r="AQ1167" s="211"/>
      <c r="AR1167" s="211"/>
      <c r="AS1167" s="211"/>
      <c r="AT1167" s="211"/>
      <c r="AU1167" s="211"/>
      <c r="AV1167" s="211"/>
      <c r="AW1167" s="211"/>
      <c r="AX1167" s="211"/>
      <c r="AY1167" s="211"/>
      <c r="AZ1167" s="211"/>
      <c r="BA1167" s="211"/>
      <c r="BB1167" s="211"/>
      <c r="BC1167" s="211"/>
      <c r="BD1167" s="211"/>
      <c r="BE1167" s="211"/>
      <c r="BF1167" s="211"/>
      <c r="BG1167" s="211"/>
      <c r="BH1167" s="211"/>
    </row>
    <row r="1168" spans="1:60" outlineLevel="1" x14ac:dyDescent="0.2">
      <c r="A1168" s="218"/>
      <c r="B1168" s="219"/>
      <c r="C1168" s="267" t="s">
        <v>738</v>
      </c>
      <c r="D1168" s="265"/>
      <c r="E1168" s="265"/>
      <c r="F1168" s="265"/>
      <c r="G1168" s="265"/>
      <c r="H1168" s="222"/>
      <c r="I1168" s="222"/>
      <c r="J1168" s="222"/>
      <c r="K1168" s="222"/>
      <c r="L1168" s="222"/>
      <c r="M1168" s="222"/>
      <c r="N1168" s="222"/>
      <c r="O1168" s="222"/>
      <c r="P1168" s="222"/>
      <c r="Q1168" s="222"/>
      <c r="R1168" s="222"/>
      <c r="S1168" s="222"/>
      <c r="T1168" s="222"/>
      <c r="U1168" s="222"/>
      <c r="V1168" s="222"/>
      <c r="W1168" s="222"/>
      <c r="X1168" s="222"/>
      <c r="Y1168" s="211"/>
      <c r="Z1168" s="211"/>
      <c r="AA1168" s="211"/>
      <c r="AB1168" s="211"/>
      <c r="AC1168" s="211"/>
      <c r="AD1168" s="211"/>
      <c r="AE1168" s="211"/>
      <c r="AF1168" s="211"/>
      <c r="AG1168" s="211" t="s">
        <v>286</v>
      </c>
      <c r="AH1168" s="211"/>
      <c r="AI1168" s="211"/>
      <c r="AJ1168" s="211"/>
      <c r="AK1168" s="211"/>
      <c r="AL1168" s="211"/>
      <c r="AM1168" s="211"/>
      <c r="AN1168" s="211"/>
      <c r="AO1168" s="211"/>
      <c r="AP1168" s="211"/>
      <c r="AQ1168" s="211"/>
      <c r="AR1168" s="211"/>
      <c r="AS1168" s="211"/>
      <c r="AT1168" s="211"/>
      <c r="AU1168" s="211"/>
      <c r="AV1168" s="211"/>
      <c r="AW1168" s="211"/>
      <c r="AX1168" s="211"/>
      <c r="AY1168" s="211"/>
      <c r="AZ1168" s="211"/>
      <c r="BA1168" s="211"/>
      <c r="BB1168" s="211"/>
      <c r="BC1168" s="211"/>
      <c r="BD1168" s="211"/>
      <c r="BE1168" s="211"/>
      <c r="BF1168" s="211"/>
      <c r="BG1168" s="211"/>
      <c r="BH1168" s="211"/>
    </row>
    <row r="1169" spans="1:60" ht="13.1" x14ac:dyDescent="0.2">
      <c r="A1169" s="227" t="s">
        <v>209</v>
      </c>
      <c r="B1169" s="228" t="s">
        <v>148</v>
      </c>
      <c r="C1169" s="251" t="s">
        <v>149</v>
      </c>
      <c r="D1169" s="229"/>
      <c r="E1169" s="230"/>
      <c r="F1169" s="231"/>
      <c r="G1169" s="231">
        <f>SUMIF(AG1170:AG1181,"&lt;&gt;NOR",G1170:G1181)</f>
        <v>0</v>
      </c>
      <c r="H1169" s="231"/>
      <c r="I1169" s="231">
        <f>SUM(I1170:I1181)</f>
        <v>0</v>
      </c>
      <c r="J1169" s="231"/>
      <c r="K1169" s="231">
        <f>SUM(K1170:K1181)</f>
        <v>0</v>
      </c>
      <c r="L1169" s="231"/>
      <c r="M1169" s="231">
        <f>SUM(M1170:M1181)</f>
        <v>0</v>
      </c>
      <c r="N1169" s="231"/>
      <c r="O1169" s="231">
        <f>SUM(O1170:O1181)</f>
        <v>0</v>
      </c>
      <c r="P1169" s="231"/>
      <c r="Q1169" s="231">
        <f>SUM(Q1170:Q1181)</f>
        <v>12</v>
      </c>
      <c r="R1169" s="231"/>
      <c r="S1169" s="231"/>
      <c r="T1169" s="232"/>
      <c r="U1169" s="226"/>
      <c r="V1169" s="226">
        <f>SUM(V1170:V1181)</f>
        <v>155.09</v>
      </c>
      <c r="W1169" s="226"/>
      <c r="X1169" s="226"/>
      <c r="AG1169" t="s">
        <v>210</v>
      </c>
    </row>
    <row r="1170" spans="1:60" ht="20.95" outlineLevel="1" x14ac:dyDescent="0.2">
      <c r="A1170" s="233">
        <v>289</v>
      </c>
      <c r="B1170" s="234" t="s">
        <v>2893</v>
      </c>
      <c r="C1170" s="252" t="s">
        <v>2894</v>
      </c>
      <c r="D1170" s="235" t="s">
        <v>294</v>
      </c>
      <c r="E1170" s="236">
        <v>857.43</v>
      </c>
      <c r="F1170" s="237"/>
      <c r="G1170" s="238">
        <f>ROUND(E1170*F1170,2)</f>
        <v>0</v>
      </c>
      <c r="H1170" s="237"/>
      <c r="I1170" s="238">
        <f>ROUND(E1170*H1170,2)</f>
        <v>0</v>
      </c>
      <c r="J1170" s="237"/>
      <c r="K1170" s="238">
        <f>ROUND(E1170*J1170,2)</f>
        <v>0</v>
      </c>
      <c r="L1170" s="238">
        <v>21</v>
      </c>
      <c r="M1170" s="238">
        <f>G1170*(1+L1170/100)</f>
        <v>0</v>
      </c>
      <c r="N1170" s="238">
        <v>0</v>
      </c>
      <c r="O1170" s="238">
        <f>ROUND(E1170*N1170,2)</f>
        <v>0</v>
      </c>
      <c r="P1170" s="238">
        <v>1.4E-2</v>
      </c>
      <c r="Q1170" s="238">
        <f>ROUND(E1170*P1170,2)</f>
        <v>12</v>
      </c>
      <c r="R1170" s="238" t="s">
        <v>836</v>
      </c>
      <c r="S1170" s="238" t="s">
        <v>214</v>
      </c>
      <c r="T1170" s="239" t="s">
        <v>284</v>
      </c>
      <c r="U1170" s="222">
        <v>0.1</v>
      </c>
      <c r="V1170" s="222">
        <f>ROUND(E1170*U1170,2)</f>
        <v>85.74</v>
      </c>
      <c r="W1170" s="222"/>
      <c r="X1170" s="222" t="s">
        <v>248</v>
      </c>
      <c r="Y1170" s="211"/>
      <c r="Z1170" s="211"/>
      <c r="AA1170" s="211"/>
      <c r="AB1170" s="211"/>
      <c r="AC1170" s="211"/>
      <c r="AD1170" s="211"/>
      <c r="AE1170" s="211"/>
      <c r="AF1170" s="211"/>
      <c r="AG1170" s="211" t="s">
        <v>745</v>
      </c>
      <c r="AH1170" s="211"/>
      <c r="AI1170" s="211"/>
      <c r="AJ1170" s="211"/>
      <c r="AK1170" s="211"/>
      <c r="AL1170" s="211"/>
      <c r="AM1170" s="211"/>
      <c r="AN1170" s="211"/>
      <c r="AO1170" s="211"/>
      <c r="AP1170" s="211"/>
      <c r="AQ1170" s="211"/>
      <c r="AR1170" s="211"/>
      <c r="AS1170" s="211"/>
      <c r="AT1170" s="211"/>
      <c r="AU1170" s="211"/>
      <c r="AV1170" s="211"/>
      <c r="AW1170" s="211"/>
      <c r="AX1170" s="211"/>
      <c r="AY1170" s="211"/>
      <c r="AZ1170" s="211"/>
      <c r="BA1170" s="211"/>
      <c r="BB1170" s="211"/>
      <c r="BC1170" s="211"/>
      <c r="BD1170" s="211"/>
      <c r="BE1170" s="211"/>
      <c r="BF1170" s="211"/>
      <c r="BG1170" s="211"/>
      <c r="BH1170" s="211"/>
    </row>
    <row r="1171" spans="1:60" outlineLevel="1" x14ac:dyDescent="0.2">
      <c r="A1171" s="218"/>
      <c r="B1171" s="219"/>
      <c r="C1171" s="268" t="s">
        <v>2895</v>
      </c>
      <c r="D1171" s="259"/>
      <c r="E1171" s="260">
        <v>857.43</v>
      </c>
      <c r="F1171" s="222"/>
      <c r="G1171" s="222"/>
      <c r="H1171" s="222"/>
      <c r="I1171" s="222"/>
      <c r="J1171" s="222"/>
      <c r="K1171" s="222"/>
      <c r="L1171" s="222"/>
      <c r="M1171" s="222"/>
      <c r="N1171" s="222"/>
      <c r="O1171" s="222"/>
      <c r="P1171" s="222"/>
      <c r="Q1171" s="222"/>
      <c r="R1171" s="222"/>
      <c r="S1171" s="222"/>
      <c r="T1171" s="222"/>
      <c r="U1171" s="222"/>
      <c r="V1171" s="222"/>
      <c r="W1171" s="222"/>
      <c r="X1171" s="222"/>
      <c r="Y1171" s="211"/>
      <c r="Z1171" s="211"/>
      <c r="AA1171" s="211"/>
      <c r="AB1171" s="211"/>
      <c r="AC1171" s="211"/>
      <c r="AD1171" s="211"/>
      <c r="AE1171" s="211"/>
      <c r="AF1171" s="211"/>
      <c r="AG1171" s="211" t="s">
        <v>288</v>
      </c>
      <c r="AH1171" s="211">
        <v>0</v>
      </c>
      <c r="AI1171" s="211"/>
      <c r="AJ1171" s="211"/>
      <c r="AK1171" s="211"/>
      <c r="AL1171" s="211"/>
      <c r="AM1171" s="211"/>
      <c r="AN1171" s="211"/>
      <c r="AO1171" s="211"/>
      <c r="AP1171" s="211"/>
      <c r="AQ1171" s="211"/>
      <c r="AR1171" s="211"/>
      <c r="AS1171" s="211"/>
      <c r="AT1171" s="211"/>
      <c r="AU1171" s="211"/>
      <c r="AV1171" s="211"/>
      <c r="AW1171" s="211"/>
      <c r="AX1171" s="211"/>
      <c r="AY1171" s="211"/>
      <c r="AZ1171" s="211"/>
      <c r="BA1171" s="211"/>
      <c r="BB1171" s="211"/>
      <c r="BC1171" s="211"/>
      <c r="BD1171" s="211"/>
      <c r="BE1171" s="211"/>
      <c r="BF1171" s="211"/>
      <c r="BG1171" s="211"/>
      <c r="BH1171" s="211"/>
    </row>
    <row r="1172" spans="1:60" outlineLevel="1" x14ac:dyDescent="0.2">
      <c r="A1172" s="243">
        <v>290</v>
      </c>
      <c r="B1172" s="244" t="s">
        <v>2896</v>
      </c>
      <c r="C1172" s="255" t="s">
        <v>2897</v>
      </c>
      <c r="D1172" s="245" t="s">
        <v>338</v>
      </c>
      <c r="E1172" s="246">
        <v>12.004020000000001</v>
      </c>
      <c r="F1172" s="247"/>
      <c r="G1172" s="248">
        <f>ROUND(E1172*F1172,2)</f>
        <v>0</v>
      </c>
      <c r="H1172" s="247"/>
      <c r="I1172" s="248">
        <f>ROUND(E1172*H1172,2)</f>
        <v>0</v>
      </c>
      <c r="J1172" s="247"/>
      <c r="K1172" s="248">
        <f>ROUND(E1172*J1172,2)</f>
        <v>0</v>
      </c>
      <c r="L1172" s="248">
        <v>21</v>
      </c>
      <c r="M1172" s="248">
        <f>G1172*(1+L1172/100)</f>
        <v>0</v>
      </c>
      <c r="N1172" s="248">
        <v>0</v>
      </c>
      <c r="O1172" s="248">
        <f>ROUND(E1172*N1172,2)</f>
        <v>0</v>
      </c>
      <c r="P1172" s="248">
        <v>0</v>
      </c>
      <c r="Q1172" s="248">
        <f>ROUND(E1172*P1172,2)</f>
        <v>0</v>
      </c>
      <c r="R1172" s="248"/>
      <c r="S1172" s="248" t="s">
        <v>247</v>
      </c>
      <c r="T1172" s="249" t="s">
        <v>215</v>
      </c>
      <c r="U1172" s="222">
        <v>0</v>
      </c>
      <c r="V1172" s="222">
        <f>ROUND(E1172*U1172,2)</f>
        <v>0</v>
      </c>
      <c r="W1172" s="222"/>
      <c r="X1172" s="222" t="s">
        <v>248</v>
      </c>
      <c r="Y1172" s="211"/>
      <c r="Z1172" s="211"/>
      <c r="AA1172" s="211"/>
      <c r="AB1172" s="211"/>
      <c r="AC1172" s="211"/>
      <c r="AD1172" s="211"/>
      <c r="AE1172" s="211"/>
      <c r="AF1172" s="211"/>
      <c r="AG1172" s="211" t="s">
        <v>721</v>
      </c>
      <c r="AH1172" s="211"/>
      <c r="AI1172" s="211"/>
      <c r="AJ1172" s="211"/>
      <c r="AK1172" s="211"/>
      <c r="AL1172" s="211"/>
      <c r="AM1172" s="211"/>
      <c r="AN1172" s="211"/>
      <c r="AO1172" s="211"/>
      <c r="AP1172" s="211"/>
      <c r="AQ1172" s="211"/>
      <c r="AR1172" s="211"/>
      <c r="AS1172" s="211"/>
      <c r="AT1172" s="211"/>
      <c r="AU1172" s="211"/>
      <c r="AV1172" s="211"/>
      <c r="AW1172" s="211"/>
      <c r="AX1172" s="211"/>
      <c r="AY1172" s="211"/>
      <c r="AZ1172" s="211"/>
      <c r="BA1172" s="211"/>
      <c r="BB1172" s="211"/>
      <c r="BC1172" s="211"/>
      <c r="BD1172" s="211"/>
      <c r="BE1172" s="211"/>
      <c r="BF1172" s="211"/>
      <c r="BG1172" s="211"/>
      <c r="BH1172" s="211"/>
    </row>
    <row r="1173" spans="1:60" ht="20.95" outlineLevel="1" x14ac:dyDescent="0.2">
      <c r="A1173" s="243">
        <v>291</v>
      </c>
      <c r="B1173" s="244" t="s">
        <v>719</v>
      </c>
      <c r="C1173" s="255" t="s">
        <v>720</v>
      </c>
      <c r="D1173" s="245" t="s">
        <v>338</v>
      </c>
      <c r="E1173" s="246">
        <v>12.004020000000001</v>
      </c>
      <c r="F1173" s="247"/>
      <c r="G1173" s="248">
        <f>ROUND(E1173*F1173,2)</f>
        <v>0</v>
      </c>
      <c r="H1173" s="247"/>
      <c r="I1173" s="248">
        <f>ROUND(E1173*H1173,2)</f>
        <v>0</v>
      </c>
      <c r="J1173" s="247"/>
      <c r="K1173" s="248">
        <f>ROUND(E1173*J1173,2)</f>
        <v>0</v>
      </c>
      <c r="L1173" s="248">
        <v>21</v>
      </c>
      <c r="M1173" s="248">
        <f>G1173*(1+L1173/100)</f>
        <v>0</v>
      </c>
      <c r="N1173" s="248">
        <v>0</v>
      </c>
      <c r="O1173" s="248">
        <f>ROUND(E1173*N1173,2)</f>
        <v>0</v>
      </c>
      <c r="P1173" s="248">
        <v>0</v>
      </c>
      <c r="Q1173" s="248">
        <f>ROUND(E1173*P1173,2)</f>
        <v>0</v>
      </c>
      <c r="R1173" s="248" t="s">
        <v>677</v>
      </c>
      <c r="S1173" s="248" t="s">
        <v>214</v>
      </c>
      <c r="T1173" s="249" t="s">
        <v>284</v>
      </c>
      <c r="U1173" s="222">
        <v>0.93300000000000005</v>
      </c>
      <c r="V1173" s="222">
        <f>ROUND(E1173*U1173,2)</f>
        <v>11.2</v>
      </c>
      <c r="W1173" s="222"/>
      <c r="X1173" s="222" t="s">
        <v>248</v>
      </c>
      <c r="Y1173" s="211"/>
      <c r="Z1173" s="211"/>
      <c r="AA1173" s="211"/>
      <c r="AB1173" s="211"/>
      <c r="AC1173" s="211"/>
      <c r="AD1173" s="211"/>
      <c r="AE1173" s="211"/>
      <c r="AF1173" s="211"/>
      <c r="AG1173" s="211" t="s">
        <v>721</v>
      </c>
      <c r="AH1173" s="211"/>
      <c r="AI1173" s="211"/>
      <c r="AJ1173" s="211"/>
      <c r="AK1173" s="211"/>
      <c r="AL1173" s="211"/>
      <c r="AM1173" s="211"/>
      <c r="AN1173" s="211"/>
      <c r="AO1173" s="211"/>
      <c r="AP1173" s="211"/>
      <c r="AQ1173" s="211"/>
      <c r="AR1173" s="211"/>
      <c r="AS1173" s="211"/>
      <c r="AT1173" s="211"/>
      <c r="AU1173" s="211"/>
      <c r="AV1173" s="211"/>
      <c r="AW1173" s="211"/>
      <c r="AX1173" s="211"/>
      <c r="AY1173" s="211"/>
      <c r="AZ1173" s="211"/>
      <c r="BA1173" s="211"/>
      <c r="BB1173" s="211"/>
      <c r="BC1173" s="211"/>
      <c r="BD1173" s="211"/>
      <c r="BE1173" s="211"/>
      <c r="BF1173" s="211"/>
      <c r="BG1173" s="211"/>
      <c r="BH1173" s="211"/>
    </row>
    <row r="1174" spans="1:60" outlineLevel="1" x14ac:dyDescent="0.2">
      <c r="A1174" s="243">
        <v>292</v>
      </c>
      <c r="B1174" s="244" t="s">
        <v>722</v>
      </c>
      <c r="C1174" s="255" t="s">
        <v>723</v>
      </c>
      <c r="D1174" s="245" t="s">
        <v>338</v>
      </c>
      <c r="E1174" s="246">
        <v>24.008040000000001</v>
      </c>
      <c r="F1174" s="247"/>
      <c r="G1174" s="248">
        <f>ROUND(E1174*F1174,2)</f>
        <v>0</v>
      </c>
      <c r="H1174" s="247"/>
      <c r="I1174" s="248">
        <f>ROUND(E1174*H1174,2)</f>
        <v>0</v>
      </c>
      <c r="J1174" s="247"/>
      <c r="K1174" s="248">
        <f>ROUND(E1174*J1174,2)</f>
        <v>0</v>
      </c>
      <c r="L1174" s="248">
        <v>21</v>
      </c>
      <c r="M1174" s="248">
        <f>G1174*(1+L1174/100)</f>
        <v>0</v>
      </c>
      <c r="N1174" s="248">
        <v>0</v>
      </c>
      <c r="O1174" s="248">
        <f>ROUND(E1174*N1174,2)</f>
        <v>0</v>
      </c>
      <c r="P1174" s="248">
        <v>0</v>
      </c>
      <c r="Q1174" s="248">
        <f>ROUND(E1174*P1174,2)</f>
        <v>0</v>
      </c>
      <c r="R1174" s="248" t="s">
        <v>677</v>
      </c>
      <c r="S1174" s="248" t="s">
        <v>214</v>
      </c>
      <c r="T1174" s="249" t="s">
        <v>284</v>
      </c>
      <c r="U1174" s="222">
        <v>0.65300000000000002</v>
      </c>
      <c r="V1174" s="222">
        <f>ROUND(E1174*U1174,2)</f>
        <v>15.68</v>
      </c>
      <c r="W1174" s="222"/>
      <c r="X1174" s="222" t="s">
        <v>248</v>
      </c>
      <c r="Y1174" s="211"/>
      <c r="Z1174" s="211"/>
      <c r="AA1174" s="211"/>
      <c r="AB1174" s="211"/>
      <c r="AC1174" s="211"/>
      <c r="AD1174" s="211"/>
      <c r="AE1174" s="211"/>
      <c r="AF1174" s="211"/>
      <c r="AG1174" s="211" t="s">
        <v>721</v>
      </c>
      <c r="AH1174" s="211"/>
      <c r="AI1174" s="211"/>
      <c r="AJ1174" s="211"/>
      <c r="AK1174" s="211"/>
      <c r="AL1174" s="211"/>
      <c r="AM1174" s="211"/>
      <c r="AN1174" s="211"/>
      <c r="AO1174" s="211"/>
      <c r="AP1174" s="211"/>
      <c r="AQ1174" s="211"/>
      <c r="AR1174" s="211"/>
      <c r="AS1174" s="211"/>
      <c r="AT1174" s="211"/>
      <c r="AU1174" s="211"/>
      <c r="AV1174" s="211"/>
      <c r="AW1174" s="211"/>
      <c r="AX1174" s="211"/>
      <c r="AY1174" s="211"/>
      <c r="AZ1174" s="211"/>
      <c r="BA1174" s="211"/>
      <c r="BB1174" s="211"/>
      <c r="BC1174" s="211"/>
      <c r="BD1174" s="211"/>
      <c r="BE1174" s="211"/>
      <c r="BF1174" s="211"/>
      <c r="BG1174" s="211"/>
      <c r="BH1174" s="211"/>
    </row>
    <row r="1175" spans="1:60" outlineLevel="1" x14ac:dyDescent="0.2">
      <c r="A1175" s="233">
        <v>293</v>
      </c>
      <c r="B1175" s="234" t="s">
        <v>724</v>
      </c>
      <c r="C1175" s="252" t="s">
        <v>725</v>
      </c>
      <c r="D1175" s="235" t="s">
        <v>338</v>
      </c>
      <c r="E1175" s="236">
        <v>12.004020000000001</v>
      </c>
      <c r="F1175" s="237"/>
      <c r="G1175" s="238">
        <f>ROUND(E1175*F1175,2)</f>
        <v>0</v>
      </c>
      <c r="H1175" s="237"/>
      <c r="I1175" s="238">
        <f>ROUND(E1175*H1175,2)</f>
        <v>0</v>
      </c>
      <c r="J1175" s="237"/>
      <c r="K1175" s="238">
        <f>ROUND(E1175*J1175,2)</f>
        <v>0</v>
      </c>
      <c r="L1175" s="238">
        <v>21</v>
      </c>
      <c r="M1175" s="238">
        <f>G1175*(1+L1175/100)</f>
        <v>0</v>
      </c>
      <c r="N1175" s="238">
        <v>0</v>
      </c>
      <c r="O1175" s="238">
        <f>ROUND(E1175*N1175,2)</f>
        <v>0</v>
      </c>
      <c r="P1175" s="238">
        <v>0</v>
      </c>
      <c r="Q1175" s="238">
        <f>ROUND(E1175*P1175,2)</f>
        <v>0</v>
      </c>
      <c r="R1175" s="238" t="s">
        <v>677</v>
      </c>
      <c r="S1175" s="238" t="s">
        <v>214</v>
      </c>
      <c r="T1175" s="239" t="s">
        <v>284</v>
      </c>
      <c r="U1175" s="222">
        <v>0.49</v>
      </c>
      <c r="V1175" s="222">
        <f>ROUND(E1175*U1175,2)</f>
        <v>5.88</v>
      </c>
      <c r="W1175" s="222"/>
      <c r="X1175" s="222" t="s">
        <v>248</v>
      </c>
      <c r="Y1175" s="211"/>
      <c r="Z1175" s="211"/>
      <c r="AA1175" s="211"/>
      <c r="AB1175" s="211"/>
      <c r="AC1175" s="211"/>
      <c r="AD1175" s="211"/>
      <c r="AE1175" s="211"/>
      <c r="AF1175" s="211"/>
      <c r="AG1175" s="211" t="s">
        <v>721</v>
      </c>
      <c r="AH1175" s="211"/>
      <c r="AI1175" s="211"/>
      <c r="AJ1175" s="211"/>
      <c r="AK1175" s="211"/>
      <c r="AL1175" s="211"/>
      <c r="AM1175" s="211"/>
      <c r="AN1175" s="211"/>
      <c r="AO1175" s="211"/>
      <c r="AP1175" s="211"/>
      <c r="AQ1175" s="211"/>
      <c r="AR1175" s="211"/>
      <c r="AS1175" s="211"/>
      <c r="AT1175" s="211"/>
      <c r="AU1175" s="211"/>
      <c r="AV1175" s="211"/>
      <c r="AW1175" s="211"/>
      <c r="AX1175" s="211"/>
      <c r="AY1175" s="211"/>
      <c r="AZ1175" s="211"/>
      <c r="BA1175" s="211"/>
      <c r="BB1175" s="211"/>
      <c r="BC1175" s="211"/>
      <c r="BD1175" s="211"/>
      <c r="BE1175" s="211"/>
      <c r="BF1175" s="211"/>
      <c r="BG1175" s="211"/>
      <c r="BH1175" s="211"/>
    </row>
    <row r="1176" spans="1:60" outlineLevel="1" x14ac:dyDescent="0.2">
      <c r="A1176" s="218"/>
      <c r="B1176" s="219"/>
      <c r="C1176" s="253" t="s">
        <v>726</v>
      </c>
      <c r="D1176" s="240"/>
      <c r="E1176" s="240"/>
      <c r="F1176" s="240"/>
      <c r="G1176" s="240"/>
      <c r="H1176" s="222"/>
      <c r="I1176" s="222"/>
      <c r="J1176" s="222"/>
      <c r="K1176" s="222"/>
      <c r="L1176" s="222"/>
      <c r="M1176" s="222"/>
      <c r="N1176" s="222"/>
      <c r="O1176" s="222"/>
      <c r="P1176" s="222"/>
      <c r="Q1176" s="222"/>
      <c r="R1176" s="222"/>
      <c r="S1176" s="222"/>
      <c r="T1176" s="222"/>
      <c r="U1176" s="222"/>
      <c r="V1176" s="222"/>
      <c r="W1176" s="222"/>
      <c r="X1176" s="222"/>
      <c r="Y1176" s="211"/>
      <c r="Z1176" s="211"/>
      <c r="AA1176" s="211"/>
      <c r="AB1176" s="211"/>
      <c r="AC1176" s="211"/>
      <c r="AD1176" s="211"/>
      <c r="AE1176" s="211"/>
      <c r="AF1176" s="211"/>
      <c r="AG1176" s="211" t="s">
        <v>219</v>
      </c>
      <c r="AH1176" s="211"/>
      <c r="AI1176" s="211"/>
      <c r="AJ1176" s="211"/>
      <c r="AK1176" s="211"/>
      <c r="AL1176" s="211"/>
      <c r="AM1176" s="211"/>
      <c r="AN1176" s="211"/>
      <c r="AO1176" s="211"/>
      <c r="AP1176" s="211"/>
      <c r="AQ1176" s="211"/>
      <c r="AR1176" s="211"/>
      <c r="AS1176" s="211"/>
      <c r="AT1176" s="211"/>
      <c r="AU1176" s="211"/>
      <c r="AV1176" s="211"/>
      <c r="AW1176" s="211"/>
      <c r="AX1176" s="211"/>
      <c r="AY1176" s="211"/>
      <c r="AZ1176" s="211"/>
      <c r="BA1176" s="211"/>
      <c r="BB1176" s="211"/>
      <c r="BC1176" s="211"/>
      <c r="BD1176" s="211"/>
      <c r="BE1176" s="211"/>
      <c r="BF1176" s="211"/>
      <c r="BG1176" s="211"/>
      <c r="BH1176" s="211"/>
    </row>
    <row r="1177" spans="1:60" outlineLevel="1" x14ac:dyDescent="0.2">
      <c r="A1177" s="243">
        <v>294</v>
      </c>
      <c r="B1177" s="244" t="s">
        <v>727</v>
      </c>
      <c r="C1177" s="255" t="s">
        <v>728</v>
      </c>
      <c r="D1177" s="245" t="s">
        <v>338</v>
      </c>
      <c r="E1177" s="246">
        <v>300.10050000000001</v>
      </c>
      <c r="F1177" s="247"/>
      <c r="G1177" s="248">
        <f>ROUND(E1177*F1177,2)</f>
        <v>0</v>
      </c>
      <c r="H1177" s="247"/>
      <c r="I1177" s="248">
        <f>ROUND(E1177*H1177,2)</f>
        <v>0</v>
      </c>
      <c r="J1177" s="247"/>
      <c r="K1177" s="248">
        <f>ROUND(E1177*J1177,2)</f>
        <v>0</v>
      </c>
      <c r="L1177" s="248">
        <v>21</v>
      </c>
      <c r="M1177" s="248">
        <f>G1177*(1+L1177/100)</f>
        <v>0</v>
      </c>
      <c r="N1177" s="248">
        <v>0</v>
      </c>
      <c r="O1177" s="248">
        <f>ROUND(E1177*N1177,2)</f>
        <v>0</v>
      </c>
      <c r="P1177" s="248">
        <v>0</v>
      </c>
      <c r="Q1177" s="248">
        <f>ROUND(E1177*P1177,2)</f>
        <v>0</v>
      </c>
      <c r="R1177" s="248" t="s">
        <v>677</v>
      </c>
      <c r="S1177" s="248" t="s">
        <v>214</v>
      </c>
      <c r="T1177" s="249" t="s">
        <v>284</v>
      </c>
      <c r="U1177" s="222">
        <v>0</v>
      </c>
      <c r="V1177" s="222">
        <f>ROUND(E1177*U1177,2)</f>
        <v>0</v>
      </c>
      <c r="W1177" s="222"/>
      <c r="X1177" s="222" t="s">
        <v>248</v>
      </c>
      <c r="Y1177" s="211"/>
      <c r="Z1177" s="211"/>
      <c r="AA1177" s="211"/>
      <c r="AB1177" s="211"/>
      <c r="AC1177" s="211"/>
      <c r="AD1177" s="211"/>
      <c r="AE1177" s="211"/>
      <c r="AF1177" s="211"/>
      <c r="AG1177" s="211" t="s">
        <v>721</v>
      </c>
      <c r="AH1177" s="211"/>
      <c r="AI1177" s="211"/>
      <c r="AJ1177" s="211"/>
      <c r="AK1177" s="211"/>
      <c r="AL1177" s="211"/>
      <c r="AM1177" s="211"/>
      <c r="AN1177" s="211"/>
      <c r="AO1177" s="211"/>
      <c r="AP1177" s="211"/>
      <c r="AQ1177" s="211"/>
      <c r="AR1177" s="211"/>
      <c r="AS1177" s="211"/>
      <c r="AT1177" s="211"/>
      <c r="AU1177" s="211"/>
      <c r="AV1177" s="211"/>
      <c r="AW1177" s="211"/>
      <c r="AX1177" s="211"/>
      <c r="AY1177" s="211"/>
      <c r="AZ1177" s="211"/>
      <c r="BA1177" s="211"/>
      <c r="BB1177" s="211"/>
      <c r="BC1177" s="211"/>
      <c r="BD1177" s="211"/>
      <c r="BE1177" s="211"/>
      <c r="BF1177" s="211"/>
      <c r="BG1177" s="211"/>
      <c r="BH1177" s="211"/>
    </row>
    <row r="1178" spans="1:60" outlineLevel="1" x14ac:dyDescent="0.2">
      <c r="A1178" s="243">
        <v>295</v>
      </c>
      <c r="B1178" s="244" t="s">
        <v>729</v>
      </c>
      <c r="C1178" s="255" t="s">
        <v>730</v>
      </c>
      <c r="D1178" s="245" t="s">
        <v>338</v>
      </c>
      <c r="E1178" s="246">
        <v>12.004020000000001</v>
      </c>
      <c r="F1178" s="247"/>
      <c r="G1178" s="248">
        <f>ROUND(E1178*F1178,2)</f>
        <v>0</v>
      </c>
      <c r="H1178" s="247"/>
      <c r="I1178" s="248">
        <f>ROUND(E1178*H1178,2)</f>
        <v>0</v>
      </c>
      <c r="J1178" s="247"/>
      <c r="K1178" s="248">
        <f>ROUND(E1178*J1178,2)</f>
        <v>0</v>
      </c>
      <c r="L1178" s="248">
        <v>21</v>
      </c>
      <c r="M1178" s="248">
        <f>G1178*(1+L1178/100)</f>
        <v>0</v>
      </c>
      <c r="N1178" s="248">
        <v>0</v>
      </c>
      <c r="O1178" s="248">
        <f>ROUND(E1178*N1178,2)</f>
        <v>0</v>
      </c>
      <c r="P1178" s="248">
        <v>0</v>
      </c>
      <c r="Q1178" s="248">
        <f>ROUND(E1178*P1178,2)</f>
        <v>0</v>
      </c>
      <c r="R1178" s="248" t="s">
        <v>677</v>
      </c>
      <c r="S1178" s="248" t="s">
        <v>214</v>
      </c>
      <c r="T1178" s="249" t="s">
        <v>284</v>
      </c>
      <c r="U1178" s="222">
        <v>0.94199999999999995</v>
      </c>
      <c r="V1178" s="222">
        <f>ROUND(E1178*U1178,2)</f>
        <v>11.31</v>
      </c>
      <c r="W1178" s="222"/>
      <c r="X1178" s="222" t="s">
        <v>248</v>
      </c>
      <c r="Y1178" s="211"/>
      <c r="Z1178" s="211"/>
      <c r="AA1178" s="211"/>
      <c r="AB1178" s="211"/>
      <c r="AC1178" s="211"/>
      <c r="AD1178" s="211"/>
      <c r="AE1178" s="211"/>
      <c r="AF1178" s="211"/>
      <c r="AG1178" s="211" t="s">
        <v>721</v>
      </c>
      <c r="AH1178" s="211"/>
      <c r="AI1178" s="211"/>
      <c r="AJ1178" s="211"/>
      <c r="AK1178" s="211"/>
      <c r="AL1178" s="211"/>
      <c r="AM1178" s="211"/>
      <c r="AN1178" s="211"/>
      <c r="AO1178" s="211"/>
      <c r="AP1178" s="211"/>
      <c r="AQ1178" s="211"/>
      <c r="AR1178" s="211"/>
      <c r="AS1178" s="211"/>
      <c r="AT1178" s="211"/>
      <c r="AU1178" s="211"/>
      <c r="AV1178" s="211"/>
      <c r="AW1178" s="211"/>
      <c r="AX1178" s="211"/>
      <c r="AY1178" s="211"/>
      <c r="AZ1178" s="211"/>
      <c r="BA1178" s="211"/>
      <c r="BB1178" s="211"/>
      <c r="BC1178" s="211"/>
      <c r="BD1178" s="211"/>
      <c r="BE1178" s="211"/>
      <c r="BF1178" s="211"/>
      <c r="BG1178" s="211"/>
      <c r="BH1178" s="211"/>
    </row>
    <row r="1179" spans="1:60" ht="20.95" outlineLevel="1" x14ac:dyDescent="0.2">
      <c r="A1179" s="243">
        <v>296</v>
      </c>
      <c r="B1179" s="244" t="s">
        <v>731</v>
      </c>
      <c r="C1179" s="255" t="s">
        <v>732</v>
      </c>
      <c r="D1179" s="245" t="s">
        <v>338</v>
      </c>
      <c r="E1179" s="246">
        <v>240.0804</v>
      </c>
      <c r="F1179" s="247"/>
      <c r="G1179" s="248">
        <f>ROUND(E1179*F1179,2)</f>
        <v>0</v>
      </c>
      <c r="H1179" s="247"/>
      <c r="I1179" s="248">
        <f>ROUND(E1179*H1179,2)</f>
        <v>0</v>
      </c>
      <c r="J1179" s="247"/>
      <c r="K1179" s="248">
        <f>ROUND(E1179*J1179,2)</f>
        <v>0</v>
      </c>
      <c r="L1179" s="248">
        <v>21</v>
      </c>
      <c r="M1179" s="248">
        <f>G1179*(1+L1179/100)</f>
        <v>0</v>
      </c>
      <c r="N1179" s="248">
        <v>0</v>
      </c>
      <c r="O1179" s="248">
        <f>ROUND(E1179*N1179,2)</f>
        <v>0</v>
      </c>
      <c r="P1179" s="248">
        <v>0</v>
      </c>
      <c r="Q1179" s="248">
        <f>ROUND(E1179*P1179,2)</f>
        <v>0</v>
      </c>
      <c r="R1179" s="248" t="s">
        <v>677</v>
      </c>
      <c r="S1179" s="248" t="s">
        <v>214</v>
      </c>
      <c r="T1179" s="249" t="s">
        <v>284</v>
      </c>
      <c r="U1179" s="222">
        <v>0.105</v>
      </c>
      <c r="V1179" s="222">
        <f>ROUND(E1179*U1179,2)</f>
        <v>25.21</v>
      </c>
      <c r="W1179" s="222"/>
      <c r="X1179" s="222" t="s">
        <v>248</v>
      </c>
      <c r="Y1179" s="211"/>
      <c r="Z1179" s="211"/>
      <c r="AA1179" s="211"/>
      <c r="AB1179" s="211"/>
      <c r="AC1179" s="211"/>
      <c r="AD1179" s="211"/>
      <c r="AE1179" s="211"/>
      <c r="AF1179" s="211"/>
      <c r="AG1179" s="211" t="s">
        <v>721</v>
      </c>
      <c r="AH1179" s="211"/>
      <c r="AI1179" s="211"/>
      <c r="AJ1179" s="211"/>
      <c r="AK1179" s="211"/>
      <c r="AL1179" s="211"/>
      <c r="AM1179" s="211"/>
      <c r="AN1179" s="211"/>
      <c r="AO1179" s="211"/>
      <c r="AP1179" s="211"/>
      <c r="AQ1179" s="211"/>
      <c r="AR1179" s="211"/>
      <c r="AS1179" s="211"/>
      <c r="AT1179" s="211"/>
      <c r="AU1179" s="211"/>
      <c r="AV1179" s="211"/>
      <c r="AW1179" s="211"/>
      <c r="AX1179" s="211"/>
      <c r="AY1179" s="211"/>
      <c r="AZ1179" s="211"/>
      <c r="BA1179" s="211"/>
      <c r="BB1179" s="211"/>
      <c r="BC1179" s="211"/>
      <c r="BD1179" s="211"/>
      <c r="BE1179" s="211"/>
      <c r="BF1179" s="211"/>
      <c r="BG1179" s="211"/>
      <c r="BH1179" s="211"/>
    </row>
    <row r="1180" spans="1:60" outlineLevel="1" x14ac:dyDescent="0.2">
      <c r="A1180" s="233">
        <v>297</v>
      </c>
      <c r="B1180" s="234" t="s">
        <v>735</v>
      </c>
      <c r="C1180" s="252" t="s">
        <v>736</v>
      </c>
      <c r="D1180" s="235" t="s">
        <v>338</v>
      </c>
      <c r="E1180" s="236">
        <v>12.004020000000001</v>
      </c>
      <c r="F1180" s="237"/>
      <c r="G1180" s="238">
        <f>ROUND(E1180*F1180,2)</f>
        <v>0</v>
      </c>
      <c r="H1180" s="237"/>
      <c r="I1180" s="238">
        <f>ROUND(E1180*H1180,2)</f>
        <v>0</v>
      </c>
      <c r="J1180" s="237"/>
      <c r="K1180" s="238">
        <f>ROUND(E1180*J1180,2)</f>
        <v>0</v>
      </c>
      <c r="L1180" s="238">
        <v>21</v>
      </c>
      <c r="M1180" s="238">
        <f>G1180*(1+L1180/100)</f>
        <v>0</v>
      </c>
      <c r="N1180" s="238">
        <v>0</v>
      </c>
      <c r="O1180" s="238">
        <f>ROUND(E1180*N1180,2)</f>
        <v>0</v>
      </c>
      <c r="P1180" s="238">
        <v>0</v>
      </c>
      <c r="Q1180" s="238">
        <f>ROUND(E1180*P1180,2)</f>
        <v>0</v>
      </c>
      <c r="R1180" s="238" t="s">
        <v>737</v>
      </c>
      <c r="S1180" s="238" t="s">
        <v>214</v>
      </c>
      <c r="T1180" s="239" t="s">
        <v>284</v>
      </c>
      <c r="U1180" s="222">
        <v>6.0000000000000001E-3</v>
      </c>
      <c r="V1180" s="222">
        <f>ROUND(E1180*U1180,2)</f>
        <v>7.0000000000000007E-2</v>
      </c>
      <c r="W1180" s="222"/>
      <c r="X1180" s="222" t="s">
        <v>248</v>
      </c>
      <c r="Y1180" s="211"/>
      <c r="Z1180" s="211"/>
      <c r="AA1180" s="211"/>
      <c r="AB1180" s="211"/>
      <c r="AC1180" s="211"/>
      <c r="AD1180" s="211"/>
      <c r="AE1180" s="211"/>
      <c r="AF1180" s="211"/>
      <c r="AG1180" s="211" t="s">
        <v>721</v>
      </c>
      <c r="AH1180" s="211"/>
      <c r="AI1180" s="211"/>
      <c r="AJ1180" s="211"/>
      <c r="AK1180" s="211"/>
      <c r="AL1180" s="211"/>
      <c r="AM1180" s="211"/>
      <c r="AN1180" s="211"/>
      <c r="AO1180" s="211"/>
      <c r="AP1180" s="211"/>
      <c r="AQ1180" s="211"/>
      <c r="AR1180" s="211"/>
      <c r="AS1180" s="211"/>
      <c r="AT1180" s="211"/>
      <c r="AU1180" s="211"/>
      <c r="AV1180" s="211"/>
      <c r="AW1180" s="211"/>
      <c r="AX1180" s="211"/>
      <c r="AY1180" s="211"/>
      <c r="AZ1180" s="211"/>
      <c r="BA1180" s="211"/>
      <c r="BB1180" s="211"/>
      <c r="BC1180" s="211"/>
      <c r="BD1180" s="211"/>
      <c r="BE1180" s="211"/>
      <c r="BF1180" s="211"/>
      <c r="BG1180" s="211"/>
      <c r="BH1180" s="211"/>
    </row>
    <row r="1181" spans="1:60" outlineLevel="1" x14ac:dyDescent="0.2">
      <c r="A1181" s="218"/>
      <c r="B1181" s="219"/>
      <c r="C1181" s="267" t="s">
        <v>738</v>
      </c>
      <c r="D1181" s="265"/>
      <c r="E1181" s="265"/>
      <c r="F1181" s="265"/>
      <c r="G1181" s="265"/>
      <c r="H1181" s="222"/>
      <c r="I1181" s="222"/>
      <c r="J1181" s="222"/>
      <c r="K1181" s="222"/>
      <c r="L1181" s="222"/>
      <c r="M1181" s="222"/>
      <c r="N1181" s="222"/>
      <c r="O1181" s="222"/>
      <c r="P1181" s="222"/>
      <c r="Q1181" s="222"/>
      <c r="R1181" s="222"/>
      <c r="S1181" s="222"/>
      <c r="T1181" s="222"/>
      <c r="U1181" s="222"/>
      <c r="V1181" s="222"/>
      <c r="W1181" s="222"/>
      <c r="X1181" s="222"/>
      <c r="Y1181" s="211"/>
      <c r="Z1181" s="211"/>
      <c r="AA1181" s="211"/>
      <c r="AB1181" s="211"/>
      <c r="AC1181" s="211"/>
      <c r="AD1181" s="211"/>
      <c r="AE1181" s="211"/>
      <c r="AF1181" s="211"/>
      <c r="AG1181" s="211" t="s">
        <v>286</v>
      </c>
      <c r="AH1181" s="211"/>
      <c r="AI1181" s="211"/>
      <c r="AJ1181" s="211"/>
      <c r="AK1181" s="211"/>
      <c r="AL1181" s="211"/>
      <c r="AM1181" s="211"/>
      <c r="AN1181" s="211"/>
      <c r="AO1181" s="211"/>
      <c r="AP1181" s="211"/>
      <c r="AQ1181" s="211"/>
      <c r="AR1181" s="211"/>
      <c r="AS1181" s="211"/>
      <c r="AT1181" s="211"/>
      <c r="AU1181" s="211"/>
      <c r="AV1181" s="211"/>
      <c r="AW1181" s="211"/>
      <c r="AX1181" s="211"/>
      <c r="AY1181" s="211"/>
      <c r="AZ1181" s="211"/>
      <c r="BA1181" s="211"/>
      <c r="BB1181" s="211"/>
      <c r="BC1181" s="211"/>
      <c r="BD1181" s="211"/>
      <c r="BE1181" s="211"/>
      <c r="BF1181" s="211"/>
      <c r="BG1181" s="211"/>
      <c r="BH1181" s="211"/>
    </row>
    <row r="1182" spans="1:60" ht="13.1" x14ac:dyDescent="0.2">
      <c r="A1182" s="227" t="s">
        <v>209</v>
      </c>
      <c r="B1182" s="228" t="s">
        <v>150</v>
      </c>
      <c r="C1182" s="251" t="s">
        <v>151</v>
      </c>
      <c r="D1182" s="229"/>
      <c r="E1182" s="230"/>
      <c r="F1182" s="231"/>
      <c r="G1182" s="231">
        <f>SUMIF(AG1183:AG1389,"&lt;&gt;NOR",G1183:G1389)</f>
        <v>0</v>
      </c>
      <c r="H1182" s="231"/>
      <c r="I1182" s="231">
        <f>SUM(I1183:I1389)</f>
        <v>0</v>
      </c>
      <c r="J1182" s="231"/>
      <c r="K1182" s="231">
        <f>SUM(K1183:K1389)</f>
        <v>0</v>
      </c>
      <c r="L1182" s="231"/>
      <c r="M1182" s="231">
        <f>SUM(M1183:M1389)</f>
        <v>0</v>
      </c>
      <c r="N1182" s="231"/>
      <c r="O1182" s="231">
        <f>SUM(O1183:O1389)</f>
        <v>1.9300000000000002</v>
      </c>
      <c r="P1182" s="231"/>
      <c r="Q1182" s="231">
        <f>SUM(Q1183:Q1389)</f>
        <v>0</v>
      </c>
      <c r="R1182" s="231"/>
      <c r="S1182" s="231"/>
      <c r="T1182" s="232"/>
      <c r="U1182" s="226"/>
      <c r="V1182" s="226">
        <f>SUM(V1183:V1389)</f>
        <v>1059.8600000000001</v>
      </c>
      <c r="W1182" s="226"/>
      <c r="X1182" s="226"/>
      <c r="AG1182" t="s">
        <v>210</v>
      </c>
    </row>
    <row r="1183" spans="1:60" outlineLevel="1" x14ac:dyDescent="0.2">
      <c r="A1183" s="233">
        <v>298</v>
      </c>
      <c r="B1183" s="234" t="s">
        <v>1072</v>
      </c>
      <c r="C1183" s="252" t="s">
        <v>1073</v>
      </c>
      <c r="D1183" s="235" t="s">
        <v>294</v>
      </c>
      <c r="E1183" s="236">
        <v>44.95</v>
      </c>
      <c r="F1183" s="237"/>
      <c r="G1183" s="238">
        <f>ROUND(E1183*F1183,2)</f>
        <v>0</v>
      </c>
      <c r="H1183" s="237"/>
      <c r="I1183" s="238">
        <f>ROUND(E1183*H1183,2)</f>
        <v>0</v>
      </c>
      <c r="J1183" s="237"/>
      <c r="K1183" s="238">
        <f>ROUND(E1183*J1183,2)</f>
        <v>0</v>
      </c>
      <c r="L1183" s="238">
        <v>21</v>
      </c>
      <c r="M1183" s="238">
        <f>G1183*(1+L1183/100)</f>
        <v>0</v>
      </c>
      <c r="N1183" s="238">
        <v>8.0000000000000002E-3</v>
      </c>
      <c r="O1183" s="238">
        <f>ROUND(E1183*N1183,2)</f>
        <v>0.36</v>
      </c>
      <c r="P1183" s="238">
        <v>0</v>
      </c>
      <c r="Q1183" s="238">
        <f>ROUND(E1183*P1183,2)</f>
        <v>0</v>
      </c>
      <c r="R1183" s="238" t="s">
        <v>354</v>
      </c>
      <c r="S1183" s="238" t="s">
        <v>214</v>
      </c>
      <c r="T1183" s="239" t="s">
        <v>284</v>
      </c>
      <c r="U1183" s="222">
        <v>0.111</v>
      </c>
      <c r="V1183" s="222">
        <f>ROUND(E1183*U1183,2)</f>
        <v>4.99</v>
      </c>
      <c r="W1183" s="222"/>
      <c r="X1183" s="222" t="s">
        <v>248</v>
      </c>
      <c r="Y1183" s="211"/>
      <c r="Z1183" s="211"/>
      <c r="AA1183" s="211"/>
      <c r="AB1183" s="211"/>
      <c r="AC1183" s="211"/>
      <c r="AD1183" s="211"/>
      <c r="AE1183" s="211"/>
      <c r="AF1183" s="211"/>
      <c r="AG1183" s="211" t="s">
        <v>249</v>
      </c>
      <c r="AH1183" s="211"/>
      <c r="AI1183" s="211"/>
      <c r="AJ1183" s="211"/>
      <c r="AK1183" s="211"/>
      <c r="AL1183" s="211"/>
      <c r="AM1183" s="211"/>
      <c r="AN1183" s="211"/>
      <c r="AO1183" s="211"/>
      <c r="AP1183" s="211"/>
      <c r="AQ1183" s="211"/>
      <c r="AR1183" s="211"/>
      <c r="AS1183" s="211"/>
      <c r="AT1183" s="211"/>
      <c r="AU1183" s="211"/>
      <c r="AV1183" s="211"/>
      <c r="AW1183" s="211"/>
      <c r="AX1183" s="211"/>
      <c r="AY1183" s="211"/>
      <c r="AZ1183" s="211"/>
      <c r="BA1183" s="211"/>
      <c r="BB1183" s="211"/>
      <c r="BC1183" s="211"/>
      <c r="BD1183" s="211"/>
      <c r="BE1183" s="211"/>
      <c r="BF1183" s="211"/>
      <c r="BG1183" s="211"/>
      <c r="BH1183" s="211"/>
    </row>
    <row r="1184" spans="1:60" ht="20.95" outlineLevel="1" x14ac:dyDescent="0.2">
      <c r="A1184" s="218"/>
      <c r="B1184" s="219"/>
      <c r="C1184" s="268" t="s">
        <v>2898</v>
      </c>
      <c r="D1184" s="259"/>
      <c r="E1184" s="260">
        <v>44.95</v>
      </c>
      <c r="F1184" s="222"/>
      <c r="G1184" s="222"/>
      <c r="H1184" s="222"/>
      <c r="I1184" s="222"/>
      <c r="J1184" s="222"/>
      <c r="K1184" s="222"/>
      <c r="L1184" s="222"/>
      <c r="M1184" s="222"/>
      <c r="N1184" s="222"/>
      <c r="O1184" s="222"/>
      <c r="P1184" s="222"/>
      <c r="Q1184" s="222"/>
      <c r="R1184" s="222"/>
      <c r="S1184" s="222"/>
      <c r="T1184" s="222"/>
      <c r="U1184" s="222"/>
      <c r="V1184" s="222"/>
      <c r="W1184" s="222"/>
      <c r="X1184" s="222"/>
      <c r="Y1184" s="211"/>
      <c r="Z1184" s="211"/>
      <c r="AA1184" s="211"/>
      <c r="AB1184" s="211"/>
      <c r="AC1184" s="211"/>
      <c r="AD1184" s="211"/>
      <c r="AE1184" s="211"/>
      <c r="AF1184" s="211"/>
      <c r="AG1184" s="211" t="s">
        <v>288</v>
      </c>
      <c r="AH1184" s="211">
        <v>0</v>
      </c>
      <c r="AI1184" s="211"/>
      <c r="AJ1184" s="211"/>
      <c r="AK1184" s="211"/>
      <c r="AL1184" s="211"/>
      <c r="AM1184" s="211"/>
      <c r="AN1184" s="211"/>
      <c r="AO1184" s="211"/>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row>
    <row r="1185" spans="1:60" outlineLevel="1" x14ac:dyDescent="0.2">
      <c r="A1185" s="233">
        <v>299</v>
      </c>
      <c r="B1185" s="234" t="s">
        <v>1075</v>
      </c>
      <c r="C1185" s="252" t="s">
        <v>1076</v>
      </c>
      <c r="D1185" s="235" t="s">
        <v>294</v>
      </c>
      <c r="E1185" s="236">
        <v>63.322499999999998</v>
      </c>
      <c r="F1185" s="237"/>
      <c r="G1185" s="238">
        <f>ROUND(E1185*F1185,2)</f>
        <v>0</v>
      </c>
      <c r="H1185" s="237"/>
      <c r="I1185" s="238">
        <f>ROUND(E1185*H1185,2)</f>
        <v>0</v>
      </c>
      <c r="J1185" s="237"/>
      <c r="K1185" s="238">
        <f>ROUND(E1185*J1185,2)</f>
        <v>0</v>
      </c>
      <c r="L1185" s="238">
        <v>21</v>
      </c>
      <c r="M1185" s="238">
        <f>G1185*(1+L1185/100)</f>
        <v>0</v>
      </c>
      <c r="N1185" s="238">
        <v>3.5000000000000001E-3</v>
      </c>
      <c r="O1185" s="238">
        <f>ROUND(E1185*N1185,2)</f>
        <v>0.22</v>
      </c>
      <c r="P1185" s="238">
        <v>0</v>
      </c>
      <c r="Q1185" s="238">
        <f>ROUND(E1185*P1185,2)</f>
        <v>0</v>
      </c>
      <c r="R1185" s="238" t="s">
        <v>354</v>
      </c>
      <c r="S1185" s="238" t="s">
        <v>214</v>
      </c>
      <c r="T1185" s="239" t="s">
        <v>284</v>
      </c>
      <c r="U1185" s="222">
        <v>0.3</v>
      </c>
      <c r="V1185" s="222">
        <f>ROUND(E1185*U1185,2)</f>
        <v>19</v>
      </c>
      <c r="W1185" s="222"/>
      <c r="X1185" s="222" t="s">
        <v>248</v>
      </c>
      <c r="Y1185" s="211"/>
      <c r="Z1185" s="211"/>
      <c r="AA1185" s="211"/>
      <c r="AB1185" s="211"/>
      <c r="AC1185" s="211"/>
      <c r="AD1185" s="211"/>
      <c r="AE1185" s="211"/>
      <c r="AF1185" s="211"/>
      <c r="AG1185" s="211" t="s">
        <v>249</v>
      </c>
      <c r="AH1185" s="211"/>
      <c r="AI1185" s="211"/>
      <c r="AJ1185" s="211"/>
      <c r="AK1185" s="211"/>
      <c r="AL1185" s="211"/>
      <c r="AM1185" s="211"/>
      <c r="AN1185" s="211"/>
      <c r="AO1185" s="211"/>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row>
    <row r="1186" spans="1:60" ht="31.45" outlineLevel="1" x14ac:dyDescent="0.2">
      <c r="A1186" s="218"/>
      <c r="B1186" s="219"/>
      <c r="C1186" s="268" t="s">
        <v>2333</v>
      </c>
      <c r="D1186" s="259"/>
      <c r="E1186" s="260">
        <v>63.322499999999998</v>
      </c>
      <c r="F1186" s="222"/>
      <c r="G1186" s="222"/>
      <c r="H1186" s="222"/>
      <c r="I1186" s="222"/>
      <c r="J1186" s="222"/>
      <c r="K1186" s="222"/>
      <c r="L1186" s="222"/>
      <c r="M1186" s="222"/>
      <c r="N1186" s="222"/>
      <c r="O1186" s="222"/>
      <c r="P1186" s="222"/>
      <c r="Q1186" s="222"/>
      <c r="R1186" s="222"/>
      <c r="S1186" s="222"/>
      <c r="T1186" s="222"/>
      <c r="U1186" s="222"/>
      <c r="V1186" s="222"/>
      <c r="W1186" s="222"/>
      <c r="X1186" s="222"/>
      <c r="Y1186" s="211"/>
      <c r="Z1186" s="211"/>
      <c r="AA1186" s="211"/>
      <c r="AB1186" s="211"/>
      <c r="AC1186" s="211"/>
      <c r="AD1186" s="211"/>
      <c r="AE1186" s="211"/>
      <c r="AF1186" s="211"/>
      <c r="AG1186" s="211" t="s">
        <v>288</v>
      </c>
      <c r="AH1186" s="211">
        <v>0</v>
      </c>
      <c r="AI1186" s="211"/>
      <c r="AJ1186" s="211"/>
      <c r="AK1186" s="211"/>
      <c r="AL1186" s="211"/>
      <c r="AM1186" s="211"/>
      <c r="AN1186" s="211"/>
      <c r="AO1186" s="211"/>
      <c r="AP1186" s="211"/>
      <c r="AQ1186" s="211"/>
      <c r="AR1186" s="211"/>
      <c r="AS1186" s="211"/>
      <c r="AT1186" s="211"/>
      <c r="AU1186" s="211"/>
      <c r="AV1186" s="211"/>
      <c r="AW1186" s="211"/>
      <c r="AX1186" s="211"/>
      <c r="AY1186" s="211"/>
      <c r="AZ1186" s="211"/>
      <c r="BA1186" s="211"/>
      <c r="BB1186" s="211"/>
      <c r="BC1186" s="211"/>
      <c r="BD1186" s="211"/>
      <c r="BE1186" s="211"/>
      <c r="BF1186" s="211"/>
      <c r="BG1186" s="211"/>
      <c r="BH1186" s="211"/>
    </row>
    <row r="1187" spans="1:60" ht="31.45" outlineLevel="1" x14ac:dyDescent="0.2">
      <c r="A1187" s="233">
        <v>300</v>
      </c>
      <c r="B1187" s="234" t="s">
        <v>1081</v>
      </c>
      <c r="C1187" s="252" t="s">
        <v>1082</v>
      </c>
      <c r="D1187" s="235" t="s">
        <v>294</v>
      </c>
      <c r="E1187" s="236">
        <v>69.654750000000007</v>
      </c>
      <c r="F1187" s="237"/>
      <c r="G1187" s="238">
        <f>ROUND(E1187*F1187,2)</f>
        <v>0</v>
      </c>
      <c r="H1187" s="237"/>
      <c r="I1187" s="238">
        <f>ROUND(E1187*H1187,2)</f>
        <v>0</v>
      </c>
      <c r="J1187" s="237"/>
      <c r="K1187" s="238">
        <f>ROUND(E1187*J1187,2)</f>
        <v>0</v>
      </c>
      <c r="L1187" s="238">
        <v>21</v>
      </c>
      <c r="M1187" s="238">
        <f>G1187*(1+L1187/100)</f>
        <v>0</v>
      </c>
      <c r="N1187" s="238">
        <v>6.9999999999999999E-4</v>
      </c>
      <c r="O1187" s="238">
        <f>ROUND(E1187*N1187,2)</f>
        <v>0.05</v>
      </c>
      <c r="P1187" s="238">
        <v>0</v>
      </c>
      <c r="Q1187" s="238">
        <f>ROUND(E1187*P1187,2)</f>
        <v>0</v>
      </c>
      <c r="R1187" s="238" t="s">
        <v>343</v>
      </c>
      <c r="S1187" s="238" t="s">
        <v>214</v>
      </c>
      <c r="T1187" s="239" t="s">
        <v>284</v>
      </c>
      <c r="U1187" s="222">
        <v>0</v>
      </c>
      <c r="V1187" s="222">
        <f>ROUND(E1187*U1187,2)</f>
        <v>0</v>
      </c>
      <c r="W1187" s="222"/>
      <c r="X1187" s="222" t="s">
        <v>344</v>
      </c>
      <c r="Y1187" s="211"/>
      <c r="Z1187" s="211"/>
      <c r="AA1187" s="211"/>
      <c r="AB1187" s="211"/>
      <c r="AC1187" s="211"/>
      <c r="AD1187" s="211"/>
      <c r="AE1187" s="211"/>
      <c r="AF1187" s="211"/>
      <c r="AG1187" s="211" t="s">
        <v>345</v>
      </c>
      <c r="AH1187" s="211"/>
      <c r="AI1187" s="211"/>
      <c r="AJ1187" s="211"/>
      <c r="AK1187" s="211"/>
      <c r="AL1187" s="211"/>
      <c r="AM1187" s="211"/>
      <c r="AN1187" s="211"/>
      <c r="AO1187" s="211"/>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row>
    <row r="1188" spans="1:60" ht="31.45" outlineLevel="1" x14ac:dyDescent="0.2">
      <c r="A1188" s="218"/>
      <c r="B1188" s="219"/>
      <c r="C1188" s="268" t="s">
        <v>2899</v>
      </c>
      <c r="D1188" s="259"/>
      <c r="E1188" s="260">
        <v>69.654750000000007</v>
      </c>
      <c r="F1188" s="222"/>
      <c r="G1188" s="222"/>
      <c r="H1188" s="222"/>
      <c r="I1188" s="222"/>
      <c r="J1188" s="222"/>
      <c r="K1188" s="222"/>
      <c r="L1188" s="222"/>
      <c r="M1188" s="222"/>
      <c r="N1188" s="222"/>
      <c r="O1188" s="222"/>
      <c r="P1188" s="222"/>
      <c r="Q1188" s="222"/>
      <c r="R1188" s="222"/>
      <c r="S1188" s="222"/>
      <c r="T1188" s="222"/>
      <c r="U1188" s="222"/>
      <c r="V1188" s="222"/>
      <c r="W1188" s="222"/>
      <c r="X1188" s="222"/>
      <c r="Y1188" s="211"/>
      <c r="Z1188" s="211"/>
      <c r="AA1188" s="211"/>
      <c r="AB1188" s="211"/>
      <c r="AC1188" s="211"/>
      <c r="AD1188" s="211"/>
      <c r="AE1188" s="211"/>
      <c r="AF1188" s="211"/>
      <c r="AG1188" s="211" t="s">
        <v>288</v>
      </c>
      <c r="AH1188" s="211">
        <v>0</v>
      </c>
      <c r="AI1188" s="211"/>
      <c r="AJ1188" s="211"/>
      <c r="AK1188" s="211"/>
      <c r="AL1188" s="211"/>
      <c r="AM1188" s="211"/>
      <c r="AN1188" s="211"/>
      <c r="AO1188" s="211"/>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row>
    <row r="1189" spans="1:60" ht="20.95" outlineLevel="1" x14ac:dyDescent="0.2">
      <c r="A1189" s="233">
        <v>301</v>
      </c>
      <c r="B1189" s="234" t="s">
        <v>2125</v>
      </c>
      <c r="C1189" s="252" t="s">
        <v>2126</v>
      </c>
      <c r="D1189" s="235" t="s">
        <v>349</v>
      </c>
      <c r="E1189" s="236">
        <v>936.09</v>
      </c>
      <c r="F1189" s="237"/>
      <c r="G1189" s="238">
        <f>ROUND(E1189*F1189,2)</f>
        <v>0</v>
      </c>
      <c r="H1189" s="237"/>
      <c r="I1189" s="238">
        <f>ROUND(E1189*H1189,2)</f>
        <v>0</v>
      </c>
      <c r="J1189" s="237"/>
      <c r="K1189" s="238">
        <f>ROUND(E1189*J1189,2)</f>
        <v>0</v>
      </c>
      <c r="L1189" s="238">
        <v>21</v>
      </c>
      <c r="M1189" s="238">
        <f>G1189*(1+L1189/100)</f>
        <v>0</v>
      </c>
      <c r="N1189" s="238">
        <v>0</v>
      </c>
      <c r="O1189" s="238">
        <f>ROUND(E1189*N1189,2)</f>
        <v>0</v>
      </c>
      <c r="P1189" s="238">
        <v>0</v>
      </c>
      <c r="Q1189" s="238">
        <f>ROUND(E1189*P1189,2)</f>
        <v>0</v>
      </c>
      <c r="R1189" s="238" t="s">
        <v>1089</v>
      </c>
      <c r="S1189" s="238" t="s">
        <v>214</v>
      </c>
      <c r="T1189" s="239" t="s">
        <v>284</v>
      </c>
      <c r="U1189" s="222">
        <v>0.18</v>
      </c>
      <c r="V1189" s="222">
        <f>ROUND(E1189*U1189,2)</f>
        <v>168.5</v>
      </c>
      <c r="W1189" s="222"/>
      <c r="X1189" s="222" t="s">
        <v>248</v>
      </c>
      <c r="Y1189" s="211"/>
      <c r="Z1189" s="211"/>
      <c r="AA1189" s="211"/>
      <c r="AB1189" s="211"/>
      <c r="AC1189" s="211"/>
      <c r="AD1189" s="211"/>
      <c r="AE1189" s="211"/>
      <c r="AF1189" s="211"/>
      <c r="AG1189" s="211" t="s">
        <v>745</v>
      </c>
      <c r="AH1189" s="211"/>
      <c r="AI1189" s="211"/>
      <c r="AJ1189" s="211"/>
      <c r="AK1189" s="211"/>
      <c r="AL1189" s="211"/>
      <c r="AM1189" s="211"/>
      <c r="AN1189" s="211"/>
      <c r="AO1189" s="211"/>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row>
    <row r="1190" spans="1:60" outlineLevel="1" x14ac:dyDescent="0.2">
      <c r="A1190" s="218"/>
      <c r="B1190" s="219"/>
      <c r="C1190" s="268" t="s">
        <v>2900</v>
      </c>
      <c r="D1190" s="259"/>
      <c r="E1190" s="260">
        <v>18</v>
      </c>
      <c r="F1190" s="222"/>
      <c r="G1190" s="222"/>
      <c r="H1190" s="222"/>
      <c r="I1190" s="222"/>
      <c r="J1190" s="222"/>
      <c r="K1190" s="222"/>
      <c r="L1190" s="222"/>
      <c r="M1190" s="222"/>
      <c r="N1190" s="222"/>
      <c r="O1190" s="222"/>
      <c r="P1190" s="222"/>
      <c r="Q1190" s="222"/>
      <c r="R1190" s="222"/>
      <c r="S1190" s="222"/>
      <c r="T1190" s="222"/>
      <c r="U1190" s="222"/>
      <c r="V1190" s="222"/>
      <c r="W1190" s="222"/>
      <c r="X1190" s="222"/>
      <c r="Y1190" s="211"/>
      <c r="Z1190" s="211"/>
      <c r="AA1190" s="211"/>
      <c r="AB1190" s="211"/>
      <c r="AC1190" s="211"/>
      <c r="AD1190" s="211"/>
      <c r="AE1190" s="211"/>
      <c r="AF1190" s="211"/>
      <c r="AG1190" s="211" t="s">
        <v>288</v>
      </c>
      <c r="AH1190" s="211">
        <v>0</v>
      </c>
      <c r="AI1190" s="211"/>
      <c r="AJ1190" s="211"/>
      <c r="AK1190" s="211"/>
      <c r="AL1190" s="211"/>
      <c r="AM1190" s="211"/>
      <c r="AN1190" s="211"/>
      <c r="AO1190" s="211"/>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row>
    <row r="1191" spans="1:60" outlineLevel="1" x14ac:dyDescent="0.2">
      <c r="A1191" s="218"/>
      <c r="B1191" s="219"/>
      <c r="C1191" s="268" t="s">
        <v>2901</v>
      </c>
      <c r="D1191" s="259"/>
      <c r="E1191" s="260">
        <v>79.05</v>
      </c>
      <c r="F1191" s="222"/>
      <c r="G1191" s="222"/>
      <c r="H1191" s="222"/>
      <c r="I1191" s="222"/>
      <c r="J1191" s="222"/>
      <c r="K1191" s="222"/>
      <c r="L1191" s="222"/>
      <c r="M1191" s="222"/>
      <c r="N1191" s="222"/>
      <c r="O1191" s="222"/>
      <c r="P1191" s="222"/>
      <c r="Q1191" s="222"/>
      <c r="R1191" s="222"/>
      <c r="S1191" s="222"/>
      <c r="T1191" s="222"/>
      <c r="U1191" s="222"/>
      <c r="V1191" s="222"/>
      <c r="W1191" s="222"/>
      <c r="X1191" s="222"/>
      <c r="Y1191" s="211"/>
      <c r="Z1191" s="211"/>
      <c r="AA1191" s="211"/>
      <c r="AB1191" s="211"/>
      <c r="AC1191" s="211"/>
      <c r="AD1191" s="211"/>
      <c r="AE1191" s="211"/>
      <c r="AF1191" s="211"/>
      <c r="AG1191" s="211" t="s">
        <v>288</v>
      </c>
      <c r="AH1191" s="211">
        <v>0</v>
      </c>
      <c r="AI1191" s="211"/>
      <c r="AJ1191" s="211"/>
      <c r="AK1191" s="211"/>
      <c r="AL1191" s="211"/>
      <c r="AM1191" s="211"/>
      <c r="AN1191" s="211"/>
      <c r="AO1191" s="211"/>
      <c r="AP1191" s="211"/>
      <c r="AQ1191" s="211"/>
      <c r="AR1191" s="211"/>
      <c r="AS1191" s="211"/>
      <c r="AT1191" s="211"/>
      <c r="AU1191" s="211"/>
      <c r="AV1191" s="211"/>
      <c r="AW1191" s="211"/>
      <c r="AX1191" s="211"/>
      <c r="AY1191" s="211"/>
      <c r="AZ1191" s="211"/>
      <c r="BA1191" s="211"/>
      <c r="BB1191" s="211"/>
      <c r="BC1191" s="211"/>
      <c r="BD1191" s="211"/>
      <c r="BE1191" s="211"/>
      <c r="BF1191" s="211"/>
      <c r="BG1191" s="211"/>
      <c r="BH1191" s="211"/>
    </row>
    <row r="1192" spans="1:60" outlineLevel="1" x14ac:dyDescent="0.2">
      <c r="A1192" s="218"/>
      <c r="B1192" s="219"/>
      <c r="C1192" s="268" t="s">
        <v>2902</v>
      </c>
      <c r="D1192" s="259"/>
      <c r="E1192" s="260">
        <v>12.4</v>
      </c>
      <c r="F1192" s="222"/>
      <c r="G1192" s="222"/>
      <c r="H1192" s="222"/>
      <c r="I1192" s="222"/>
      <c r="J1192" s="222"/>
      <c r="K1192" s="222"/>
      <c r="L1192" s="222"/>
      <c r="M1192" s="222"/>
      <c r="N1192" s="222"/>
      <c r="O1192" s="222"/>
      <c r="P1192" s="222"/>
      <c r="Q1192" s="222"/>
      <c r="R1192" s="222"/>
      <c r="S1192" s="222"/>
      <c r="T1192" s="222"/>
      <c r="U1192" s="222"/>
      <c r="V1192" s="222"/>
      <c r="W1192" s="222"/>
      <c r="X1192" s="222"/>
      <c r="Y1192" s="211"/>
      <c r="Z1192" s="211"/>
      <c r="AA1192" s="211"/>
      <c r="AB1192" s="211"/>
      <c r="AC1192" s="211"/>
      <c r="AD1192" s="211"/>
      <c r="AE1192" s="211"/>
      <c r="AF1192" s="211"/>
      <c r="AG1192" s="211" t="s">
        <v>288</v>
      </c>
      <c r="AH1192" s="211">
        <v>0</v>
      </c>
      <c r="AI1192" s="211"/>
      <c r="AJ1192" s="211"/>
      <c r="AK1192" s="211"/>
      <c r="AL1192" s="211"/>
      <c r="AM1192" s="211"/>
      <c r="AN1192" s="211"/>
      <c r="AO1192" s="211"/>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row>
    <row r="1193" spans="1:60" outlineLevel="1" x14ac:dyDescent="0.2">
      <c r="A1193" s="218"/>
      <c r="B1193" s="219"/>
      <c r="C1193" s="268" t="s">
        <v>2903</v>
      </c>
      <c r="D1193" s="259"/>
      <c r="E1193" s="260">
        <v>3.8</v>
      </c>
      <c r="F1193" s="222"/>
      <c r="G1193" s="222"/>
      <c r="H1193" s="222"/>
      <c r="I1193" s="222"/>
      <c r="J1193" s="222"/>
      <c r="K1193" s="222"/>
      <c r="L1193" s="222"/>
      <c r="M1193" s="222"/>
      <c r="N1193" s="222"/>
      <c r="O1193" s="222"/>
      <c r="P1193" s="222"/>
      <c r="Q1193" s="222"/>
      <c r="R1193" s="222"/>
      <c r="S1193" s="222"/>
      <c r="T1193" s="222"/>
      <c r="U1193" s="222"/>
      <c r="V1193" s="222"/>
      <c r="W1193" s="222"/>
      <c r="X1193" s="222"/>
      <c r="Y1193" s="211"/>
      <c r="Z1193" s="211"/>
      <c r="AA1193" s="211"/>
      <c r="AB1193" s="211"/>
      <c r="AC1193" s="211"/>
      <c r="AD1193" s="211"/>
      <c r="AE1193" s="211"/>
      <c r="AF1193" s="211"/>
      <c r="AG1193" s="211" t="s">
        <v>288</v>
      </c>
      <c r="AH1193" s="211">
        <v>0</v>
      </c>
      <c r="AI1193" s="211"/>
      <c r="AJ1193" s="211"/>
      <c r="AK1193" s="211"/>
      <c r="AL1193" s="211"/>
      <c r="AM1193" s="211"/>
      <c r="AN1193" s="211"/>
      <c r="AO1193" s="211"/>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row>
    <row r="1194" spans="1:60" outlineLevel="1" x14ac:dyDescent="0.2">
      <c r="A1194" s="218"/>
      <c r="B1194" s="219"/>
      <c r="C1194" s="268" t="s">
        <v>2904</v>
      </c>
      <c r="D1194" s="259"/>
      <c r="E1194" s="260">
        <v>8.1</v>
      </c>
      <c r="F1194" s="222"/>
      <c r="G1194" s="222"/>
      <c r="H1194" s="222"/>
      <c r="I1194" s="222"/>
      <c r="J1194" s="222"/>
      <c r="K1194" s="222"/>
      <c r="L1194" s="222"/>
      <c r="M1194" s="222"/>
      <c r="N1194" s="222"/>
      <c r="O1194" s="222"/>
      <c r="P1194" s="222"/>
      <c r="Q1194" s="222"/>
      <c r="R1194" s="222"/>
      <c r="S1194" s="222"/>
      <c r="T1194" s="222"/>
      <c r="U1194" s="222"/>
      <c r="V1194" s="222"/>
      <c r="W1194" s="222"/>
      <c r="X1194" s="222"/>
      <c r="Y1194" s="211"/>
      <c r="Z1194" s="211"/>
      <c r="AA1194" s="211"/>
      <c r="AB1194" s="211"/>
      <c r="AC1194" s="211"/>
      <c r="AD1194" s="211"/>
      <c r="AE1194" s="211"/>
      <c r="AF1194" s="211"/>
      <c r="AG1194" s="211" t="s">
        <v>288</v>
      </c>
      <c r="AH1194" s="211">
        <v>0</v>
      </c>
      <c r="AI1194" s="211"/>
      <c r="AJ1194" s="211"/>
      <c r="AK1194" s="211"/>
      <c r="AL1194" s="211"/>
      <c r="AM1194" s="211"/>
      <c r="AN1194" s="211"/>
      <c r="AO1194" s="211"/>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row>
    <row r="1195" spans="1:60" outlineLevel="1" x14ac:dyDescent="0.2">
      <c r="A1195" s="218"/>
      <c r="B1195" s="219"/>
      <c r="C1195" s="268" t="s">
        <v>2905</v>
      </c>
      <c r="D1195" s="259"/>
      <c r="E1195" s="260">
        <v>3.9</v>
      </c>
      <c r="F1195" s="222"/>
      <c r="G1195" s="222"/>
      <c r="H1195" s="222"/>
      <c r="I1195" s="222"/>
      <c r="J1195" s="222"/>
      <c r="K1195" s="222"/>
      <c r="L1195" s="222"/>
      <c r="M1195" s="222"/>
      <c r="N1195" s="222"/>
      <c r="O1195" s="222"/>
      <c r="P1195" s="222"/>
      <c r="Q1195" s="222"/>
      <c r="R1195" s="222"/>
      <c r="S1195" s="222"/>
      <c r="T1195" s="222"/>
      <c r="U1195" s="222"/>
      <c r="V1195" s="222"/>
      <c r="W1195" s="222"/>
      <c r="X1195" s="222"/>
      <c r="Y1195" s="211"/>
      <c r="Z1195" s="211"/>
      <c r="AA1195" s="211"/>
      <c r="AB1195" s="211"/>
      <c r="AC1195" s="211"/>
      <c r="AD1195" s="211"/>
      <c r="AE1195" s="211"/>
      <c r="AF1195" s="211"/>
      <c r="AG1195" s="211" t="s">
        <v>288</v>
      </c>
      <c r="AH1195" s="211">
        <v>0</v>
      </c>
      <c r="AI1195" s="211"/>
      <c r="AJ1195" s="211"/>
      <c r="AK1195" s="211"/>
      <c r="AL1195" s="211"/>
      <c r="AM1195" s="211"/>
      <c r="AN1195" s="211"/>
      <c r="AO1195" s="211"/>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row>
    <row r="1196" spans="1:60" outlineLevel="1" x14ac:dyDescent="0.2">
      <c r="A1196" s="218"/>
      <c r="B1196" s="219"/>
      <c r="C1196" s="268" t="s">
        <v>2906</v>
      </c>
      <c r="D1196" s="259"/>
      <c r="E1196" s="260">
        <v>4.5599999999999996</v>
      </c>
      <c r="F1196" s="222"/>
      <c r="G1196" s="222"/>
      <c r="H1196" s="222"/>
      <c r="I1196" s="222"/>
      <c r="J1196" s="222"/>
      <c r="K1196" s="222"/>
      <c r="L1196" s="222"/>
      <c r="M1196" s="222"/>
      <c r="N1196" s="222"/>
      <c r="O1196" s="222"/>
      <c r="P1196" s="222"/>
      <c r="Q1196" s="222"/>
      <c r="R1196" s="222"/>
      <c r="S1196" s="222"/>
      <c r="T1196" s="222"/>
      <c r="U1196" s="222"/>
      <c r="V1196" s="222"/>
      <c r="W1196" s="222"/>
      <c r="X1196" s="222"/>
      <c r="Y1196" s="211"/>
      <c r="Z1196" s="211"/>
      <c r="AA1196" s="211"/>
      <c r="AB1196" s="211"/>
      <c r="AC1196" s="211"/>
      <c r="AD1196" s="211"/>
      <c r="AE1196" s="211"/>
      <c r="AF1196" s="211"/>
      <c r="AG1196" s="211" t="s">
        <v>288</v>
      </c>
      <c r="AH1196" s="211">
        <v>0</v>
      </c>
      <c r="AI1196" s="211"/>
      <c r="AJ1196" s="211"/>
      <c r="AK1196" s="211"/>
      <c r="AL1196" s="211"/>
      <c r="AM1196" s="211"/>
      <c r="AN1196" s="211"/>
      <c r="AO1196" s="211"/>
      <c r="AP1196" s="211"/>
      <c r="AQ1196" s="211"/>
      <c r="AR1196" s="211"/>
      <c r="AS1196" s="211"/>
      <c r="AT1196" s="211"/>
      <c r="AU1196" s="211"/>
      <c r="AV1196" s="211"/>
      <c r="AW1196" s="211"/>
      <c r="AX1196" s="211"/>
      <c r="AY1196" s="211"/>
      <c r="AZ1196" s="211"/>
      <c r="BA1196" s="211"/>
      <c r="BB1196" s="211"/>
      <c r="BC1196" s="211"/>
      <c r="BD1196" s="211"/>
      <c r="BE1196" s="211"/>
      <c r="BF1196" s="211"/>
      <c r="BG1196" s="211"/>
      <c r="BH1196" s="211"/>
    </row>
    <row r="1197" spans="1:60" outlineLevel="1" x14ac:dyDescent="0.2">
      <c r="A1197" s="218"/>
      <c r="B1197" s="219"/>
      <c r="C1197" s="268" t="s">
        <v>2907</v>
      </c>
      <c r="D1197" s="259"/>
      <c r="E1197" s="260">
        <v>9.6</v>
      </c>
      <c r="F1197" s="222"/>
      <c r="G1197" s="222"/>
      <c r="H1197" s="222"/>
      <c r="I1197" s="222"/>
      <c r="J1197" s="222"/>
      <c r="K1197" s="222"/>
      <c r="L1197" s="222"/>
      <c r="M1197" s="222"/>
      <c r="N1197" s="222"/>
      <c r="O1197" s="222"/>
      <c r="P1197" s="222"/>
      <c r="Q1197" s="222"/>
      <c r="R1197" s="222"/>
      <c r="S1197" s="222"/>
      <c r="T1197" s="222"/>
      <c r="U1197" s="222"/>
      <c r="V1197" s="222"/>
      <c r="W1197" s="222"/>
      <c r="X1197" s="222"/>
      <c r="Y1197" s="211"/>
      <c r="Z1197" s="211"/>
      <c r="AA1197" s="211"/>
      <c r="AB1197" s="211"/>
      <c r="AC1197" s="211"/>
      <c r="AD1197" s="211"/>
      <c r="AE1197" s="211"/>
      <c r="AF1197" s="211"/>
      <c r="AG1197" s="211" t="s">
        <v>288</v>
      </c>
      <c r="AH1197" s="211">
        <v>0</v>
      </c>
      <c r="AI1197" s="211"/>
      <c r="AJ1197" s="211"/>
      <c r="AK1197" s="211"/>
      <c r="AL1197" s="211"/>
      <c r="AM1197" s="211"/>
      <c r="AN1197" s="211"/>
      <c r="AO1197" s="211"/>
      <c r="AP1197" s="211"/>
      <c r="AQ1197" s="211"/>
      <c r="AR1197" s="211"/>
      <c r="AS1197" s="211"/>
      <c r="AT1197" s="211"/>
      <c r="AU1197" s="211"/>
      <c r="AV1197" s="211"/>
      <c r="AW1197" s="211"/>
      <c r="AX1197" s="211"/>
      <c r="AY1197" s="211"/>
      <c r="AZ1197" s="211"/>
      <c r="BA1197" s="211"/>
      <c r="BB1197" s="211"/>
      <c r="BC1197" s="211"/>
      <c r="BD1197" s="211"/>
      <c r="BE1197" s="211"/>
      <c r="BF1197" s="211"/>
      <c r="BG1197" s="211"/>
      <c r="BH1197" s="211"/>
    </row>
    <row r="1198" spans="1:60" outlineLevel="1" x14ac:dyDescent="0.2">
      <c r="A1198" s="218"/>
      <c r="B1198" s="219"/>
      <c r="C1198" s="268" t="s">
        <v>2908</v>
      </c>
      <c r="D1198" s="259"/>
      <c r="E1198" s="260">
        <v>16.2</v>
      </c>
      <c r="F1198" s="222"/>
      <c r="G1198" s="222"/>
      <c r="H1198" s="222"/>
      <c r="I1198" s="222"/>
      <c r="J1198" s="222"/>
      <c r="K1198" s="222"/>
      <c r="L1198" s="222"/>
      <c r="M1198" s="222"/>
      <c r="N1198" s="222"/>
      <c r="O1198" s="222"/>
      <c r="P1198" s="222"/>
      <c r="Q1198" s="222"/>
      <c r="R1198" s="222"/>
      <c r="S1198" s="222"/>
      <c r="T1198" s="222"/>
      <c r="U1198" s="222"/>
      <c r="V1198" s="222"/>
      <c r="W1198" s="222"/>
      <c r="X1198" s="222"/>
      <c r="Y1198" s="211"/>
      <c r="Z1198" s="211"/>
      <c r="AA1198" s="211"/>
      <c r="AB1198" s="211"/>
      <c r="AC1198" s="211"/>
      <c r="AD1198" s="211"/>
      <c r="AE1198" s="211"/>
      <c r="AF1198" s="211"/>
      <c r="AG1198" s="211" t="s">
        <v>288</v>
      </c>
      <c r="AH1198" s="211">
        <v>0</v>
      </c>
      <c r="AI1198" s="211"/>
      <c r="AJ1198" s="211"/>
      <c r="AK1198" s="211"/>
      <c r="AL1198" s="211"/>
      <c r="AM1198" s="211"/>
      <c r="AN1198" s="211"/>
      <c r="AO1198" s="211"/>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row>
    <row r="1199" spans="1:60" outlineLevel="1" x14ac:dyDescent="0.2">
      <c r="A1199" s="218"/>
      <c r="B1199" s="219"/>
      <c r="C1199" s="268" t="s">
        <v>2909</v>
      </c>
      <c r="D1199" s="259"/>
      <c r="E1199" s="260">
        <v>6.8</v>
      </c>
      <c r="F1199" s="222"/>
      <c r="G1199" s="222"/>
      <c r="H1199" s="222"/>
      <c r="I1199" s="222"/>
      <c r="J1199" s="222"/>
      <c r="K1199" s="222"/>
      <c r="L1199" s="222"/>
      <c r="M1199" s="222"/>
      <c r="N1199" s="222"/>
      <c r="O1199" s="222"/>
      <c r="P1199" s="222"/>
      <c r="Q1199" s="222"/>
      <c r="R1199" s="222"/>
      <c r="S1199" s="222"/>
      <c r="T1199" s="222"/>
      <c r="U1199" s="222"/>
      <c r="V1199" s="222"/>
      <c r="W1199" s="222"/>
      <c r="X1199" s="222"/>
      <c r="Y1199" s="211"/>
      <c r="Z1199" s="211"/>
      <c r="AA1199" s="211"/>
      <c r="AB1199" s="211"/>
      <c r="AC1199" s="211"/>
      <c r="AD1199" s="211"/>
      <c r="AE1199" s="211"/>
      <c r="AF1199" s="211"/>
      <c r="AG1199" s="211" t="s">
        <v>288</v>
      </c>
      <c r="AH1199" s="211">
        <v>0</v>
      </c>
      <c r="AI1199" s="211"/>
      <c r="AJ1199" s="211"/>
      <c r="AK1199" s="211"/>
      <c r="AL1199" s="211"/>
      <c r="AM1199" s="211"/>
      <c r="AN1199" s="211"/>
      <c r="AO1199" s="211"/>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row>
    <row r="1200" spans="1:60" outlineLevel="1" x14ac:dyDescent="0.2">
      <c r="A1200" s="218"/>
      <c r="B1200" s="219"/>
      <c r="C1200" s="268" t="s">
        <v>2910</v>
      </c>
      <c r="D1200" s="259"/>
      <c r="E1200" s="260">
        <v>54</v>
      </c>
      <c r="F1200" s="222"/>
      <c r="G1200" s="222"/>
      <c r="H1200" s="222"/>
      <c r="I1200" s="222"/>
      <c r="J1200" s="222"/>
      <c r="K1200" s="222"/>
      <c r="L1200" s="222"/>
      <c r="M1200" s="222"/>
      <c r="N1200" s="222"/>
      <c r="O1200" s="222"/>
      <c r="P1200" s="222"/>
      <c r="Q1200" s="222"/>
      <c r="R1200" s="222"/>
      <c r="S1200" s="222"/>
      <c r="T1200" s="222"/>
      <c r="U1200" s="222"/>
      <c r="V1200" s="222"/>
      <c r="W1200" s="222"/>
      <c r="X1200" s="222"/>
      <c r="Y1200" s="211"/>
      <c r="Z1200" s="211"/>
      <c r="AA1200" s="211"/>
      <c r="AB1200" s="211"/>
      <c r="AC1200" s="211"/>
      <c r="AD1200" s="211"/>
      <c r="AE1200" s="211"/>
      <c r="AF1200" s="211"/>
      <c r="AG1200" s="211" t="s">
        <v>288</v>
      </c>
      <c r="AH1200" s="211">
        <v>0</v>
      </c>
      <c r="AI1200" s="211"/>
      <c r="AJ1200" s="211"/>
      <c r="AK1200" s="211"/>
      <c r="AL1200" s="211"/>
      <c r="AM1200" s="211"/>
      <c r="AN1200" s="211"/>
      <c r="AO1200" s="211"/>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row>
    <row r="1201" spans="1:60" outlineLevel="1" x14ac:dyDescent="0.2">
      <c r="A1201" s="218"/>
      <c r="B1201" s="219"/>
      <c r="C1201" s="268" t="s">
        <v>2911</v>
      </c>
      <c r="D1201" s="259"/>
      <c r="E1201" s="260">
        <v>28.5</v>
      </c>
      <c r="F1201" s="222"/>
      <c r="G1201" s="222"/>
      <c r="H1201" s="222"/>
      <c r="I1201" s="222"/>
      <c r="J1201" s="222"/>
      <c r="K1201" s="222"/>
      <c r="L1201" s="222"/>
      <c r="M1201" s="222"/>
      <c r="N1201" s="222"/>
      <c r="O1201" s="222"/>
      <c r="P1201" s="222"/>
      <c r="Q1201" s="222"/>
      <c r="R1201" s="222"/>
      <c r="S1201" s="222"/>
      <c r="T1201" s="222"/>
      <c r="U1201" s="222"/>
      <c r="V1201" s="222"/>
      <c r="W1201" s="222"/>
      <c r="X1201" s="222"/>
      <c r="Y1201" s="211"/>
      <c r="Z1201" s="211"/>
      <c r="AA1201" s="211"/>
      <c r="AB1201" s="211"/>
      <c r="AC1201" s="211"/>
      <c r="AD1201" s="211"/>
      <c r="AE1201" s="211"/>
      <c r="AF1201" s="211"/>
      <c r="AG1201" s="211" t="s">
        <v>288</v>
      </c>
      <c r="AH1201" s="211">
        <v>0</v>
      </c>
      <c r="AI1201" s="211"/>
      <c r="AJ1201" s="211"/>
      <c r="AK1201" s="211"/>
      <c r="AL1201" s="211"/>
      <c r="AM1201" s="211"/>
      <c r="AN1201" s="211"/>
      <c r="AO1201" s="211"/>
      <c r="AP1201" s="211"/>
      <c r="AQ1201" s="211"/>
      <c r="AR1201" s="211"/>
      <c r="AS1201" s="211"/>
      <c r="AT1201" s="211"/>
      <c r="AU1201" s="211"/>
      <c r="AV1201" s="211"/>
      <c r="AW1201" s="211"/>
      <c r="AX1201" s="211"/>
      <c r="AY1201" s="211"/>
      <c r="AZ1201" s="211"/>
      <c r="BA1201" s="211"/>
      <c r="BB1201" s="211"/>
      <c r="BC1201" s="211"/>
      <c r="BD1201" s="211"/>
      <c r="BE1201" s="211"/>
      <c r="BF1201" s="211"/>
      <c r="BG1201" s="211"/>
      <c r="BH1201" s="211"/>
    </row>
    <row r="1202" spans="1:60" outlineLevel="1" x14ac:dyDescent="0.2">
      <c r="A1202" s="218"/>
      <c r="B1202" s="219"/>
      <c r="C1202" s="268" t="s">
        <v>2912</v>
      </c>
      <c r="D1202" s="259"/>
      <c r="E1202" s="260">
        <v>21.18</v>
      </c>
      <c r="F1202" s="222"/>
      <c r="G1202" s="222"/>
      <c r="H1202" s="222"/>
      <c r="I1202" s="222"/>
      <c r="J1202" s="222"/>
      <c r="K1202" s="222"/>
      <c r="L1202" s="222"/>
      <c r="M1202" s="222"/>
      <c r="N1202" s="222"/>
      <c r="O1202" s="222"/>
      <c r="P1202" s="222"/>
      <c r="Q1202" s="222"/>
      <c r="R1202" s="222"/>
      <c r="S1202" s="222"/>
      <c r="T1202" s="222"/>
      <c r="U1202" s="222"/>
      <c r="V1202" s="222"/>
      <c r="W1202" s="222"/>
      <c r="X1202" s="222"/>
      <c r="Y1202" s="211"/>
      <c r="Z1202" s="211"/>
      <c r="AA1202" s="211"/>
      <c r="AB1202" s="211"/>
      <c r="AC1202" s="211"/>
      <c r="AD1202" s="211"/>
      <c r="AE1202" s="211"/>
      <c r="AF1202" s="211"/>
      <c r="AG1202" s="211" t="s">
        <v>288</v>
      </c>
      <c r="AH1202" s="211">
        <v>0</v>
      </c>
      <c r="AI1202" s="211"/>
      <c r="AJ1202" s="211"/>
      <c r="AK1202" s="211"/>
      <c r="AL1202" s="211"/>
      <c r="AM1202" s="211"/>
      <c r="AN1202" s="211"/>
      <c r="AO1202" s="211"/>
      <c r="AP1202" s="211"/>
      <c r="AQ1202" s="211"/>
      <c r="AR1202" s="211"/>
      <c r="AS1202" s="211"/>
      <c r="AT1202" s="211"/>
      <c r="AU1202" s="211"/>
      <c r="AV1202" s="211"/>
      <c r="AW1202" s="211"/>
      <c r="AX1202" s="211"/>
      <c r="AY1202" s="211"/>
      <c r="AZ1202" s="211"/>
      <c r="BA1202" s="211"/>
      <c r="BB1202" s="211"/>
      <c r="BC1202" s="211"/>
      <c r="BD1202" s="211"/>
      <c r="BE1202" s="211"/>
      <c r="BF1202" s="211"/>
      <c r="BG1202" s="211"/>
      <c r="BH1202" s="211"/>
    </row>
    <row r="1203" spans="1:60" outlineLevel="1" x14ac:dyDescent="0.2">
      <c r="A1203" s="218"/>
      <c r="B1203" s="219"/>
      <c r="C1203" s="268" t="s">
        <v>2913</v>
      </c>
      <c r="D1203" s="259"/>
      <c r="E1203" s="260">
        <v>75</v>
      </c>
      <c r="F1203" s="222"/>
      <c r="G1203" s="222"/>
      <c r="H1203" s="222"/>
      <c r="I1203" s="222"/>
      <c r="J1203" s="222"/>
      <c r="K1203" s="222"/>
      <c r="L1203" s="222"/>
      <c r="M1203" s="222"/>
      <c r="N1203" s="222"/>
      <c r="O1203" s="222"/>
      <c r="P1203" s="222"/>
      <c r="Q1203" s="222"/>
      <c r="R1203" s="222"/>
      <c r="S1203" s="222"/>
      <c r="T1203" s="222"/>
      <c r="U1203" s="222"/>
      <c r="V1203" s="222"/>
      <c r="W1203" s="222"/>
      <c r="X1203" s="222"/>
      <c r="Y1203" s="211"/>
      <c r="Z1203" s="211"/>
      <c r="AA1203" s="211"/>
      <c r="AB1203" s="211"/>
      <c r="AC1203" s="211"/>
      <c r="AD1203" s="211"/>
      <c r="AE1203" s="211"/>
      <c r="AF1203" s="211"/>
      <c r="AG1203" s="211" t="s">
        <v>288</v>
      </c>
      <c r="AH1203" s="211">
        <v>0</v>
      </c>
      <c r="AI1203" s="211"/>
      <c r="AJ1203" s="211"/>
      <c r="AK1203" s="211"/>
      <c r="AL1203" s="211"/>
      <c r="AM1203" s="211"/>
      <c r="AN1203" s="211"/>
      <c r="AO1203" s="211"/>
      <c r="AP1203" s="211"/>
      <c r="AQ1203" s="211"/>
      <c r="AR1203" s="211"/>
      <c r="AS1203" s="211"/>
      <c r="AT1203" s="211"/>
      <c r="AU1203" s="211"/>
      <c r="AV1203" s="211"/>
      <c r="AW1203" s="211"/>
      <c r="AX1203" s="211"/>
      <c r="AY1203" s="211"/>
      <c r="AZ1203" s="211"/>
      <c r="BA1203" s="211"/>
      <c r="BB1203" s="211"/>
      <c r="BC1203" s="211"/>
      <c r="BD1203" s="211"/>
      <c r="BE1203" s="211"/>
      <c r="BF1203" s="211"/>
      <c r="BG1203" s="211"/>
      <c r="BH1203" s="211"/>
    </row>
    <row r="1204" spans="1:60" outlineLevel="1" x14ac:dyDescent="0.2">
      <c r="A1204" s="218"/>
      <c r="B1204" s="219"/>
      <c r="C1204" s="268" t="s">
        <v>2914</v>
      </c>
      <c r="D1204" s="259"/>
      <c r="E1204" s="260">
        <v>146</v>
      </c>
      <c r="F1204" s="222"/>
      <c r="G1204" s="222"/>
      <c r="H1204" s="222"/>
      <c r="I1204" s="222"/>
      <c r="J1204" s="222"/>
      <c r="K1204" s="222"/>
      <c r="L1204" s="222"/>
      <c r="M1204" s="222"/>
      <c r="N1204" s="222"/>
      <c r="O1204" s="222"/>
      <c r="P1204" s="222"/>
      <c r="Q1204" s="222"/>
      <c r="R1204" s="222"/>
      <c r="S1204" s="222"/>
      <c r="T1204" s="222"/>
      <c r="U1204" s="222"/>
      <c r="V1204" s="222"/>
      <c r="W1204" s="222"/>
      <c r="X1204" s="222"/>
      <c r="Y1204" s="211"/>
      <c r="Z1204" s="211"/>
      <c r="AA1204" s="211"/>
      <c r="AB1204" s="211"/>
      <c r="AC1204" s="211"/>
      <c r="AD1204" s="211"/>
      <c r="AE1204" s="211"/>
      <c r="AF1204" s="211"/>
      <c r="AG1204" s="211" t="s">
        <v>288</v>
      </c>
      <c r="AH1204" s="211">
        <v>0</v>
      </c>
      <c r="AI1204" s="211"/>
      <c r="AJ1204" s="211"/>
      <c r="AK1204" s="211"/>
      <c r="AL1204" s="211"/>
      <c r="AM1204" s="211"/>
      <c r="AN1204" s="211"/>
      <c r="AO1204" s="211"/>
      <c r="AP1204" s="211"/>
      <c r="AQ1204" s="211"/>
      <c r="AR1204" s="211"/>
      <c r="AS1204" s="211"/>
      <c r="AT1204" s="211"/>
      <c r="AU1204" s="211"/>
      <c r="AV1204" s="211"/>
      <c r="AW1204" s="211"/>
      <c r="AX1204" s="211"/>
      <c r="AY1204" s="211"/>
      <c r="AZ1204" s="211"/>
      <c r="BA1204" s="211"/>
      <c r="BB1204" s="211"/>
      <c r="BC1204" s="211"/>
      <c r="BD1204" s="211"/>
      <c r="BE1204" s="211"/>
      <c r="BF1204" s="211"/>
      <c r="BG1204" s="211"/>
      <c r="BH1204" s="211"/>
    </row>
    <row r="1205" spans="1:60" outlineLevel="1" x14ac:dyDescent="0.2">
      <c r="A1205" s="218"/>
      <c r="B1205" s="219"/>
      <c r="C1205" s="268" t="s">
        <v>2915</v>
      </c>
      <c r="D1205" s="259"/>
      <c r="E1205" s="260">
        <v>14.4</v>
      </c>
      <c r="F1205" s="222"/>
      <c r="G1205" s="222"/>
      <c r="H1205" s="222"/>
      <c r="I1205" s="222"/>
      <c r="J1205" s="222"/>
      <c r="K1205" s="222"/>
      <c r="L1205" s="222"/>
      <c r="M1205" s="222"/>
      <c r="N1205" s="222"/>
      <c r="O1205" s="222"/>
      <c r="P1205" s="222"/>
      <c r="Q1205" s="222"/>
      <c r="R1205" s="222"/>
      <c r="S1205" s="222"/>
      <c r="T1205" s="222"/>
      <c r="U1205" s="222"/>
      <c r="V1205" s="222"/>
      <c r="W1205" s="222"/>
      <c r="X1205" s="222"/>
      <c r="Y1205" s="211"/>
      <c r="Z1205" s="211"/>
      <c r="AA1205" s="211"/>
      <c r="AB1205" s="211"/>
      <c r="AC1205" s="211"/>
      <c r="AD1205" s="211"/>
      <c r="AE1205" s="211"/>
      <c r="AF1205" s="211"/>
      <c r="AG1205" s="211" t="s">
        <v>288</v>
      </c>
      <c r="AH1205" s="211">
        <v>0</v>
      </c>
      <c r="AI1205" s="211"/>
      <c r="AJ1205" s="211"/>
      <c r="AK1205" s="211"/>
      <c r="AL1205" s="211"/>
      <c r="AM1205" s="211"/>
      <c r="AN1205" s="211"/>
      <c r="AO1205" s="211"/>
      <c r="AP1205" s="211"/>
      <c r="AQ1205" s="211"/>
      <c r="AR1205" s="211"/>
      <c r="AS1205" s="211"/>
      <c r="AT1205" s="211"/>
      <c r="AU1205" s="211"/>
      <c r="AV1205" s="211"/>
      <c r="AW1205" s="211"/>
      <c r="AX1205" s="211"/>
      <c r="AY1205" s="211"/>
      <c r="AZ1205" s="211"/>
      <c r="BA1205" s="211"/>
      <c r="BB1205" s="211"/>
      <c r="BC1205" s="211"/>
      <c r="BD1205" s="211"/>
      <c r="BE1205" s="211"/>
      <c r="BF1205" s="211"/>
      <c r="BG1205" s="211"/>
      <c r="BH1205" s="211"/>
    </row>
    <row r="1206" spans="1:60" outlineLevel="1" x14ac:dyDescent="0.2">
      <c r="A1206" s="218"/>
      <c r="B1206" s="219"/>
      <c r="C1206" s="268" t="s">
        <v>2916</v>
      </c>
      <c r="D1206" s="259"/>
      <c r="E1206" s="260">
        <v>16.2</v>
      </c>
      <c r="F1206" s="222"/>
      <c r="G1206" s="222"/>
      <c r="H1206" s="222"/>
      <c r="I1206" s="222"/>
      <c r="J1206" s="222"/>
      <c r="K1206" s="222"/>
      <c r="L1206" s="222"/>
      <c r="M1206" s="222"/>
      <c r="N1206" s="222"/>
      <c r="O1206" s="222"/>
      <c r="P1206" s="222"/>
      <c r="Q1206" s="222"/>
      <c r="R1206" s="222"/>
      <c r="S1206" s="222"/>
      <c r="T1206" s="222"/>
      <c r="U1206" s="222"/>
      <c r="V1206" s="222"/>
      <c r="W1206" s="222"/>
      <c r="X1206" s="222"/>
      <c r="Y1206" s="211"/>
      <c r="Z1206" s="211"/>
      <c r="AA1206" s="211"/>
      <c r="AB1206" s="211"/>
      <c r="AC1206" s="211"/>
      <c r="AD1206" s="211"/>
      <c r="AE1206" s="211"/>
      <c r="AF1206" s="211"/>
      <c r="AG1206" s="211" t="s">
        <v>288</v>
      </c>
      <c r="AH1206" s="211">
        <v>0</v>
      </c>
      <c r="AI1206" s="211"/>
      <c r="AJ1206" s="211"/>
      <c r="AK1206" s="211"/>
      <c r="AL1206" s="211"/>
      <c r="AM1206" s="211"/>
      <c r="AN1206" s="211"/>
      <c r="AO1206" s="211"/>
      <c r="AP1206" s="211"/>
      <c r="AQ1206" s="211"/>
      <c r="AR1206" s="211"/>
      <c r="AS1206" s="211"/>
      <c r="AT1206" s="211"/>
      <c r="AU1206" s="211"/>
      <c r="AV1206" s="211"/>
      <c r="AW1206" s="211"/>
      <c r="AX1206" s="211"/>
      <c r="AY1206" s="211"/>
      <c r="AZ1206" s="211"/>
      <c r="BA1206" s="211"/>
      <c r="BB1206" s="211"/>
      <c r="BC1206" s="211"/>
      <c r="BD1206" s="211"/>
      <c r="BE1206" s="211"/>
      <c r="BF1206" s="211"/>
      <c r="BG1206" s="211"/>
      <c r="BH1206" s="211"/>
    </row>
    <row r="1207" spans="1:60" outlineLevel="1" x14ac:dyDescent="0.2">
      <c r="A1207" s="218"/>
      <c r="B1207" s="219"/>
      <c r="C1207" s="268" t="s">
        <v>2917</v>
      </c>
      <c r="D1207" s="259"/>
      <c r="E1207" s="260">
        <v>91.2</v>
      </c>
      <c r="F1207" s="222"/>
      <c r="G1207" s="222"/>
      <c r="H1207" s="222"/>
      <c r="I1207" s="222"/>
      <c r="J1207" s="222"/>
      <c r="K1207" s="222"/>
      <c r="L1207" s="222"/>
      <c r="M1207" s="222"/>
      <c r="N1207" s="222"/>
      <c r="O1207" s="222"/>
      <c r="P1207" s="222"/>
      <c r="Q1207" s="222"/>
      <c r="R1207" s="222"/>
      <c r="S1207" s="222"/>
      <c r="T1207" s="222"/>
      <c r="U1207" s="222"/>
      <c r="V1207" s="222"/>
      <c r="W1207" s="222"/>
      <c r="X1207" s="222"/>
      <c r="Y1207" s="211"/>
      <c r="Z1207" s="211"/>
      <c r="AA1207" s="211"/>
      <c r="AB1207" s="211"/>
      <c r="AC1207" s="211"/>
      <c r="AD1207" s="211"/>
      <c r="AE1207" s="211"/>
      <c r="AF1207" s="211"/>
      <c r="AG1207" s="211" t="s">
        <v>288</v>
      </c>
      <c r="AH1207" s="211">
        <v>0</v>
      </c>
      <c r="AI1207" s="211"/>
      <c r="AJ1207" s="211"/>
      <c r="AK1207" s="211"/>
      <c r="AL1207" s="211"/>
      <c r="AM1207" s="211"/>
      <c r="AN1207" s="211"/>
      <c r="AO1207" s="211"/>
      <c r="AP1207" s="211"/>
      <c r="AQ1207" s="211"/>
      <c r="AR1207" s="211"/>
      <c r="AS1207" s="211"/>
      <c r="AT1207" s="211"/>
      <c r="AU1207" s="211"/>
      <c r="AV1207" s="211"/>
      <c r="AW1207" s="211"/>
      <c r="AX1207" s="211"/>
      <c r="AY1207" s="211"/>
      <c r="AZ1207" s="211"/>
      <c r="BA1207" s="211"/>
      <c r="BB1207" s="211"/>
      <c r="BC1207" s="211"/>
      <c r="BD1207" s="211"/>
      <c r="BE1207" s="211"/>
      <c r="BF1207" s="211"/>
      <c r="BG1207" s="211"/>
      <c r="BH1207" s="211"/>
    </row>
    <row r="1208" spans="1:60" outlineLevel="1" x14ac:dyDescent="0.2">
      <c r="A1208" s="218"/>
      <c r="B1208" s="219"/>
      <c r="C1208" s="268" t="s">
        <v>2918</v>
      </c>
      <c r="D1208" s="259"/>
      <c r="E1208" s="260">
        <v>32.4</v>
      </c>
      <c r="F1208" s="222"/>
      <c r="G1208" s="222"/>
      <c r="H1208" s="222"/>
      <c r="I1208" s="222"/>
      <c r="J1208" s="222"/>
      <c r="K1208" s="222"/>
      <c r="L1208" s="222"/>
      <c r="M1208" s="222"/>
      <c r="N1208" s="222"/>
      <c r="O1208" s="222"/>
      <c r="P1208" s="222"/>
      <c r="Q1208" s="222"/>
      <c r="R1208" s="222"/>
      <c r="S1208" s="222"/>
      <c r="T1208" s="222"/>
      <c r="U1208" s="222"/>
      <c r="V1208" s="222"/>
      <c r="W1208" s="222"/>
      <c r="X1208" s="222"/>
      <c r="Y1208" s="211"/>
      <c r="Z1208" s="211"/>
      <c r="AA1208" s="211"/>
      <c r="AB1208" s="211"/>
      <c r="AC1208" s="211"/>
      <c r="AD1208" s="211"/>
      <c r="AE1208" s="211"/>
      <c r="AF1208" s="211"/>
      <c r="AG1208" s="211" t="s">
        <v>288</v>
      </c>
      <c r="AH1208" s="211">
        <v>0</v>
      </c>
      <c r="AI1208" s="211"/>
      <c r="AJ1208" s="211"/>
      <c r="AK1208" s="211"/>
      <c r="AL1208" s="211"/>
      <c r="AM1208" s="211"/>
      <c r="AN1208" s="211"/>
      <c r="AO1208" s="211"/>
      <c r="AP1208" s="211"/>
      <c r="AQ1208" s="211"/>
      <c r="AR1208" s="211"/>
      <c r="AS1208" s="211"/>
      <c r="AT1208" s="211"/>
      <c r="AU1208" s="211"/>
      <c r="AV1208" s="211"/>
      <c r="AW1208" s="211"/>
      <c r="AX1208" s="211"/>
      <c r="AY1208" s="211"/>
      <c r="AZ1208" s="211"/>
      <c r="BA1208" s="211"/>
      <c r="BB1208" s="211"/>
      <c r="BC1208" s="211"/>
      <c r="BD1208" s="211"/>
      <c r="BE1208" s="211"/>
      <c r="BF1208" s="211"/>
      <c r="BG1208" s="211"/>
      <c r="BH1208" s="211"/>
    </row>
    <row r="1209" spans="1:60" outlineLevel="1" x14ac:dyDescent="0.2">
      <c r="A1209" s="218"/>
      <c r="B1209" s="219"/>
      <c r="C1209" s="268" t="s">
        <v>2919</v>
      </c>
      <c r="D1209" s="259"/>
      <c r="E1209" s="260">
        <v>28.8</v>
      </c>
      <c r="F1209" s="222"/>
      <c r="G1209" s="222"/>
      <c r="H1209" s="222"/>
      <c r="I1209" s="222"/>
      <c r="J1209" s="222"/>
      <c r="K1209" s="222"/>
      <c r="L1209" s="222"/>
      <c r="M1209" s="222"/>
      <c r="N1209" s="222"/>
      <c r="O1209" s="222"/>
      <c r="P1209" s="222"/>
      <c r="Q1209" s="222"/>
      <c r="R1209" s="222"/>
      <c r="S1209" s="222"/>
      <c r="T1209" s="222"/>
      <c r="U1209" s="222"/>
      <c r="V1209" s="222"/>
      <c r="W1209" s="222"/>
      <c r="X1209" s="222"/>
      <c r="Y1209" s="211"/>
      <c r="Z1209" s="211"/>
      <c r="AA1209" s="211"/>
      <c r="AB1209" s="211"/>
      <c r="AC1209" s="211"/>
      <c r="AD1209" s="211"/>
      <c r="AE1209" s="211"/>
      <c r="AF1209" s="211"/>
      <c r="AG1209" s="211" t="s">
        <v>288</v>
      </c>
      <c r="AH1209" s="211">
        <v>0</v>
      </c>
      <c r="AI1209" s="211"/>
      <c r="AJ1209" s="211"/>
      <c r="AK1209" s="211"/>
      <c r="AL1209" s="211"/>
      <c r="AM1209" s="211"/>
      <c r="AN1209" s="211"/>
      <c r="AO1209" s="211"/>
      <c r="AP1209" s="211"/>
      <c r="AQ1209" s="211"/>
      <c r="AR1209" s="211"/>
      <c r="AS1209" s="211"/>
      <c r="AT1209" s="211"/>
      <c r="AU1209" s="211"/>
      <c r="AV1209" s="211"/>
      <c r="AW1209" s="211"/>
      <c r="AX1209" s="211"/>
      <c r="AY1209" s="211"/>
      <c r="AZ1209" s="211"/>
      <c r="BA1209" s="211"/>
      <c r="BB1209" s="211"/>
      <c r="BC1209" s="211"/>
      <c r="BD1209" s="211"/>
      <c r="BE1209" s="211"/>
      <c r="BF1209" s="211"/>
      <c r="BG1209" s="211"/>
      <c r="BH1209" s="211"/>
    </row>
    <row r="1210" spans="1:60" outlineLevel="1" x14ac:dyDescent="0.2">
      <c r="A1210" s="218"/>
      <c r="B1210" s="219"/>
      <c r="C1210" s="268" t="s">
        <v>2920</v>
      </c>
      <c r="D1210" s="259"/>
      <c r="E1210" s="260">
        <v>59.4</v>
      </c>
      <c r="F1210" s="222"/>
      <c r="G1210" s="222"/>
      <c r="H1210" s="222"/>
      <c r="I1210" s="222"/>
      <c r="J1210" s="222"/>
      <c r="K1210" s="222"/>
      <c r="L1210" s="222"/>
      <c r="M1210" s="222"/>
      <c r="N1210" s="222"/>
      <c r="O1210" s="222"/>
      <c r="P1210" s="222"/>
      <c r="Q1210" s="222"/>
      <c r="R1210" s="222"/>
      <c r="S1210" s="222"/>
      <c r="T1210" s="222"/>
      <c r="U1210" s="222"/>
      <c r="V1210" s="222"/>
      <c r="W1210" s="222"/>
      <c r="X1210" s="222"/>
      <c r="Y1210" s="211"/>
      <c r="Z1210" s="211"/>
      <c r="AA1210" s="211"/>
      <c r="AB1210" s="211"/>
      <c r="AC1210" s="211"/>
      <c r="AD1210" s="211"/>
      <c r="AE1210" s="211"/>
      <c r="AF1210" s="211"/>
      <c r="AG1210" s="211" t="s">
        <v>288</v>
      </c>
      <c r="AH1210" s="211">
        <v>0</v>
      </c>
      <c r="AI1210" s="211"/>
      <c r="AJ1210" s="211"/>
      <c r="AK1210" s="211"/>
      <c r="AL1210" s="211"/>
      <c r="AM1210" s="211"/>
      <c r="AN1210" s="211"/>
      <c r="AO1210" s="211"/>
      <c r="AP1210" s="211"/>
      <c r="AQ1210" s="211"/>
      <c r="AR1210" s="211"/>
      <c r="AS1210" s="211"/>
      <c r="AT1210" s="211"/>
      <c r="AU1210" s="211"/>
      <c r="AV1210" s="211"/>
      <c r="AW1210" s="211"/>
      <c r="AX1210" s="211"/>
      <c r="AY1210" s="211"/>
      <c r="AZ1210" s="211"/>
      <c r="BA1210" s="211"/>
      <c r="BB1210" s="211"/>
      <c r="BC1210" s="211"/>
      <c r="BD1210" s="211"/>
      <c r="BE1210" s="211"/>
      <c r="BF1210" s="211"/>
      <c r="BG1210" s="211"/>
      <c r="BH1210" s="211"/>
    </row>
    <row r="1211" spans="1:60" outlineLevel="1" x14ac:dyDescent="0.2">
      <c r="A1211" s="218"/>
      <c r="B1211" s="219"/>
      <c r="C1211" s="268" t="s">
        <v>2921</v>
      </c>
      <c r="D1211" s="259"/>
      <c r="E1211" s="260">
        <v>14</v>
      </c>
      <c r="F1211" s="222"/>
      <c r="G1211" s="222"/>
      <c r="H1211" s="222"/>
      <c r="I1211" s="222"/>
      <c r="J1211" s="222"/>
      <c r="K1211" s="222"/>
      <c r="L1211" s="222"/>
      <c r="M1211" s="222"/>
      <c r="N1211" s="222"/>
      <c r="O1211" s="222"/>
      <c r="P1211" s="222"/>
      <c r="Q1211" s="222"/>
      <c r="R1211" s="222"/>
      <c r="S1211" s="222"/>
      <c r="T1211" s="222"/>
      <c r="U1211" s="222"/>
      <c r="V1211" s="222"/>
      <c r="W1211" s="222"/>
      <c r="X1211" s="222"/>
      <c r="Y1211" s="211"/>
      <c r="Z1211" s="211"/>
      <c r="AA1211" s="211"/>
      <c r="AB1211" s="211"/>
      <c r="AC1211" s="211"/>
      <c r="AD1211" s="211"/>
      <c r="AE1211" s="211"/>
      <c r="AF1211" s="211"/>
      <c r="AG1211" s="211" t="s">
        <v>288</v>
      </c>
      <c r="AH1211" s="211">
        <v>0</v>
      </c>
      <c r="AI1211" s="211"/>
      <c r="AJ1211" s="211"/>
      <c r="AK1211" s="211"/>
      <c r="AL1211" s="211"/>
      <c r="AM1211" s="211"/>
      <c r="AN1211" s="211"/>
      <c r="AO1211" s="211"/>
      <c r="AP1211" s="211"/>
      <c r="AQ1211" s="211"/>
      <c r="AR1211" s="211"/>
      <c r="AS1211" s="211"/>
      <c r="AT1211" s="211"/>
      <c r="AU1211" s="211"/>
      <c r="AV1211" s="211"/>
      <c r="AW1211" s="211"/>
      <c r="AX1211" s="211"/>
      <c r="AY1211" s="211"/>
      <c r="AZ1211" s="211"/>
      <c r="BA1211" s="211"/>
      <c r="BB1211" s="211"/>
      <c r="BC1211" s="211"/>
      <c r="BD1211" s="211"/>
      <c r="BE1211" s="211"/>
      <c r="BF1211" s="211"/>
      <c r="BG1211" s="211"/>
      <c r="BH1211" s="211"/>
    </row>
    <row r="1212" spans="1:60" outlineLevel="1" x14ac:dyDescent="0.2">
      <c r="A1212" s="218"/>
      <c r="B1212" s="219"/>
      <c r="C1212" s="268" t="s">
        <v>2922</v>
      </c>
      <c r="D1212" s="259"/>
      <c r="E1212" s="260">
        <v>35.5</v>
      </c>
      <c r="F1212" s="222"/>
      <c r="G1212" s="222"/>
      <c r="H1212" s="222"/>
      <c r="I1212" s="222"/>
      <c r="J1212" s="222"/>
      <c r="K1212" s="222"/>
      <c r="L1212" s="222"/>
      <c r="M1212" s="222"/>
      <c r="N1212" s="222"/>
      <c r="O1212" s="222"/>
      <c r="P1212" s="222"/>
      <c r="Q1212" s="222"/>
      <c r="R1212" s="222"/>
      <c r="S1212" s="222"/>
      <c r="T1212" s="222"/>
      <c r="U1212" s="222"/>
      <c r="V1212" s="222"/>
      <c r="W1212" s="222"/>
      <c r="X1212" s="222"/>
      <c r="Y1212" s="211"/>
      <c r="Z1212" s="211"/>
      <c r="AA1212" s="211"/>
      <c r="AB1212" s="211"/>
      <c r="AC1212" s="211"/>
      <c r="AD1212" s="211"/>
      <c r="AE1212" s="211"/>
      <c r="AF1212" s="211"/>
      <c r="AG1212" s="211" t="s">
        <v>288</v>
      </c>
      <c r="AH1212" s="211">
        <v>0</v>
      </c>
      <c r="AI1212" s="211"/>
      <c r="AJ1212" s="211"/>
      <c r="AK1212" s="211"/>
      <c r="AL1212" s="211"/>
      <c r="AM1212" s="211"/>
      <c r="AN1212" s="211"/>
      <c r="AO1212" s="211"/>
      <c r="AP1212" s="211"/>
      <c r="AQ1212" s="211"/>
      <c r="AR1212" s="211"/>
      <c r="AS1212" s="211"/>
      <c r="AT1212" s="211"/>
      <c r="AU1212" s="211"/>
      <c r="AV1212" s="211"/>
      <c r="AW1212" s="211"/>
      <c r="AX1212" s="211"/>
      <c r="AY1212" s="211"/>
      <c r="AZ1212" s="211"/>
      <c r="BA1212" s="211"/>
      <c r="BB1212" s="211"/>
      <c r="BC1212" s="211"/>
      <c r="BD1212" s="211"/>
      <c r="BE1212" s="211"/>
      <c r="BF1212" s="211"/>
      <c r="BG1212" s="211"/>
      <c r="BH1212" s="211"/>
    </row>
    <row r="1213" spans="1:60" outlineLevel="1" x14ac:dyDescent="0.2">
      <c r="A1213" s="218"/>
      <c r="B1213" s="219"/>
      <c r="C1213" s="268" t="s">
        <v>2923</v>
      </c>
      <c r="D1213" s="259"/>
      <c r="E1213" s="260">
        <v>69</v>
      </c>
      <c r="F1213" s="222"/>
      <c r="G1213" s="222"/>
      <c r="H1213" s="222"/>
      <c r="I1213" s="222"/>
      <c r="J1213" s="222"/>
      <c r="K1213" s="222"/>
      <c r="L1213" s="222"/>
      <c r="M1213" s="222"/>
      <c r="N1213" s="222"/>
      <c r="O1213" s="222"/>
      <c r="P1213" s="222"/>
      <c r="Q1213" s="222"/>
      <c r="R1213" s="222"/>
      <c r="S1213" s="222"/>
      <c r="T1213" s="222"/>
      <c r="U1213" s="222"/>
      <c r="V1213" s="222"/>
      <c r="W1213" s="222"/>
      <c r="X1213" s="222"/>
      <c r="Y1213" s="211"/>
      <c r="Z1213" s="211"/>
      <c r="AA1213" s="211"/>
      <c r="AB1213" s="211"/>
      <c r="AC1213" s="211"/>
      <c r="AD1213" s="211"/>
      <c r="AE1213" s="211"/>
      <c r="AF1213" s="211"/>
      <c r="AG1213" s="211" t="s">
        <v>288</v>
      </c>
      <c r="AH1213" s="211">
        <v>0</v>
      </c>
      <c r="AI1213" s="211"/>
      <c r="AJ1213" s="211"/>
      <c r="AK1213" s="211"/>
      <c r="AL1213" s="211"/>
      <c r="AM1213" s="211"/>
      <c r="AN1213" s="211"/>
      <c r="AO1213" s="211"/>
      <c r="AP1213" s="211"/>
      <c r="AQ1213" s="211"/>
      <c r="AR1213" s="211"/>
      <c r="AS1213" s="211"/>
      <c r="AT1213" s="211"/>
      <c r="AU1213" s="211"/>
      <c r="AV1213" s="211"/>
      <c r="AW1213" s="211"/>
      <c r="AX1213" s="211"/>
      <c r="AY1213" s="211"/>
      <c r="AZ1213" s="211"/>
      <c r="BA1213" s="211"/>
      <c r="BB1213" s="211"/>
      <c r="BC1213" s="211"/>
      <c r="BD1213" s="211"/>
      <c r="BE1213" s="211"/>
      <c r="BF1213" s="211"/>
      <c r="BG1213" s="211"/>
      <c r="BH1213" s="211"/>
    </row>
    <row r="1214" spans="1:60" outlineLevel="1" x14ac:dyDescent="0.2">
      <c r="A1214" s="218"/>
      <c r="B1214" s="219"/>
      <c r="C1214" s="268" t="s">
        <v>2924</v>
      </c>
      <c r="D1214" s="259"/>
      <c r="E1214" s="260">
        <v>7.8</v>
      </c>
      <c r="F1214" s="222"/>
      <c r="G1214" s="222"/>
      <c r="H1214" s="222"/>
      <c r="I1214" s="222"/>
      <c r="J1214" s="222"/>
      <c r="K1214" s="222"/>
      <c r="L1214" s="222"/>
      <c r="M1214" s="222"/>
      <c r="N1214" s="222"/>
      <c r="O1214" s="222"/>
      <c r="P1214" s="222"/>
      <c r="Q1214" s="222"/>
      <c r="R1214" s="222"/>
      <c r="S1214" s="222"/>
      <c r="T1214" s="222"/>
      <c r="U1214" s="222"/>
      <c r="V1214" s="222"/>
      <c r="W1214" s="222"/>
      <c r="X1214" s="222"/>
      <c r="Y1214" s="211"/>
      <c r="Z1214" s="211"/>
      <c r="AA1214" s="211"/>
      <c r="AB1214" s="211"/>
      <c r="AC1214" s="211"/>
      <c r="AD1214" s="211"/>
      <c r="AE1214" s="211"/>
      <c r="AF1214" s="211"/>
      <c r="AG1214" s="211" t="s">
        <v>288</v>
      </c>
      <c r="AH1214" s="211">
        <v>0</v>
      </c>
      <c r="AI1214" s="211"/>
      <c r="AJ1214" s="211"/>
      <c r="AK1214" s="211"/>
      <c r="AL1214" s="211"/>
      <c r="AM1214" s="211"/>
      <c r="AN1214" s="211"/>
      <c r="AO1214" s="211"/>
      <c r="AP1214" s="211"/>
      <c r="AQ1214" s="211"/>
      <c r="AR1214" s="211"/>
      <c r="AS1214" s="211"/>
      <c r="AT1214" s="211"/>
      <c r="AU1214" s="211"/>
      <c r="AV1214" s="211"/>
      <c r="AW1214" s="211"/>
      <c r="AX1214" s="211"/>
      <c r="AY1214" s="211"/>
      <c r="AZ1214" s="211"/>
      <c r="BA1214" s="211"/>
      <c r="BB1214" s="211"/>
      <c r="BC1214" s="211"/>
      <c r="BD1214" s="211"/>
      <c r="BE1214" s="211"/>
      <c r="BF1214" s="211"/>
      <c r="BG1214" s="211"/>
      <c r="BH1214" s="211"/>
    </row>
    <row r="1215" spans="1:60" outlineLevel="1" x14ac:dyDescent="0.2">
      <c r="A1215" s="218"/>
      <c r="B1215" s="219"/>
      <c r="C1215" s="268" t="s">
        <v>2925</v>
      </c>
      <c r="D1215" s="259"/>
      <c r="E1215" s="260">
        <v>5.5</v>
      </c>
      <c r="F1215" s="222"/>
      <c r="G1215" s="222"/>
      <c r="H1215" s="222"/>
      <c r="I1215" s="222"/>
      <c r="J1215" s="222"/>
      <c r="K1215" s="222"/>
      <c r="L1215" s="222"/>
      <c r="M1215" s="222"/>
      <c r="N1215" s="222"/>
      <c r="O1215" s="222"/>
      <c r="P1215" s="222"/>
      <c r="Q1215" s="222"/>
      <c r="R1215" s="222"/>
      <c r="S1215" s="222"/>
      <c r="T1215" s="222"/>
      <c r="U1215" s="222"/>
      <c r="V1215" s="222"/>
      <c r="W1215" s="222"/>
      <c r="X1215" s="222"/>
      <c r="Y1215" s="211"/>
      <c r="Z1215" s="211"/>
      <c r="AA1215" s="211"/>
      <c r="AB1215" s="211"/>
      <c r="AC1215" s="211"/>
      <c r="AD1215" s="211"/>
      <c r="AE1215" s="211"/>
      <c r="AF1215" s="211"/>
      <c r="AG1215" s="211" t="s">
        <v>288</v>
      </c>
      <c r="AH1215" s="211">
        <v>0</v>
      </c>
      <c r="AI1215" s="211"/>
      <c r="AJ1215" s="211"/>
      <c r="AK1215" s="211"/>
      <c r="AL1215" s="211"/>
      <c r="AM1215" s="211"/>
      <c r="AN1215" s="211"/>
      <c r="AO1215" s="211"/>
      <c r="AP1215" s="211"/>
      <c r="AQ1215" s="211"/>
      <c r="AR1215" s="211"/>
      <c r="AS1215" s="211"/>
      <c r="AT1215" s="211"/>
      <c r="AU1215" s="211"/>
      <c r="AV1215" s="211"/>
      <c r="AW1215" s="211"/>
      <c r="AX1215" s="211"/>
      <c r="AY1215" s="211"/>
      <c r="AZ1215" s="211"/>
      <c r="BA1215" s="211"/>
      <c r="BB1215" s="211"/>
      <c r="BC1215" s="211"/>
      <c r="BD1215" s="211"/>
      <c r="BE1215" s="211"/>
      <c r="BF1215" s="211"/>
      <c r="BG1215" s="211"/>
      <c r="BH1215" s="211"/>
    </row>
    <row r="1216" spans="1:60" outlineLevel="1" x14ac:dyDescent="0.2">
      <c r="A1216" s="218"/>
      <c r="B1216" s="219"/>
      <c r="C1216" s="268" t="s">
        <v>2926</v>
      </c>
      <c r="D1216" s="259"/>
      <c r="E1216" s="260">
        <v>35</v>
      </c>
      <c r="F1216" s="222"/>
      <c r="G1216" s="222"/>
      <c r="H1216" s="222"/>
      <c r="I1216" s="222"/>
      <c r="J1216" s="222"/>
      <c r="K1216" s="222"/>
      <c r="L1216" s="222"/>
      <c r="M1216" s="222"/>
      <c r="N1216" s="222"/>
      <c r="O1216" s="222"/>
      <c r="P1216" s="222"/>
      <c r="Q1216" s="222"/>
      <c r="R1216" s="222"/>
      <c r="S1216" s="222"/>
      <c r="T1216" s="222"/>
      <c r="U1216" s="222"/>
      <c r="V1216" s="222"/>
      <c r="W1216" s="222"/>
      <c r="X1216" s="222"/>
      <c r="Y1216" s="211"/>
      <c r="Z1216" s="211"/>
      <c r="AA1216" s="211"/>
      <c r="AB1216" s="211"/>
      <c r="AC1216" s="211"/>
      <c r="AD1216" s="211"/>
      <c r="AE1216" s="211"/>
      <c r="AF1216" s="211"/>
      <c r="AG1216" s="211" t="s">
        <v>288</v>
      </c>
      <c r="AH1216" s="211">
        <v>0</v>
      </c>
      <c r="AI1216" s="211"/>
      <c r="AJ1216" s="211"/>
      <c r="AK1216" s="211"/>
      <c r="AL1216" s="211"/>
      <c r="AM1216" s="211"/>
      <c r="AN1216" s="211"/>
      <c r="AO1216" s="211"/>
      <c r="AP1216" s="211"/>
      <c r="AQ1216" s="211"/>
      <c r="AR1216" s="211"/>
      <c r="AS1216" s="211"/>
      <c r="AT1216" s="211"/>
      <c r="AU1216" s="211"/>
      <c r="AV1216" s="211"/>
      <c r="AW1216" s="211"/>
      <c r="AX1216" s="211"/>
      <c r="AY1216" s="211"/>
      <c r="AZ1216" s="211"/>
      <c r="BA1216" s="211"/>
      <c r="BB1216" s="211"/>
      <c r="BC1216" s="211"/>
      <c r="BD1216" s="211"/>
      <c r="BE1216" s="211"/>
      <c r="BF1216" s="211"/>
      <c r="BG1216" s="211"/>
      <c r="BH1216" s="211"/>
    </row>
    <row r="1217" spans="1:60" outlineLevel="1" x14ac:dyDescent="0.2">
      <c r="A1217" s="218"/>
      <c r="B1217" s="219"/>
      <c r="C1217" s="268" t="s">
        <v>2927</v>
      </c>
      <c r="D1217" s="259"/>
      <c r="E1217" s="260">
        <v>5.8</v>
      </c>
      <c r="F1217" s="222"/>
      <c r="G1217" s="222"/>
      <c r="H1217" s="222"/>
      <c r="I1217" s="222"/>
      <c r="J1217" s="222"/>
      <c r="K1217" s="222"/>
      <c r="L1217" s="222"/>
      <c r="M1217" s="222"/>
      <c r="N1217" s="222"/>
      <c r="O1217" s="222"/>
      <c r="P1217" s="222"/>
      <c r="Q1217" s="222"/>
      <c r="R1217" s="222"/>
      <c r="S1217" s="222"/>
      <c r="T1217" s="222"/>
      <c r="U1217" s="222"/>
      <c r="V1217" s="222"/>
      <c r="W1217" s="222"/>
      <c r="X1217" s="222"/>
      <c r="Y1217" s="211"/>
      <c r="Z1217" s="211"/>
      <c r="AA1217" s="211"/>
      <c r="AB1217" s="211"/>
      <c r="AC1217" s="211"/>
      <c r="AD1217" s="211"/>
      <c r="AE1217" s="211"/>
      <c r="AF1217" s="211"/>
      <c r="AG1217" s="211" t="s">
        <v>288</v>
      </c>
      <c r="AH1217" s="211">
        <v>0</v>
      </c>
      <c r="AI1217" s="211"/>
      <c r="AJ1217" s="211"/>
      <c r="AK1217" s="211"/>
      <c r="AL1217" s="211"/>
      <c r="AM1217" s="211"/>
      <c r="AN1217" s="211"/>
      <c r="AO1217" s="211"/>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row>
    <row r="1218" spans="1:60" outlineLevel="1" x14ac:dyDescent="0.2">
      <c r="A1218" s="218"/>
      <c r="B1218" s="219"/>
      <c r="C1218" s="268" t="s">
        <v>2928</v>
      </c>
      <c r="D1218" s="259"/>
      <c r="E1218" s="260">
        <v>6</v>
      </c>
      <c r="F1218" s="222"/>
      <c r="G1218" s="222"/>
      <c r="H1218" s="222"/>
      <c r="I1218" s="222"/>
      <c r="J1218" s="222"/>
      <c r="K1218" s="222"/>
      <c r="L1218" s="222"/>
      <c r="M1218" s="222"/>
      <c r="N1218" s="222"/>
      <c r="O1218" s="222"/>
      <c r="P1218" s="222"/>
      <c r="Q1218" s="222"/>
      <c r="R1218" s="222"/>
      <c r="S1218" s="222"/>
      <c r="T1218" s="222"/>
      <c r="U1218" s="222"/>
      <c r="V1218" s="222"/>
      <c r="W1218" s="222"/>
      <c r="X1218" s="222"/>
      <c r="Y1218" s="211"/>
      <c r="Z1218" s="211"/>
      <c r="AA1218" s="211"/>
      <c r="AB1218" s="211"/>
      <c r="AC1218" s="211"/>
      <c r="AD1218" s="211"/>
      <c r="AE1218" s="211"/>
      <c r="AF1218" s="211"/>
      <c r="AG1218" s="211" t="s">
        <v>288</v>
      </c>
      <c r="AH1218" s="211">
        <v>0</v>
      </c>
      <c r="AI1218" s="211"/>
      <c r="AJ1218" s="211"/>
      <c r="AK1218" s="211"/>
      <c r="AL1218" s="211"/>
      <c r="AM1218" s="211"/>
      <c r="AN1218" s="211"/>
      <c r="AO1218" s="211"/>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row>
    <row r="1219" spans="1:60" outlineLevel="1" x14ac:dyDescent="0.2">
      <c r="A1219" s="218"/>
      <c r="B1219" s="219"/>
      <c r="C1219" s="268" t="s">
        <v>2929</v>
      </c>
      <c r="D1219" s="259"/>
      <c r="E1219" s="260">
        <v>7.7</v>
      </c>
      <c r="F1219" s="222"/>
      <c r="G1219" s="222"/>
      <c r="H1219" s="222"/>
      <c r="I1219" s="222"/>
      <c r="J1219" s="222"/>
      <c r="K1219" s="222"/>
      <c r="L1219" s="222"/>
      <c r="M1219" s="222"/>
      <c r="N1219" s="222"/>
      <c r="O1219" s="222"/>
      <c r="P1219" s="222"/>
      <c r="Q1219" s="222"/>
      <c r="R1219" s="222"/>
      <c r="S1219" s="222"/>
      <c r="T1219" s="222"/>
      <c r="U1219" s="222"/>
      <c r="V1219" s="222"/>
      <c r="W1219" s="222"/>
      <c r="X1219" s="222"/>
      <c r="Y1219" s="211"/>
      <c r="Z1219" s="211"/>
      <c r="AA1219" s="211"/>
      <c r="AB1219" s="211"/>
      <c r="AC1219" s="211"/>
      <c r="AD1219" s="211"/>
      <c r="AE1219" s="211"/>
      <c r="AF1219" s="211"/>
      <c r="AG1219" s="211" t="s">
        <v>288</v>
      </c>
      <c r="AH1219" s="211">
        <v>0</v>
      </c>
      <c r="AI1219" s="211"/>
      <c r="AJ1219" s="211"/>
      <c r="AK1219" s="211"/>
      <c r="AL1219" s="211"/>
      <c r="AM1219" s="211"/>
      <c r="AN1219" s="211"/>
      <c r="AO1219" s="211"/>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row>
    <row r="1220" spans="1:60" outlineLevel="1" x14ac:dyDescent="0.2">
      <c r="A1220" s="218"/>
      <c r="B1220" s="219"/>
      <c r="C1220" s="268" t="s">
        <v>2930</v>
      </c>
      <c r="D1220" s="259"/>
      <c r="E1220" s="260">
        <v>7.3</v>
      </c>
      <c r="F1220" s="222"/>
      <c r="G1220" s="222"/>
      <c r="H1220" s="222"/>
      <c r="I1220" s="222"/>
      <c r="J1220" s="222"/>
      <c r="K1220" s="222"/>
      <c r="L1220" s="222"/>
      <c r="M1220" s="222"/>
      <c r="N1220" s="222"/>
      <c r="O1220" s="222"/>
      <c r="P1220" s="222"/>
      <c r="Q1220" s="222"/>
      <c r="R1220" s="222"/>
      <c r="S1220" s="222"/>
      <c r="T1220" s="222"/>
      <c r="U1220" s="222"/>
      <c r="V1220" s="222"/>
      <c r="W1220" s="222"/>
      <c r="X1220" s="222"/>
      <c r="Y1220" s="211"/>
      <c r="Z1220" s="211"/>
      <c r="AA1220" s="211"/>
      <c r="AB1220" s="211"/>
      <c r="AC1220" s="211"/>
      <c r="AD1220" s="211"/>
      <c r="AE1220" s="211"/>
      <c r="AF1220" s="211"/>
      <c r="AG1220" s="211" t="s">
        <v>288</v>
      </c>
      <c r="AH1220" s="211">
        <v>0</v>
      </c>
      <c r="AI1220" s="211"/>
      <c r="AJ1220" s="211"/>
      <c r="AK1220" s="211"/>
      <c r="AL1220" s="211"/>
      <c r="AM1220" s="211"/>
      <c r="AN1220" s="211"/>
      <c r="AO1220" s="211"/>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row>
    <row r="1221" spans="1:60" outlineLevel="1" x14ac:dyDescent="0.2">
      <c r="A1221" s="218"/>
      <c r="B1221" s="219"/>
      <c r="C1221" s="268" t="s">
        <v>2931</v>
      </c>
      <c r="D1221" s="259"/>
      <c r="E1221" s="260">
        <v>7.8</v>
      </c>
      <c r="F1221" s="222"/>
      <c r="G1221" s="222"/>
      <c r="H1221" s="222"/>
      <c r="I1221" s="222"/>
      <c r="J1221" s="222"/>
      <c r="K1221" s="222"/>
      <c r="L1221" s="222"/>
      <c r="M1221" s="222"/>
      <c r="N1221" s="222"/>
      <c r="O1221" s="222"/>
      <c r="P1221" s="222"/>
      <c r="Q1221" s="222"/>
      <c r="R1221" s="222"/>
      <c r="S1221" s="222"/>
      <c r="T1221" s="222"/>
      <c r="U1221" s="222"/>
      <c r="V1221" s="222"/>
      <c r="W1221" s="222"/>
      <c r="X1221" s="222"/>
      <c r="Y1221" s="211"/>
      <c r="Z1221" s="211"/>
      <c r="AA1221" s="211"/>
      <c r="AB1221" s="211"/>
      <c r="AC1221" s="211"/>
      <c r="AD1221" s="211"/>
      <c r="AE1221" s="211"/>
      <c r="AF1221" s="211"/>
      <c r="AG1221" s="211" t="s">
        <v>288</v>
      </c>
      <c r="AH1221" s="211">
        <v>0</v>
      </c>
      <c r="AI1221" s="211"/>
      <c r="AJ1221" s="211"/>
      <c r="AK1221" s="211"/>
      <c r="AL1221" s="211"/>
      <c r="AM1221" s="211"/>
      <c r="AN1221" s="211"/>
      <c r="AO1221" s="211"/>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row>
    <row r="1222" spans="1:60" outlineLevel="1" x14ac:dyDescent="0.2">
      <c r="A1222" s="218"/>
      <c r="B1222" s="219"/>
      <c r="C1222" s="268" t="s">
        <v>2932</v>
      </c>
      <c r="D1222" s="259"/>
      <c r="E1222" s="260">
        <v>5.2</v>
      </c>
      <c r="F1222" s="222"/>
      <c r="G1222" s="222"/>
      <c r="H1222" s="222"/>
      <c r="I1222" s="222"/>
      <c r="J1222" s="222"/>
      <c r="K1222" s="222"/>
      <c r="L1222" s="222"/>
      <c r="M1222" s="222"/>
      <c r="N1222" s="222"/>
      <c r="O1222" s="222"/>
      <c r="P1222" s="222"/>
      <c r="Q1222" s="222"/>
      <c r="R1222" s="222"/>
      <c r="S1222" s="222"/>
      <c r="T1222" s="222"/>
      <c r="U1222" s="222"/>
      <c r="V1222" s="222"/>
      <c r="W1222" s="222"/>
      <c r="X1222" s="222"/>
      <c r="Y1222" s="211"/>
      <c r="Z1222" s="211"/>
      <c r="AA1222" s="211"/>
      <c r="AB1222" s="211"/>
      <c r="AC1222" s="211"/>
      <c r="AD1222" s="211"/>
      <c r="AE1222" s="211"/>
      <c r="AF1222" s="211"/>
      <c r="AG1222" s="211" t="s">
        <v>288</v>
      </c>
      <c r="AH1222" s="211">
        <v>0</v>
      </c>
      <c r="AI1222" s="211"/>
      <c r="AJ1222" s="211"/>
      <c r="AK1222" s="211"/>
      <c r="AL1222" s="211"/>
      <c r="AM1222" s="211"/>
      <c r="AN1222" s="211"/>
      <c r="AO1222" s="211"/>
      <c r="AP1222" s="211"/>
      <c r="AQ1222" s="211"/>
      <c r="AR1222" s="211"/>
      <c r="AS1222" s="211"/>
      <c r="AT1222" s="211"/>
      <c r="AU1222" s="211"/>
      <c r="AV1222" s="211"/>
      <c r="AW1222" s="211"/>
      <c r="AX1222" s="211"/>
      <c r="AY1222" s="211"/>
      <c r="AZ1222" s="211"/>
      <c r="BA1222" s="211"/>
      <c r="BB1222" s="211"/>
      <c r="BC1222" s="211"/>
      <c r="BD1222" s="211"/>
      <c r="BE1222" s="211"/>
      <c r="BF1222" s="211"/>
      <c r="BG1222" s="211"/>
      <c r="BH1222" s="211"/>
    </row>
    <row r="1223" spans="1:60" ht="31.45" outlineLevel="1" x14ac:dyDescent="0.2">
      <c r="A1223" s="233">
        <v>302</v>
      </c>
      <c r="B1223" s="234" t="s">
        <v>1128</v>
      </c>
      <c r="C1223" s="252" t="s">
        <v>1129</v>
      </c>
      <c r="D1223" s="235" t="s">
        <v>349</v>
      </c>
      <c r="E1223" s="236">
        <v>266.58999999999997</v>
      </c>
      <c r="F1223" s="237"/>
      <c r="G1223" s="238">
        <f>ROUND(E1223*F1223,2)</f>
        <v>0</v>
      </c>
      <c r="H1223" s="237"/>
      <c r="I1223" s="238">
        <f>ROUND(E1223*H1223,2)</f>
        <v>0</v>
      </c>
      <c r="J1223" s="237"/>
      <c r="K1223" s="238">
        <f>ROUND(E1223*J1223,2)</f>
        <v>0</v>
      </c>
      <c r="L1223" s="238">
        <v>21</v>
      </c>
      <c r="M1223" s="238">
        <f>G1223*(1+L1223/100)</f>
        <v>0</v>
      </c>
      <c r="N1223" s="238">
        <v>1.2E-4</v>
      </c>
      <c r="O1223" s="238">
        <f>ROUND(E1223*N1223,2)</f>
        <v>0.03</v>
      </c>
      <c r="P1223" s="238">
        <v>0</v>
      </c>
      <c r="Q1223" s="238">
        <f>ROUND(E1223*P1223,2)</f>
        <v>0</v>
      </c>
      <c r="R1223" s="238" t="s">
        <v>1089</v>
      </c>
      <c r="S1223" s="238" t="s">
        <v>214</v>
      </c>
      <c r="T1223" s="239" t="s">
        <v>284</v>
      </c>
      <c r="U1223" s="222">
        <v>0.64</v>
      </c>
      <c r="V1223" s="222">
        <f>ROUND(E1223*U1223,2)</f>
        <v>170.62</v>
      </c>
      <c r="W1223" s="222"/>
      <c r="X1223" s="222" t="s">
        <v>248</v>
      </c>
      <c r="Y1223" s="211"/>
      <c r="Z1223" s="211"/>
      <c r="AA1223" s="211"/>
      <c r="AB1223" s="211"/>
      <c r="AC1223" s="211"/>
      <c r="AD1223" s="211"/>
      <c r="AE1223" s="211"/>
      <c r="AF1223" s="211"/>
      <c r="AG1223" s="211" t="s">
        <v>745</v>
      </c>
      <c r="AH1223" s="211"/>
      <c r="AI1223" s="211"/>
      <c r="AJ1223" s="211"/>
      <c r="AK1223" s="211"/>
      <c r="AL1223" s="211"/>
      <c r="AM1223" s="211"/>
      <c r="AN1223" s="211"/>
      <c r="AO1223" s="211"/>
      <c r="AP1223" s="211"/>
      <c r="AQ1223" s="211"/>
      <c r="AR1223" s="211"/>
      <c r="AS1223" s="211"/>
      <c r="AT1223" s="211"/>
      <c r="AU1223" s="211"/>
      <c r="AV1223" s="211"/>
      <c r="AW1223" s="211"/>
      <c r="AX1223" s="211"/>
      <c r="AY1223" s="211"/>
      <c r="AZ1223" s="211"/>
      <c r="BA1223" s="211"/>
      <c r="BB1223" s="211"/>
      <c r="BC1223" s="211"/>
      <c r="BD1223" s="211"/>
      <c r="BE1223" s="211"/>
      <c r="BF1223" s="211"/>
      <c r="BG1223" s="211"/>
      <c r="BH1223" s="211"/>
    </row>
    <row r="1224" spans="1:60" outlineLevel="1" x14ac:dyDescent="0.2">
      <c r="A1224" s="218"/>
      <c r="B1224" s="219"/>
      <c r="C1224" s="268" t="s">
        <v>2933</v>
      </c>
      <c r="D1224" s="259"/>
      <c r="E1224" s="260">
        <v>7.2</v>
      </c>
      <c r="F1224" s="222"/>
      <c r="G1224" s="222"/>
      <c r="H1224" s="222"/>
      <c r="I1224" s="222"/>
      <c r="J1224" s="222"/>
      <c r="K1224" s="222"/>
      <c r="L1224" s="222"/>
      <c r="M1224" s="222"/>
      <c r="N1224" s="222"/>
      <c r="O1224" s="222"/>
      <c r="P1224" s="222"/>
      <c r="Q1224" s="222"/>
      <c r="R1224" s="222"/>
      <c r="S1224" s="222"/>
      <c r="T1224" s="222"/>
      <c r="U1224" s="222"/>
      <c r="V1224" s="222"/>
      <c r="W1224" s="222"/>
      <c r="X1224" s="222"/>
      <c r="Y1224" s="211"/>
      <c r="Z1224" s="211"/>
      <c r="AA1224" s="211"/>
      <c r="AB1224" s="211"/>
      <c r="AC1224" s="211"/>
      <c r="AD1224" s="211"/>
      <c r="AE1224" s="211"/>
      <c r="AF1224" s="211"/>
      <c r="AG1224" s="211" t="s">
        <v>288</v>
      </c>
      <c r="AH1224" s="211">
        <v>0</v>
      </c>
      <c r="AI1224" s="211"/>
      <c r="AJ1224" s="211"/>
      <c r="AK1224" s="211"/>
      <c r="AL1224" s="211"/>
      <c r="AM1224" s="211"/>
      <c r="AN1224" s="211"/>
      <c r="AO1224" s="211"/>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row>
    <row r="1225" spans="1:60" outlineLevel="1" x14ac:dyDescent="0.2">
      <c r="A1225" s="218"/>
      <c r="B1225" s="219"/>
      <c r="C1225" s="268" t="s">
        <v>2934</v>
      </c>
      <c r="D1225" s="259"/>
      <c r="E1225" s="260">
        <v>22.95</v>
      </c>
      <c r="F1225" s="222"/>
      <c r="G1225" s="222"/>
      <c r="H1225" s="222"/>
      <c r="I1225" s="222"/>
      <c r="J1225" s="222"/>
      <c r="K1225" s="222"/>
      <c r="L1225" s="222"/>
      <c r="M1225" s="222"/>
      <c r="N1225" s="222"/>
      <c r="O1225" s="222"/>
      <c r="P1225" s="222"/>
      <c r="Q1225" s="222"/>
      <c r="R1225" s="222"/>
      <c r="S1225" s="222"/>
      <c r="T1225" s="222"/>
      <c r="U1225" s="222"/>
      <c r="V1225" s="222"/>
      <c r="W1225" s="222"/>
      <c r="X1225" s="222"/>
      <c r="Y1225" s="211"/>
      <c r="Z1225" s="211"/>
      <c r="AA1225" s="211"/>
      <c r="AB1225" s="211"/>
      <c r="AC1225" s="211"/>
      <c r="AD1225" s="211"/>
      <c r="AE1225" s="211"/>
      <c r="AF1225" s="211"/>
      <c r="AG1225" s="211" t="s">
        <v>288</v>
      </c>
      <c r="AH1225" s="211">
        <v>0</v>
      </c>
      <c r="AI1225" s="211"/>
      <c r="AJ1225" s="211"/>
      <c r="AK1225" s="211"/>
      <c r="AL1225" s="211"/>
      <c r="AM1225" s="211"/>
      <c r="AN1225" s="211"/>
      <c r="AO1225" s="211"/>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row>
    <row r="1226" spans="1:60" outlineLevel="1" x14ac:dyDescent="0.2">
      <c r="A1226" s="218"/>
      <c r="B1226" s="219"/>
      <c r="C1226" s="268" t="s">
        <v>2935</v>
      </c>
      <c r="D1226" s="259"/>
      <c r="E1226" s="260">
        <v>4.4000000000000004</v>
      </c>
      <c r="F1226" s="222"/>
      <c r="G1226" s="222"/>
      <c r="H1226" s="222"/>
      <c r="I1226" s="222"/>
      <c r="J1226" s="222"/>
      <c r="K1226" s="222"/>
      <c r="L1226" s="222"/>
      <c r="M1226" s="222"/>
      <c r="N1226" s="222"/>
      <c r="O1226" s="222"/>
      <c r="P1226" s="222"/>
      <c r="Q1226" s="222"/>
      <c r="R1226" s="222"/>
      <c r="S1226" s="222"/>
      <c r="T1226" s="222"/>
      <c r="U1226" s="222"/>
      <c r="V1226" s="222"/>
      <c r="W1226" s="222"/>
      <c r="X1226" s="222"/>
      <c r="Y1226" s="211"/>
      <c r="Z1226" s="211"/>
      <c r="AA1226" s="211"/>
      <c r="AB1226" s="211"/>
      <c r="AC1226" s="211"/>
      <c r="AD1226" s="211"/>
      <c r="AE1226" s="211"/>
      <c r="AF1226" s="211"/>
      <c r="AG1226" s="211" t="s">
        <v>288</v>
      </c>
      <c r="AH1226" s="211">
        <v>0</v>
      </c>
      <c r="AI1226" s="211"/>
      <c r="AJ1226" s="211"/>
      <c r="AK1226" s="211"/>
      <c r="AL1226" s="211"/>
      <c r="AM1226" s="211"/>
      <c r="AN1226" s="211"/>
      <c r="AO1226" s="211"/>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row>
    <row r="1227" spans="1:60" outlineLevel="1" x14ac:dyDescent="0.2">
      <c r="A1227" s="218"/>
      <c r="B1227" s="219"/>
      <c r="C1227" s="268" t="s">
        <v>2936</v>
      </c>
      <c r="D1227" s="259"/>
      <c r="E1227" s="260">
        <v>1.8</v>
      </c>
      <c r="F1227" s="222"/>
      <c r="G1227" s="222"/>
      <c r="H1227" s="222"/>
      <c r="I1227" s="222"/>
      <c r="J1227" s="222"/>
      <c r="K1227" s="222"/>
      <c r="L1227" s="222"/>
      <c r="M1227" s="222"/>
      <c r="N1227" s="222"/>
      <c r="O1227" s="222"/>
      <c r="P1227" s="222"/>
      <c r="Q1227" s="222"/>
      <c r="R1227" s="222"/>
      <c r="S1227" s="222"/>
      <c r="T1227" s="222"/>
      <c r="U1227" s="222"/>
      <c r="V1227" s="222"/>
      <c r="W1227" s="222"/>
      <c r="X1227" s="222"/>
      <c r="Y1227" s="211"/>
      <c r="Z1227" s="211"/>
      <c r="AA1227" s="211"/>
      <c r="AB1227" s="211"/>
      <c r="AC1227" s="211"/>
      <c r="AD1227" s="211"/>
      <c r="AE1227" s="211"/>
      <c r="AF1227" s="211"/>
      <c r="AG1227" s="211" t="s">
        <v>288</v>
      </c>
      <c r="AH1227" s="211">
        <v>0</v>
      </c>
      <c r="AI1227" s="211"/>
      <c r="AJ1227" s="211"/>
      <c r="AK1227" s="211"/>
      <c r="AL1227" s="211"/>
      <c r="AM1227" s="211"/>
      <c r="AN1227" s="211"/>
      <c r="AO1227" s="211"/>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row>
    <row r="1228" spans="1:60" outlineLevel="1" x14ac:dyDescent="0.2">
      <c r="A1228" s="218"/>
      <c r="B1228" s="219"/>
      <c r="C1228" s="268" t="s">
        <v>2937</v>
      </c>
      <c r="D1228" s="259"/>
      <c r="E1228" s="260">
        <v>2.7</v>
      </c>
      <c r="F1228" s="222"/>
      <c r="G1228" s="222"/>
      <c r="H1228" s="222"/>
      <c r="I1228" s="222"/>
      <c r="J1228" s="222"/>
      <c r="K1228" s="222"/>
      <c r="L1228" s="222"/>
      <c r="M1228" s="222"/>
      <c r="N1228" s="222"/>
      <c r="O1228" s="222"/>
      <c r="P1228" s="222"/>
      <c r="Q1228" s="222"/>
      <c r="R1228" s="222"/>
      <c r="S1228" s="222"/>
      <c r="T1228" s="222"/>
      <c r="U1228" s="222"/>
      <c r="V1228" s="222"/>
      <c r="W1228" s="222"/>
      <c r="X1228" s="222"/>
      <c r="Y1228" s="211"/>
      <c r="Z1228" s="211"/>
      <c r="AA1228" s="211"/>
      <c r="AB1228" s="211"/>
      <c r="AC1228" s="211"/>
      <c r="AD1228" s="211"/>
      <c r="AE1228" s="211"/>
      <c r="AF1228" s="211"/>
      <c r="AG1228" s="211" t="s">
        <v>288</v>
      </c>
      <c r="AH1228" s="211">
        <v>0</v>
      </c>
      <c r="AI1228" s="211"/>
      <c r="AJ1228" s="211"/>
      <c r="AK1228" s="211"/>
      <c r="AL1228" s="211"/>
      <c r="AM1228" s="211"/>
      <c r="AN1228" s="211"/>
      <c r="AO1228" s="211"/>
      <c r="AP1228" s="211"/>
      <c r="AQ1228" s="211"/>
      <c r="AR1228" s="211"/>
      <c r="AS1228" s="211"/>
      <c r="AT1228" s="211"/>
      <c r="AU1228" s="211"/>
      <c r="AV1228" s="211"/>
      <c r="AW1228" s="211"/>
      <c r="AX1228" s="211"/>
      <c r="AY1228" s="211"/>
      <c r="AZ1228" s="211"/>
      <c r="BA1228" s="211"/>
      <c r="BB1228" s="211"/>
      <c r="BC1228" s="211"/>
      <c r="BD1228" s="211"/>
      <c r="BE1228" s="211"/>
      <c r="BF1228" s="211"/>
      <c r="BG1228" s="211"/>
      <c r="BH1228" s="211"/>
    </row>
    <row r="1229" spans="1:60" outlineLevel="1" x14ac:dyDescent="0.2">
      <c r="A1229" s="218"/>
      <c r="B1229" s="219"/>
      <c r="C1229" s="268" t="s">
        <v>2938</v>
      </c>
      <c r="D1229" s="259"/>
      <c r="E1229" s="260">
        <v>2.1</v>
      </c>
      <c r="F1229" s="222"/>
      <c r="G1229" s="222"/>
      <c r="H1229" s="222"/>
      <c r="I1229" s="222"/>
      <c r="J1229" s="222"/>
      <c r="K1229" s="222"/>
      <c r="L1229" s="222"/>
      <c r="M1229" s="222"/>
      <c r="N1229" s="222"/>
      <c r="O1229" s="222"/>
      <c r="P1229" s="222"/>
      <c r="Q1229" s="222"/>
      <c r="R1229" s="222"/>
      <c r="S1229" s="222"/>
      <c r="T1229" s="222"/>
      <c r="U1229" s="222"/>
      <c r="V1229" s="222"/>
      <c r="W1229" s="222"/>
      <c r="X1229" s="222"/>
      <c r="Y1229" s="211"/>
      <c r="Z1229" s="211"/>
      <c r="AA1229" s="211"/>
      <c r="AB1229" s="211"/>
      <c r="AC1229" s="211"/>
      <c r="AD1229" s="211"/>
      <c r="AE1229" s="211"/>
      <c r="AF1229" s="211"/>
      <c r="AG1229" s="211" t="s">
        <v>288</v>
      </c>
      <c r="AH1229" s="211">
        <v>0</v>
      </c>
      <c r="AI1229" s="211"/>
      <c r="AJ1229" s="211"/>
      <c r="AK1229" s="211"/>
      <c r="AL1229" s="211"/>
      <c r="AM1229" s="211"/>
      <c r="AN1229" s="211"/>
      <c r="AO1229" s="211"/>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row>
    <row r="1230" spans="1:60" outlineLevel="1" x14ac:dyDescent="0.2">
      <c r="A1230" s="218"/>
      <c r="B1230" s="219"/>
      <c r="C1230" s="268" t="s">
        <v>2939</v>
      </c>
      <c r="D1230" s="259"/>
      <c r="E1230" s="260">
        <v>1.86</v>
      </c>
      <c r="F1230" s="222"/>
      <c r="G1230" s="222"/>
      <c r="H1230" s="222"/>
      <c r="I1230" s="222"/>
      <c r="J1230" s="222"/>
      <c r="K1230" s="222"/>
      <c r="L1230" s="222"/>
      <c r="M1230" s="222"/>
      <c r="N1230" s="222"/>
      <c r="O1230" s="222"/>
      <c r="P1230" s="222"/>
      <c r="Q1230" s="222"/>
      <c r="R1230" s="222"/>
      <c r="S1230" s="222"/>
      <c r="T1230" s="222"/>
      <c r="U1230" s="222"/>
      <c r="V1230" s="222"/>
      <c r="W1230" s="222"/>
      <c r="X1230" s="222"/>
      <c r="Y1230" s="211"/>
      <c r="Z1230" s="211"/>
      <c r="AA1230" s="211"/>
      <c r="AB1230" s="211"/>
      <c r="AC1230" s="211"/>
      <c r="AD1230" s="211"/>
      <c r="AE1230" s="211"/>
      <c r="AF1230" s="211"/>
      <c r="AG1230" s="211" t="s">
        <v>288</v>
      </c>
      <c r="AH1230" s="211">
        <v>0</v>
      </c>
      <c r="AI1230" s="211"/>
      <c r="AJ1230" s="211"/>
      <c r="AK1230" s="211"/>
      <c r="AL1230" s="211"/>
      <c r="AM1230" s="211"/>
      <c r="AN1230" s="211"/>
      <c r="AO1230" s="211"/>
      <c r="AP1230" s="211"/>
      <c r="AQ1230" s="211"/>
      <c r="AR1230" s="211"/>
      <c r="AS1230" s="211"/>
      <c r="AT1230" s="211"/>
      <c r="AU1230" s="211"/>
      <c r="AV1230" s="211"/>
      <c r="AW1230" s="211"/>
      <c r="AX1230" s="211"/>
      <c r="AY1230" s="211"/>
      <c r="AZ1230" s="211"/>
      <c r="BA1230" s="211"/>
      <c r="BB1230" s="211"/>
      <c r="BC1230" s="211"/>
      <c r="BD1230" s="211"/>
      <c r="BE1230" s="211"/>
      <c r="BF1230" s="211"/>
      <c r="BG1230" s="211"/>
      <c r="BH1230" s="211"/>
    </row>
    <row r="1231" spans="1:60" outlineLevel="1" x14ac:dyDescent="0.2">
      <c r="A1231" s="218"/>
      <c r="B1231" s="219"/>
      <c r="C1231" s="268" t="s">
        <v>2940</v>
      </c>
      <c r="D1231" s="259"/>
      <c r="E1231" s="260">
        <v>3</v>
      </c>
      <c r="F1231" s="222"/>
      <c r="G1231" s="222"/>
      <c r="H1231" s="222"/>
      <c r="I1231" s="222"/>
      <c r="J1231" s="222"/>
      <c r="K1231" s="222"/>
      <c r="L1231" s="222"/>
      <c r="M1231" s="222"/>
      <c r="N1231" s="222"/>
      <c r="O1231" s="222"/>
      <c r="P1231" s="222"/>
      <c r="Q1231" s="222"/>
      <c r="R1231" s="222"/>
      <c r="S1231" s="222"/>
      <c r="T1231" s="222"/>
      <c r="U1231" s="222"/>
      <c r="V1231" s="222"/>
      <c r="W1231" s="222"/>
      <c r="X1231" s="222"/>
      <c r="Y1231" s="211"/>
      <c r="Z1231" s="211"/>
      <c r="AA1231" s="211"/>
      <c r="AB1231" s="211"/>
      <c r="AC1231" s="211"/>
      <c r="AD1231" s="211"/>
      <c r="AE1231" s="211"/>
      <c r="AF1231" s="211"/>
      <c r="AG1231" s="211" t="s">
        <v>288</v>
      </c>
      <c r="AH1231" s="211">
        <v>0</v>
      </c>
      <c r="AI1231" s="211"/>
      <c r="AJ1231" s="211"/>
      <c r="AK1231" s="211"/>
      <c r="AL1231" s="211"/>
      <c r="AM1231" s="211"/>
      <c r="AN1231" s="211"/>
      <c r="AO1231" s="211"/>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row>
    <row r="1232" spans="1:60" outlineLevel="1" x14ac:dyDescent="0.2">
      <c r="A1232" s="218"/>
      <c r="B1232" s="219"/>
      <c r="C1232" s="268" t="s">
        <v>2941</v>
      </c>
      <c r="D1232" s="259"/>
      <c r="E1232" s="260">
        <v>6.3</v>
      </c>
      <c r="F1232" s="222"/>
      <c r="G1232" s="222"/>
      <c r="H1232" s="222"/>
      <c r="I1232" s="222"/>
      <c r="J1232" s="222"/>
      <c r="K1232" s="222"/>
      <c r="L1232" s="222"/>
      <c r="M1232" s="222"/>
      <c r="N1232" s="222"/>
      <c r="O1232" s="222"/>
      <c r="P1232" s="222"/>
      <c r="Q1232" s="222"/>
      <c r="R1232" s="222"/>
      <c r="S1232" s="222"/>
      <c r="T1232" s="222"/>
      <c r="U1232" s="222"/>
      <c r="V1232" s="222"/>
      <c r="W1232" s="222"/>
      <c r="X1232" s="222"/>
      <c r="Y1232" s="211"/>
      <c r="Z1232" s="211"/>
      <c r="AA1232" s="211"/>
      <c r="AB1232" s="211"/>
      <c r="AC1232" s="211"/>
      <c r="AD1232" s="211"/>
      <c r="AE1232" s="211"/>
      <c r="AF1232" s="211"/>
      <c r="AG1232" s="211" t="s">
        <v>288</v>
      </c>
      <c r="AH1232" s="211">
        <v>0</v>
      </c>
      <c r="AI1232" s="211"/>
      <c r="AJ1232" s="211"/>
      <c r="AK1232" s="211"/>
      <c r="AL1232" s="211"/>
      <c r="AM1232" s="211"/>
      <c r="AN1232" s="211"/>
      <c r="AO1232" s="211"/>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row>
    <row r="1233" spans="1:60" outlineLevel="1" x14ac:dyDescent="0.2">
      <c r="A1233" s="218"/>
      <c r="B1233" s="219"/>
      <c r="C1233" s="268" t="s">
        <v>2942</v>
      </c>
      <c r="D1233" s="259"/>
      <c r="E1233" s="260">
        <v>2.8</v>
      </c>
      <c r="F1233" s="222"/>
      <c r="G1233" s="222"/>
      <c r="H1233" s="222"/>
      <c r="I1233" s="222"/>
      <c r="J1233" s="222"/>
      <c r="K1233" s="222"/>
      <c r="L1233" s="222"/>
      <c r="M1233" s="222"/>
      <c r="N1233" s="222"/>
      <c r="O1233" s="222"/>
      <c r="P1233" s="222"/>
      <c r="Q1233" s="222"/>
      <c r="R1233" s="222"/>
      <c r="S1233" s="222"/>
      <c r="T1233" s="222"/>
      <c r="U1233" s="222"/>
      <c r="V1233" s="222"/>
      <c r="W1233" s="222"/>
      <c r="X1233" s="222"/>
      <c r="Y1233" s="211"/>
      <c r="Z1233" s="211"/>
      <c r="AA1233" s="211"/>
      <c r="AB1233" s="211"/>
      <c r="AC1233" s="211"/>
      <c r="AD1233" s="211"/>
      <c r="AE1233" s="211"/>
      <c r="AF1233" s="211"/>
      <c r="AG1233" s="211" t="s">
        <v>288</v>
      </c>
      <c r="AH1233" s="211">
        <v>0</v>
      </c>
      <c r="AI1233" s="211"/>
      <c r="AJ1233" s="211"/>
      <c r="AK1233" s="211"/>
      <c r="AL1233" s="211"/>
      <c r="AM1233" s="211"/>
      <c r="AN1233" s="211"/>
      <c r="AO1233" s="211"/>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row>
    <row r="1234" spans="1:60" outlineLevel="1" x14ac:dyDescent="0.2">
      <c r="A1234" s="218"/>
      <c r="B1234" s="219"/>
      <c r="C1234" s="268" t="s">
        <v>2943</v>
      </c>
      <c r="D1234" s="259"/>
      <c r="E1234" s="260">
        <v>10.8</v>
      </c>
      <c r="F1234" s="222"/>
      <c r="G1234" s="222"/>
      <c r="H1234" s="222"/>
      <c r="I1234" s="222"/>
      <c r="J1234" s="222"/>
      <c r="K1234" s="222"/>
      <c r="L1234" s="222"/>
      <c r="M1234" s="222"/>
      <c r="N1234" s="222"/>
      <c r="O1234" s="222"/>
      <c r="P1234" s="222"/>
      <c r="Q1234" s="222"/>
      <c r="R1234" s="222"/>
      <c r="S1234" s="222"/>
      <c r="T1234" s="222"/>
      <c r="U1234" s="222"/>
      <c r="V1234" s="222"/>
      <c r="W1234" s="222"/>
      <c r="X1234" s="222"/>
      <c r="Y1234" s="211"/>
      <c r="Z1234" s="211"/>
      <c r="AA1234" s="211"/>
      <c r="AB1234" s="211"/>
      <c r="AC1234" s="211"/>
      <c r="AD1234" s="211"/>
      <c r="AE1234" s="211"/>
      <c r="AF1234" s="211"/>
      <c r="AG1234" s="211" t="s">
        <v>288</v>
      </c>
      <c r="AH1234" s="211">
        <v>0</v>
      </c>
      <c r="AI1234" s="211"/>
      <c r="AJ1234" s="211"/>
      <c r="AK1234" s="211"/>
      <c r="AL1234" s="211"/>
      <c r="AM1234" s="211"/>
      <c r="AN1234" s="211"/>
      <c r="AO1234" s="211"/>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row>
    <row r="1235" spans="1:60" outlineLevel="1" x14ac:dyDescent="0.2">
      <c r="A1235" s="218"/>
      <c r="B1235" s="219"/>
      <c r="C1235" s="268" t="s">
        <v>2944</v>
      </c>
      <c r="D1235" s="259"/>
      <c r="E1235" s="260">
        <v>10.5</v>
      </c>
      <c r="F1235" s="222"/>
      <c r="G1235" s="222"/>
      <c r="H1235" s="222"/>
      <c r="I1235" s="222"/>
      <c r="J1235" s="222"/>
      <c r="K1235" s="222"/>
      <c r="L1235" s="222"/>
      <c r="M1235" s="222"/>
      <c r="N1235" s="222"/>
      <c r="O1235" s="222"/>
      <c r="P1235" s="222"/>
      <c r="Q1235" s="222"/>
      <c r="R1235" s="222"/>
      <c r="S1235" s="222"/>
      <c r="T1235" s="222"/>
      <c r="U1235" s="222"/>
      <c r="V1235" s="222"/>
      <c r="W1235" s="222"/>
      <c r="X1235" s="222"/>
      <c r="Y1235" s="211"/>
      <c r="Z1235" s="211"/>
      <c r="AA1235" s="211"/>
      <c r="AB1235" s="211"/>
      <c r="AC1235" s="211"/>
      <c r="AD1235" s="211"/>
      <c r="AE1235" s="211"/>
      <c r="AF1235" s="211"/>
      <c r="AG1235" s="211" t="s">
        <v>288</v>
      </c>
      <c r="AH1235" s="211">
        <v>0</v>
      </c>
      <c r="AI1235" s="211"/>
      <c r="AJ1235" s="211"/>
      <c r="AK1235" s="211"/>
      <c r="AL1235" s="211"/>
      <c r="AM1235" s="211"/>
      <c r="AN1235" s="211"/>
      <c r="AO1235" s="211"/>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row>
    <row r="1236" spans="1:60" outlineLevel="1" x14ac:dyDescent="0.2">
      <c r="A1236" s="218"/>
      <c r="B1236" s="219"/>
      <c r="C1236" s="268" t="s">
        <v>2945</v>
      </c>
      <c r="D1236" s="259"/>
      <c r="E1236" s="260">
        <v>5.58</v>
      </c>
      <c r="F1236" s="222"/>
      <c r="G1236" s="222"/>
      <c r="H1236" s="222"/>
      <c r="I1236" s="222"/>
      <c r="J1236" s="222"/>
      <c r="K1236" s="222"/>
      <c r="L1236" s="222"/>
      <c r="M1236" s="222"/>
      <c r="N1236" s="222"/>
      <c r="O1236" s="222"/>
      <c r="P1236" s="222"/>
      <c r="Q1236" s="222"/>
      <c r="R1236" s="222"/>
      <c r="S1236" s="222"/>
      <c r="T1236" s="222"/>
      <c r="U1236" s="222"/>
      <c r="V1236" s="222"/>
      <c r="W1236" s="222"/>
      <c r="X1236" s="222"/>
      <c r="Y1236" s="211"/>
      <c r="Z1236" s="211"/>
      <c r="AA1236" s="211"/>
      <c r="AB1236" s="211"/>
      <c r="AC1236" s="211"/>
      <c r="AD1236" s="211"/>
      <c r="AE1236" s="211"/>
      <c r="AF1236" s="211"/>
      <c r="AG1236" s="211" t="s">
        <v>288</v>
      </c>
      <c r="AH1236" s="211">
        <v>0</v>
      </c>
      <c r="AI1236" s="211"/>
      <c r="AJ1236" s="211"/>
      <c r="AK1236" s="211"/>
      <c r="AL1236" s="211"/>
      <c r="AM1236" s="211"/>
      <c r="AN1236" s="211"/>
      <c r="AO1236" s="211"/>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row>
    <row r="1237" spans="1:60" outlineLevel="1" x14ac:dyDescent="0.2">
      <c r="A1237" s="218"/>
      <c r="B1237" s="219"/>
      <c r="C1237" s="268" t="s">
        <v>2470</v>
      </c>
      <c r="D1237" s="259"/>
      <c r="E1237" s="260">
        <v>21</v>
      </c>
      <c r="F1237" s="222"/>
      <c r="G1237" s="222"/>
      <c r="H1237" s="222"/>
      <c r="I1237" s="222"/>
      <c r="J1237" s="222"/>
      <c r="K1237" s="222"/>
      <c r="L1237" s="222"/>
      <c r="M1237" s="222"/>
      <c r="N1237" s="222"/>
      <c r="O1237" s="222"/>
      <c r="P1237" s="222"/>
      <c r="Q1237" s="222"/>
      <c r="R1237" s="222"/>
      <c r="S1237" s="222"/>
      <c r="T1237" s="222"/>
      <c r="U1237" s="222"/>
      <c r="V1237" s="222"/>
      <c r="W1237" s="222"/>
      <c r="X1237" s="222"/>
      <c r="Y1237" s="211"/>
      <c r="Z1237" s="211"/>
      <c r="AA1237" s="211"/>
      <c r="AB1237" s="211"/>
      <c r="AC1237" s="211"/>
      <c r="AD1237" s="211"/>
      <c r="AE1237" s="211"/>
      <c r="AF1237" s="211"/>
      <c r="AG1237" s="211" t="s">
        <v>288</v>
      </c>
      <c r="AH1237" s="211">
        <v>0</v>
      </c>
      <c r="AI1237" s="211"/>
      <c r="AJ1237" s="211"/>
      <c r="AK1237" s="211"/>
      <c r="AL1237" s="211"/>
      <c r="AM1237" s="211"/>
      <c r="AN1237" s="211"/>
      <c r="AO1237" s="211"/>
      <c r="AP1237" s="211"/>
      <c r="AQ1237" s="211"/>
      <c r="AR1237" s="211"/>
      <c r="AS1237" s="211"/>
      <c r="AT1237" s="211"/>
      <c r="AU1237" s="211"/>
      <c r="AV1237" s="211"/>
      <c r="AW1237" s="211"/>
      <c r="AX1237" s="211"/>
      <c r="AY1237" s="211"/>
      <c r="AZ1237" s="211"/>
      <c r="BA1237" s="211"/>
      <c r="BB1237" s="211"/>
      <c r="BC1237" s="211"/>
      <c r="BD1237" s="211"/>
      <c r="BE1237" s="211"/>
      <c r="BF1237" s="211"/>
      <c r="BG1237" s="211"/>
      <c r="BH1237" s="211"/>
    </row>
    <row r="1238" spans="1:60" outlineLevel="1" x14ac:dyDescent="0.2">
      <c r="A1238" s="218"/>
      <c r="B1238" s="219"/>
      <c r="C1238" s="268" t="s">
        <v>2469</v>
      </c>
      <c r="D1238" s="259"/>
      <c r="E1238" s="260">
        <v>38</v>
      </c>
      <c r="F1238" s="222"/>
      <c r="G1238" s="222"/>
      <c r="H1238" s="222"/>
      <c r="I1238" s="222"/>
      <c r="J1238" s="222"/>
      <c r="K1238" s="222"/>
      <c r="L1238" s="222"/>
      <c r="M1238" s="222"/>
      <c r="N1238" s="222"/>
      <c r="O1238" s="222"/>
      <c r="P1238" s="222"/>
      <c r="Q1238" s="222"/>
      <c r="R1238" s="222"/>
      <c r="S1238" s="222"/>
      <c r="T1238" s="222"/>
      <c r="U1238" s="222"/>
      <c r="V1238" s="222"/>
      <c r="W1238" s="222"/>
      <c r="X1238" s="222"/>
      <c r="Y1238" s="211"/>
      <c r="Z1238" s="211"/>
      <c r="AA1238" s="211"/>
      <c r="AB1238" s="211"/>
      <c r="AC1238" s="211"/>
      <c r="AD1238" s="211"/>
      <c r="AE1238" s="211"/>
      <c r="AF1238" s="211"/>
      <c r="AG1238" s="211" t="s">
        <v>288</v>
      </c>
      <c r="AH1238" s="211">
        <v>0</v>
      </c>
      <c r="AI1238" s="211"/>
      <c r="AJ1238" s="211"/>
      <c r="AK1238" s="211"/>
      <c r="AL1238" s="211"/>
      <c r="AM1238" s="211"/>
      <c r="AN1238" s="211"/>
      <c r="AO1238" s="211"/>
      <c r="AP1238" s="211"/>
      <c r="AQ1238" s="211"/>
      <c r="AR1238" s="211"/>
      <c r="AS1238" s="211"/>
      <c r="AT1238" s="211"/>
      <c r="AU1238" s="211"/>
      <c r="AV1238" s="211"/>
      <c r="AW1238" s="211"/>
      <c r="AX1238" s="211"/>
      <c r="AY1238" s="211"/>
      <c r="AZ1238" s="211"/>
      <c r="BA1238" s="211"/>
      <c r="BB1238" s="211"/>
      <c r="BC1238" s="211"/>
      <c r="BD1238" s="211"/>
      <c r="BE1238" s="211"/>
      <c r="BF1238" s="211"/>
      <c r="BG1238" s="211"/>
      <c r="BH1238" s="211"/>
    </row>
    <row r="1239" spans="1:60" outlineLevel="1" x14ac:dyDescent="0.2">
      <c r="A1239" s="218"/>
      <c r="B1239" s="219"/>
      <c r="C1239" s="268" t="s">
        <v>2946</v>
      </c>
      <c r="D1239" s="259"/>
      <c r="E1239" s="260">
        <v>3.6</v>
      </c>
      <c r="F1239" s="222"/>
      <c r="G1239" s="222"/>
      <c r="H1239" s="222"/>
      <c r="I1239" s="222"/>
      <c r="J1239" s="222"/>
      <c r="K1239" s="222"/>
      <c r="L1239" s="222"/>
      <c r="M1239" s="222"/>
      <c r="N1239" s="222"/>
      <c r="O1239" s="222"/>
      <c r="P1239" s="222"/>
      <c r="Q1239" s="222"/>
      <c r="R1239" s="222"/>
      <c r="S1239" s="222"/>
      <c r="T1239" s="222"/>
      <c r="U1239" s="222"/>
      <c r="V1239" s="222"/>
      <c r="W1239" s="222"/>
      <c r="X1239" s="222"/>
      <c r="Y1239" s="211"/>
      <c r="Z1239" s="211"/>
      <c r="AA1239" s="211"/>
      <c r="AB1239" s="211"/>
      <c r="AC1239" s="211"/>
      <c r="AD1239" s="211"/>
      <c r="AE1239" s="211"/>
      <c r="AF1239" s="211"/>
      <c r="AG1239" s="211" t="s">
        <v>288</v>
      </c>
      <c r="AH1239" s="211">
        <v>0</v>
      </c>
      <c r="AI1239" s="211"/>
      <c r="AJ1239" s="211"/>
      <c r="AK1239" s="211"/>
      <c r="AL1239" s="211"/>
      <c r="AM1239" s="211"/>
      <c r="AN1239" s="211"/>
      <c r="AO1239" s="211"/>
      <c r="AP1239" s="211"/>
      <c r="AQ1239" s="211"/>
      <c r="AR1239" s="211"/>
      <c r="AS1239" s="211"/>
      <c r="AT1239" s="211"/>
      <c r="AU1239" s="211"/>
      <c r="AV1239" s="211"/>
      <c r="AW1239" s="211"/>
      <c r="AX1239" s="211"/>
      <c r="AY1239" s="211"/>
      <c r="AZ1239" s="211"/>
      <c r="BA1239" s="211"/>
      <c r="BB1239" s="211"/>
      <c r="BC1239" s="211"/>
      <c r="BD1239" s="211"/>
      <c r="BE1239" s="211"/>
      <c r="BF1239" s="211"/>
      <c r="BG1239" s="211"/>
      <c r="BH1239" s="211"/>
    </row>
    <row r="1240" spans="1:60" outlineLevel="1" x14ac:dyDescent="0.2">
      <c r="A1240" s="218"/>
      <c r="B1240" s="219"/>
      <c r="C1240" s="268" t="s">
        <v>2947</v>
      </c>
      <c r="D1240" s="259"/>
      <c r="E1240" s="260">
        <v>5.4</v>
      </c>
      <c r="F1240" s="222"/>
      <c r="G1240" s="222"/>
      <c r="H1240" s="222"/>
      <c r="I1240" s="222"/>
      <c r="J1240" s="222"/>
      <c r="K1240" s="222"/>
      <c r="L1240" s="222"/>
      <c r="M1240" s="222"/>
      <c r="N1240" s="222"/>
      <c r="O1240" s="222"/>
      <c r="P1240" s="222"/>
      <c r="Q1240" s="222"/>
      <c r="R1240" s="222"/>
      <c r="S1240" s="222"/>
      <c r="T1240" s="222"/>
      <c r="U1240" s="222"/>
      <c r="V1240" s="222"/>
      <c r="W1240" s="222"/>
      <c r="X1240" s="222"/>
      <c r="Y1240" s="211"/>
      <c r="Z1240" s="211"/>
      <c r="AA1240" s="211"/>
      <c r="AB1240" s="211"/>
      <c r="AC1240" s="211"/>
      <c r="AD1240" s="211"/>
      <c r="AE1240" s="211"/>
      <c r="AF1240" s="211"/>
      <c r="AG1240" s="211" t="s">
        <v>288</v>
      </c>
      <c r="AH1240" s="211">
        <v>0</v>
      </c>
      <c r="AI1240" s="211"/>
      <c r="AJ1240" s="211"/>
      <c r="AK1240" s="211"/>
      <c r="AL1240" s="211"/>
      <c r="AM1240" s="211"/>
      <c r="AN1240" s="211"/>
      <c r="AO1240" s="211"/>
      <c r="AP1240" s="211"/>
      <c r="AQ1240" s="211"/>
      <c r="AR1240" s="211"/>
      <c r="AS1240" s="211"/>
      <c r="AT1240" s="211"/>
      <c r="AU1240" s="211"/>
      <c r="AV1240" s="211"/>
      <c r="AW1240" s="211"/>
      <c r="AX1240" s="211"/>
      <c r="AY1240" s="211"/>
      <c r="AZ1240" s="211"/>
      <c r="BA1240" s="211"/>
      <c r="BB1240" s="211"/>
      <c r="BC1240" s="211"/>
      <c r="BD1240" s="211"/>
      <c r="BE1240" s="211"/>
      <c r="BF1240" s="211"/>
      <c r="BG1240" s="211"/>
      <c r="BH1240" s="211"/>
    </row>
    <row r="1241" spans="1:60" outlineLevel="1" x14ac:dyDescent="0.2">
      <c r="A1241" s="218"/>
      <c r="B1241" s="219"/>
      <c r="C1241" s="268" t="s">
        <v>2468</v>
      </c>
      <c r="D1241" s="259"/>
      <c r="E1241" s="260">
        <v>28.8</v>
      </c>
      <c r="F1241" s="222"/>
      <c r="G1241" s="222"/>
      <c r="H1241" s="222"/>
      <c r="I1241" s="222"/>
      <c r="J1241" s="222"/>
      <c r="K1241" s="222"/>
      <c r="L1241" s="222"/>
      <c r="M1241" s="222"/>
      <c r="N1241" s="222"/>
      <c r="O1241" s="222"/>
      <c r="P1241" s="222"/>
      <c r="Q1241" s="222"/>
      <c r="R1241" s="222"/>
      <c r="S1241" s="222"/>
      <c r="T1241" s="222"/>
      <c r="U1241" s="222"/>
      <c r="V1241" s="222"/>
      <c r="W1241" s="222"/>
      <c r="X1241" s="222"/>
      <c r="Y1241" s="211"/>
      <c r="Z1241" s="211"/>
      <c r="AA1241" s="211"/>
      <c r="AB1241" s="211"/>
      <c r="AC1241" s="211"/>
      <c r="AD1241" s="211"/>
      <c r="AE1241" s="211"/>
      <c r="AF1241" s="211"/>
      <c r="AG1241" s="211" t="s">
        <v>288</v>
      </c>
      <c r="AH1241" s="211">
        <v>0</v>
      </c>
      <c r="AI1241" s="211"/>
      <c r="AJ1241" s="211"/>
      <c r="AK1241" s="211"/>
      <c r="AL1241" s="211"/>
      <c r="AM1241" s="211"/>
      <c r="AN1241" s="211"/>
      <c r="AO1241" s="211"/>
      <c r="AP1241" s="211"/>
      <c r="AQ1241" s="211"/>
      <c r="AR1241" s="211"/>
      <c r="AS1241" s="211"/>
      <c r="AT1241" s="211"/>
      <c r="AU1241" s="211"/>
      <c r="AV1241" s="211"/>
      <c r="AW1241" s="211"/>
      <c r="AX1241" s="211"/>
      <c r="AY1241" s="211"/>
      <c r="AZ1241" s="211"/>
      <c r="BA1241" s="211"/>
      <c r="BB1241" s="211"/>
      <c r="BC1241" s="211"/>
      <c r="BD1241" s="211"/>
      <c r="BE1241" s="211"/>
      <c r="BF1241" s="211"/>
      <c r="BG1241" s="211"/>
      <c r="BH1241" s="211"/>
    </row>
    <row r="1242" spans="1:60" outlineLevel="1" x14ac:dyDescent="0.2">
      <c r="A1242" s="218"/>
      <c r="B1242" s="219"/>
      <c r="C1242" s="268" t="s">
        <v>2948</v>
      </c>
      <c r="D1242" s="259"/>
      <c r="E1242" s="260">
        <v>10.8</v>
      </c>
      <c r="F1242" s="222"/>
      <c r="G1242" s="222"/>
      <c r="H1242" s="222"/>
      <c r="I1242" s="222"/>
      <c r="J1242" s="222"/>
      <c r="K1242" s="222"/>
      <c r="L1242" s="222"/>
      <c r="M1242" s="222"/>
      <c r="N1242" s="222"/>
      <c r="O1242" s="222"/>
      <c r="P1242" s="222"/>
      <c r="Q1242" s="222"/>
      <c r="R1242" s="222"/>
      <c r="S1242" s="222"/>
      <c r="T1242" s="222"/>
      <c r="U1242" s="222"/>
      <c r="V1242" s="222"/>
      <c r="W1242" s="222"/>
      <c r="X1242" s="222"/>
      <c r="Y1242" s="211"/>
      <c r="Z1242" s="211"/>
      <c r="AA1242" s="211"/>
      <c r="AB1242" s="211"/>
      <c r="AC1242" s="211"/>
      <c r="AD1242" s="211"/>
      <c r="AE1242" s="211"/>
      <c r="AF1242" s="211"/>
      <c r="AG1242" s="211" t="s">
        <v>288</v>
      </c>
      <c r="AH1242" s="211">
        <v>0</v>
      </c>
      <c r="AI1242" s="211"/>
      <c r="AJ1242" s="211"/>
      <c r="AK1242" s="211"/>
      <c r="AL1242" s="211"/>
      <c r="AM1242" s="211"/>
      <c r="AN1242" s="211"/>
      <c r="AO1242" s="211"/>
      <c r="AP1242" s="211"/>
      <c r="AQ1242" s="211"/>
      <c r="AR1242" s="211"/>
      <c r="AS1242" s="211"/>
      <c r="AT1242" s="211"/>
      <c r="AU1242" s="211"/>
      <c r="AV1242" s="211"/>
      <c r="AW1242" s="211"/>
      <c r="AX1242" s="211"/>
      <c r="AY1242" s="211"/>
      <c r="AZ1242" s="211"/>
      <c r="BA1242" s="211"/>
      <c r="BB1242" s="211"/>
      <c r="BC1242" s="211"/>
      <c r="BD1242" s="211"/>
      <c r="BE1242" s="211"/>
      <c r="BF1242" s="211"/>
      <c r="BG1242" s="211"/>
      <c r="BH1242" s="211"/>
    </row>
    <row r="1243" spans="1:60" outlineLevel="1" x14ac:dyDescent="0.2">
      <c r="A1243" s="218"/>
      <c r="B1243" s="219"/>
      <c r="C1243" s="268" t="s">
        <v>2949</v>
      </c>
      <c r="D1243" s="259"/>
      <c r="E1243" s="260">
        <v>7.2</v>
      </c>
      <c r="F1243" s="222"/>
      <c r="G1243" s="222"/>
      <c r="H1243" s="222"/>
      <c r="I1243" s="222"/>
      <c r="J1243" s="222"/>
      <c r="K1243" s="222"/>
      <c r="L1243" s="222"/>
      <c r="M1243" s="222"/>
      <c r="N1243" s="222"/>
      <c r="O1243" s="222"/>
      <c r="P1243" s="222"/>
      <c r="Q1243" s="222"/>
      <c r="R1243" s="222"/>
      <c r="S1243" s="222"/>
      <c r="T1243" s="222"/>
      <c r="U1243" s="222"/>
      <c r="V1243" s="222"/>
      <c r="W1243" s="222"/>
      <c r="X1243" s="222"/>
      <c r="Y1243" s="211"/>
      <c r="Z1243" s="211"/>
      <c r="AA1243" s="211"/>
      <c r="AB1243" s="211"/>
      <c r="AC1243" s="211"/>
      <c r="AD1243" s="211"/>
      <c r="AE1243" s="211"/>
      <c r="AF1243" s="211"/>
      <c r="AG1243" s="211" t="s">
        <v>288</v>
      </c>
      <c r="AH1243" s="211">
        <v>0</v>
      </c>
      <c r="AI1243" s="211"/>
      <c r="AJ1243" s="211"/>
      <c r="AK1243" s="211"/>
      <c r="AL1243" s="211"/>
      <c r="AM1243" s="211"/>
      <c r="AN1243" s="211"/>
      <c r="AO1243" s="211"/>
      <c r="AP1243" s="211"/>
      <c r="AQ1243" s="211"/>
      <c r="AR1243" s="211"/>
      <c r="AS1243" s="211"/>
      <c r="AT1243" s="211"/>
      <c r="AU1243" s="211"/>
      <c r="AV1243" s="211"/>
      <c r="AW1243" s="211"/>
      <c r="AX1243" s="211"/>
      <c r="AY1243" s="211"/>
      <c r="AZ1243" s="211"/>
      <c r="BA1243" s="211"/>
      <c r="BB1243" s="211"/>
      <c r="BC1243" s="211"/>
      <c r="BD1243" s="211"/>
      <c r="BE1243" s="211"/>
      <c r="BF1243" s="211"/>
      <c r="BG1243" s="211"/>
      <c r="BH1243" s="211"/>
    </row>
    <row r="1244" spans="1:60" outlineLevel="1" x14ac:dyDescent="0.2">
      <c r="A1244" s="218"/>
      <c r="B1244" s="219"/>
      <c r="C1244" s="268" t="s">
        <v>2950</v>
      </c>
      <c r="D1244" s="259"/>
      <c r="E1244" s="260">
        <v>16.2</v>
      </c>
      <c r="F1244" s="222"/>
      <c r="G1244" s="222"/>
      <c r="H1244" s="222"/>
      <c r="I1244" s="222"/>
      <c r="J1244" s="222"/>
      <c r="K1244" s="222"/>
      <c r="L1244" s="222"/>
      <c r="M1244" s="222"/>
      <c r="N1244" s="222"/>
      <c r="O1244" s="222"/>
      <c r="P1244" s="222"/>
      <c r="Q1244" s="222"/>
      <c r="R1244" s="222"/>
      <c r="S1244" s="222"/>
      <c r="T1244" s="222"/>
      <c r="U1244" s="222"/>
      <c r="V1244" s="222"/>
      <c r="W1244" s="222"/>
      <c r="X1244" s="222"/>
      <c r="Y1244" s="211"/>
      <c r="Z1244" s="211"/>
      <c r="AA1244" s="211"/>
      <c r="AB1244" s="211"/>
      <c r="AC1244" s="211"/>
      <c r="AD1244" s="211"/>
      <c r="AE1244" s="211"/>
      <c r="AF1244" s="211"/>
      <c r="AG1244" s="211" t="s">
        <v>288</v>
      </c>
      <c r="AH1244" s="211">
        <v>0</v>
      </c>
      <c r="AI1244" s="211"/>
      <c r="AJ1244" s="211"/>
      <c r="AK1244" s="211"/>
      <c r="AL1244" s="211"/>
      <c r="AM1244" s="211"/>
      <c r="AN1244" s="211"/>
      <c r="AO1244" s="211"/>
      <c r="AP1244" s="211"/>
      <c r="AQ1244" s="211"/>
      <c r="AR1244" s="211"/>
      <c r="AS1244" s="211"/>
      <c r="AT1244" s="211"/>
      <c r="AU1244" s="211"/>
      <c r="AV1244" s="211"/>
      <c r="AW1244" s="211"/>
      <c r="AX1244" s="211"/>
      <c r="AY1244" s="211"/>
      <c r="AZ1244" s="211"/>
      <c r="BA1244" s="211"/>
      <c r="BB1244" s="211"/>
      <c r="BC1244" s="211"/>
      <c r="BD1244" s="211"/>
      <c r="BE1244" s="211"/>
      <c r="BF1244" s="211"/>
      <c r="BG1244" s="211"/>
      <c r="BH1244" s="211"/>
    </row>
    <row r="1245" spans="1:60" outlineLevel="1" x14ac:dyDescent="0.2">
      <c r="A1245" s="218"/>
      <c r="B1245" s="219"/>
      <c r="C1245" s="268" t="s">
        <v>2951</v>
      </c>
      <c r="D1245" s="259"/>
      <c r="E1245" s="260">
        <v>5.6</v>
      </c>
      <c r="F1245" s="222"/>
      <c r="G1245" s="222"/>
      <c r="H1245" s="222"/>
      <c r="I1245" s="222"/>
      <c r="J1245" s="222"/>
      <c r="K1245" s="222"/>
      <c r="L1245" s="222"/>
      <c r="M1245" s="222"/>
      <c r="N1245" s="222"/>
      <c r="O1245" s="222"/>
      <c r="P1245" s="222"/>
      <c r="Q1245" s="222"/>
      <c r="R1245" s="222"/>
      <c r="S1245" s="222"/>
      <c r="T1245" s="222"/>
      <c r="U1245" s="222"/>
      <c r="V1245" s="222"/>
      <c r="W1245" s="222"/>
      <c r="X1245" s="222"/>
      <c r="Y1245" s="211"/>
      <c r="Z1245" s="211"/>
      <c r="AA1245" s="211"/>
      <c r="AB1245" s="211"/>
      <c r="AC1245" s="211"/>
      <c r="AD1245" s="211"/>
      <c r="AE1245" s="211"/>
      <c r="AF1245" s="211"/>
      <c r="AG1245" s="211" t="s">
        <v>288</v>
      </c>
      <c r="AH1245" s="211">
        <v>0</v>
      </c>
      <c r="AI1245" s="211"/>
      <c r="AJ1245" s="211"/>
      <c r="AK1245" s="211"/>
      <c r="AL1245" s="211"/>
      <c r="AM1245" s="211"/>
      <c r="AN1245" s="211"/>
      <c r="AO1245" s="211"/>
      <c r="AP1245" s="211"/>
      <c r="AQ1245" s="211"/>
      <c r="AR1245" s="211"/>
      <c r="AS1245" s="211"/>
      <c r="AT1245" s="211"/>
      <c r="AU1245" s="211"/>
      <c r="AV1245" s="211"/>
      <c r="AW1245" s="211"/>
      <c r="AX1245" s="211"/>
      <c r="AY1245" s="211"/>
      <c r="AZ1245" s="211"/>
      <c r="BA1245" s="211"/>
      <c r="BB1245" s="211"/>
      <c r="BC1245" s="211"/>
      <c r="BD1245" s="211"/>
      <c r="BE1245" s="211"/>
      <c r="BF1245" s="211"/>
      <c r="BG1245" s="211"/>
      <c r="BH1245" s="211"/>
    </row>
    <row r="1246" spans="1:60" outlineLevel="1" x14ac:dyDescent="0.2">
      <c r="A1246" s="218"/>
      <c r="B1246" s="219"/>
      <c r="C1246" s="268" t="s">
        <v>2467</v>
      </c>
      <c r="D1246" s="259"/>
      <c r="E1246" s="260">
        <v>10.5</v>
      </c>
      <c r="F1246" s="222"/>
      <c r="G1246" s="222"/>
      <c r="H1246" s="222"/>
      <c r="I1246" s="222"/>
      <c r="J1246" s="222"/>
      <c r="K1246" s="222"/>
      <c r="L1246" s="222"/>
      <c r="M1246" s="222"/>
      <c r="N1246" s="222"/>
      <c r="O1246" s="222"/>
      <c r="P1246" s="222"/>
      <c r="Q1246" s="222"/>
      <c r="R1246" s="222"/>
      <c r="S1246" s="222"/>
      <c r="T1246" s="222"/>
      <c r="U1246" s="222"/>
      <c r="V1246" s="222"/>
      <c r="W1246" s="222"/>
      <c r="X1246" s="222"/>
      <c r="Y1246" s="211"/>
      <c r="Z1246" s="211"/>
      <c r="AA1246" s="211"/>
      <c r="AB1246" s="211"/>
      <c r="AC1246" s="211"/>
      <c r="AD1246" s="211"/>
      <c r="AE1246" s="211"/>
      <c r="AF1246" s="211"/>
      <c r="AG1246" s="211" t="s">
        <v>288</v>
      </c>
      <c r="AH1246" s="211">
        <v>0</v>
      </c>
      <c r="AI1246" s="211"/>
      <c r="AJ1246" s="211"/>
      <c r="AK1246" s="211"/>
      <c r="AL1246" s="211"/>
      <c r="AM1246" s="211"/>
      <c r="AN1246" s="211"/>
      <c r="AO1246" s="211"/>
      <c r="AP1246" s="211"/>
      <c r="AQ1246" s="211"/>
      <c r="AR1246" s="211"/>
      <c r="AS1246" s="211"/>
      <c r="AT1246" s="211"/>
      <c r="AU1246" s="211"/>
      <c r="AV1246" s="211"/>
      <c r="AW1246" s="211"/>
      <c r="AX1246" s="211"/>
      <c r="AY1246" s="211"/>
      <c r="AZ1246" s="211"/>
      <c r="BA1246" s="211"/>
      <c r="BB1246" s="211"/>
      <c r="BC1246" s="211"/>
      <c r="BD1246" s="211"/>
      <c r="BE1246" s="211"/>
      <c r="BF1246" s="211"/>
      <c r="BG1246" s="211"/>
      <c r="BH1246" s="211"/>
    </row>
    <row r="1247" spans="1:60" outlineLevel="1" x14ac:dyDescent="0.2">
      <c r="A1247" s="218"/>
      <c r="B1247" s="219"/>
      <c r="C1247" s="268" t="s">
        <v>2952</v>
      </c>
      <c r="D1247" s="259"/>
      <c r="E1247" s="260">
        <v>19</v>
      </c>
      <c r="F1247" s="222"/>
      <c r="G1247" s="222"/>
      <c r="H1247" s="222"/>
      <c r="I1247" s="222"/>
      <c r="J1247" s="222"/>
      <c r="K1247" s="222"/>
      <c r="L1247" s="222"/>
      <c r="M1247" s="222"/>
      <c r="N1247" s="222"/>
      <c r="O1247" s="222"/>
      <c r="P1247" s="222"/>
      <c r="Q1247" s="222"/>
      <c r="R1247" s="222"/>
      <c r="S1247" s="222"/>
      <c r="T1247" s="222"/>
      <c r="U1247" s="222"/>
      <c r="V1247" s="222"/>
      <c r="W1247" s="222"/>
      <c r="X1247" s="222"/>
      <c r="Y1247" s="211"/>
      <c r="Z1247" s="211"/>
      <c r="AA1247" s="211"/>
      <c r="AB1247" s="211"/>
      <c r="AC1247" s="211"/>
      <c r="AD1247" s="211"/>
      <c r="AE1247" s="211"/>
      <c r="AF1247" s="211"/>
      <c r="AG1247" s="211" t="s">
        <v>288</v>
      </c>
      <c r="AH1247" s="211">
        <v>0</v>
      </c>
      <c r="AI1247" s="211"/>
      <c r="AJ1247" s="211"/>
      <c r="AK1247" s="211"/>
      <c r="AL1247" s="211"/>
      <c r="AM1247" s="211"/>
      <c r="AN1247" s="211"/>
      <c r="AO1247" s="211"/>
      <c r="AP1247" s="211"/>
      <c r="AQ1247" s="211"/>
      <c r="AR1247" s="211"/>
      <c r="AS1247" s="211"/>
      <c r="AT1247" s="211"/>
      <c r="AU1247" s="211"/>
      <c r="AV1247" s="211"/>
      <c r="AW1247" s="211"/>
      <c r="AX1247" s="211"/>
      <c r="AY1247" s="211"/>
      <c r="AZ1247" s="211"/>
      <c r="BA1247" s="211"/>
      <c r="BB1247" s="211"/>
      <c r="BC1247" s="211"/>
      <c r="BD1247" s="211"/>
      <c r="BE1247" s="211"/>
      <c r="BF1247" s="211"/>
      <c r="BG1247" s="211"/>
      <c r="BH1247" s="211"/>
    </row>
    <row r="1248" spans="1:60" outlineLevel="1" x14ac:dyDescent="0.2">
      <c r="A1248" s="218"/>
      <c r="B1248" s="219"/>
      <c r="C1248" s="268" t="s">
        <v>2953</v>
      </c>
      <c r="D1248" s="259"/>
      <c r="E1248" s="260">
        <v>2.4</v>
      </c>
      <c r="F1248" s="222"/>
      <c r="G1248" s="222"/>
      <c r="H1248" s="222"/>
      <c r="I1248" s="222"/>
      <c r="J1248" s="222"/>
      <c r="K1248" s="222"/>
      <c r="L1248" s="222"/>
      <c r="M1248" s="222"/>
      <c r="N1248" s="222"/>
      <c r="O1248" s="222"/>
      <c r="P1248" s="222"/>
      <c r="Q1248" s="222"/>
      <c r="R1248" s="222"/>
      <c r="S1248" s="222"/>
      <c r="T1248" s="222"/>
      <c r="U1248" s="222"/>
      <c r="V1248" s="222"/>
      <c r="W1248" s="222"/>
      <c r="X1248" s="222"/>
      <c r="Y1248" s="211"/>
      <c r="Z1248" s="211"/>
      <c r="AA1248" s="211"/>
      <c r="AB1248" s="211"/>
      <c r="AC1248" s="211"/>
      <c r="AD1248" s="211"/>
      <c r="AE1248" s="211"/>
      <c r="AF1248" s="211"/>
      <c r="AG1248" s="211" t="s">
        <v>288</v>
      </c>
      <c r="AH1248" s="211">
        <v>0</v>
      </c>
      <c r="AI1248" s="211"/>
      <c r="AJ1248" s="211"/>
      <c r="AK1248" s="211"/>
      <c r="AL1248" s="211"/>
      <c r="AM1248" s="211"/>
      <c r="AN1248" s="211"/>
      <c r="AO1248" s="211"/>
      <c r="AP1248" s="211"/>
      <c r="AQ1248" s="211"/>
      <c r="AR1248" s="211"/>
      <c r="AS1248" s="211"/>
      <c r="AT1248" s="211"/>
      <c r="AU1248" s="211"/>
      <c r="AV1248" s="211"/>
      <c r="AW1248" s="211"/>
      <c r="AX1248" s="211"/>
      <c r="AY1248" s="211"/>
      <c r="AZ1248" s="211"/>
      <c r="BA1248" s="211"/>
      <c r="BB1248" s="211"/>
      <c r="BC1248" s="211"/>
      <c r="BD1248" s="211"/>
      <c r="BE1248" s="211"/>
      <c r="BF1248" s="211"/>
      <c r="BG1248" s="211"/>
      <c r="BH1248" s="211"/>
    </row>
    <row r="1249" spans="1:60" outlineLevel="1" x14ac:dyDescent="0.2">
      <c r="A1249" s="218"/>
      <c r="B1249" s="219"/>
      <c r="C1249" s="268" t="s">
        <v>2954</v>
      </c>
      <c r="D1249" s="259"/>
      <c r="E1249" s="260">
        <v>2.8</v>
      </c>
      <c r="F1249" s="222"/>
      <c r="G1249" s="222"/>
      <c r="H1249" s="222"/>
      <c r="I1249" s="222"/>
      <c r="J1249" s="222"/>
      <c r="K1249" s="222"/>
      <c r="L1249" s="222"/>
      <c r="M1249" s="222"/>
      <c r="N1249" s="222"/>
      <c r="O1249" s="222"/>
      <c r="P1249" s="222"/>
      <c r="Q1249" s="222"/>
      <c r="R1249" s="222"/>
      <c r="S1249" s="222"/>
      <c r="T1249" s="222"/>
      <c r="U1249" s="222"/>
      <c r="V1249" s="222"/>
      <c r="W1249" s="222"/>
      <c r="X1249" s="222"/>
      <c r="Y1249" s="211"/>
      <c r="Z1249" s="211"/>
      <c r="AA1249" s="211"/>
      <c r="AB1249" s="211"/>
      <c r="AC1249" s="211"/>
      <c r="AD1249" s="211"/>
      <c r="AE1249" s="211"/>
      <c r="AF1249" s="211"/>
      <c r="AG1249" s="211" t="s">
        <v>288</v>
      </c>
      <c r="AH1249" s="211">
        <v>0</v>
      </c>
      <c r="AI1249" s="211"/>
      <c r="AJ1249" s="211"/>
      <c r="AK1249" s="211"/>
      <c r="AL1249" s="211"/>
      <c r="AM1249" s="211"/>
      <c r="AN1249" s="211"/>
      <c r="AO1249" s="211"/>
      <c r="AP1249" s="211"/>
      <c r="AQ1249" s="211"/>
      <c r="AR1249" s="211"/>
      <c r="AS1249" s="211"/>
      <c r="AT1249" s="211"/>
      <c r="AU1249" s="211"/>
      <c r="AV1249" s="211"/>
      <c r="AW1249" s="211"/>
      <c r="AX1249" s="211"/>
      <c r="AY1249" s="211"/>
      <c r="AZ1249" s="211"/>
      <c r="BA1249" s="211"/>
      <c r="BB1249" s="211"/>
      <c r="BC1249" s="211"/>
      <c r="BD1249" s="211"/>
      <c r="BE1249" s="211"/>
      <c r="BF1249" s="211"/>
      <c r="BG1249" s="211"/>
      <c r="BH1249" s="211"/>
    </row>
    <row r="1250" spans="1:60" outlineLevel="1" x14ac:dyDescent="0.2">
      <c r="A1250" s="218"/>
      <c r="B1250" s="219"/>
      <c r="C1250" s="268" t="s">
        <v>2955</v>
      </c>
      <c r="D1250" s="259"/>
      <c r="E1250" s="260">
        <v>13.3</v>
      </c>
      <c r="F1250" s="222"/>
      <c r="G1250" s="222"/>
      <c r="H1250" s="222"/>
      <c r="I1250" s="222"/>
      <c r="J1250" s="222"/>
      <c r="K1250" s="222"/>
      <c r="L1250" s="222"/>
      <c r="M1250" s="222"/>
      <c r="N1250" s="222"/>
      <c r="O1250" s="222"/>
      <c r="P1250" s="222"/>
      <c r="Q1250" s="222"/>
      <c r="R1250" s="222"/>
      <c r="S1250" s="222"/>
      <c r="T1250" s="222"/>
      <c r="U1250" s="222"/>
      <c r="V1250" s="222"/>
      <c r="W1250" s="222"/>
      <c r="X1250" s="222"/>
      <c r="Y1250" s="211"/>
      <c r="Z1250" s="211"/>
      <c r="AA1250" s="211"/>
      <c r="AB1250" s="211"/>
      <c r="AC1250" s="211"/>
      <c r="AD1250" s="211"/>
      <c r="AE1250" s="211"/>
      <c r="AF1250" s="211"/>
      <c r="AG1250" s="211" t="s">
        <v>288</v>
      </c>
      <c r="AH1250" s="211">
        <v>0</v>
      </c>
      <c r="AI1250" s="211"/>
      <c r="AJ1250" s="211"/>
      <c r="AK1250" s="211"/>
      <c r="AL1250" s="211"/>
      <c r="AM1250" s="211"/>
      <c r="AN1250" s="211"/>
      <c r="AO1250" s="211"/>
      <c r="AP1250" s="211"/>
      <c r="AQ1250" s="211"/>
      <c r="AR1250" s="211"/>
      <c r="AS1250" s="211"/>
      <c r="AT1250" s="211"/>
      <c r="AU1250" s="211"/>
      <c r="AV1250" s="211"/>
      <c r="AW1250" s="211"/>
      <c r="AX1250" s="211"/>
      <c r="AY1250" s="211"/>
      <c r="AZ1250" s="211"/>
      <c r="BA1250" s="211"/>
      <c r="BB1250" s="211"/>
      <c r="BC1250" s="211"/>
      <c r="BD1250" s="211"/>
      <c r="BE1250" s="211"/>
      <c r="BF1250" s="211"/>
      <c r="BG1250" s="211"/>
      <c r="BH1250" s="211"/>
    </row>
    <row r="1251" spans="1:60" outlineLevel="1" x14ac:dyDescent="0.2">
      <c r="A1251" s="233">
        <v>303</v>
      </c>
      <c r="B1251" s="234" t="s">
        <v>2956</v>
      </c>
      <c r="C1251" s="252" t="s">
        <v>2957</v>
      </c>
      <c r="D1251" s="235" t="s">
        <v>349</v>
      </c>
      <c r="E1251" s="236">
        <v>253.29</v>
      </c>
      <c r="F1251" s="237"/>
      <c r="G1251" s="238">
        <f>ROUND(E1251*F1251,2)</f>
        <v>0</v>
      </c>
      <c r="H1251" s="237"/>
      <c r="I1251" s="238">
        <f>ROUND(E1251*H1251,2)</f>
        <v>0</v>
      </c>
      <c r="J1251" s="237"/>
      <c r="K1251" s="238">
        <f>ROUND(E1251*J1251,2)</f>
        <v>0</v>
      </c>
      <c r="L1251" s="238">
        <v>21</v>
      </c>
      <c r="M1251" s="238">
        <f>G1251*(1+L1251/100)</f>
        <v>0</v>
      </c>
      <c r="N1251" s="238">
        <v>0</v>
      </c>
      <c r="O1251" s="238">
        <f>ROUND(E1251*N1251,2)</f>
        <v>0</v>
      </c>
      <c r="P1251" s="238">
        <v>0</v>
      </c>
      <c r="Q1251" s="238">
        <f>ROUND(E1251*P1251,2)</f>
        <v>0</v>
      </c>
      <c r="R1251" s="238"/>
      <c r="S1251" s="238" t="s">
        <v>247</v>
      </c>
      <c r="T1251" s="239" t="s">
        <v>215</v>
      </c>
      <c r="U1251" s="222">
        <v>0</v>
      </c>
      <c r="V1251" s="222">
        <f>ROUND(E1251*U1251,2)</f>
        <v>0</v>
      </c>
      <c r="W1251" s="222"/>
      <c r="X1251" s="222" t="s">
        <v>248</v>
      </c>
      <c r="Y1251" s="211"/>
      <c r="Z1251" s="211"/>
      <c r="AA1251" s="211"/>
      <c r="AB1251" s="211"/>
      <c r="AC1251" s="211"/>
      <c r="AD1251" s="211"/>
      <c r="AE1251" s="211"/>
      <c r="AF1251" s="211"/>
      <c r="AG1251" s="211" t="s">
        <v>249</v>
      </c>
      <c r="AH1251" s="211"/>
      <c r="AI1251" s="211"/>
      <c r="AJ1251" s="211"/>
      <c r="AK1251" s="211"/>
      <c r="AL1251" s="211"/>
      <c r="AM1251" s="211"/>
      <c r="AN1251" s="211"/>
      <c r="AO1251" s="211"/>
      <c r="AP1251" s="211"/>
      <c r="AQ1251" s="211"/>
      <c r="AR1251" s="211"/>
      <c r="AS1251" s="211"/>
      <c r="AT1251" s="211"/>
      <c r="AU1251" s="211"/>
      <c r="AV1251" s="211"/>
      <c r="AW1251" s="211"/>
      <c r="AX1251" s="211"/>
      <c r="AY1251" s="211"/>
      <c r="AZ1251" s="211"/>
      <c r="BA1251" s="211"/>
      <c r="BB1251" s="211"/>
      <c r="BC1251" s="211"/>
      <c r="BD1251" s="211"/>
      <c r="BE1251" s="211"/>
      <c r="BF1251" s="211"/>
      <c r="BG1251" s="211"/>
      <c r="BH1251" s="211"/>
    </row>
    <row r="1252" spans="1:60" outlineLevel="1" x14ac:dyDescent="0.2">
      <c r="A1252" s="218"/>
      <c r="B1252" s="219"/>
      <c r="C1252" s="268" t="s">
        <v>2368</v>
      </c>
      <c r="D1252" s="259"/>
      <c r="E1252" s="260">
        <v>36</v>
      </c>
      <c r="F1252" s="222"/>
      <c r="G1252" s="222"/>
      <c r="H1252" s="222"/>
      <c r="I1252" s="222"/>
      <c r="J1252" s="222"/>
      <c r="K1252" s="222"/>
      <c r="L1252" s="222"/>
      <c r="M1252" s="222"/>
      <c r="N1252" s="222"/>
      <c r="O1252" s="222"/>
      <c r="P1252" s="222"/>
      <c r="Q1252" s="222"/>
      <c r="R1252" s="222"/>
      <c r="S1252" s="222"/>
      <c r="T1252" s="222"/>
      <c r="U1252" s="222"/>
      <c r="V1252" s="222"/>
      <c r="W1252" s="222"/>
      <c r="X1252" s="222"/>
      <c r="Y1252" s="211"/>
      <c r="Z1252" s="211"/>
      <c r="AA1252" s="211"/>
      <c r="AB1252" s="211"/>
      <c r="AC1252" s="211"/>
      <c r="AD1252" s="211"/>
      <c r="AE1252" s="211"/>
      <c r="AF1252" s="211"/>
      <c r="AG1252" s="211" t="s">
        <v>288</v>
      </c>
      <c r="AH1252" s="211">
        <v>0</v>
      </c>
      <c r="AI1252" s="211"/>
      <c r="AJ1252" s="211"/>
      <c r="AK1252" s="211"/>
      <c r="AL1252" s="211"/>
      <c r="AM1252" s="211"/>
      <c r="AN1252" s="211"/>
      <c r="AO1252" s="211"/>
      <c r="AP1252" s="211"/>
      <c r="AQ1252" s="211"/>
      <c r="AR1252" s="211"/>
      <c r="AS1252" s="211"/>
      <c r="AT1252" s="211"/>
      <c r="AU1252" s="211"/>
      <c r="AV1252" s="211"/>
      <c r="AW1252" s="211"/>
      <c r="AX1252" s="211"/>
      <c r="AY1252" s="211"/>
      <c r="AZ1252" s="211"/>
      <c r="BA1252" s="211"/>
      <c r="BB1252" s="211"/>
      <c r="BC1252" s="211"/>
      <c r="BD1252" s="211"/>
      <c r="BE1252" s="211"/>
      <c r="BF1252" s="211"/>
      <c r="BG1252" s="211"/>
      <c r="BH1252" s="211"/>
    </row>
    <row r="1253" spans="1:60" outlineLevel="1" x14ac:dyDescent="0.2">
      <c r="A1253" s="218"/>
      <c r="B1253" s="219"/>
      <c r="C1253" s="268" t="s">
        <v>2369</v>
      </c>
      <c r="D1253" s="259"/>
      <c r="E1253" s="260">
        <v>34.200000000000003</v>
      </c>
      <c r="F1253" s="222"/>
      <c r="G1253" s="222"/>
      <c r="H1253" s="222"/>
      <c r="I1253" s="222"/>
      <c r="J1253" s="222"/>
      <c r="K1253" s="222"/>
      <c r="L1253" s="222"/>
      <c r="M1253" s="222"/>
      <c r="N1253" s="222"/>
      <c r="O1253" s="222"/>
      <c r="P1253" s="222"/>
      <c r="Q1253" s="222"/>
      <c r="R1253" s="222"/>
      <c r="S1253" s="222"/>
      <c r="T1253" s="222"/>
      <c r="U1253" s="222"/>
      <c r="V1253" s="222"/>
      <c r="W1253" s="222"/>
      <c r="X1253" s="222"/>
      <c r="Y1253" s="211"/>
      <c r="Z1253" s="211"/>
      <c r="AA1253" s="211"/>
      <c r="AB1253" s="211"/>
      <c r="AC1253" s="211"/>
      <c r="AD1253" s="211"/>
      <c r="AE1253" s="211"/>
      <c r="AF1253" s="211"/>
      <c r="AG1253" s="211" t="s">
        <v>288</v>
      </c>
      <c r="AH1253" s="211">
        <v>0</v>
      </c>
      <c r="AI1253" s="211"/>
      <c r="AJ1253" s="211"/>
      <c r="AK1253" s="211"/>
      <c r="AL1253" s="211"/>
      <c r="AM1253" s="211"/>
      <c r="AN1253" s="211"/>
      <c r="AO1253" s="211"/>
      <c r="AP1253" s="211"/>
      <c r="AQ1253" s="211"/>
      <c r="AR1253" s="211"/>
      <c r="AS1253" s="211"/>
      <c r="AT1253" s="211"/>
      <c r="AU1253" s="211"/>
      <c r="AV1253" s="211"/>
      <c r="AW1253" s="211"/>
      <c r="AX1253" s="211"/>
      <c r="AY1253" s="211"/>
      <c r="AZ1253" s="211"/>
      <c r="BA1253" s="211"/>
      <c r="BB1253" s="211"/>
      <c r="BC1253" s="211"/>
      <c r="BD1253" s="211"/>
      <c r="BE1253" s="211"/>
      <c r="BF1253" s="211"/>
      <c r="BG1253" s="211"/>
      <c r="BH1253" s="211"/>
    </row>
    <row r="1254" spans="1:60" outlineLevel="1" x14ac:dyDescent="0.2">
      <c r="A1254" s="218"/>
      <c r="B1254" s="219"/>
      <c r="C1254" s="268" t="s">
        <v>2370</v>
      </c>
      <c r="D1254" s="259"/>
      <c r="E1254" s="260">
        <v>22.95</v>
      </c>
      <c r="F1254" s="222"/>
      <c r="G1254" s="222"/>
      <c r="H1254" s="222"/>
      <c r="I1254" s="222"/>
      <c r="J1254" s="222"/>
      <c r="K1254" s="222"/>
      <c r="L1254" s="222"/>
      <c r="M1254" s="222"/>
      <c r="N1254" s="222"/>
      <c r="O1254" s="222"/>
      <c r="P1254" s="222"/>
      <c r="Q1254" s="222"/>
      <c r="R1254" s="222"/>
      <c r="S1254" s="222"/>
      <c r="T1254" s="222"/>
      <c r="U1254" s="222"/>
      <c r="V1254" s="222"/>
      <c r="W1254" s="222"/>
      <c r="X1254" s="222"/>
      <c r="Y1254" s="211"/>
      <c r="Z1254" s="211"/>
      <c r="AA1254" s="211"/>
      <c r="AB1254" s="211"/>
      <c r="AC1254" s="211"/>
      <c r="AD1254" s="211"/>
      <c r="AE1254" s="211"/>
      <c r="AF1254" s="211"/>
      <c r="AG1254" s="211" t="s">
        <v>288</v>
      </c>
      <c r="AH1254" s="211">
        <v>0</v>
      </c>
      <c r="AI1254" s="211"/>
      <c r="AJ1254" s="211"/>
      <c r="AK1254" s="211"/>
      <c r="AL1254" s="211"/>
      <c r="AM1254" s="211"/>
      <c r="AN1254" s="211"/>
      <c r="AO1254" s="211"/>
      <c r="AP1254" s="211"/>
      <c r="AQ1254" s="211"/>
      <c r="AR1254" s="211"/>
      <c r="AS1254" s="211"/>
      <c r="AT1254" s="211"/>
      <c r="AU1254" s="211"/>
      <c r="AV1254" s="211"/>
      <c r="AW1254" s="211"/>
      <c r="AX1254" s="211"/>
      <c r="AY1254" s="211"/>
      <c r="AZ1254" s="211"/>
      <c r="BA1254" s="211"/>
      <c r="BB1254" s="211"/>
      <c r="BC1254" s="211"/>
      <c r="BD1254" s="211"/>
      <c r="BE1254" s="211"/>
      <c r="BF1254" s="211"/>
      <c r="BG1254" s="211"/>
      <c r="BH1254" s="211"/>
    </row>
    <row r="1255" spans="1:60" outlineLevel="1" x14ac:dyDescent="0.2">
      <c r="A1255" s="218"/>
      <c r="B1255" s="219"/>
      <c r="C1255" s="268" t="s">
        <v>2371</v>
      </c>
      <c r="D1255" s="259"/>
      <c r="E1255" s="260">
        <v>4.4000000000000004</v>
      </c>
      <c r="F1255" s="222"/>
      <c r="G1255" s="222"/>
      <c r="H1255" s="222"/>
      <c r="I1255" s="222"/>
      <c r="J1255" s="222"/>
      <c r="K1255" s="222"/>
      <c r="L1255" s="222"/>
      <c r="M1255" s="222"/>
      <c r="N1255" s="222"/>
      <c r="O1255" s="222"/>
      <c r="P1255" s="222"/>
      <c r="Q1255" s="222"/>
      <c r="R1255" s="222"/>
      <c r="S1255" s="222"/>
      <c r="T1255" s="222"/>
      <c r="U1255" s="222"/>
      <c r="V1255" s="222"/>
      <c r="W1255" s="222"/>
      <c r="X1255" s="222"/>
      <c r="Y1255" s="211"/>
      <c r="Z1255" s="211"/>
      <c r="AA1255" s="211"/>
      <c r="AB1255" s="211"/>
      <c r="AC1255" s="211"/>
      <c r="AD1255" s="211"/>
      <c r="AE1255" s="211"/>
      <c r="AF1255" s="211"/>
      <c r="AG1255" s="211" t="s">
        <v>288</v>
      </c>
      <c r="AH1255" s="211">
        <v>0</v>
      </c>
      <c r="AI1255" s="211"/>
      <c r="AJ1255" s="211"/>
      <c r="AK1255" s="211"/>
      <c r="AL1255" s="211"/>
      <c r="AM1255" s="211"/>
      <c r="AN1255" s="211"/>
      <c r="AO1255" s="211"/>
      <c r="AP1255" s="211"/>
      <c r="AQ1255" s="211"/>
      <c r="AR1255" s="211"/>
      <c r="AS1255" s="211"/>
      <c r="AT1255" s="211"/>
      <c r="AU1255" s="211"/>
      <c r="AV1255" s="211"/>
      <c r="AW1255" s="211"/>
      <c r="AX1255" s="211"/>
      <c r="AY1255" s="211"/>
      <c r="AZ1255" s="211"/>
      <c r="BA1255" s="211"/>
      <c r="BB1255" s="211"/>
      <c r="BC1255" s="211"/>
      <c r="BD1255" s="211"/>
      <c r="BE1255" s="211"/>
      <c r="BF1255" s="211"/>
      <c r="BG1255" s="211"/>
      <c r="BH1255" s="211"/>
    </row>
    <row r="1256" spans="1:60" outlineLevel="1" x14ac:dyDescent="0.2">
      <c r="A1256" s="218"/>
      <c r="B1256" s="219"/>
      <c r="C1256" s="268" t="s">
        <v>2372</v>
      </c>
      <c r="D1256" s="259"/>
      <c r="E1256" s="260">
        <v>13.5</v>
      </c>
      <c r="F1256" s="222"/>
      <c r="G1256" s="222"/>
      <c r="H1256" s="222"/>
      <c r="I1256" s="222"/>
      <c r="J1256" s="222"/>
      <c r="K1256" s="222"/>
      <c r="L1256" s="222"/>
      <c r="M1256" s="222"/>
      <c r="N1256" s="222"/>
      <c r="O1256" s="222"/>
      <c r="P1256" s="222"/>
      <c r="Q1256" s="222"/>
      <c r="R1256" s="222"/>
      <c r="S1256" s="222"/>
      <c r="T1256" s="222"/>
      <c r="U1256" s="222"/>
      <c r="V1256" s="222"/>
      <c r="W1256" s="222"/>
      <c r="X1256" s="222"/>
      <c r="Y1256" s="211"/>
      <c r="Z1256" s="211"/>
      <c r="AA1256" s="211"/>
      <c r="AB1256" s="211"/>
      <c r="AC1256" s="211"/>
      <c r="AD1256" s="211"/>
      <c r="AE1256" s="211"/>
      <c r="AF1256" s="211"/>
      <c r="AG1256" s="211" t="s">
        <v>288</v>
      </c>
      <c r="AH1256" s="211">
        <v>0</v>
      </c>
      <c r="AI1256" s="211"/>
      <c r="AJ1256" s="211"/>
      <c r="AK1256" s="211"/>
      <c r="AL1256" s="211"/>
      <c r="AM1256" s="211"/>
      <c r="AN1256" s="211"/>
      <c r="AO1256" s="211"/>
      <c r="AP1256" s="211"/>
      <c r="AQ1256" s="211"/>
      <c r="AR1256" s="211"/>
      <c r="AS1256" s="211"/>
      <c r="AT1256" s="211"/>
      <c r="AU1256" s="211"/>
      <c r="AV1256" s="211"/>
      <c r="AW1256" s="211"/>
      <c r="AX1256" s="211"/>
      <c r="AY1256" s="211"/>
      <c r="AZ1256" s="211"/>
      <c r="BA1256" s="211"/>
      <c r="BB1256" s="211"/>
      <c r="BC1256" s="211"/>
      <c r="BD1256" s="211"/>
      <c r="BE1256" s="211"/>
      <c r="BF1256" s="211"/>
      <c r="BG1256" s="211"/>
      <c r="BH1256" s="211"/>
    </row>
    <row r="1257" spans="1:60" outlineLevel="1" x14ac:dyDescent="0.2">
      <c r="A1257" s="218"/>
      <c r="B1257" s="219"/>
      <c r="C1257" s="268" t="s">
        <v>2373</v>
      </c>
      <c r="D1257" s="259"/>
      <c r="E1257" s="260">
        <v>50.4</v>
      </c>
      <c r="F1257" s="222"/>
      <c r="G1257" s="222"/>
      <c r="H1257" s="222"/>
      <c r="I1257" s="222"/>
      <c r="J1257" s="222"/>
      <c r="K1257" s="222"/>
      <c r="L1257" s="222"/>
      <c r="M1257" s="222"/>
      <c r="N1257" s="222"/>
      <c r="O1257" s="222"/>
      <c r="P1257" s="222"/>
      <c r="Q1257" s="222"/>
      <c r="R1257" s="222"/>
      <c r="S1257" s="222"/>
      <c r="T1257" s="222"/>
      <c r="U1257" s="222"/>
      <c r="V1257" s="222"/>
      <c r="W1257" s="222"/>
      <c r="X1257" s="222"/>
      <c r="Y1257" s="211"/>
      <c r="Z1257" s="211"/>
      <c r="AA1257" s="211"/>
      <c r="AB1257" s="211"/>
      <c r="AC1257" s="211"/>
      <c r="AD1257" s="211"/>
      <c r="AE1257" s="211"/>
      <c r="AF1257" s="211"/>
      <c r="AG1257" s="211" t="s">
        <v>288</v>
      </c>
      <c r="AH1257" s="211">
        <v>0</v>
      </c>
      <c r="AI1257" s="211"/>
      <c r="AJ1257" s="211"/>
      <c r="AK1257" s="211"/>
      <c r="AL1257" s="211"/>
      <c r="AM1257" s="211"/>
      <c r="AN1257" s="211"/>
      <c r="AO1257" s="211"/>
      <c r="AP1257" s="211"/>
      <c r="AQ1257" s="211"/>
      <c r="AR1257" s="211"/>
      <c r="AS1257" s="211"/>
      <c r="AT1257" s="211"/>
      <c r="AU1257" s="211"/>
      <c r="AV1257" s="211"/>
      <c r="AW1257" s="211"/>
      <c r="AX1257" s="211"/>
      <c r="AY1257" s="211"/>
      <c r="AZ1257" s="211"/>
      <c r="BA1257" s="211"/>
      <c r="BB1257" s="211"/>
      <c r="BC1257" s="211"/>
      <c r="BD1257" s="211"/>
      <c r="BE1257" s="211"/>
      <c r="BF1257" s="211"/>
      <c r="BG1257" s="211"/>
      <c r="BH1257" s="211"/>
    </row>
    <row r="1258" spans="1:60" outlineLevel="1" x14ac:dyDescent="0.2">
      <c r="A1258" s="218"/>
      <c r="B1258" s="219"/>
      <c r="C1258" s="268" t="s">
        <v>2374</v>
      </c>
      <c r="D1258" s="259"/>
      <c r="E1258" s="260">
        <v>7.44</v>
      </c>
      <c r="F1258" s="222"/>
      <c r="G1258" s="222"/>
      <c r="H1258" s="222"/>
      <c r="I1258" s="222"/>
      <c r="J1258" s="222"/>
      <c r="K1258" s="222"/>
      <c r="L1258" s="222"/>
      <c r="M1258" s="222"/>
      <c r="N1258" s="222"/>
      <c r="O1258" s="222"/>
      <c r="P1258" s="222"/>
      <c r="Q1258" s="222"/>
      <c r="R1258" s="222"/>
      <c r="S1258" s="222"/>
      <c r="T1258" s="222"/>
      <c r="U1258" s="222"/>
      <c r="V1258" s="222"/>
      <c r="W1258" s="222"/>
      <c r="X1258" s="222"/>
      <c r="Y1258" s="211"/>
      <c r="Z1258" s="211"/>
      <c r="AA1258" s="211"/>
      <c r="AB1258" s="211"/>
      <c r="AC1258" s="211"/>
      <c r="AD1258" s="211"/>
      <c r="AE1258" s="211"/>
      <c r="AF1258" s="211"/>
      <c r="AG1258" s="211" t="s">
        <v>288</v>
      </c>
      <c r="AH1258" s="211">
        <v>0</v>
      </c>
      <c r="AI1258" s="211"/>
      <c r="AJ1258" s="211"/>
      <c r="AK1258" s="211"/>
      <c r="AL1258" s="211"/>
      <c r="AM1258" s="211"/>
      <c r="AN1258" s="211"/>
      <c r="AO1258" s="211"/>
      <c r="AP1258" s="211"/>
      <c r="AQ1258" s="211"/>
      <c r="AR1258" s="211"/>
      <c r="AS1258" s="211"/>
      <c r="AT1258" s="211"/>
      <c r="AU1258" s="211"/>
      <c r="AV1258" s="211"/>
      <c r="AW1258" s="211"/>
      <c r="AX1258" s="211"/>
      <c r="AY1258" s="211"/>
      <c r="AZ1258" s="211"/>
      <c r="BA1258" s="211"/>
      <c r="BB1258" s="211"/>
      <c r="BC1258" s="211"/>
      <c r="BD1258" s="211"/>
      <c r="BE1258" s="211"/>
      <c r="BF1258" s="211"/>
      <c r="BG1258" s="211"/>
      <c r="BH1258" s="211"/>
    </row>
    <row r="1259" spans="1:60" outlineLevel="1" x14ac:dyDescent="0.2">
      <c r="A1259" s="218"/>
      <c r="B1259" s="219"/>
      <c r="C1259" s="268" t="s">
        <v>2375</v>
      </c>
      <c r="D1259" s="259"/>
      <c r="E1259" s="260">
        <v>3</v>
      </c>
      <c r="F1259" s="222"/>
      <c r="G1259" s="222"/>
      <c r="H1259" s="222"/>
      <c r="I1259" s="222"/>
      <c r="J1259" s="222"/>
      <c r="K1259" s="222"/>
      <c r="L1259" s="222"/>
      <c r="M1259" s="222"/>
      <c r="N1259" s="222"/>
      <c r="O1259" s="222"/>
      <c r="P1259" s="222"/>
      <c r="Q1259" s="222"/>
      <c r="R1259" s="222"/>
      <c r="S1259" s="222"/>
      <c r="T1259" s="222"/>
      <c r="U1259" s="222"/>
      <c r="V1259" s="222"/>
      <c r="W1259" s="222"/>
      <c r="X1259" s="222"/>
      <c r="Y1259" s="211"/>
      <c r="Z1259" s="211"/>
      <c r="AA1259" s="211"/>
      <c r="AB1259" s="211"/>
      <c r="AC1259" s="211"/>
      <c r="AD1259" s="211"/>
      <c r="AE1259" s="211"/>
      <c r="AF1259" s="211"/>
      <c r="AG1259" s="211" t="s">
        <v>288</v>
      </c>
      <c r="AH1259" s="211">
        <v>0</v>
      </c>
      <c r="AI1259" s="211"/>
      <c r="AJ1259" s="211"/>
      <c r="AK1259" s="211"/>
      <c r="AL1259" s="211"/>
      <c r="AM1259" s="211"/>
      <c r="AN1259" s="211"/>
      <c r="AO1259" s="211"/>
      <c r="AP1259" s="211"/>
      <c r="AQ1259" s="211"/>
      <c r="AR1259" s="211"/>
      <c r="AS1259" s="211"/>
      <c r="AT1259" s="211"/>
      <c r="AU1259" s="211"/>
      <c r="AV1259" s="211"/>
      <c r="AW1259" s="211"/>
      <c r="AX1259" s="211"/>
      <c r="AY1259" s="211"/>
      <c r="AZ1259" s="211"/>
      <c r="BA1259" s="211"/>
      <c r="BB1259" s="211"/>
      <c r="BC1259" s="211"/>
      <c r="BD1259" s="211"/>
      <c r="BE1259" s="211"/>
      <c r="BF1259" s="211"/>
      <c r="BG1259" s="211"/>
      <c r="BH1259" s="211"/>
    </row>
    <row r="1260" spans="1:60" outlineLevel="1" x14ac:dyDescent="0.2">
      <c r="A1260" s="218"/>
      <c r="B1260" s="219"/>
      <c r="C1260" s="268" t="s">
        <v>2376</v>
      </c>
      <c r="D1260" s="259"/>
      <c r="E1260" s="260">
        <v>2.8</v>
      </c>
      <c r="F1260" s="222"/>
      <c r="G1260" s="222"/>
      <c r="H1260" s="222"/>
      <c r="I1260" s="222"/>
      <c r="J1260" s="222"/>
      <c r="K1260" s="222"/>
      <c r="L1260" s="222"/>
      <c r="M1260" s="222"/>
      <c r="N1260" s="222"/>
      <c r="O1260" s="222"/>
      <c r="P1260" s="222"/>
      <c r="Q1260" s="222"/>
      <c r="R1260" s="222"/>
      <c r="S1260" s="222"/>
      <c r="T1260" s="222"/>
      <c r="U1260" s="222"/>
      <c r="V1260" s="222"/>
      <c r="W1260" s="222"/>
      <c r="X1260" s="222"/>
      <c r="Y1260" s="211"/>
      <c r="Z1260" s="211"/>
      <c r="AA1260" s="211"/>
      <c r="AB1260" s="211"/>
      <c r="AC1260" s="211"/>
      <c r="AD1260" s="211"/>
      <c r="AE1260" s="211"/>
      <c r="AF1260" s="211"/>
      <c r="AG1260" s="211" t="s">
        <v>288</v>
      </c>
      <c r="AH1260" s="211">
        <v>0</v>
      </c>
      <c r="AI1260" s="211"/>
      <c r="AJ1260" s="211"/>
      <c r="AK1260" s="211"/>
      <c r="AL1260" s="211"/>
      <c r="AM1260" s="211"/>
      <c r="AN1260" s="211"/>
      <c r="AO1260" s="211"/>
      <c r="AP1260" s="211"/>
      <c r="AQ1260" s="211"/>
      <c r="AR1260" s="211"/>
      <c r="AS1260" s="211"/>
      <c r="AT1260" s="211"/>
      <c r="AU1260" s="211"/>
      <c r="AV1260" s="211"/>
      <c r="AW1260" s="211"/>
      <c r="AX1260" s="211"/>
      <c r="AY1260" s="211"/>
      <c r="AZ1260" s="211"/>
      <c r="BA1260" s="211"/>
      <c r="BB1260" s="211"/>
      <c r="BC1260" s="211"/>
      <c r="BD1260" s="211"/>
      <c r="BE1260" s="211"/>
      <c r="BF1260" s="211"/>
      <c r="BG1260" s="211"/>
      <c r="BH1260" s="211"/>
    </row>
    <row r="1261" spans="1:60" outlineLevel="1" x14ac:dyDescent="0.2">
      <c r="A1261" s="218"/>
      <c r="B1261" s="219"/>
      <c r="C1261" s="268" t="s">
        <v>2377</v>
      </c>
      <c r="D1261" s="259"/>
      <c r="E1261" s="260">
        <v>57</v>
      </c>
      <c r="F1261" s="222"/>
      <c r="G1261" s="222"/>
      <c r="H1261" s="222"/>
      <c r="I1261" s="222"/>
      <c r="J1261" s="222"/>
      <c r="K1261" s="222"/>
      <c r="L1261" s="222"/>
      <c r="M1261" s="222"/>
      <c r="N1261" s="222"/>
      <c r="O1261" s="222"/>
      <c r="P1261" s="222"/>
      <c r="Q1261" s="222"/>
      <c r="R1261" s="222"/>
      <c r="S1261" s="222"/>
      <c r="T1261" s="222"/>
      <c r="U1261" s="222"/>
      <c r="V1261" s="222"/>
      <c r="W1261" s="222"/>
      <c r="X1261" s="222"/>
      <c r="Y1261" s="211"/>
      <c r="Z1261" s="211"/>
      <c r="AA1261" s="211"/>
      <c r="AB1261" s="211"/>
      <c r="AC1261" s="211"/>
      <c r="AD1261" s="211"/>
      <c r="AE1261" s="211"/>
      <c r="AF1261" s="211"/>
      <c r="AG1261" s="211" t="s">
        <v>288</v>
      </c>
      <c r="AH1261" s="211">
        <v>0</v>
      </c>
      <c r="AI1261" s="211"/>
      <c r="AJ1261" s="211"/>
      <c r="AK1261" s="211"/>
      <c r="AL1261" s="211"/>
      <c r="AM1261" s="211"/>
      <c r="AN1261" s="211"/>
      <c r="AO1261" s="211"/>
      <c r="AP1261" s="211"/>
      <c r="AQ1261" s="211"/>
      <c r="AR1261" s="211"/>
      <c r="AS1261" s="211"/>
      <c r="AT1261" s="211"/>
      <c r="AU1261" s="211"/>
      <c r="AV1261" s="211"/>
      <c r="AW1261" s="211"/>
      <c r="AX1261" s="211"/>
      <c r="AY1261" s="211"/>
      <c r="AZ1261" s="211"/>
      <c r="BA1261" s="211"/>
      <c r="BB1261" s="211"/>
      <c r="BC1261" s="211"/>
      <c r="BD1261" s="211"/>
      <c r="BE1261" s="211"/>
      <c r="BF1261" s="211"/>
      <c r="BG1261" s="211"/>
      <c r="BH1261" s="211"/>
    </row>
    <row r="1262" spans="1:60" outlineLevel="1" x14ac:dyDescent="0.2">
      <c r="A1262" s="218"/>
      <c r="B1262" s="219"/>
      <c r="C1262" s="268" t="s">
        <v>2378</v>
      </c>
      <c r="D1262" s="259"/>
      <c r="E1262" s="260">
        <v>13.2</v>
      </c>
      <c r="F1262" s="222"/>
      <c r="G1262" s="222"/>
      <c r="H1262" s="222"/>
      <c r="I1262" s="222"/>
      <c r="J1262" s="222"/>
      <c r="K1262" s="222"/>
      <c r="L1262" s="222"/>
      <c r="M1262" s="222"/>
      <c r="N1262" s="222"/>
      <c r="O1262" s="222"/>
      <c r="P1262" s="222"/>
      <c r="Q1262" s="222"/>
      <c r="R1262" s="222"/>
      <c r="S1262" s="222"/>
      <c r="T1262" s="222"/>
      <c r="U1262" s="222"/>
      <c r="V1262" s="222"/>
      <c r="W1262" s="222"/>
      <c r="X1262" s="222"/>
      <c r="Y1262" s="211"/>
      <c r="Z1262" s="211"/>
      <c r="AA1262" s="211"/>
      <c r="AB1262" s="211"/>
      <c r="AC1262" s="211"/>
      <c r="AD1262" s="211"/>
      <c r="AE1262" s="211"/>
      <c r="AF1262" s="211"/>
      <c r="AG1262" s="211" t="s">
        <v>288</v>
      </c>
      <c r="AH1262" s="211">
        <v>0</v>
      </c>
      <c r="AI1262" s="211"/>
      <c r="AJ1262" s="211"/>
      <c r="AK1262" s="211"/>
      <c r="AL1262" s="211"/>
      <c r="AM1262" s="211"/>
      <c r="AN1262" s="211"/>
      <c r="AO1262" s="211"/>
      <c r="AP1262" s="211"/>
      <c r="AQ1262" s="211"/>
      <c r="AR1262" s="211"/>
      <c r="AS1262" s="211"/>
      <c r="AT1262" s="211"/>
      <c r="AU1262" s="211"/>
      <c r="AV1262" s="211"/>
      <c r="AW1262" s="211"/>
      <c r="AX1262" s="211"/>
      <c r="AY1262" s="211"/>
      <c r="AZ1262" s="211"/>
      <c r="BA1262" s="211"/>
      <c r="BB1262" s="211"/>
      <c r="BC1262" s="211"/>
      <c r="BD1262" s="211"/>
      <c r="BE1262" s="211"/>
      <c r="BF1262" s="211"/>
      <c r="BG1262" s="211"/>
      <c r="BH1262" s="211"/>
    </row>
    <row r="1263" spans="1:60" outlineLevel="1" x14ac:dyDescent="0.2">
      <c r="A1263" s="218"/>
      <c r="B1263" s="219"/>
      <c r="C1263" s="268" t="s">
        <v>2379</v>
      </c>
      <c r="D1263" s="259"/>
      <c r="E1263" s="260">
        <v>8.4</v>
      </c>
      <c r="F1263" s="222"/>
      <c r="G1263" s="222"/>
      <c r="H1263" s="222"/>
      <c r="I1263" s="222"/>
      <c r="J1263" s="222"/>
      <c r="K1263" s="222"/>
      <c r="L1263" s="222"/>
      <c r="M1263" s="222"/>
      <c r="N1263" s="222"/>
      <c r="O1263" s="222"/>
      <c r="P1263" s="222"/>
      <c r="Q1263" s="222"/>
      <c r="R1263" s="222"/>
      <c r="S1263" s="222"/>
      <c r="T1263" s="222"/>
      <c r="U1263" s="222"/>
      <c r="V1263" s="222"/>
      <c r="W1263" s="222"/>
      <c r="X1263" s="222"/>
      <c r="Y1263" s="211"/>
      <c r="Z1263" s="211"/>
      <c r="AA1263" s="211"/>
      <c r="AB1263" s="211"/>
      <c r="AC1263" s="211"/>
      <c r="AD1263" s="211"/>
      <c r="AE1263" s="211"/>
      <c r="AF1263" s="211"/>
      <c r="AG1263" s="211" t="s">
        <v>288</v>
      </c>
      <c r="AH1263" s="211">
        <v>0</v>
      </c>
      <c r="AI1263" s="211"/>
      <c r="AJ1263" s="211"/>
      <c r="AK1263" s="211"/>
      <c r="AL1263" s="211"/>
      <c r="AM1263" s="211"/>
      <c r="AN1263" s="211"/>
      <c r="AO1263" s="211"/>
      <c r="AP1263" s="211"/>
      <c r="AQ1263" s="211"/>
      <c r="AR1263" s="211"/>
      <c r="AS1263" s="211"/>
      <c r="AT1263" s="211"/>
      <c r="AU1263" s="211"/>
      <c r="AV1263" s="211"/>
      <c r="AW1263" s="211"/>
      <c r="AX1263" s="211"/>
      <c r="AY1263" s="211"/>
      <c r="AZ1263" s="211"/>
      <c r="BA1263" s="211"/>
      <c r="BB1263" s="211"/>
      <c r="BC1263" s="211"/>
      <c r="BD1263" s="211"/>
      <c r="BE1263" s="211"/>
      <c r="BF1263" s="211"/>
      <c r="BG1263" s="211"/>
      <c r="BH1263" s="211"/>
    </row>
    <row r="1264" spans="1:60" outlineLevel="1" x14ac:dyDescent="0.2">
      <c r="A1264" s="233">
        <v>304</v>
      </c>
      <c r="B1264" s="234" t="s">
        <v>2958</v>
      </c>
      <c r="C1264" s="252" t="s">
        <v>2959</v>
      </c>
      <c r="D1264" s="235" t="s">
        <v>246</v>
      </c>
      <c r="E1264" s="236">
        <v>16</v>
      </c>
      <c r="F1264" s="237"/>
      <c r="G1264" s="238">
        <f>ROUND(E1264*F1264,2)</f>
        <v>0</v>
      </c>
      <c r="H1264" s="237"/>
      <c r="I1264" s="238">
        <f>ROUND(E1264*H1264,2)</f>
        <v>0</v>
      </c>
      <c r="J1264" s="237"/>
      <c r="K1264" s="238">
        <f>ROUND(E1264*J1264,2)</f>
        <v>0</v>
      </c>
      <c r="L1264" s="238">
        <v>21</v>
      </c>
      <c r="M1264" s="238">
        <f>G1264*(1+L1264/100)</f>
        <v>0</v>
      </c>
      <c r="N1264" s="238">
        <v>2.7999999999999998E-4</v>
      </c>
      <c r="O1264" s="238">
        <f>ROUND(E1264*N1264,2)</f>
        <v>0</v>
      </c>
      <c r="P1264" s="238">
        <v>0</v>
      </c>
      <c r="Q1264" s="238">
        <f>ROUND(E1264*P1264,2)</f>
        <v>0</v>
      </c>
      <c r="R1264" s="238" t="s">
        <v>1089</v>
      </c>
      <c r="S1264" s="238" t="s">
        <v>214</v>
      </c>
      <c r="T1264" s="239" t="s">
        <v>284</v>
      </c>
      <c r="U1264" s="222">
        <v>4.1900000000000004</v>
      </c>
      <c r="V1264" s="222">
        <f>ROUND(E1264*U1264,2)</f>
        <v>67.040000000000006</v>
      </c>
      <c r="W1264" s="222"/>
      <c r="X1264" s="222" t="s">
        <v>248</v>
      </c>
      <c r="Y1264" s="211"/>
      <c r="Z1264" s="211"/>
      <c r="AA1264" s="211"/>
      <c r="AB1264" s="211"/>
      <c r="AC1264" s="211"/>
      <c r="AD1264" s="211"/>
      <c r="AE1264" s="211"/>
      <c r="AF1264" s="211"/>
      <c r="AG1264" s="211" t="s">
        <v>745</v>
      </c>
      <c r="AH1264" s="211"/>
      <c r="AI1264" s="211"/>
      <c r="AJ1264" s="211"/>
      <c r="AK1264" s="211"/>
      <c r="AL1264" s="211"/>
      <c r="AM1264" s="211"/>
      <c r="AN1264" s="211"/>
      <c r="AO1264" s="211"/>
      <c r="AP1264" s="211"/>
      <c r="AQ1264" s="211"/>
      <c r="AR1264" s="211"/>
      <c r="AS1264" s="211"/>
      <c r="AT1264" s="211"/>
      <c r="AU1264" s="211"/>
      <c r="AV1264" s="211"/>
      <c r="AW1264" s="211"/>
      <c r="AX1264" s="211"/>
      <c r="AY1264" s="211"/>
      <c r="AZ1264" s="211"/>
      <c r="BA1264" s="211"/>
      <c r="BB1264" s="211"/>
      <c r="BC1264" s="211"/>
      <c r="BD1264" s="211"/>
      <c r="BE1264" s="211"/>
      <c r="BF1264" s="211"/>
      <c r="BG1264" s="211"/>
      <c r="BH1264" s="211"/>
    </row>
    <row r="1265" spans="1:60" outlineLevel="1" x14ac:dyDescent="0.2">
      <c r="A1265" s="218"/>
      <c r="B1265" s="219"/>
      <c r="C1265" s="268" t="s">
        <v>2960</v>
      </c>
      <c r="D1265" s="259"/>
      <c r="E1265" s="260">
        <v>16</v>
      </c>
      <c r="F1265" s="222"/>
      <c r="G1265" s="222"/>
      <c r="H1265" s="222"/>
      <c r="I1265" s="222"/>
      <c r="J1265" s="222"/>
      <c r="K1265" s="222"/>
      <c r="L1265" s="222"/>
      <c r="M1265" s="222"/>
      <c r="N1265" s="222"/>
      <c r="O1265" s="222"/>
      <c r="P1265" s="222"/>
      <c r="Q1265" s="222"/>
      <c r="R1265" s="222"/>
      <c r="S1265" s="222"/>
      <c r="T1265" s="222"/>
      <c r="U1265" s="222"/>
      <c r="V1265" s="222"/>
      <c r="W1265" s="222"/>
      <c r="X1265" s="222"/>
      <c r="Y1265" s="211"/>
      <c r="Z1265" s="211"/>
      <c r="AA1265" s="211"/>
      <c r="AB1265" s="211"/>
      <c r="AC1265" s="211"/>
      <c r="AD1265" s="211"/>
      <c r="AE1265" s="211"/>
      <c r="AF1265" s="211"/>
      <c r="AG1265" s="211" t="s">
        <v>288</v>
      </c>
      <c r="AH1265" s="211">
        <v>0</v>
      </c>
      <c r="AI1265" s="211"/>
      <c r="AJ1265" s="211"/>
      <c r="AK1265" s="211"/>
      <c r="AL1265" s="211"/>
      <c r="AM1265" s="211"/>
      <c r="AN1265" s="211"/>
      <c r="AO1265" s="211"/>
      <c r="AP1265" s="211"/>
      <c r="AQ1265" s="211"/>
      <c r="AR1265" s="211"/>
      <c r="AS1265" s="211"/>
      <c r="AT1265" s="211"/>
      <c r="AU1265" s="211"/>
      <c r="AV1265" s="211"/>
      <c r="AW1265" s="211"/>
      <c r="AX1265" s="211"/>
      <c r="AY1265" s="211"/>
      <c r="AZ1265" s="211"/>
      <c r="BA1265" s="211"/>
      <c r="BB1265" s="211"/>
      <c r="BC1265" s="211"/>
      <c r="BD1265" s="211"/>
      <c r="BE1265" s="211"/>
      <c r="BF1265" s="211"/>
      <c r="BG1265" s="211"/>
      <c r="BH1265" s="211"/>
    </row>
    <row r="1266" spans="1:60" ht="20.95" outlineLevel="1" x14ac:dyDescent="0.2">
      <c r="A1266" s="233">
        <v>305</v>
      </c>
      <c r="B1266" s="234" t="s">
        <v>1182</v>
      </c>
      <c r="C1266" s="252" t="s">
        <v>1183</v>
      </c>
      <c r="D1266" s="235" t="s">
        <v>349</v>
      </c>
      <c r="E1266" s="236">
        <v>1162.8800000000001</v>
      </c>
      <c r="F1266" s="237"/>
      <c r="G1266" s="238">
        <f>ROUND(E1266*F1266,2)</f>
        <v>0</v>
      </c>
      <c r="H1266" s="237"/>
      <c r="I1266" s="238">
        <f>ROUND(E1266*H1266,2)</f>
        <v>0</v>
      </c>
      <c r="J1266" s="237"/>
      <c r="K1266" s="238">
        <f>ROUND(E1266*J1266,2)</f>
        <v>0</v>
      </c>
      <c r="L1266" s="238">
        <v>21</v>
      </c>
      <c r="M1266" s="238">
        <f>G1266*(1+L1266/100)</f>
        <v>0</v>
      </c>
      <c r="N1266" s="238">
        <v>2.0000000000000002E-5</v>
      </c>
      <c r="O1266" s="238">
        <f>ROUND(E1266*N1266,2)</f>
        <v>0.02</v>
      </c>
      <c r="P1266" s="238">
        <v>0</v>
      </c>
      <c r="Q1266" s="238">
        <f>ROUND(E1266*P1266,2)</f>
        <v>0</v>
      </c>
      <c r="R1266" s="238" t="s">
        <v>1089</v>
      </c>
      <c r="S1266" s="238" t="s">
        <v>214</v>
      </c>
      <c r="T1266" s="239" t="s">
        <v>284</v>
      </c>
      <c r="U1266" s="222">
        <v>0.46800000000000003</v>
      </c>
      <c r="V1266" s="222">
        <f>ROUND(E1266*U1266,2)</f>
        <v>544.23</v>
      </c>
      <c r="W1266" s="222"/>
      <c r="X1266" s="222" t="s">
        <v>248</v>
      </c>
      <c r="Y1266" s="211"/>
      <c r="Z1266" s="211"/>
      <c r="AA1266" s="211"/>
      <c r="AB1266" s="211"/>
      <c r="AC1266" s="211"/>
      <c r="AD1266" s="211"/>
      <c r="AE1266" s="211"/>
      <c r="AF1266" s="211"/>
      <c r="AG1266" s="211" t="s">
        <v>745</v>
      </c>
      <c r="AH1266" s="211"/>
      <c r="AI1266" s="211"/>
      <c r="AJ1266" s="211"/>
      <c r="AK1266" s="211"/>
      <c r="AL1266" s="211"/>
      <c r="AM1266" s="211"/>
      <c r="AN1266" s="211"/>
      <c r="AO1266" s="211"/>
      <c r="AP1266" s="211"/>
      <c r="AQ1266" s="211"/>
      <c r="AR1266" s="211"/>
      <c r="AS1266" s="211"/>
      <c r="AT1266" s="211"/>
      <c r="AU1266" s="211"/>
      <c r="AV1266" s="211"/>
      <c r="AW1266" s="211"/>
      <c r="AX1266" s="211"/>
      <c r="AY1266" s="211"/>
      <c r="AZ1266" s="211"/>
      <c r="BA1266" s="211"/>
      <c r="BB1266" s="211"/>
      <c r="BC1266" s="211"/>
      <c r="BD1266" s="211"/>
      <c r="BE1266" s="211"/>
      <c r="BF1266" s="211"/>
      <c r="BG1266" s="211"/>
      <c r="BH1266" s="211"/>
    </row>
    <row r="1267" spans="1:60" outlineLevel="1" x14ac:dyDescent="0.2">
      <c r="A1267" s="218"/>
      <c r="B1267" s="219"/>
      <c r="C1267" s="268" t="s">
        <v>2961</v>
      </c>
      <c r="D1267" s="259"/>
      <c r="E1267" s="260">
        <v>25.2</v>
      </c>
      <c r="F1267" s="222"/>
      <c r="G1267" s="222"/>
      <c r="H1267" s="222"/>
      <c r="I1267" s="222"/>
      <c r="J1267" s="222"/>
      <c r="K1267" s="222"/>
      <c r="L1267" s="222"/>
      <c r="M1267" s="222"/>
      <c r="N1267" s="222"/>
      <c r="O1267" s="222"/>
      <c r="P1267" s="222"/>
      <c r="Q1267" s="222"/>
      <c r="R1267" s="222"/>
      <c r="S1267" s="222"/>
      <c r="T1267" s="222"/>
      <c r="U1267" s="222"/>
      <c r="V1267" s="222"/>
      <c r="W1267" s="222"/>
      <c r="X1267" s="222"/>
      <c r="Y1267" s="211"/>
      <c r="Z1267" s="211"/>
      <c r="AA1267" s="211"/>
      <c r="AB1267" s="211"/>
      <c r="AC1267" s="211"/>
      <c r="AD1267" s="211"/>
      <c r="AE1267" s="211"/>
      <c r="AF1267" s="211"/>
      <c r="AG1267" s="211" t="s">
        <v>288</v>
      </c>
      <c r="AH1267" s="211">
        <v>0</v>
      </c>
      <c r="AI1267" s="211"/>
      <c r="AJ1267" s="211"/>
      <c r="AK1267" s="211"/>
      <c r="AL1267" s="211"/>
      <c r="AM1267" s="211"/>
      <c r="AN1267" s="211"/>
      <c r="AO1267" s="211"/>
      <c r="AP1267" s="211"/>
      <c r="AQ1267" s="211"/>
      <c r="AR1267" s="211"/>
      <c r="AS1267" s="211"/>
      <c r="AT1267" s="211"/>
      <c r="AU1267" s="211"/>
      <c r="AV1267" s="211"/>
      <c r="AW1267" s="211"/>
      <c r="AX1267" s="211"/>
      <c r="AY1267" s="211"/>
      <c r="AZ1267" s="211"/>
      <c r="BA1267" s="211"/>
      <c r="BB1267" s="211"/>
      <c r="BC1267" s="211"/>
      <c r="BD1267" s="211"/>
      <c r="BE1267" s="211"/>
      <c r="BF1267" s="211"/>
      <c r="BG1267" s="211"/>
      <c r="BH1267" s="211"/>
    </row>
    <row r="1268" spans="1:60" outlineLevel="1" x14ac:dyDescent="0.2">
      <c r="A1268" s="218"/>
      <c r="B1268" s="219"/>
      <c r="C1268" s="268" t="s">
        <v>2962</v>
      </c>
      <c r="D1268" s="259"/>
      <c r="E1268" s="260">
        <v>102</v>
      </c>
      <c r="F1268" s="222"/>
      <c r="G1268" s="222"/>
      <c r="H1268" s="222"/>
      <c r="I1268" s="222"/>
      <c r="J1268" s="222"/>
      <c r="K1268" s="222"/>
      <c r="L1268" s="222"/>
      <c r="M1268" s="222"/>
      <c r="N1268" s="222"/>
      <c r="O1268" s="222"/>
      <c r="P1268" s="222"/>
      <c r="Q1268" s="222"/>
      <c r="R1268" s="222"/>
      <c r="S1268" s="222"/>
      <c r="T1268" s="222"/>
      <c r="U1268" s="222"/>
      <c r="V1268" s="222"/>
      <c r="W1268" s="222"/>
      <c r="X1268" s="222"/>
      <c r="Y1268" s="211"/>
      <c r="Z1268" s="211"/>
      <c r="AA1268" s="211"/>
      <c r="AB1268" s="211"/>
      <c r="AC1268" s="211"/>
      <c r="AD1268" s="211"/>
      <c r="AE1268" s="211"/>
      <c r="AF1268" s="211"/>
      <c r="AG1268" s="211" t="s">
        <v>288</v>
      </c>
      <c r="AH1268" s="211">
        <v>0</v>
      </c>
      <c r="AI1268" s="211"/>
      <c r="AJ1268" s="211"/>
      <c r="AK1268" s="211"/>
      <c r="AL1268" s="211"/>
      <c r="AM1268" s="211"/>
      <c r="AN1268" s="211"/>
      <c r="AO1268" s="211"/>
      <c r="AP1268" s="211"/>
      <c r="AQ1268" s="211"/>
      <c r="AR1268" s="211"/>
      <c r="AS1268" s="211"/>
      <c r="AT1268" s="211"/>
      <c r="AU1268" s="211"/>
      <c r="AV1268" s="211"/>
      <c r="AW1268" s="211"/>
      <c r="AX1268" s="211"/>
      <c r="AY1268" s="211"/>
      <c r="AZ1268" s="211"/>
      <c r="BA1268" s="211"/>
      <c r="BB1268" s="211"/>
      <c r="BC1268" s="211"/>
      <c r="BD1268" s="211"/>
      <c r="BE1268" s="211"/>
      <c r="BF1268" s="211"/>
      <c r="BG1268" s="211"/>
      <c r="BH1268" s="211"/>
    </row>
    <row r="1269" spans="1:60" outlineLevel="1" x14ac:dyDescent="0.2">
      <c r="A1269" s="218"/>
      <c r="B1269" s="219"/>
      <c r="C1269" s="268" t="s">
        <v>2963</v>
      </c>
      <c r="D1269" s="259"/>
      <c r="E1269" s="260">
        <v>16.8</v>
      </c>
      <c r="F1269" s="222"/>
      <c r="G1269" s="222"/>
      <c r="H1269" s="222"/>
      <c r="I1269" s="222"/>
      <c r="J1269" s="222"/>
      <c r="K1269" s="222"/>
      <c r="L1269" s="222"/>
      <c r="M1269" s="222"/>
      <c r="N1269" s="222"/>
      <c r="O1269" s="222"/>
      <c r="P1269" s="222"/>
      <c r="Q1269" s="222"/>
      <c r="R1269" s="222"/>
      <c r="S1269" s="222"/>
      <c r="T1269" s="222"/>
      <c r="U1269" s="222"/>
      <c r="V1269" s="222"/>
      <c r="W1269" s="222"/>
      <c r="X1269" s="222"/>
      <c r="Y1269" s="211"/>
      <c r="Z1269" s="211"/>
      <c r="AA1269" s="211"/>
      <c r="AB1269" s="211"/>
      <c r="AC1269" s="211"/>
      <c r="AD1269" s="211"/>
      <c r="AE1269" s="211"/>
      <c r="AF1269" s="211"/>
      <c r="AG1269" s="211" t="s">
        <v>288</v>
      </c>
      <c r="AH1269" s="211">
        <v>0</v>
      </c>
      <c r="AI1269" s="211"/>
      <c r="AJ1269" s="211"/>
      <c r="AK1269" s="211"/>
      <c r="AL1269" s="211"/>
      <c r="AM1269" s="211"/>
      <c r="AN1269" s="211"/>
      <c r="AO1269" s="211"/>
      <c r="AP1269" s="211"/>
      <c r="AQ1269" s="211"/>
      <c r="AR1269" s="211"/>
      <c r="AS1269" s="211"/>
      <c r="AT1269" s="211"/>
      <c r="AU1269" s="211"/>
      <c r="AV1269" s="211"/>
      <c r="AW1269" s="211"/>
      <c r="AX1269" s="211"/>
      <c r="AY1269" s="211"/>
      <c r="AZ1269" s="211"/>
      <c r="BA1269" s="211"/>
      <c r="BB1269" s="211"/>
      <c r="BC1269" s="211"/>
      <c r="BD1269" s="211"/>
      <c r="BE1269" s="211"/>
      <c r="BF1269" s="211"/>
      <c r="BG1269" s="211"/>
      <c r="BH1269" s="211"/>
    </row>
    <row r="1270" spans="1:60" outlineLevel="1" x14ac:dyDescent="0.2">
      <c r="A1270" s="218"/>
      <c r="B1270" s="219"/>
      <c r="C1270" s="268" t="s">
        <v>2964</v>
      </c>
      <c r="D1270" s="259"/>
      <c r="E1270" s="260">
        <v>5.6</v>
      </c>
      <c r="F1270" s="222"/>
      <c r="G1270" s="222"/>
      <c r="H1270" s="222"/>
      <c r="I1270" s="222"/>
      <c r="J1270" s="222"/>
      <c r="K1270" s="222"/>
      <c r="L1270" s="222"/>
      <c r="M1270" s="222"/>
      <c r="N1270" s="222"/>
      <c r="O1270" s="222"/>
      <c r="P1270" s="222"/>
      <c r="Q1270" s="222"/>
      <c r="R1270" s="222"/>
      <c r="S1270" s="222"/>
      <c r="T1270" s="222"/>
      <c r="U1270" s="222"/>
      <c r="V1270" s="222"/>
      <c r="W1270" s="222"/>
      <c r="X1270" s="222"/>
      <c r="Y1270" s="211"/>
      <c r="Z1270" s="211"/>
      <c r="AA1270" s="211"/>
      <c r="AB1270" s="211"/>
      <c r="AC1270" s="211"/>
      <c r="AD1270" s="211"/>
      <c r="AE1270" s="211"/>
      <c r="AF1270" s="211"/>
      <c r="AG1270" s="211" t="s">
        <v>288</v>
      </c>
      <c r="AH1270" s="211">
        <v>0</v>
      </c>
      <c r="AI1270" s="211"/>
      <c r="AJ1270" s="211"/>
      <c r="AK1270" s="211"/>
      <c r="AL1270" s="211"/>
      <c r="AM1270" s="211"/>
      <c r="AN1270" s="211"/>
      <c r="AO1270" s="211"/>
      <c r="AP1270" s="211"/>
      <c r="AQ1270" s="211"/>
      <c r="AR1270" s="211"/>
      <c r="AS1270" s="211"/>
      <c r="AT1270" s="211"/>
      <c r="AU1270" s="211"/>
      <c r="AV1270" s="211"/>
      <c r="AW1270" s="211"/>
      <c r="AX1270" s="211"/>
      <c r="AY1270" s="211"/>
      <c r="AZ1270" s="211"/>
      <c r="BA1270" s="211"/>
      <c r="BB1270" s="211"/>
      <c r="BC1270" s="211"/>
      <c r="BD1270" s="211"/>
      <c r="BE1270" s="211"/>
      <c r="BF1270" s="211"/>
      <c r="BG1270" s="211"/>
      <c r="BH1270" s="211"/>
    </row>
    <row r="1271" spans="1:60" outlineLevel="1" x14ac:dyDescent="0.2">
      <c r="A1271" s="218"/>
      <c r="B1271" s="219"/>
      <c r="C1271" s="268" t="s">
        <v>2965</v>
      </c>
      <c r="D1271" s="259"/>
      <c r="E1271" s="260">
        <v>10.8</v>
      </c>
      <c r="F1271" s="222"/>
      <c r="G1271" s="222"/>
      <c r="H1271" s="222"/>
      <c r="I1271" s="222"/>
      <c r="J1271" s="222"/>
      <c r="K1271" s="222"/>
      <c r="L1271" s="222"/>
      <c r="M1271" s="222"/>
      <c r="N1271" s="222"/>
      <c r="O1271" s="222"/>
      <c r="P1271" s="222"/>
      <c r="Q1271" s="222"/>
      <c r="R1271" s="222"/>
      <c r="S1271" s="222"/>
      <c r="T1271" s="222"/>
      <c r="U1271" s="222"/>
      <c r="V1271" s="222"/>
      <c r="W1271" s="222"/>
      <c r="X1271" s="222"/>
      <c r="Y1271" s="211"/>
      <c r="Z1271" s="211"/>
      <c r="AA1271" s="211"/>
      <c r="AB1271" s="211"/>
      <c r="AC1271" s="211"/>
      <c r="AD1271" s="211"/>
      <c r="AE1271" s="211"/>
      <c r="AF1271" s="211"/>
      <c r="AG1271" s="211" t="s">
        <v>288</v>
      </c>
      <c r="AH1271" s="211">
        <v>0</v>
      </c>
      <c r="AI1271" s="211"/>
      <c r="AJ1271" s="211"/>
      <c r="AK1271" s="211"/>
      <c r="AL1271" s="211"/>
      <c r="AM1271" s="211"/>
      <c r="AN1271" s="211"/>
      <c r="AO1271" s="211"/>
      <c r="AP1271" s="211"/>
      <c r="AQ1271" s="211"/>
      <c r="AR1271" s="211"/>
      <c r="AS1271" s="211"/>
      <c r="AT1271" s="211"/>
      <c r="AU1271" s="211"/>
      <c r="AV1271" s="211"/>
      <c r="AW1271" s="211"/>
      <c r="AX1271" s="211"/>
      <c r="AY1271" s="211"/>
      <c r="AZ1271" s="211"/>
      <c r="BA1271" s="211"/>
      <c r="BB1271" s="211"/>
      <c r="BC1271" s="211"/>
      <c r="BD1271" s="211"/>
      <c r="BE1271" s="211"/>
      <c r="BF1271" s="211"/>
      <c r="BG1271" s="211"/>
      <c r="BH1271" s="211"/>
    </row>
    <row r="1272" spans="1:60" outlineLevel="1" x14ac:dyDescent="0.2">
      <c r="A1272" s="218"/>
      <c r="B1272" s="219"/>
      <c r="C1272" s="268" t="s">
        <v>2966</v>
      </c>
      <c r="D1272" s="259"/>
      <c r="E1272" s="260">
        <v>6</v>
      </c>
      <c r="F1272" s="222"/>
      <c r="G1272" s="222"/>
      <c r="H1272" s="222"/>
      <c r="I1272" s="222"/>
      <c r="J1272" s="222"/>
      <c r="K1272" s="222"/>
      <c r="L1272" s="222"/>
      <c r="M1272" s="222"/>
      <c r="N1272" s="222"/>
      <c r="O1272" s="222"/>
      <c r="P1272" s="222"/>
      <c r="Q1272" s="222"/>
      <c r="R1272" s="222"/>
      <c r="S1272" s="222"/>
      <c r="T1272" s="222"/>
      <c r="U1272" s="222"/>
      <c r="V1272" s="222"/>
      <c r="W1272" s="222"/>
      <c r="X1272" s="222"/>
      <c r="Y1272" s="211"/>
      <c r="Z1272" s="211"/>
      <c r="AA1272" s="211"/>
      <c r="AB1272" s="211"/>
      <c r="AC1272" s="211"/>
      <c r="AD1272" s="211"/>
      <c r="AE1272" s="211"/>
      <c r="AF1272" s="211"/>
      <c r="AG1272" s="211" t="s">
        <v>288</v>
      </c>
      <c r="AH1272" s="211">
        <v>0</v>
      </c>
      <c r="AI1272" s="211"/>
      <c r="AJ1272" s="211"/>
      <c r="AK1272" s="211"/>
      <c r="AL1272" s="211"/>
      <c r="AM1272" s="211"/>
      <c r="AN1272" s="211"/>
      <c r="AO1272" s="211"/>
      <c r="AP1272" s="211"/>
      <c r="AQ1272" s="211"/>
      <c r="AR1272" s="211"/>
      <c r="AS1272" s="211"/>
      <c r="AT1272" s="211"/>
      <c r="AU1272" s="211"/>
      <c r="AV1272" s="211"/>
      <c r="AW1272" s="211"/>
      <c r="AX1272" s="211"/>
      <c r="AY1272" s="211"/>
      <c r="AZ1272" s="211"/>
      <c r="BA1272" s="211"/>
      <c r="BB1272" s="211"/>
      <c r="BC1272" s="211"/>
      <c r="BD1272" s="211"/>
      <c r="BE1272" s="211"/>
      <c r="BF1272" s="211"/>
      <c r="BG1272" s="211"/>
      <c r="BH1272" s="211"/>
    </row>
    <row r="1273" spans="1:60" outlineLevel="1" x14ac:dyDescent="0.2">
      <c r="A1273" s="218"/>
      <c r="B1273" s="219"/>
      <c r="C1273" s="268" t="s">
        <v>2967</v>
      </c>
      <c r="D1273" s="259"/>
      <c r="E1273" s="260">
        <v>6.42</v>
      </c>
      <c r="F1273" s="222"/>
      <c r="G1273" s="222"/>
      <c r="H1273" s="222"/>
      <c r="I1273" s="222"/>
      <c r="J1273" s="222"/>
      <c r="K1273" s="222"/>
      <c r="L1273" s="222"/>
      <c r="M1273" s="222"/>
      <c r="N1273" s="222"/>
      <c r="O1273" s="222"/>
      <c r="P1273" s="222"/>
      <c r="Q1273" s="222"/>
      <c r="R1273" s="222"/>
      <c r="S1273" s="222"/>
      <c r="T1273" s="222"/>
      <c r="U1273" s="222"/>
      <c r="V1273" s="222"/>
      <c r="W1273" s="222"/>
      <c r="X1273" s="222"/>
      <c r="Y1273" s="211"/>
      <c r="Z1273" s="211"/>
      <c r="AA1273" s="211"/>
      <c r="AB1273" s="211"/>
      <c r="AC1273" s="211"/>
      <c r="AD1273" s="211"/>
      <c r="AE1273" s="211"/>
      <c r="AF1273" s="211"/>
      <c r="AG1273" s="211" t="s">
        <v>288</v>
      </c>
      <c r="AH1273" s="211">
        <v>0</v>
      </c>
      <c r="AI1273" s="211"/>
      <c r="AJ1273" s="211"/>
      <c r="AK1273" s="211"/>
      <c r="AL1273" s="211"/>
      <c r="AM1273" s="211"/>
      <c r="AN1273" s="211"/>
      <c r="AO1273" s="211"/>
      <c r="AP1273" s="211"/>
      <c r="AQ1273" s="211"/>
      <c r="AR1273" s="211"/>
      <c r="AS1273" s="211"/>
      <c r="AT1273" s="211"/>
      <c r="AU1273" s="211"/>
      <c r="AV1273" s="211"/>
      <c r="AW1273" s="211"/>
      <c r="AX1273" s="211"/>
      <c r="AY1273" s="211"/>
      <c r="AZ1273" s="211"/>
      <c r="BA1273" s="211"/>
      <c r="BB1273" s="211"/>
      <c r="BC1273" s="211"/>
      <c r="BD1273" s="211"/>
      <c r="BE1273" s="211"/>
      <c r="BF1273" s="211"/>
      <c r="BG1273" s="211"/>
      <c r="BH1273" s="211"/>
    </row>
    <row r="1274" spans="1:60" outlineLevel="1" x14ac:dyDescent="0.2">
      <c r="A1274" s="218"/>
      <c r="B1274" s="219"/>
      <c r="C1274" s="268" t="s">
        <v>2968</v>
      </c>
      <c r="D1274" s="259"/>
      <c r="E1274" s="260">
        <v>12.6</v>
      </c>
      <c r="F1274" s="222"/>
      <c r="G1274" s="222"/>
      <c r="H1274" s="222"/>
      <c r="I1274" s="222"/>
      <c r="J1274" s="222"/>
      <c r="K1274" s="222"/>
      <c r="L1274" s="222"/>
      <c r="M1274" s="222"/>
      <c r="N1274" s="222"/>
      <c r="O1274" s="222"/>
      <c r="P1274" s="222"/>
      <c r="Q1274" s="222"/>
      <c r="R1274" s="222"/>
      <c r="S1274" s="222"/>
      <c r="T1274" s="222"/>
      <c r="U1274" s="222"/>
      <c r="V1274" s="222"/>
      <c r="W1274" s="222"/>
      <c r="X1274" s="222"/>
      <c r="Y1274" s="211"/>
      <c r="Z1274" s="211"/>
      <c r="AA1274" s="211"/>
      <c r="AB1274" s="211"/>
      <c r="AC1274" s="211"/>
      <c r="AD1274" s="211"/>
      <c r="AE1274" s="211"/>
      <c r="AF1274" s="211"/>
      <c r="AG1274" s="211" t="s">
        <v>288</v>
      </c>
      <c r="AH1274" s="211">
        <v>0</v>
      </c>
      <c r="AI1274" s="211"/>
      <c r="AJ1274" s="211"/>
      <c r="AK1274" s="211"/>
      <c r="AL1274" s="211"/>
      <c r="AM1274" s="211"/>
      <c r="AN1274" s="211"/>
      <c r="AO1274" s="211"/>
      <c r="AP1274" s="211"/>
      <c r="AQ1274" s="211"/>
      <c r="AR1274" s="211"/>
      <c r="AS1274" s="211"/>
      <c r="AT1274" s="211"/>
      <c r="AU1274" s="211"/>
      <c r="AV1274" s="211"/>
      <c r="AW1274" s="211"/>
      <c r="AX1274" s="211"/>
      <c r="AY1274" s="211"/>
      <c r="AZ1274" s="211"/>
      <c r="BA1274" s="211"/>
      <c r="BB1274" s="211"/>
      <c r="BC1274" s="211"/>
      <c r="BD1274" s="211"/>
      <c r="BE1274" s="211"/>
      <c r="BF1274" s="211"/>
      <c r="BG1274" s="211"/>
      <c r="BH1274" s="211"/>
    </row>
    <row r="1275" spans="1:60" outlineLevel="1" x14ac:dyDescent="0.2">
      <c r="A1275" s="218"/>
      <c r="B1275" s="219"/>
      <c r="C1275" s="268" t="s">
        <v>2969</v>
      </c>
      <c r="D1275" s="259"/>
      <c r="E1275" s="260">
        <v>22.5</v>
      </c>
      <c r="F1275" s="222"/>
      <c r="G1275" s="222"/>
      <c r="H1275" s="222"/>
      <c r="I1275" s="222"/>
      <c r="J1275" s="222"/>
      <c r="K1275" s="222"/>
      <c r="L1275" s="222"/>
      <c r="M1275" s="222"/>
      <c r="N1275" s="222"/>
      <c r="O1275" s="222"/>
      <c r="P1275" s="222"/>
      <c r="Q1275" s="222"/>
      <c r="R1275" s="222"/>
      <c r="S1275" s="222"/>
      <c r="T1275" s="222"/>
      <c r="U1275" s="222"/>
      <c r="V1275" s="222"/>
      <c r="W1275" s="222"/>
      <c r="X1275" s="222"/>
      <c r="Y1275" s="211"/>
      <c r="Z1275" s="211"/>
      <c r="AA1275" s="211"/>
      <c r="AB1275" s="211"/>
      <c r="AC1275" s="211"/>
      <c r="AD1275" s="211"/>
      <c r="AE1275" s="211"/>
      <c r="AF1275" s="211"/>
      <c r="AG1275" s="211" t="s">
        <v>288</v>
      </c>
      <c r="AH1275" s="211">
        <v>0</v>
      </c>
      <c r="AI1275" s="211"/>
      <c r="AJ1275" s="211"/>
      <c r="AK1275" s="211"/>
      <c r="AL1275" s="211"/>
      <c r="AM1275" s="211"/>
      <c r="AN1275" s="211"/>
      <c r="AO1275" s="211"/>
      <c r="AP1275" s="211"/>
      <c r="AQ1275" s="211"/>
      <c r="AR1275" s="211"/>
      <c r="AS1275" s="211"/>
      <c r="AT1275" s="211"/>
      <c r="AU1275" s="211"/>
      <c r="AV1275" s="211"/>
      <c r="AW1275" s="211"/>
      <c r="AX1275" s="211"/>
      <c r="AY1275" s="211"/>
      <c r="AZ1275" s="211"/>
      <c r="BA1275" s="211"/>
      <c r="BB1275" s="211"/>
      <c r="BC1275" s="211"/>
      <c r="BD1275" s="211"/>
      <c r="BE1275" s="211"/>
      <c r="BF1275" s="211"/>
      <c r="BG1275" s="211"/>
      <c r="BH1275" s="211"/>
    </row>
    <row r="1276" spans="1:60" outlineLevel="1" x14ac:dyDescent="0.2">
      <c r="A1276" s="218"/>
      <c r="B1276" s="219"/>
      <c r="C1276" s="268" t="s">
        <v>2970</v>
      </c>
      <c r="D1276" s="259"/>
      <c r="E1276" s="260">
        <v>9.6</v>
      </c>
      <c r="F1276" s="222"/>
      <c r="G1276" s="222"/>
      <c r="H1276" s="222"/>
      <c r="I1276" s="222"/>
      <c r="J1276" s="222"/>
      <c r="K1276" s="222"/>
      <c r="L1276" s="222"/>
      <c r="M1276" s="222"/>
      <c r="N1276" s="222"/>
      <c r="O1276" s="222"/>
      <c r="P1276" s="222"/>
      <c r="Q1276" s="222"/>
      <c r="R1276" s="222"/>
      <c r="S1276" s="222"/>
      <c r="T1276" s="222"/>
      <c r="U1276" s="222"/>
      <c r="V1276" s="222"/>
      <c r="W1276" s="222"/>
      <c r="X1276" s="222"/>
      <c r="Y1276" s="211"/>
      <c r="Z1276" s="211"/>
      <c r="AA1276" s="211"/>
      <c r="AB1276" s="211"/>
      <c r="AC1276" s="211"/>
      <c r="AD1276" s="211"/>
      <c r="AE1276" s="211"/>
      <c r="AF1276" s="211"/>
      <c r="AG1276" s="211" t="s">
        <v>288</v>
      </c>
      <c r="AH1276" s="211">
        <v>0</v>
      </c>
      <c r="AI1276" s="211"/>
      <c r="AJ1276" s="211"/>
      <c r="AK1276" s="211"/>
      <c r="AL1276" s="211"/>
      <c r="AM1276" s="211"/>
      <c r="AN1276" s="211"/>
      <c r="AO1276" s="211"/>
      <c r="AP1276" s="211"/>
      <c r="AQ1276" s="211"/>
      <c r="AR1276" s="211"/>
      <c r="AS1276" s="211"/>
      <c r="AT1276" s="211"/>
      <c r="AU1276" s="211"/>
      <c r="AV1276" s="211"/>
      <c r="AW1276" s="211"/>
      <c r="AX1276" s="211"/>
      <c r="AY1276" s="211"/>
      <c r="AZ1276" s="211"/>
      <c r="BA1276" s="211"/>
      <c r="BB1276" s="211"/>
      <c r="BC1276" s="211"/>
      <c r="BD1276" s="211"/>
      <c r="BE1276" s="211"/>
      <c r="BF1276" s="211"/>
      <c r="BG1276" s="211"/>
      <c r="BH1276" s="211"/>
    </row>
    <row r="1277" spans="1:60" outlineLevel="1" x14ac:dyDescent="0.2">
      <c r="A1277" s="218"/>
      <c r="B1277" s="219"/>
      <c r="C1277" s="268" t="s">
        <v>2971</v>
      </c>
      <c r="D1277" s="259"/>
      <c r="E1277" s="260">
        <v>64.8</v>
      </c>
      <c r="F1277" s="222"/>
      <c r="G1277" s="222"/>
      <c r="H1277" s="222"/>
      <c r="I1277" s="222"/>
      <c r="J1277" s="222"/>
      <c r="K1277" s="222"/>
      <c r="L1277" s="222"/>
      <c r="M1277" s="222"/>
      <c r="N1277" s="222"/>
      <c r="O1277" s="222"/>
      <c r="P1277" s="222"/>
      <c r="Q1277" s="222"/>
      <c r="R1277" s="222"/>
      <c r="S1277" s="222"/>
      <c r="T1277" s="222"/>
      <c r="U1277" s="222"/>
      <c r="V1277" s="222"/>
      <c r="W1277" s="222"/>
      <c r="X1277" s="222"/>
      <c r="Y1277" s="211"/>
      <c r="Z1277" s="211"/>
      <c r="AA1277" s="211"/>
      <c r="AB1277" s="211"/>
      <c r="AC1277" s="211"/>
      <c r="AD1277" s="211"/>
      <c r="AE1277" s="211"/>
      <c r="AF1277" s="211"/>
      <c r="AG1277" s="211" t="s">
        <v>288</v>
      </c>
      <c r="AH1277" s="211">
        <v>0</v>
      </c>
      <c r="AI1277" s="211"/>
      <c r="AJ1277" s="211"/>
      <c r="AK1277" s="211"/>
      <c r="AL1277" s="211"/>
      <c r="AM1277" s="211"/>
      <c r="AN1277" s="211"/>
      <c r="AO1277" s="211"/>
      <c r="AP1277" s="211"/>
      <c r="AQ1277" s="211"/>
      <c r="AR1277" s="211"/>
      <c r="AS1277" s="211"/>
      <c r="AT1277" s="211"/>
      <c r="AU1277" s="211"/>
      <c r="AV1277" s="211"/>
      <c r="AW1277" s="211"/>
      <c r="AX1277" s="211"/>
      <c r="AY1277" s="211"/>
      <c r="AZ1277" s="211"/>
      <c r="BA1277" s="211"/>
      <c r="BB1277" s="211"/>
      <c r="BC1277" s="211"/>
      <c r="BD1277" s="211"/>
      <c r="BE1277" s="211"/>
      <c r="BF1277" s="211"/>
      <c r="BG1277" s="211"/>
      <c r="BH1277" s="211"/>
    </row>
    <row r="1278" spans="1:60" outlineLevel="1" x14ac:dyDescent="0.2">
      <c r="A1278" s="218"/>
      <c r="B1278" s="219"/>
      <c r="C1278" s="268" t="s">
        <v>2972</v>
      </c>
      <c r="D1278" s="259"/>
      <c r="E1278" s="260">
        <v>39</v>
      </c>
      <c r="F1278" s="222"/>
      <c r="G1278" s="222"/>
      <c r="H1278" s="222"/>
      <c r="I1278" s="222"/>
      <c r="J1278" s="222"/>
      <c r="K1278" s="222"/>
      <c r="L1278" s="222"/>
      <c r="M1278" s="222"/>
      <c r="N1278" s="222"/>
      <c r="O1278" s="222"/>
      <c r="P1278" s="222"/>
      <c r="Q1278" s="222"/>
      <c r="R1278" s="222"/>
      <c r="S1278" s="222"/>
      <c r="T1278" s="222"/>
      <c r="U1278" s="222"/>
      <c r="V1278" s="222"/>
      <c r="W1278" s="222"/>
      <c r="X1278" s="222"/>
      <c r="Y1278" s="211"/>
      <c r="Z1278" s="211"/>
      <c r="AA1278" s="211"/>
      <c r="AB1278" s="211"/>
      <c r="AC1278" s="211"/>
      <c r="AD1278" s="211"/>
      <c r="AE1278" s="211"/>
      <c r="AF1278" s="211"/>
      <c r="AG1278" s="211" t="s">
        <v>288</v>
      </c>
      <c r="AH1278" s="211">
        <v>0</v>
      </c>
      <c r="AI1278" s="211"/>
      <c r="AJ1278" s="211"/>
      <c r="AK1278" s="211"/>
      <c r="AL1278" s="211"/>
      <c r="AM1278" s="211"/>
      <c r="AN1278" s="211"/>
      <c r="AO1278" s="211"/>
      <c r="AP1278" s="211"/>
      <c r="AQ1278" s="211"/>
      <c r="AR1278" s="211"/>
      <c r="AS1278" s="211"/>
      <c r="AT1278" s="211"/>
      <c r="AU1278" s="211"/>
      <c r="AV1278" s="211"/>
      <c r="AW1278" s="211"/>
      <c r="AX1278" s="211"/>
      <c r="AY1278" s="211"/>
      <c r="AZ1278" s="211"/>
      <c r="BA1278" s="211"/>
      <c r="BB1278" s="211"/>
      <c r="BC1278" s="211"/>
      <c r="BD1278" s="211"/>
      <c r="BE1278" s="211"/>
      <c r="BF1278" s="211"/>
      <c r="BG1278" s="211"/>
      <c r="BH1278" s="211"/>
    </row>
    <row r="1279" spans="1:60" outlineLevel="1" x14ac:dyDescent="0.2">
      <c r="A1279" s="218"/>
      <c r="B1279" s="219"/>
      <c r="C1279" s="268" t="s">
        <v>2973</v>
      </c>
      <c r="D1279" s="259"/>
      <c r="E1279" s="260">
        <v>26.76</v>
      </c>
      <c r="F1279" s="222"/>
      <c r="G1279" s="222"/>
      <c r="H1279" s="222"/>
      <c r="I1279" s="222"/>
      <c r="J1279" s="222"/>
      <c r="K1279" s="222"/>
      <c r="L1279" s="222"/>
      <c r="M1279" s="222"/>
      <c r="N1279" s="222"/>
      <c r="O1279" s="222"/>
      <c r="P1279" s="222"/>
      <c r="Q1279" s="222"/>
      <c r="R1279" s="222"/>
      <c r="S1279" s="222"/>
      <c r="T1279" s="222"/>
      <c r="U1279" s="222"/>
      <c r="V1279" s="222"/>
      <c r="W1279" s="222"/>
      <c r="X1279" s="222"/>
      <c r="Y1279" s="211"/>
      <c r="Z1279" s="211"/>
      <c r="AA1279" s="211"/>
      <c r="AB1279" s="211"/>
      <c r="AC1279" s="211"/>
      <c r="AD1279" s="211"/>
      <c r="AE1279" s="211"/>
      <c r="AF1279" s="211"/>
      <c r="AG1279" s="211" t="s">
        <v>288</v>
      </c>
      <c r="AH1279" s="211">
        <v>0</v>
      </c>
      <c r="AI1279" s="211"/>
      <c r="AJ1279" s="211"/>
      <c r="AK1279" s="211"/>
      <c r="AL1279" s="211"/>
      <c r="AM1279" s="211"/>
      <c r="AN1279" s="211"/>
      <c r="AO1279" s="211"/>
      <c r="AP1279" s="211"/>
      <c r="AQ1279" s="211"/>
      <c r="AR1279" s="211"/>
      <c r="AS1279" s="211"/>
      <c r="AT1279" s="211"/>
      <c r="AU1279" s="211"/>
      <c r="AV1279" s="211"/>
      <c r="AW1279" s="211"/>
      <c r="AX1279" s="211"/>
      <c r="AY1279" s="211"/>
      <c r="AZ1279" s="211"/>
      <c r="BA1279" s="211"/>
      <c r="BB1279" s="211"/>
      <c r="BC1279" s="211"/>
      <c r="BD1279" s="211"/>
      <c r="BE1279" s="211"/>
      <c r="BF1279" s="211"/>
      <c r="BG1279" s="211"/>
      <c r="BH1279" s="211"/>
    </row>
    <row r="1280" spans="1:60" outlineLevel="1" x14ac:dyDescent="0.2">
      <c r="A1280" s="218"/>
      <c r="B1280" s="219"/>
      <c r="C1280" s="268" t="s">
        <v>2974</v>
      </c>
      <c r="D1280" s="259"/>
      <c r="E1280" s="260">
        <v>96</v>
      </c>
      <c r="F1280" s="222"/>
      <c r="G1280" s="222"/>
      <c r="H1280" s="222"/>
      <c r="I1280" s="222"/>
      <c r="J1280" s="222"/>
      <c r="K1280" s="222"/>
      <c r="L1280" s="222"/>
      <c r="M1280" s="222"/>
      <c r="N1280" s="222"/>
      <c r="O1280" s="222"/>
      <c r="P1280" s="222"/>
      <c r="Q1280" s="222"/>
      <c r="R1280" s="222"/>
      <c r="S1280" s="222"/>
      <c r="T1280" s="222"/>
      <c r="U1280" s="222"/>
      <c r="V1280" s="222"/>
      <c r="W1280" s="222"/>
      <c r="X1280" s="222"/>
      <c r="Y1280" s="211"/>
      <c r="Z1280" s="211"/>
      <c r="AA1280" s="211"/>
      <c r="AB1280" s="211"/>
      <c r="AC1280" s="211"/>
      <c r="AD1280" s="211"/>
      <c r="AE1280" s="211"/>
      <c r="AF1280" s="211"/>
      <c r="AG1280" s="211" t="s">
        <v>288</v>
      </c>
      <c r="AH1280" s="211">
        <v>0</v>
      </c>
      <c r="AI1280" s="211"/>
      <c r="AJ1280" s="211"/>
      <c r="AK1280" s="211"/>
      <c r="AL1280" s="211"/>
      <c r="AM1280" s="211"/>
      <c r="AN1280" s="211"/>
      <c r="AO1280" s="211"/>
      <c r="AP1280" s="211"/>
      <c r="AQ1280" s="211"/>
      <c r="AR1280" s="211"/>
      <c r="AS1280" s="211"/>
      <c r="AT1280" s="211"/>
      <c r="AU1280" s="211"/>
      <c r="AV1280" s="211"/>
      <c r="AW1280" s="211"/>
      <c r="AX1280" s="211"/>
      <c r="AY1280" s="211"/>
      <c r="AZ1280" s="211"/>
      <c r="BA1280" s="211"/>
      <c r="BB1280" s="211"/>
      <c r="BC1280" s="211"/>
      <c r="BD1280" s="211"/>
      <c r="BE1280" s="211"/>
      <c r="BF1280" s="211"/>
      <c r="BG1280" s="211"/>
      <c r="BH1280" s="211"/>
    </row>
    <row r="1281" spans="1:60" outlineLevel="1" x14ac:dyDescent="0.2">
      <c r="A1281" s="218"/>
      <c r="B1281" s="219"/>
      <c r="C1281" s="268" t="s">
        <v>2975</v>
      </c>
      <c r="D1281" s="259"/>
      <c r="E1281" s="260">
        <v>184</v>
      </c>
      <c r="F1281" s="222"/>
      <c r="G1281" s="222"/>
      <c r="H1281" s="222"/>
      <c r="I1281" s="222"/>
      <c r="J1281" s="222"/>
      <c r="K1281" s="222"/>
      <c r="L1281" s="222"/>
      <c r="M1281" s="222"/>
      <c r="N1281" s="222"/>
      <c r="O1281" s="222"/>
      <c r="P1281" s="222"/>
      <c r="Q1281" s="222"/>
      <c r="R1281" s="222"/>
      <c r="S1281" s="222"/>
      <c r="T1281" s="222"/>
      <c r="U1281" s="222"/>
      <c r="V1281" s="222"/>
      <c r="W1281" s="222"/>
      <c r="X1281" s="222"/>
      <c r="Y1281" s="211"/>
      <c r="Z1281" s="211"/>
      <c r="AA1281" s="211"/>
      <c r="AB1281" s="211"/>
      <c r="AC1281" s="211"/>
      <c r="AD1281" s="211"/>
      <c r="AE1281" s="211"/>
      <c r="AF1281" s="211"/>
      <c r="AG1281" s="211" t="s">
        <v>288</v>
      </c>
      <c r="AH1281" s="211">
        <v>0</v>
      </c>
      <c r="AI1281" s="211"/>
      <c r="AJ1281" s="211"/>
      <c r="AK1281" s="211"/>
      <c r="AL1281" s="211"/>
      <c r="AM1281" s="211"/>
      <c r="AN1281" s="211"/>
      <c r="AO1281" s="211"/>
      <c r="AP1281" s="211"/>
      <c r="AQ1281" s="211"/>
      <c r="AR1281" s="211"/>
      <c r="AS1281" s="211"/>
      <c r="AT1281" s="211"/>
      <c r="AU1281" s="211"/>
      <c r="AV1281" s="211"/>
      <c r="AW1281" s="211"/>
      <c r="AX1281" s="211"/>
      <c r="AY1281" s="211"/>
      <c r="AZ1281" s="211"/>
      <c r="BA1281" s="211"/>
      <c r="BB1281" s="211"/>
      <c r="BC1281" s="211"/>
      <c r="BD1281" s="211"/>
      <c r="BE1281" s="211"/>
      <c r="BF1281" s="211"/>
      <c r="BG1281" s="211"/>
      <c r="BH1281" s="211"/>
    </row>
    <row r="1282" spans="1:60" outlineLevel="1" x14ac:dyDescent="0.2">
      <c r="A1282" s="218"/>
      <c r="B1282" s="219"/>
      <c r="C1282" s="268" t="s">
        <v>2976</v>
      </c>
      <c r="D1282" s="259"/>
      <c r="E1282" s="260">
        <v>18</v>
      </c>
      <c r="F1282" s="222"/>
      <c r="G1282" s="222"/>
      <c r="H1282" s="222"/>
      <c r="I1282" s="222"/>
      <c r="J1282" s="222"/>
      <c r="K1282" s="222"/>
      <c r="L1282" s="222"/>
      <c r="M1282" s="222"/>
      <c r="N1282" s="222"/>
      <c r="O1282" s="222"/>
      <c r="P1282" s="222"/>
      <c r="Q1282" s="222"/>
      <c r="R1282" s="222"/>
      <c r="S1282" s="222"/>
      <c r="T1282" s="222"/>
      <c r="U1282" s="222"/>
      <c r="V1282" s="222"/>
      <c r="W1282" s="222"/>
      <c r="X1282" s="222"/>
      <c r="Y1282" s="211"/>
      <c r="Z1282" s="211"/>
      <c r="AA1282" s="211"/>
      <c r="AB1282" s="211"/>
      <c r="AC1282" s="211"/>
      <c r="AD1282" s="211"/>
      <c r="AE1282" s="211"/>
      <c r="AF1282" s="211"/>
      <c r="AG1282" s="211" t="s">
        <v>288</v>
      </c>
      <c r="AH1282" s="211">
        <v>0</v>
      </c>
      <c r="AI1282" s="211"/>
      <c r="AJ1282" s="211"/>
      <c r="AK1282" s="211"/>
      <c r="AL1282" s="211"/>
      <c r="AM1282" s="211"/>
      <c r="AN1282" s="211"/>
      <c r="AO1282" s="211"/>
      <c r="AP1282" s="211"/>
      <c r="AQ1282" s="211"/>
      <c r="AR1282" s="211"/>
      <c r="AS1282" s="211"/>
      <c r="AT1282" s="211"/>
      <c r="AU1282" s="211"/>
      <c r="AV1282" s="211"/>
      <c r="AW1282" s="211"/>
      <c r="AX1282" s="211"/>
      <c r="AY1282" s="211"/>
      <c r="AZ1282" s="211"/>
      <c r="BA1282" s="211"/>
      <c r="BB1282" s="211"/>
      <c r="BC1282" s="211"/>
      <c r="BD1282" s="211"/>
      <c r="BE1282" s="211"/>
      <c r="BF1282" s="211"/>
      <c r="BG1282" s="211"/>
      <c r="BH1282" s="211"/>
    </row>
    <row r="1283" spans="1:60" outlineLevel="1" x14ac:dyDescent="0.2">
      <c r="A1283" s="218"/>
      <c r="B1283" s="219"/>
      <c r="C1283" s="268" t="s">
        <v>2977</v>
      </c>
      <c r="D1283" s="259"/>
      <c r="E1283" s="260">
        <v>21.6</v>
      </c>
      <c r="F1283" s="222"/>
      <c r="G1283" s="222"/>
      <c r="H1283" s="222"/>
      <c r="I1283" s="222"/>
      <c r="J1283" s="222"/>
      <c r="K1283" s="222"/>
      <c r="L1283" s="222"/>
      <c r="M1283" s="222"/>
      <c r="N1283" s="222"/>
      <c r="O1283" s="222"/>
      <c r="P1283" s="222"/>
      <c r="Q1283" s="222"/>
      <c r="R1283" s="222"/>
      <c r="S1283" s="222"/>
      <c r="T1283" s="222"/>
      <c r="U1283" s="222"/>
      <c r="V1283" s="222"/>
      <c r="W1283" s="222"/>
      <c r="X1283" s="222"/>
      <c r="Y1283" s="211"/>
      <c r="Z1283" s="211"/>
      <c r="AA1283" s="211"/>
      <c r="AB1283" s="211"/>
      <c r="AC1283" s="211"/>
      <c r="AD1283" s="211"/>
      <c r="AE1283" s="211"/>
      <c r="AF1283" s="211"/>
      <c r="AG1283" s="211" t="s">
        <v>288</v>
      </c>
      <c r="AH1283" s="211">
        <v>0</v>
      </c>
      <c r="AI1283" s="211"/>
      <c r="AJ1283" s="211"/>
      <c r="AK1283" s="211"/>
      <c r="AL1283" s="211"/>
      <c r="AM1283" s="211"/>
      <c r="AN1283" s="211"/>
      <c r="AO1283" s="211"/>
      <c r="AP1283" s="211"/>
      <c r="AQ1283" s="211"/>
      <c r="AR1283" s="211"/>
      <c r="AS1283" s="211"/>
      <c r="AT1283" s="211"/>
      <c r="AU1283" s="211"/>
      <c r="AV1283" s="211"/>
      <c r="AW1283" s="211"/>
      <c r="AX1283" s="211"/>
      <c r="AY1283" s="211"/>
      <c r="AZ1283" s="211"/>
      <c r="BA1283" s="211"/>
      <c r="BB1283" s="211"/>
      <c r="BC1283" s="211"/>
      <c r="BD1283" s="211"/>
      <c r="BE1283" s="211"/>
      <c r="BF1283" s="211"/>
      <c r="BG1283" s="211"/>
      <c r="BH1283" s="211"/>
    </row>
    <row r="1284" spans="1:60" outlineLevel="1" x14ac:dyDescent="0.2">
      <c r="A1284" s="218"/>
      <c r="B1284" s="219"/>
      <c r="C1284" s="268" t="s">
        <v>2978</v>
      </c>
      <c r="D1284" s="259"/>
      <c r="E1284" s="260">
        <v>120</v>
      </c>
      <c r="F1284" s="222"/>
      <c r="G1284" s="222"/>
      <c r="H1284" s="222"/>
      <c r="I1284" s="222"/>
      <c r="J1284" s="222"/>
      <c r="K1284" s="222"/>
      <c r="L1284" s="222"/>
      <c r="M1284" s="222"/>
      <c r="N1284" s="222"/>
      <c r="O1284" s="222"/>
      <c r="P1284" s="222"/>
      <c r="Q1284" s="222"/>
      <c r="R1284" s="222"/>
      <c r="S1284" s="222"/>
      <c r="T1284" s="222"/>
      <c r="U1284" s="222"/>
      <c r="V1284" s="222"/>
      <c r="W1284" s="222"/>
      <c r="X1284" s="222"/>
      <c r="Y1284" s="211"/>
      <c r="Z1284" s="211"/>
      <c r="AA1284" s="211"/>
      <c r="AB1284" s="211"/>
      <c r="AC1284" s="211"/>
      <c r="AD1284" s="211"/>
      <c r="AE1284" s="211"/>
      <c r="AF1284" s="211"/>
      <c r="AG1284" s="211" t="s">
        <v>288</v>
      </c>
      <c r="AH1284" s="211">
        <v>0</v>
      </c>
      <c r="AI1284" s="211"/>
      <c r="AJ1284" s="211"/>
      <c r="AK1284" s="211"/>
      <c r="AL1284" s="211"/>
      <c r="AM1284" s="211"/>
      <c r="AN1284" s="211"/>
      <c r="AO1284" s="211"/>
      <c r="AP1284" s="211"/>
      <c r="AQ1284" s="211"/>
      <c r="AR1284" s="211"/>
      <c r="AS1284" s="211"/>
      <c r="AT1284" s="211"/>
      <c r="AU1284" s="211"/>
      <c r="AV1284" s="211"/>
      <c r="AW1284" s="211"/>
      <c r="AX1284" s="211"/>
      <c r="AY1284" s="211"/>
      <c r="AZ1284" s="211"/>
      <c r="BA1284" s="211"/>
      <c r="BB1284" s="211"/>
      <c r="BC1284" s="211"/>
      <c r="BD1284" s="211"/>
      <c r="BE1284" s="211"/>
      <c r="BF1284" s="211"/>
      <c r="BG1284" s="211"/>
      <c r="BH1284" s="211"/>
    </row>
    <row r="1285" spans="1:60" outlineLevel="1" x14ac:dyDescent="0.2">
      <c r="A1285" s="218"/>
      <c r="B1285" s="219"/>
      <c r="C1285" s="268" t="s">
        <v>2979</v>
      </c>
      <c r="D1285" s="259"/>
      <c r="E1285" s="260">
        <v>43.2</v>
      </c>
      <c r="F1285" s="222"/>
      <c r="G1285" s="222"/>
      <c r="H1285" s="222"/>
      <c r="I1285" s="222"/>
      <c r="J1285" s="222"/>
      <c r="K1285" s="222"/>
      <c r="L1285" s="222"/>
      <c r="M1285" s="222"/>
      <c r="N1285" s="222"/>
      <c r="O1285" s="222"/>
      <c r="P1285" s="222"/>
      <c r="Q1285" s="222"/>
      <c r="R1285" s="222"/>
      <c r="S1285" s="222"/>
      <c r="T1285" s="222"/>
      <c r="U1285" s="222"/>
      <c r="V1285" s="222"/>
      <c r="W1285" s="222"/>
      <c r="X1285" s="222"/>
      <c r="Y1285" s="211"/>
      <c r="Z1285" s="211"/>
      <c r="AA1285" s="211"/>
      <c r="AB1285" s="211"/>
      <c r="AC1285" s="211"/>
      <c r="AD1285" s="211"/>
      <c r="AE1285" s="211"/>
      <c r="AF1285" s="211"/>
      <c r="AG1285" s="211" t="s">
        <v>288</v>
      </c>
      <c r="AH1285" s="211">
        <v>0</v>
      </c>
      <c r="AI1285" s="211"/>
      <c r="AJ1285" s="211"/>
      <c r="AK1285" s="211"/>
      <c r="AL1285" s="211"/>
      <c r="AM1285" s="211"/>
      <c r="AN1285" s="211"/>
      <c r="AO1285" s="211"/>
      <c r="AP1285" s="211"/>
      <c r="AQ1285" s="211"/>
      <c r="AR1285" s="211"/>
      <c r="AS1285" s="211"/>
      <c r="AT1285" s="211"/>
      <c r="AU1285" s="211"/>
      <c r="AV1285" s="211"/>
      <c r="AW1285" s="211"/>
      <c r="AX1285" s="211"/>
      <c r="AY1285" s="211"/>
      <c r="AZ1285" s="211"/>
      <c r="BA1285" s="211"/>
      <c r="BB1285" s="211"/>
      <c r="BC1285" s="211"/>
      <c r="BD1285" s="211"/>
      <c r="BE1285" s="211"/>
      <c r="BF1285" s="211"/>
      <c r="BG1285" s="211"/>
      <c r="BH1285" s="211"/>
    </row>
    <row r="1286" spans="1:60" outlineLevel="1" x14ac:dyDescent="0.2">
      <c r="A1286" s="218"/>
      <c r="B1286" s="219"/>
      <c r="C1286" s="268" t="s">
        <v>2980</v>
      </c>
      <c r="D1286" s="259"/>
      <c r="E1286" s="260">
        <v>36</v>
      </c>
      <c r="F1286" s="222"/>
      <c r="G1286" s="222"/>
      <c r="H1286" s="222"/>
      <c r="I1286" s="222"/>
      <c r="J1286" s="222"/>
      <c r="K1286" s="222"/>
      <c r="L1286" s="222"/>
      <c r="M1286" s="222"/>
      <c r="N1286" s="222"/>
      <c r="O1286" s="222"/>
      <c r="P1286" s="222"/>
      <c r="Q1286" s="222"/>
      <c r="R1286" s="222"/>
      <c r="S1286" s="222"/>
      <c r="T1286" s="222"/>
      <c r="U1286" s="222"/>
      <c r="V1286" s="222"/>
      <c r="W1286" s="222"/>
      <c r="X1286" s="222"/>
      <c r="Y1286" s="211"/>
      <c r="Z1286" s="211"/>
      <c r="AA1286" s="211"/>
      <c r="AB1286" s="211"/>
      <c r="AC1286" s="211"/>
      <c r="AD1286" s="211"/>
      <c r="AE1286" s="211"/>
      <c r="AF1286" s="211"/>
      <c r="AG1286" s="211" t="s">
        <v>288</v>
      </c>
      <c r="AH1286" s="211">
        <v>0</v>
      </c>
      <c r="AI1286" s="211"/>
      <c r="AJ1286" s="211"/>
      <c r="AK1286" s="211"/>
      <c r="AL1286" s="211"/>
      <c r="AM1286" s="211"/>
      <c r="AN1286" s="211"/>
      <c r="AO1286" s="211"/>
      <c r="AP1286" s="211"/>
      <c r="AQ1286" s="211"/>
      <c r="AR1286" s="211"/>
      <c r="AS1286" s="211"/>
      <c r="AT1286" s="211"/>
      <c r="AU1286" s="211"/>
      <c r="AV1286" s="211"/>
      <c r="AW1286" s="211"/>
      <c r="AX1286" s="211"/>
      <c r="AY1286" s="211"/>
      <c r="AZ1286" s="211"/>
      <c r="BA1286" s="211"/>
      <c r="BB1286" s="211"/>
      <c r="BC1286" s="211"/>
      <c r="BD1286" s="211"/>
      <c r="BE1286" s="211"/>
      <c r="BF1286" s="211"/>
      <c r="BG1286" s="211"/>
      <c r="BH1286" s="211"/>
    </row>
    <row r="1287" spans="1:60" outlineLevel="1" x14ac:dyDescent="0.2">
      <c r="A1287" s="218"/>
      <c r="B1287" s="219"/>
      <c r="C1287" s="268" t="s">
        <v>2981</v>
      </c>
      <c r="D1287" s="259"/>
      <c r="E1287" s="260">
        <v>75.599999999999994</v>
      </c>
      <c r="F1287" s="222"/>
      <c r="G1287" s="222"/>
      <c r="H1287" s="222"/>
      <c r="I1287" s="222"/>
      <c r="J1287" s="222"/>
      <c r="K1287" s="222"/>
      <c r="L1287" s="222"/>
      <c r="M1287" s="222"/>
      <c r="N1287" s="222"/>
      <c r="O1287" s="222"/>
      <c r="P1287" s="222"/>
      <c r="Q1287" s="222"/>
      <c r="R1287" s="222"/>
      <c r="S1287" s="222"/>
      <c r="T1287" s="222"/>
      <c r="U1287" s="222"/>
      <c r="V1287" s="222"/>
      <c r="W1287" s="222"/>
      <c r="X1287" s="222"/>
      <c r="Y1287" s="211"/>
      <c r="Z1287" s="211"/>
      <c r="AA1287" s="211"/>
      <c r="AB1287" s="211"/>
      <c r="AC1287" s="211"/>
      <c r="AD1287" s="211"/>
      <c r="AE1287" s="211"/>
      <c r="AF1287" s="211"/>
      <c r="AG1287" s="211" t="s">
        <v>288</v>
      </c>
      <c r="AH1287" s="211">
        <v>0</v>
      </c>
      <c r="AI1287" s="211"/>
      <c r="AJ1287" s="211"/>
      <c r="AK1287" s="211"/>
      <c r="AL1287" s="211"/>
      <c r="AM1287" s="211"/>
      <c r="AN1287" s="211"/>
      <c r="AO1287" s="211"/>
      <c r="AP1287" s="211"/>
      <c r="AQ1287" s="211"/>
      <c r="AR1287" s="211"/>
      <c r="AS1287" s="211"/>
      <c r="AT1287" s="211"/>
      <c r="AU1287" s="211"/>
      <c r="AV1287" s="211"/>
      <c r="AW1287" s="211"/>
      <c r="AX1287" s="211"/>
      <c r="AY1287" s="211"/>
      <c r="AZ1287" s="211"/>
      <c r="BA1287" s="211"/>
      <c r="BB1287" s="211"/>
      <c r="BC1287" s="211"/>
      <c r="BD1287" s="211"/>
      <c r="BE1287" s="211"/>
      <c r="BF1287" s="211"/>
      <c r="BG1287" s="211"/>
      <c r="BH1287" s="211"/>
    </row>
    <row r="1288" spans="1:60" outlineLevel="1" x14ac:dyDescent="0.2">
      <c r="A1288" s="218"/>
      <c r="B1288" s="219"/>
      <c r="C1288" s="268" t="s">
        <v>2982</v>
      </c>
      <c r="D1288" s="259"/>
      <c r="E1288" s="260">
        <v>19.600000000000001</v>
      </c>
      <c r="F1288" s="222"/>
      <c r="G1288" s="222"/>
      <c r="H1288" s="222"/>
      <c r="I1288" s="222"/>
      <c r="J1288" s="222"/>
      <c r="K1288" s="222"/>
      <c r="L1288" s="222"/>
      <c r="M1288" s="222"/>
      <c r="N1288" s="222"/>
      <c r="O1288" s="222"/>
      <c r="P1288" s="222"/>
      <c r="Q1288" s="222"/>
      <c r="R1288" s="222"/>
      <c r="S1288" s="222"/>
      <c r="T1288" s="222"/>
      <c r="U1288" s="222"/>
      <c r="V1288" s="222"/>
      <c r="W1288" s="222"/>
      <c r="X1288" s="222"/>
      <c r="Y1288" s="211"/>
      <c r="Z1288" s="211"/>
      <c r="AA1288" s="211"/>
      <c r="AB1288" s="211"/>
      <c r="AC1288" s="211"/>
      <c r="AD1288" s="211"/>
      <c r="AE1288" s="211"/>
      <c r="AF1288" s="211"/>
      <c r="AG1288" s="211" t="s">
        <v>288</v>
      </c>
      <c r="AH1288" s="211">
        <v>0</v>
      </c>
      <c r="AI1288" s="211"/>
      <c r="AJ1288" s="211"/>
      <c r="AK1288" s="211"/>
      <c r="AL1288" s="211"/>
      <c r="AM1288" s="211"/>
      <c r="AN1288" s="211"/>
      <c r="AO1288" s="211"/>
      <c r="AP1288" s="211"/>
      <c r="AQ1288" s="211"/>
      <c r="AR1288" s="211"/>
      <c r="AS1288" s="211"/>
      <c r="AT1288" s="211"/>
      <c r="AU1288" s="211"/>
      <c r="AV1288" s="211"/>
      <c r="AW1288" s="211"/>
      <c r="AX1288" s="211"/>
      <c r="AY1288" s="211"/>
      <c r="AZ1288" s="211"/>
      <c r="BA1288" s="211"/>
      <c r="BB1288" s="211"/>
      <c r="BC1288" s="211"/>
      <c r="BD1288" s="211"/>
      <c r="BE1288" s="211"/>
      <c r="BF1288" s="211"/>
      <c r="BG1288" s="211"/>
      <c r="BH1288" s="211"/>
    </row>
    <row r="1289" spans="1:60" outlineLevel="1" x14ac:dyDescent="0.2">
      <c r="A1289" s="218"/>
      <c r="B1289" s="219"/>
      <c r="C1289" s="268" t="s">
        <v>2983</v>
      </c>
      <c r="D1289" s="259"/>
      <c r="E1289" s="260">
        <v>46</v>
      </c>
      <c r="F1289" s="222"/>
      <c r="G1289" s="222"/>
      <c r="H1289" s="222"/>
      <c r="I1289" s="222"/>
      <c r="J1289" s="222"/>
      <c r="K1289" s="222"/>
      <c r="L1289" s="222"/>
      <c r="M1289" s="222"/>
      <c r="N1289" s="222"/>
      <c r="O1289" s="222"/>
      <c r="P1289" s="222"/>
      <c r="Q1289" s="222"/>
      <c r="R1289" s="222"/>
      <c r="S1289" s="222"/>
      <c r="T1289" s="222"/>
      <c r="U1289" s="222"/>
      <c r="V1289" s="222"/>
      <c r="W1289" s="222"/>
      <c r="X1289" s="222"/>
      <c r="Y1289" s="211"/>
      <c r="Z1289" s="211"/>
      <c r="AA1289" s="211"/>
      <c r="AB1289" s="211"/>
      <c r="AC1289" s="211"/>
      <c r="AD1289" s="211"/>
      <c r="AE1289" s="211"/>
      <c r="AF1289" s="211"/>
      <c r="AG1289" s="211" t="s">
        <v>288</v>
      </c>
      <c r="AH1289" s="211">
        <v>0</v>
      </c>
      <c r="AI1289" s="211"/>
      <c r="AJ1289" s="211"/>
      <c r="AK1289" s="211"/>
      <c r="AL1289" s="211"/>
      <c r="AM1289" s="211"/>
      <c r="AN1289" s="211"/>
      <c r="AO1289" s="211"/>
      <c r="AP1289" s="211"/>
      <c r="AQ1289" s="211"/>
      <c r="AR1289" s="211"/>
      <c r="AS1289" s="211"/>
      <c r="AT1289" s="211"/>
      <c r="AU1289" s="211"/>
      <c r="AV1289" s="211"/>
      <c r="AW1289" s="211"/>
      <c r="AX1289" s="211"/>
      <c r="AY1289" s="211"/>
      <c r="AZ1289" s="211"/>
      <c r="BA1289" s="211"/>
      <c r="BB1289" s="211"/>
      <c r="BC1289" s="211"/>
      <c r="BD1289" s="211"/>
      <c r="BE1289" s="211"/>
      <c r="BF1289" s="211"/>
      <c r="BG1289" s="211"/>
      <c r="BH1289" s="211"/>
    </row>
    <row r="1290" spans="1:60" outlineLevel="1" x14ac:dyDescent="0.2">
      <c r="A1290" s="218"/>
      <c r="B1290" s="219"/>
      <c r="C1290" s="268" t="s">
        <v>2984</v>
      </c>
      <c r="D1290" s="259"/>
      <c r="E1290" s="260">
        <v>88</v>
      </c>
      <c r="F1290" s="222"/>
      <c r="G1290" s="222"/>
      <c r="H1290" s="222"/>
      <c r="I1290" s="222"/>
      <c r="J1290" s="222"/>
      <c r="K1290" s="222"/>
      <c r="L1290" s="222"/>
      <c r="M1290" s="222"/>
      <c r="N1290" s="222"/>
      <c r="O1290" s="222"/>
      <c r="P1290" s="222"/>
      <c r="Q1290" s="222"/>
      <c r="R1290" s="222"/>
      <c r="S1290" s="222"/>
      <c r="T1290" s="222"/>
      <c r="U1290" s="222"/>
      <c r="V1290" s="222"/>
      <c r="W1290" s="222"/>
      <c r="X1290" s="222"/>
      <c r="Y1290" s="211"/>
      <c r="Z1290" s="211"/>
      <c r="AA1290" s="211"/>
      <c r="AB1290" s="211"/>
      <c r="AC1290" s="211"/>
      <c r="AD1290" s="211"/>
      <c r="AE1290" s="211"/>
      <c r="AF1290" s="211"/>
      <c r="AG1290" s="211" t="s">
        <v>288</v>
      </c>
      <c r="AH1290" s="211">
        <v>0</v>
      </c>
      <c r="AI1290" s="211"/>
      <c r="AJ1290" s="211"/>
      <c r="AK1290" s="211"/>
      <c r="AL1290" s="211"/>
      <c r="AM1290" s="211"/>
      <c r="AN1290" s="211"/>
      <c r="AO1290" s="211"/>
      <c r="AP1290" s="211"/>
      <c r="AQ1290" s="211"/>
      <c r="AR1290" s="211"/>
      <c r="AS1290" s="211"/>
      <c r="AT1290" s="211"/>
      <c r="AU1290" s="211"/>
      <c r="AV1290" s="211"/>
      <c r="AW1290" s="211"/>
      <c r="AX1290" s="211"/>
      <c r="AY1290" s="211"/>
      <c r="AZ1290" s="211"/>
      <c r="BA1290" s="211"/>
      <c r="BB1290" s="211"/>
      <c r="BC1290" s="211"/>
      <c r="BD1290" s="211"/>
      <c r="BE1290" s="211"/>
      <c r="BF1290" s="211"/>
      <c r="BG1290" s="211"/>
      <c r="BH1290" s="211"/>
    </row>
    <row r="1291" spans="1:60" outlineLevel="1" x14ac:dyDescent="0.2">
      <c r="A1291" s="218"/>
      <c r="B1291" s="219"/>
      <c r="C1291" s="268" t="s">
        <v>2985</v>
      </c>
      <c r="D1291" s="259"/>
      <c r="E1291" s="260">
        <v>10.199999999999999</v>
      </c>
      <c r="F1291" s="222"/>
      <c r="G1291" s="222"/>
      <c r="H1291" s="222"/>
      <c r="I1291" s="222"/>
      <c r="J1291" s="222"/>
      <c r="K1291" s="222"/>
      <c r="L1291" s="222"/>
      <c r="M1291" s="222"/>
      <c r="N1291" s="222"/>
      <c r="O1291" s="222"/>
      <c r="P1291" s="222"/>
      <c r="Q1291" s="222"/>
      <c r="R1291" s="222"/>
      <c r="S1291" s="222"/>
      <c r="T1291" s="222"/>
      <c r="U1291" s="222"/>
      <c r="V1291" s="222"/>
      <c r="W1291" s="222"/>
      <c r="X1291" s="222"/>
      <c r="Y1291" s="211"/>
      <c r="Z1291" s="211"/>
      <c r="AA1291" s="211"/>
      <c r="AB1291" s="211"/>
      <c r="AC1291" s="211"/>
      <c r="AD1291" s="211"/>
      <c r="AE1291" s="211"/>
      <c r="AF1291" s="211"/>
      <c r="AG1291" s="211" t="s">
        <v>288</v>
      </c>
      <c r="AH1291" s="211">
        <v>0</v>
      </c>
      <c r="AI1291" s="211"/>
      <c r="AJ1291" s="211"/>
      <c r="AK1291" s="211"/>
      <c r="AL1291" s="211"/>
      <c r="AM1291" s="211"/>
      <c r="AN1291" s="211"/>
      <c r="AO1291" s="211"/>
      <c r="AP1291" s="211"/>
      <c r="AQ1291" s="211"/>
      <c r="AR1291" s="211"/>
      <c r="AS1291" s="211"/>
      <c r="AT1291" s="211"/>
      <c r="AU1291" s="211"/>
      <c r="AV1291" s="211"/>
      <c r="AW1291" s="211"/>
      <c r="AX1291" s="211"/>
      <c r="AY1291" s="211"/>
      <c r="AZ1291" s="211"/>
      <c r="BA1291" s="211"/>
      <c r="BB1291" s="211"/>
      <c r="BC1291" s="211"/>
      <c r="BD1291" s="211"/>
      <c r="BE1291" s="211"/>
      <c r="BF1291" s="211"/>
      <c r="BG1291" s="211"/>
      <c r="BH1291" s="211"/>
    </row>
    <row r="1292" spans="1:60" outlineLevel="1" x14ac:dyDescent="0.2">
      <c r="A1292" s="218"/>
      <c r="B1292" s="219"/>
      <c r="C1292" s="268" t="s">
        <v>2986</v>
      </c>
      <c r="D1292" s="259"/>
      <c r="E1292" s="260">
        <v>8.3000000000000007</v>
      </c>
      <c r="F1292" s="222"/>
      <c r="G1292" s="222"/>
      <c r="H1292" s="222"/>
      <c r="I1292" s="222"/>
      <c r="J1292" s="222"/>
      <c r="K1292" s="222"/>
      <c r="L1292" s="222"/>
      <c r="M1292" s="222"/>
      <c r="N1292" s="222"/>
      <c r="O1292" s="222"/>
      <c r="P1292" s="222"/>
      <c r="Q1292" s="222"/>
      <c r="R1292" s="222"/>
      <c r="S1292" s="222"/>
      <c r="T1292" s="222"/>
      <c r="U1292" s="222"/>
      <c r="V1292" s="222"/>
      <c r="W1292" s="222"/>
      <c r="X1292" s="222"/>
      <c r="Y1292" s="211"/>
      <c r="Z1292" s="211"/>
      <c r="AA1292" s="211"/>
      <c r="AB1292" s="211"/>
      <c r="AC1292" s="211"/>
      <c r="AD1292" s="211"/>
      <c r="AE1292" s="211"/>
      <c r="AF1292" s="211"/>
      <c r="AG1292" s="211" t="s">
        <v>288</v>
      </c>
      <c r="AH1292" s="211">
        <v>0</v>
      </c>
      <c r="AI1292" s="211"/>
      <c r="AJ1292" s="211"/>
      <c r="AK1292" s="211"/>
      <c r="AL1292" s="211"/>
      <c r="AM1292" s="211"/>
      <c r="AN1292" s="211"/>
      <c r="AO1292" s="211"/>
      <c r="AP1292" s="211"/>
      <c r="AQ1292" s="211"/>
      <c r="AR1292" s="211"/>
      <c r="AS1292" s="211"/>
      <c r="AT1292" s="211"/>
      <c r="AU1292" s="211"/>
      <c r="AV1292" s="211"/>
      <c r="AW1292" s="211"/>
      <c r="AX1292" s="211"/>
      <c r="AY1292" s="211"/>
      <c r="AZ1292" s="211"/>
      <c r="BA1292" s="211"/>
      <c r="BB1292" s="211"/>
      <c r="BC1292" s="211"/>
      <c r="BD1292" s="211"/>
      <c r="BE1292" s="211"/>
      <c r="BF1292" s="211"/>
      <c r="BG1292" s="211"/>
      <c r="BH1292" s="211"/>
    </row>
    <row r="1293" spans="1:60" outlineLevel="1" x14ac:dyDescent="0.2">
      <c r="A1293" s="218"/>
      <c r="B1293" s="219"/>
      <c r="C1293" s="268" t="s">
        <v>2987</v>
      </c>
      <c r="D1293" s="259"/>
      <c r="E1293" s="260">
        <v>48.3</v>
      </c>
      <c r="F1293" s="222"/>
      <c r="G1293" s="222"/>
      <c r="H1293" s="222"/>
      <c r="I1293" s="222"/>
      <c r="J1293" s="222"/>
      <c r="K1293" s="222"/>
      <c r="L1293" s="222"/>
      <c r="M1293" s="222"/>
      <c r="N1293" s="222"/>
      <c r="O1293" s="222"/>
      <c r="P1293" s="222"/>
      <c r="Q1293" s="222"/>
      <c r="R1293" s="222"/>
      <c r="S1293" s="222"/>
      <c r="T1293" s="222"/>
      <c r="U1293" s="222"/>
      <c r="V1293" s="222"/>
      <c r="W1293" s="222"/>
      <c r="X1293" s="222"/>
      <c r="Y1293" s="211"/>
      <c r="Z1293" s="211"/>
      <c r="AA1293" s="211"/>
      <c r="AB1293" s="211"/>
      <c r="AC1293" s="211"/>
      <c r="AD1293" s="211"/>
      <c r="AE1293" s="211"/>
      <c r="AF1293" s="211"/>
      <c r="AG1293" s="211" t="s">
        <v>288</v>
      </c>
      <c r="AH1293" s="211">
        <v>0</v>
      </c>
      <c r="AI1293" s="211"/>
      <c r="AJ1293" s="211"/>
      <c r="AK1293" s="211"/>
      <c r="AL1293" s="211"/>
      <c r="AM1293" s="211"/>
      <c r="AN1293" s="211"/>
      <c r="AO1293" s="211"/>
      <c r="AP1293" s="211"/>
      <c r="AQ1293" s="211"/>
      <c r="AR1293" s="211"/>
      <c r="AS1293" s="211"/>
      <c r="AT1293" s="211"/>
      <c r="AU1293" s="211"/>
      <c r="AV1293" s="211"/>
      <c r="AW1293" s="211"/>
      <c r="AX1293" s="211"/>
      <c r="AY1293" s="211"/>
      <c r="AZ1293" s="211"/>
      <c r="BA1293" s="211"/>
      <c r="BB1293" s="211"/>
      <c r="BC1293" s="211"/>
      <c r="BD1293" s="211"/>
      <c r="BE1293" s="211"/>
      <c r="BF1293" s="211"/>
      <c r="BG1293" s="211"/>
      <c r="BH1293" s="211"/>
    </row>
    <row r="1294" spans="1:60" outlineLevel="1" x14ac:dyDescent="0.2">
      <c r="A1294" s="233">
        <v>306</v>
      </c>
      <c r="B1294" s="234" t="s">
        <v>1193</v>
      </c>
      <c r="C1294" s="252" t="s">
        <v>1194</v>
      </c>
      <c r="D1294" s="235" t="s">
        <v>349</v>
      </c>
      <c r="E1294" s="236">
        <v>50.1</v>
      </c>
      <c r="F1294" s="237"/>
      <c r="G1294" s="238">
        <f>ROUND(E1294*F1294,2)</f>
        <v>0</v>
      </c>
      <c r="H1294" s="237"/>
      <c r="I1294" s="238">
        <f>ROUND(E1294*H1294,2)</f>
        <v>0</v>
      </c>
      <c r="J1294" s="237"/>
      <c r="K1294" s="238">
        <f>ROUND(E1294*J1294,2)</f>
        <v>0</v>
      </c>
      <c r="L1294" s="238">
        <v>21</v>
      </c>
      <c r="M1294" s="238">
        <f>G1294*(1+L1294/100)</f>
        <v>0</v>
      </c>
      <c r="N1294" s="238">
        <v>2.0000000000000002E-5</v>
      </c>
      <c r="O1294" s="238">
        <f>ROUND(E1294*N1294,2)</f>
        <v>0</v>
      </c>
      <c r="P1294" s="238">
        <v>0</v>
      </c>
      <c r="Q1294" s="238">
        <f>ROUND(E1294*P1294,2)</f>
        <v>0</v>
      </c>
      <c r="R1294" s="238" t="s">
        <v>1089</v>
      </c>
      <c r="S1294" s="238" t="s">
        <v>214</v>
      </c>
      <c r="T1294" s="239" t="s">
        <v>284</v>
      </c>
      <c r="U1294" s="222">
        <v>0.75700000000000001</v>
      </c>
      <c r="V1294" s="222">
        <f>ROUND(E1294*U1294,2)</f>
        <v>37.93</v>
      </c>
      <c r="W1294" s="222"/>
      <c r="X1294" s="222" t="s">
        <v>248</v>
      </c>
      <c r="Y1294" s="211"/>
      <c r="Z1294" s="211"/>
      <c r="AA1294" s="211"/>
      <c r="AB1294" s="211"/>
      <c r="AC1294" s="211"/>
      <c r="AD1294" s="211"/>
      <c r="AE1294" s="211"/>
      <c r="AF1294" s="211"/>
      <c r="AG1294" s="211" t="s">
        <v>745</v>
      </c>
      <c r="AH1294" s="211"/>
      <c r="AI1294" s="211"/>
      <c r="AJ1294" s="211"/>
      <c r="AK1294" s="211"/>
      <c r="AL1294" s="211"/>
      <c r="AM1294" s="211"/>
      <c r="AN1294" s="211"/>
      <c r="AO1294" s="211"/>
      <c r="AP1294" s="211"/>
      <c r="AQ1294" s="211"/>
      <c r="AR1294" s="211"/>
      <c r="AS1294" s="211"/>
      <c r="AT1294" s="211"/>
      <c r="AU1294" s="211"/>
      <c r="AV1294" s="211"/>
      <c r="AW1294" s="211"/>
      <c r="AX1294" s="211"/>
      <c r="AY1294" s="211"/>
      <c r="AZ1294" s="211"/>
      <c r="BA1294" s="211"/>
      <c r="BB1294" s="211"/>
      <c r="BC1294" s="211"/>
      <c r="BD1294" s="211"/>
      <c r="BE1294" s="211"/>
      <c r="BF1294" s="211"/>
      <c r="BG1294" s="211"/>
      <c r="BH1294" s="211"/>
    </row>
    <row r="1295" spans="1:60" outlineLevel="1" x14ac:dyDescent="0.2">
      <c r="A1295" s="218"/>
      <c r="B1295" s="219"/>
      <c r="C1295" s="268" t="s">
        <v>2988</v>
      </c>
      <c r="D1295" s="259"/>
      <c r="E1295" s="260">
        <v>7.4</v>
      </c>
      <c r="F1295" s="222"/>
      <c r="G1295" s="222"/>
      <c r="H1295" s="222"/>
      <c r="I1295" s="222"/>
      <c r="J1295" s="222"/>
      <c r="K1295" s="222"/>
      <c r="L1295" s="222"/>
      <c r="M1295" s="222"/>
      <c r="N1295" s="222"/>
      <c r="O1295" s="222"/>
      <c r="P1295" s="222"/>
      <c r="Q1295" s="222"/>
      <c r="R1295" s="222"/>
      <c r="S1295" s="222"/>
      <c r="T1295" s="222"/>
      <c r="U1295" s="222"/>
      <c r="V1295" s="222"/>
      <c r="W1295" s="222"/>
      <c r="X1295" s="222"/>
      <c r="Y1295" s="211"/>
      <c r="Z1295" s="211"/>
      <c r="AA1295" s="211"/>
      <c r="AB1295" s="211"/>
      <c r="AC1295" s="211"/>
      <c r="AD1295" s="211"/>
      <c r="AE1295" s="211"/>
      <c r="AF1295" s="211"/>
      <c r="AG1295" s="211" t="s">
        <v>288</v>
      </c>
      <c r="AH1295" s="211">
        <v>0</v>
      </c>
      <c r="AI1295" s="211"/>
      <c r="AJ1295" s="211"/>
      <c r="AK1295" s="211"/>
      <c r="AL1295" s="211"/>
      <c r="AM1295" s="211"/>
      <c r="AN1295" s="211"/>
      <c r="AO1295" s="211"/>
      <c r="AP1295" s="211"/>
      <c r="AQ1295" s="211"/>
      <c r="AR1295" s="211"/>
      <c r="AS1295" s="211"/>
      <c r="AT1295" s="211"/>
      <c r="AU1295" s="211"/>
      <c r="AV1295" s="211"/>
      <c r="AW1295" s="211"/>
      <c r="AX1295" s="211"/>
      <c r="AY1295" s="211"/>
      <c r="AZ1295" s="211"/>
      <c r="BA1295" s="211"/>
      <c r="BB1295" s="211"/>
      <c r="BC1295" s="211"/>
      <c r="BD1295" s="211"/>
      <c r="BE1295" s="211"/>
      <c r="BF1295" s="211"/>
      <c r="BG1295" s="211"/>
      <c r="BH1295" s="211"/>
    </row>
    <row r="1296" spans="1:60" outlineLevel="1" x14ac:dyDescent="0.2">
      <c r="A1296" s="218"/>
      <c r="B1296" s="219"/>
      <c r="C1296" s="268" t="s">
        <v>2989</v>
      </c>
      <c r="D1296" s="259"/>
      <c r="E1296" s="260">
        <v>7.8</v>
      </c>
      <c r="F1296" s="222"/>
      <c r="G1296" s="222"/>
      <c r="H1296" s="222"/>
      <c r="I1296" s="222"/>
      <c r="J1296" s="222"/>
      <c r="K1296" s="222"/>
      <c r="L1296" s="222"/>
      <c r="M1296" s="222"/>
      <c r="N1296" s="222"/>
      <c r="O1296" s="222"/>
      <c r="P1296" s="222"/>
      <c r="Q1296" s="222"/>
      <c r="R1296" s="222"/>
      <c r="S1296" s="222"/>
      <c r="T1296" s="222"/>
      <c r="U1296" s="222"/>
      <c r="V1296" s="222"/>
      <c r="W1296" s="222"/>
      <c r="X1296" s="222"/>
      <c r="Y1296" s="211"/>
      <c r="Z1296" s="211"/>
      <c r="AA1296" s="211"/>
      <c r="AB1296" s="211"/>
      <c r="AC1296" s="211"/>
      <c r="AD1296" s="211"/>
      <c r="AE1296" s="211"/>
      <c r="AF1296" s="211"/>
      <c r="AG1296" s="211" t="s">
        <v>288</v>
      </c>
      <c r="AH1296" s="211">
        <v>0</v>
      </c>
      <c r="AI1296" s="211"/>
      <c r="AJ1296" s="211"/>
      <c r="AK1296" s="211"/>
      <c r="AL1296" s="211"/>
      <c r="AM1296" s="211"/>
      <c r="AN1296" s="211"/>
      <c r="AO1296" s="211"/>
      <c r="AP1296" s="211"/>
      <c r="AQ1296" s="211"/>
      <c r="AR1296" s="211"/>
      <c r="AS1296" s="211"/>
      <c r="AT1296" s="211"/>
      <c r="AU1296" s="211"/>
      <c r="AV1296" s="211"/>
      <c r="AW1296" s="211"/>
      <c r="AX1296" s="211"/>
      <c r="AY1296" s="211"/>
      <c r="AZ1296" s="211"/>
      <c r="BA1296" s="211"/>
      <c r="BB1296" s="211"/>
      <c r="BC1296" s="211"/>
      <c r="BD1296" s="211"/>
      <c r="BE1296" s="211"/>
      <c r="BF1296" s="211"/>
      <c r="BG1296" s="211"/>
      <c r="BH1296" s="211"/>
    </row>
    <row r="1297" spans="1:60" outlineLevel="1" x14ac:dyDescent="0.2">
      <c r="A1297" s="218"/>
      <c r="B1297" s="219"/>
      <c r="C1297" s="268" t="s">
        <v>2990</v>
      </c>
      <c r="D1297" s="259"/>
      <c r="E1297" s="260">
        <v>10.5</v>
      </c>
      <c r="F1297" s="222"/>
      <c r="G1297" s="222"/>
      <c r="H1297" s="222"/>
      <c r="I1297" s="222"/>
      <c r="J1297" s="222"/>
      <c r="K1297" s="222"/>
      <c r="L1297" s="222"/>
      <c r="M1297" s="222"/>
      <c r="N1297" s="222"/>
      <c r="O1297" s="222"/>
      <c r="P1297" s="222"/>
      <c r="Q1297" s="222"/>
      <c r="R1297" s="222"/>
      <c r="S1297" s="222"/>
      <c r="T1297" s="222"/>
      <c r="U1297" s="222"/>
      <c r="V1297" s="222"/>
      <c r="W1297" s="222"/>
      <c r="X1297" s="222"/>
      <c r="Y1297" s="211"/>
      <c r="Z1297" s="211"/>
      <c r="AA1297" s="211"/>
      <c r="AB1297" s="211"/>
      <c r="AC1297" s="211"/>
      <c r="AD1297" s="211"/>
      <c r="AE1297" s="211"/>
      <c r="AF1297" s="211"/>
      <c r="AG1297" s="211" t="s">
        <v>288</v>
      </c>
      <c r="AH1297" s="211">
        <v>0</v>
      </c>
      <c r="AI1297" s="211"/>
      <c r="AJ1297" s="211"/>
      <c r="AK1297" s="211"/>
      <c r="AL1297" s="211"/>
      <c r="AM1297" s="211"/>
      <c r="AN1297" s="211"/>
      <c r="AO1297" s="211"/>
      <c r="AP1297" s="211"/>
      <c r="AQ1297" s="211"/>
      <c r="AR1297" s="211"/>
      <c r="AS1297" s="211"/>
      <c r="AT1297" s="211"/>
      <c r="AU1297" s="211"/>
      <c r="AV1297" s="211"/>
      <c r="AW1297" s="211"/>
      <c r="AX1297" s="211"/>
      <c r="AY1297" s="211"/>
      <c r="AZ1297" s="211"/>
      <c r="BA1297" s="211"/>
      <c r="BB1297" s="211"/>
      <c r="BC1297" s="211"/>
      <c r="BD1297" s="211"/>
      <c r="BE1297" s="211"/>
      <c r="BF1297" s="211"/>
      <c r="BG1297" s="211"/>
      <c r="BH1297" s="211"/>
    </row>
    <row r="1298" spans="1:60" outlineLevel="1" x14ac:dyDescent="0.2">
      <c r="A1298" s="218"/>
      <c r="B1298" s="219"/>
      <c r="C1298" s="268" t="s">
        <v>2991</v>
      </c>
      <c r="D1298" s="259"/>
      <c r="E1298" s="260">
        <v>8.6</v>
      </c>
      <c r="F1298" s="222"/>
      <c r="G1298" s="222"/>
      <c r="H1298" s="222"/>
      <c r="I1298" s="222"/>
      <c r="J1298" s="222"/>
      <c r="K1298" s="222"/>
      <c r="L1298" s="222"/>
      <c r="M1298" s="222"/>
      <c r="N1298" s="222"/>
      <c r="O1298" s="222"/>
      <c r="P1298" s="222"/>
      <c r="Q1298" s="222"/>
      <c r="R1298" s="222"/>
      <c r="S1298" s="222"/>
      <c r="T1298" s="222"/>
      <c r="U1298" s="222"/>
      <c r="V1298" s="222"/>
      <c r="W1298" s="222"/>
      <c r="X1298" s="222"/>
      <c r="Y1298" s="211"/>
      <c r="Z1298" s="211"/>
      <c r="AA1298" s="211"/>
      <c r="AB1298" s="211"/>
      <c r="AC1298" s="211"/>
      <c r="AD1298" s="211"/>
      <c r="AE1298" s="211"/>
      <c r="AF1298" s="211"/>
      <c r="AG1298" s="211" t="s">
        <v>288</v>
      </c>
      <c r="AH1298" s="211">
        <v>0</v>
      </c>
      <c r="AI1298" s="211"/>
      <c r="AJ1298" s="211"/>
      <c r="AK1298" s="211"/>
      <c r="AL1298" s="211"/>
      <c r="AM1298" s="211"/>
      <c r="AN1298" s="211"/>
      <c r="AO1298" s="211"/>
      <c r="AP1298" s="211"/>
      <c r="AQ1298" s="211"/>
      <c r="AR1298" s="211"/>
      <c r="AS1298" s="211"/>
      <c r="AT1298" s="211"/>
      <c r="AU1298" s="211"/>
      <c r="AV1298" s="211"/>
      <c r="AW1298" s="211"/>
      <c r="AX1298" s="211"/>
      <c r="AY1298" s="211"/>
      <c r="AZ1298" s="211"/>
      <c r="BA1298" s="211"/>
      <c r="BB1298" s="211"/>
      <c r="BC1298" s="211"/>
      <c r="BD1298" s="211"/>
      <c r="BE1298" s="211"/>
      <c r="BF1298" s="211"/>
      <c r="BG1298" s="211"/>
      <c r="BH1298" s="211"/>
    </row>
    <row r="1299" spans="1:60" outlineLevel="1" x14ac:dyDescent="0.2">
      <c r="A1299" s="218"/>
      <c r="B1299" s="219"/>
      <c r="C1299" s="268" t="s">
        <v>2992</v>
      </c>
      <c r="D1299" s="259"/>
      <c r="E1299" s="260">
        <v>9.6</v>
      </c>
      <c r="F1299" s="222"/>
      <c r="G1299" s="222"/>
      <c r="H1299" s="222"/>
      <c r="I1299" s="222"/>
      <c r="J1299" s="222"/>
      <c r="K1299" s="222"/>
      <c r="L1299" s="222"/>
      <c r="M1299" s="222"/>
      <c r="N1299" s="222"/>
      <c r="O1299" s="222"/>
      <c r="P1299" s="222"/>
      <c r="Q1299" s="222"/>
      <c r="R1299" s="222"/>
      <c r="S1299" s="222"/>
      <c r="T1299" s="222"/>
      <c r="U1299" s="222"/>
      <c r="V1299" s="222"/>
      <c r="W1299" s="222"/>
      <c r="X1299" s="222"/>
      <c r="Y1299" s="211"/>
      <c r="Z1299" s="211"/>
      <c r="AA1299" s="211"/>
      <c r="AB1299" s="211"/>
      <c r="AC1299" s="211"/>
      <c r="AD1299" s="211"/>
      <c r="AE1299" s="211"/>
      <c r="AF1299" s="211"/>
      <c r="AG1299" s="211" t="s">
        <v>288</v>
      </c>
      <c r="AH1299" s="211">
        <v>0</v>
      </c>
      <c r="AI1299" s="211"/>
      <c r="AJ1299" s="211"/>
      <c r="AK1299" s="211"/>
      <c r="AL1299" s="211"/>
      <c r="AM1299" s="211"/>
      <c r="AN1299" s="211"/>
      <c r="AO1299" s="211"/>
      <c r="AP1299" s="211"/>
      <c r="AQ1299" s="211"/>
      <c r="AR1299" s="211"/>
      <c r="AS1299" s="211"/>
      <c r="AT1299" s="211"/>
      <c r="AU1299" s="211"/>
      <c r="AV1299" s="211"/>
      <c r="AW1299" s="211"/>
      <c r="AX1299" s="211"/>
      <c r="AY1299" s="211"/>
      <c r="AZ1299" s="211"/>
      <c r="BA1299" s="211"/>
      <c r="BB1299" s="211"/>
      <c r="BC1299" s="211"/>
      <c r="BD1299" s="211"/>
      <c r="BE1299" s="211"/>
      <c r="BF1299" s="211"/>
      <c r="BG1299" s="211"/>
      <c r="BH1299" s="211"/>
    </row>
    <row r="1300" spans="1:60" outlineLevel="1" x14ac:dyDescent="0.2">
      <c r="A1300" s="218"/>
      <c r="B1300" s="219"/>
      <c r="C1300" s="268" t="s">
        <v>2993</v>
      </c>
      <c r="D1300" s="259"/>
      <c r="E1300" s="260">
        <v>6.2</v>
      </c>
      <c r="F1300" s="222"/>
      <c r="G1300" s="222"/>
      <c r="H1300" s="222"/>
      <c r="I1300" s="222"/>
      <c r="J1300" s="222"/>
      <c r="K1300" s="222"/>
      <c r="L1300" s="222"/>
      <c r="M1300" s="222"/>
      <c r="N1300" s="222"/>
      <c r="O1300" s="222"/>
      <c r="P1300" s="222"/>
      <c r="Q1300" s="222"/>
      <c r="R1300" s="222"/>
      <c r="S1300" s="222"/>
      <c r="T1300" s="222"/>
      <c r="U1300" s="222"/>
      <c r="V1300" s="222"/>
      <c r="W1300" s="222"/>
      <c r="X1300" s="222"/>
      <c r="Y1300" s="211"/>
      <c r="Z1300" s="211"/>
      <c r="AA1300" s="211"/>
      <c r="AB1300" s="211"/>
      <c r="AC1300" s="211"/>
      <c r="AD1300" s="211"/>
      <c r="AE1300" s="211"/>
      <c r="AF1300" s="211"/>
      <c r="AG1300" s="211" t="s">
        <v>288</v>
      </c>
      <c r="AH1300" s="211">
        <v>0</v>
      </c>
      <c r="AI1300" s="211"/>
      <c r="AJ1300" s="211"/>
      <c r="AK1300" s="211"/>
      <c r="AL1300" s="211"/>
      <c r="AM1300" s="211"/>
      <c r="AN1300" s="211"/>
      <c r="AO1300" s="211"/>
      <c r="AP1300" s="211"/>
      <c r="AQ1300" s="211"/>
      <c r="AR1300" s="211"/>
      <c r="AS1300" s="211"/>
      <c r="AT1300" s="211"/>
      <c r="AU1300" s="211"/>
      <c r="AV1300" s="211"/>
      <c r="AW1300" s="211"/>
      <c r="AX1300" s="211"/>
      <c r="AY1300" s="211"/>
      <c r="AZ1300" s="211"/>
      <c r="BA1300" s="211"/>
      <c r="BB1300" s="211"/>
      <c r="BC1300" s="211"/>
      <c r="BD1300" s="211"/>
      <c r="BE1300" s="211"/>
      <c r="BF1300" s="211"/>
      <c r="BG1300" s="211"/>
      <c r="BH1300" s="211"/>
    </row>
    <row r="1301" spans="1:60" ht="20.95" outlineLevel="1" x14ac:dyDescent="0.2">
      <c r="A1301" s="233">
        <v>307</v>
      </c>
      <c r="B1301" s="234" t="s">
        <v>2994</v>
      </c>
      <c r="C1301" s="252" t="s">
        <v>2995</v>
      </c>
      <c r="D1301" s="235" t="s">
        <v>246</v>
      </c>
      <c r="E1301" s="236">
        <v>16</v>
      </c>
      <c r="F1301" s="237"/>
      <c r="G1301" s="238">
        <f>ROUND(E1301*F1301,2)</f>
        <v>0</v>
      </c>
      <c r="H1301" s="237"/>
      <c r="I1301" s="238">
        <f>ROUND(E1301*H1301,2)</f>
        <v>0</v>
      </c>
      <c r="J1301" s="237"/>
      <c r="K1301" s="238">
        <f>ROUND(E1301*J1301,2)</f>
        <v>0</v>
      </c>
      <c r="L1301" s="238">
        <v>21</v>
      </c>
      <c r="M1301" s="238">
        <f>G1301*(1+L1301/100)</f>
        <v>0</v>
      </c>
      <c r="N1301" s="238">
        <v>4.2299999999999997E-2</v>
      </c>
      <c r="O1301" s="238">
        <f>ROUND(E1301*N1301,2)</f>
        <v>0.68</v>
      </c>
      <c r="P1301" s="238">
        <v>0</v>
      </c>
      <c r="Q1301" s="238">
        <f>ROUND(E1301*P1301,2)</f>
        <v>0</v>
      </c>
      <c r="R1301" s="238"/>
      <c r="S1301" s="238" t="s">
        <v>247</v>
      </c>
      <c r="T1301" s="239" t="s">
        <v>215</v>
      </c>
      <c r="U1301" s="222">
        <v>0</v>
      </c>
      <c r="V1301" s="222">
        <f>ROUND(E1301*U1301,2)</f>
        <v>0</v>
      </c>
      <c r="W1301" s="222"/>
      <c r="X1301" s="222" t="s">
        <v>344</v>
      </c>
      <c r="Y1301" s="211"/>
      <c r="Z1301" s="211"/>
      <c r="AA1301" s="211"/>
      <c r="AB1301" s="211"/>
      <c r="AC1301" s="211"/>
      <c r="AD1301" s="211"/>
      <c r="AE1301" s="211"/>
      <c r="AF1301" s="211"/>
      <c r="AG1301" s="211" t="s">
        <v>345</v>
      </c>
      <c r="AH1301" s="211"/>
      <c r="AI1301" s="211"/>
      <c r="AJ1301" s="211"/>
      <c r="AK1301" s="211"/>
      <c r="AL1301" s="211"/>
      <c r="AM1301" s="211"/>
      <c r="AN1301" s="211"/>
      <c r="AO1301" s="211"/>
      <c r="AP1301" s="211"/>
      <c r="AQ1301" s="211"/>
      <c r="AR1301" s="211"/>
      <c r="AS1301" s="211"/>
      <c r="AT1301" s="211"/>
      <c r="AU1301" s="211"/>
      <c r="AV1301" s="211"/>
      <c r="AW1301" s="211"/>
      <c r="AX1301" s="211"/>
      <c r="AY1301" s="211"/>
      <c r="AZ1301" s="211"/>
      <c r="BA1301" s="211"/>
      <c r="BB1301" s="211"/>
      <c r="BC1301" s="211"/>
      <c r="BD1301" s="211"/>
      <c r="BE1301" s="211"/>
      <c r="BF1301" s="211"/>
      <c r="BG1301" s="211"/>
      <c r="BH1301" s="211"/>
    </row>
    <row r="1302" spans="1:60" outlineLevel="1" x14ac:dyDescent="0.2">
      <c r="A1302" s="218"/>
      <c r="B1302" s="219"/>
      <c r="C1302" s="253" t="s">
        <v>2996</v>
      </c>
      <c r="D1302" s="240"/>
      <c r="E1302" s="240"/>
      <c r="F1302" s="240"/>
      <c r="G1302" s="240"/>
      <c r="H1302" s="222"/>
      <c r="I1302" s="222"/>
      <c r="J1302" s="222"/>
      <c r="K1302" s="222"/>
      <c r="L1302" s="222"/>
      <c r="M1302" s="222"/>
      <c r="N1302" s="222"/>
      <c r="O1302" s="222"/>
      <c r="P1302" s="222"/>
      <c r="Q1302" s="222"/>
      <c r="R1302" s="222"/>
      <c r="S1302" s="222"/>
      <c r="T1302" s="222"/>
      <c r="U1302" s="222"/>
      <c r="V1302" s="222"/>
      <c r="W1302" s="222"/>
      <c r="X1302" s="222"/>
      <c r="Y1302" s="211"/>
      <c r="Z1302" s="211"/>
      <c r="AA1302" s="211"/>
      <c r="AB1302" s="211"/>
      <c r="AC1302" s="211"/>
      <c r="AD1302" s="211"/>
      <c r="AE1302" s="211"/>
      <c r="AF1302" s="211"/>
      <c r="AG1302" s="211" t="s">
        <v>219</v>
      </c>
      <c r="AH1302" s="211"/>
      <c r="AI1302" s="211"/>
      <c r="AJ1302" s="211"/>
      <c r="AK1302" s="211"/>
      <c r="AL1302" s="211"/>
      <c r="AM1302" s="211"/>
      <c r="AN1302" s="211"/>
      <c r="AO1302" s="211"/>
      <c r="AP1302" s="211"/>
      <c r="AQ1302" s="211"/>
      <c r="AR1302" s="211"/>
      <c r="AS1302" s="211"/>
      <c r="AT1302" s="211"/>
      <c r="AU1302" s="211"/>
      <c r="AV1302" s="211"/>
      <c r="AW1302" s="211"/>
      <c r="AX1302" s="211"/>
      <c r="AY1302" s="211"/>
      <c r="AZ1302" s="211"/>
      <c r="BA1302" s="211"/>
      <c r="BB1302" s="211"/>
      <c r="BC1302" s="211"/>
      <c r="BD1302" s="211"/>
      <c r="BE1302" s="211"/>
      <c r="BF1302" s="211"/>
      <c r="BG1302" s="211"/>
      <c r="BH1302" s="211"/>
    </row>
    <row r="1303" spans="1:60" outlineLevel="1" x14ac:dyDescent="0.2">
      <c r="A1303" s="218"/>
      <c r="B1303" s="219"/>
      <c r="C1303" s="268" t="s">
        <v>2960</v>
      </c>
      <c r="D1303" s="259"/>
      <c r="E1303" s="260">
        <v>16</v>
      </c>
      <c r="F1303" s="222"/>
      <c r="G1303" s="222"/>
      <c r="H1303" s="222"/>
      <c r="I1303" s="222"/>
      <c r="J1303" s="222"/>
      <c r="K1303" s="222"/>
      <c r="L1303" s="222"/>
      <c r="M1303" s="222"/>
      <c r="N1303" s="222"/>
      <c r="O1303" s="222"/>
      <c r="P1303" s="222"/>
      <c r="Q1303" s="222"/>
      <c r="R1303" s="222"/>
      <c r="S1303" s="222"/>
      <c r="T1303" s="222"/>
      <c r="U1303" s="222"/>
      <c r="V1303" s="222"/>
      <c r="W1303" s="222"/>
      <c r="X1303" s="222"/>
      <c r="Y1303" s="211"/>
      <c r="Z1303" s="211"/>
      <c r="AA1303" s="211"/>
      <c r="AB1303" s="211"/>
      <c r="AC1303" s="211"/>
      <c r="AD1303" s="211"/>
      <c r="AE1303" s="211"/>
      <c r="AF1303" s="211"/>
      <c r="AG1303" s="211" t="s">
        <v>288</v>
      </c>
      <c r="AH1303" s="211">
        <v>0</v>
      </c>
      <c r="AI1303" s="211"/>
      <c r="AJ1303" s="211"/>
      <c r="AK1303" s="211"/>
      <c r="AL1303" s="211"/>
      <c r="AM1303" s="211"/>
      <c r="AN1303" s="211"/>
      <c r="AO1303" s="211"/>
      <c r="AP1303" s="211"/>
      <c r="AQ1303" s="211"/>
      <c r="AR1303" s="211"/>
      <c r="AS1303" s="211"/>
      <c r="AT1303" s="211"/>
      <c r="AU1303" s="211"/>
      <c r="AV1303" s="211"/>
      <c r="AW1303" s="211"/>
      <c r="AX1303" s="211"/>
      <c r="AY1303" s="211"/>
      <c r="AZ1303" s="211"/>
      <c r="BA1303" s="211"/>
      <c r="BB1303" s="211"/>
      <c r="BC1303" s="211"/>
      <c r="BD1303" s="211"/>
      <c r="BE1303" s="211"/>
      <c r="BF1303" s="211"/>
      <c r="BG1303" s="211"/>
      <c r="BH1303" s="211"/>
    </row>
    <row r="1304" spans="1:60" outlineLevel="1" x14ac:dyDescent="0.2">
      <c r="A1304" s="243">
        <v>308</v>
      </c>
      <c r="B1304" s="244" t="s">
        <v>2997</v>
      </c>
      <c r="C1304" s="255" t="s">
        <v>2998</v>
      </c>
      <c r="D1304" s="245" t="s">
        <v>246</v>
      </c>
      <c r="E1304" s="246">
        <v>16</v>
      </c>
      <c r="F1304" s="247"/>
      <c r="G1304" s="248">
        <f>ROUND(E1304*F1304,2)</f>
        <v>0</v>
      </c>
      <c r="H1304" s="247"/>
      <c r="I1304" s="248">
        <f>ROUND(E1304*H1304,2)</f>
        <v>0</v>
      </c>
      <c r="J1304" s="247"/>
      <c r="K1304" s="248">
        <f>ROUND(E1304*J1304,2)</f>
        <v>0</v>
      </c>
      <c r="L1304" s="248">
        <v>21</v>
      </c>
      <c r="M1304" s="248">
        <f>G1304*(1+L1304/100)</f>
        <v>0</v>
      </c>
      <c r="N1304" s="248">
        <v>6.9100000000000003E-3</v>
      </c>
      <c r="O1304" s="248">
        <f>ROUND(E1304*N1304,2)</f>
        <v>0.11</v>
      </c>
      <c r="P1304" s="248">
        <v>0</v>
      </c>
      <c r="Q1304" s="248">
        <f>ROUND(E1304*P1304,2)</f>
        <v>0</v>
      </c>
      <c r="R1304" s="248"/>
      <c r="S1304" s="248" t="s">
        <v>247</v>
      </c>
      <c r="T1304" s="249" t="s">
        <v>215</v>
      </c>
      <c r="U1304" s="222">
        <v>0</v>
      </c>
      <c r="V1304" s="222">
        <f>ROUND(E1304*U1304,2)</f>
        <v>0</v>
      </c>
      <c r="W1304" s="222"/>
      <c r="X1304" s="222" t="s">
        <v>344</v>
      </c>
      <c r="Y1304" s="211"/>
      <c r="Z1304" s="211"/>
      <c r="AA1304" s="211"/>
      <c r="AB1304" s="211"/>
      <c r="AC1304" s="211"/>
      <c r="AD1304" s="211"/>
      <c r="AE1304" s="211"/>
      <c r="AF1304" s="211"/>
      <c r="AG1304" s="211" t="s">
        <v>345</v>
      </c>
      <c r="AH1304" s="211"/>
      <c r="AI1304" s="211"/>
      <c r="AJ1304" s="211"/>
      <c r="AK1304" s="211"/>
      <c r="AL1304" s="211"/>
      <c r="AM1304" s="211"/>
      <c r="AN1304" s="211"/>
      <c r="AO1304" s="211"/>
      <c r="AP1304" s="211"/>
      <c r="AQ1304" s="211"/>
      <c r="AR1304" s="211"/>
      <c r="AS1304" s="211"/>
      <c r="AT1304" s="211"/>
      <c r="AU1304" s="211"/>
      <c r="AV1304" s="211"/>
      <c r="AW1304" s="211"/>
      <c r="AX1304" s="211"/>
      <c r="AY1304" s="211"/>
      <c r="AZ1304" s="211"/>
      <c r="BA1304" s="211"/>
      <c r="BB1304" s="211"/>
      <c r="BC1304" s="211"/>
      <c r="BD1304" s="211"/>
      <c r="BE1304" s="211"/>
      <c r="BF1304" s="211"/>
      <c r="BG1304" s="211"/>
      <c r="BH1304" s="211"/>
    </row>
    <row r="1305" spans="1:60" ht="20.95" outlineLevel="1" x14ac:dyDescent="0.2">
      <c r="A1305" s="243">
        <v>309</v>
      </c>
      <c r="B1305" s="244" t="s">
        <v>2999</v>
      </c>
      <c r="C1305" s="255" t="s">
        <v>3000</v>
      </c>
      <c r="D1305" s="245" t="s">
        <v>246</v>
      </c>
      <c r="E1305" s="246">
        <v>16</v>
      </c>
      <c r="F1305" s="247"/>
      <c r="G1305" s="248">
        <f>ROUND(E1305*F1305,2)</f>
        <v>0</v>
      </c>
      <c r="H1305" s="247"/>
      <c r="I1305" s="248">
        <f>ROUND(E1305*H1305,2)</f>
        <v>0</v>
      </c>
      <c r="J1305" s="247"/>
      <c r="K1305" s="248">
        <f>ROUND(E1305*J1305,2)</f>
        <v>0</v>
      </c>
      <c r="L1305" s="248">
        <v>21</v>
      </c>
      <c r="M1305" s="248">
        <f>G1305*(1+L1305/100)</f>
        <v>0</v>
      </c>
      <c r="N1305" s="248">
        <v>2.5780000000000001E-2</v>
      </c>
      <c r="O1305" s="248">
        <f>ROUND(E1305*N1305,2)</f>
        <v>0.41</v>
      </c>
      <c r="P1305" s="248">
        <v>0</v>
      </c>
      <c r="Q1305" s="248">
        <f>ROUND(E1305*P1305,2)</f>
        <v>0</v>
      </c>
      <c r="R1305" s="248" t="s">
        <v>343</v>
      </c>
      <c r="S1305" s="248" t="s">
        <v>214</v>
      </c>
      <c r="T1305" s="249" t="s">
        <v>284</v>
      </c>
      <c r="U1305" s="222">
        <v>0</v>
      </c>
      <c r="V1305" s="222">
        <f>ROUND(E1305*U1305,2)</f>
        <v>0</v>
      </c>
      <c r="W1305" s="222"/>
      <c r="X1305" s="222" t="s">
        <v>344</v>
      </c>
      <c r="Y1305" s="211"/>
      <c r="Z1305" s="211"/>
      <c r="AA1305" s="211"/>
      <c r="AB1305" s="211"/>
      <c r="AC1305" s="211"/>
      <c r="AD1305" s="211"/>
      <c r="AE1305" s="211"/>
      <c r="AF1305" s="211"/>
      <c r="AG1305" s="211" t="s">
        <v>345</v>
      </c>
      <c r="AH1305" s="211"/>
      <c r="AI1305" s="211"/>
      <c r="AJ1305" s="211"/>
      <c r="AK1305" s="211"/>
      <c r="AL1305" s="211"/>
      <c r="AM1305" s="211"/>
      <c r="AN1305" s="211"/>
      <c r="AO1305" s="211"/>
      <c r="AP1305" s="211"/>
      <c r="AQ1305" s="211"/>
      <c r="AR1305" s="211"/>
      <c r="AS1305" s="211"/>
      <c r="AT1305" s="211"/>
      <c r="AU1305" s="211"/>
      <c r="AV1305" s="211"/>
      <c r="AW1305" s="211"/>
      <c r="AX1305" s="211"/>
      <c r="AY1305" s="211"/>
      <c r="AZ1305" s="211"/>
      <c r="BA1305" s="211"/>
      <c r="BB1305" s="211"/>
      <c r="BC1305" s="211"/>
      <c r="BD1305" s="211"/>
      <c r="BE1305" s="211"/>
      <c r="BF1305" s="211"/>
      <c r="BG1305" s="211"/>
      <c r="BH1305" s="211"/>
    </row>
    <row r="1306" spans="1:60" ht="20.95" outlineLevel="1" x14ac:dyDescent="0.2">
      <c r="A1306" s="243">
        <v>310</v>
      </c>
      <c r="B1306" s="244" t="s">
        <v>3001</v>
      </c>
      <c r="C1306" s="255" t="s">
        <v>3002</v>
      </c>
      <c r="D1306" s="245" t="s">
        <v>246</v>
      </c>
      <c r="E1306" s="246">
        <v>16</v>
      </c>
      <c r="F1306" s="247"/>
      <c r="G1306" s="248">
        <f>ROUND(E1306*F1306,2)</f>
        <v>0</v>
      </c>
      <c r="H1306" s="247"/>
      <c r="I1306" s="248">
        <f>ROUND(E1306*H1306,2)</f>
        <v>0</v>
      </c>
      <c r="J1306" s="247"/>
      <c r="K1306" s="248">
        <f>ROUND(E1306*J1306,2)</f>
        <v>0</v>
      </c>
      <c r="L1306" s="248">
        <v>21</v>
      </c>
      <c r="M1306" s="248">
        <f>G1306*(1+L1306/100)</f>
        <v>0</v>
      </c>
      <c r="N1306" s="248">
        <v>3.14E-3</v>
      </c>
      <c r="O1306" s="248">
        <f>ROUND(E1306*N1306,2)</f>
        <v>0.05</v>
      </c>
      <c r="P1306" s="248">
        <v>0</v>
      </c>
      <c r="Q1306" s="248">
        <f>ROUND(E1306*P1306,2)</f>
        <v>0</v>
      </c>
      <c r="R1306" s="248" t="s">
        <v>343</v>
      </c>
      <c r="S1306" s="248" t="s">
        <v>214</v>
      </c>
      <c r="T1306" s="249" t="s">
        <v>284</v>
      </c>
      <c r="U1306" s="222">
        <v>0</v>
      </c>
      <c r="V1306" s="222">
        <f>ROUND(E1306*U1306,2)</f>
        <v>0</v>
      </c>
      <c r="W1306" s="222"/>
      <c r="X1306" s="222" t="s">
        <v>344</v>
      </c>
      <c r="Y1306" s="211"/>
      <c r="Z1306" s="211"/>
      <c r="AA1306" s="211"/>
      <c r="AB1306" s="211"/>
      <c r="AC1306" s="211"/>
      <c r="AD1306" s="211"/>
      <c r="AE1306" s="211"/>
      <c r="AF1306" s="211"/>
      <c r="AG1306" s="211" t="s">
        <v>345</v>
      </c>
      <c r="AH1306" s="211"/>
      <c r="AI1306" s="211"/>
      <c r="AJ1306" s="211"/>
      <c r="AK1306" s="211"/>
      <c r="AL1306" s="211"/>
      <c r="AM1306" s="211"/>
      <c r="AN1306" s="211"/>
      <c r="AO1306" s="211"/>
      <c r="AP1306" s="211"/>
      <c r="AQ1306" s="211"/>
      <c r="AR1306" s="211"/>
      <c r="AS1306" s="211"/>
      <c r="AT1306" s="211"/>
      <c r="AU1306" s="211"/>
      <c r="AV1306" s="211"/>
      <c r="AW1306" s="211"/>
      <c r="AX1306" s="211"/>
      <c r="AY1306" s="211"/>
      <c r="AZ1306" s="211"/>
      <c r="BA1306" s="211"/>
      <c r="BB1306" s="211"/>
      <c r="BC1306" s="211"/>
      <c r="BD1306" s="211"/>
      <c r="BE1306" s="211"/>
      <c r="BF1306" s="211"/>
      <c r="BG1306" s="211"/>
      <c r="BH1306" s="211"/>
    </row>
    <row r="1307" spans="1:60" ht="20.95" outlineLevel="1" x14ac:dyDescent="0.2">
      <c r="A1307" s="233">
        <v>311</v>
      </c>
      <c r="B1307" s="234" t="s">
        <v>1242</v>
      </c>
      <c r="C1307" s="252" t="s">
        <v>3003</v>
      </c>
      <c r="D1307" s="235" t="s">
        <v>980</v>
      </c>
      <c r="E1307" s="236">
        <v>1</v>
      </c>
      <c r="F1307" s="237"/>
      <c r="G1307" s="238">
        <f>ROUND(E1307*F1307,2)</f>
        <v>0</v>
      </c>
      <c r="H1307" s="237"/>
      <c r="I1307" s="238">
        <f>ROUND(E1307*H1307,2)</f>
        <v>0</v>
      </c>
      <c r="J1307" s="237"/>
      <c r="K1307" s="238">
        <f>ROUND(E1307*J1307,2)</f>
        <v>0</v>
      </c>
      <c r="L1307" s="238">
        <v>21</v>
      </c>
      <c r="M1307" s="238">
        <f>G1307*(1+L1307/100)</f>
        <v>0</v>
      </c>
      <c r="N1307" s="238">
        <v>0</v>
      </c>
      <c r="O1307" s="238">
        <f>ROUND(E1307*N1307,2)</f>
        <v>0</v>
      </c>
      <c r="P1307" s="238">
        <v>0</v>
      </c>
      <c r="Q1307" s="238">
        <f>ROUND(E1307*P1307,2)</f>
        <v>0</v>
      </c>
      <c r="R1307" s="238"/>
      <c r="S1307" s="238" t="s">
        <v>247</v>
      </c>
      <c r="T1307" s="239" t="s">
        <v>215</v>
      </c>
      <c r="U1307" s="222">
        <v>0</v>
      </c>
      <c r="V1307" s="222">
        <f>ROUND(E1307*U1307,2)</f>
        <v>0</v>
      </c>
      <c r="W1307" s="222"/>
      <c r="X1307" s="222" t="s">
        <v>344</v>
      </c>
      <c r="Y1307" s="211"/>
      <c r="Z1307" s="211"/>
      <c r="AA1307" s="211"/>
      <c r="AB1307" s="211"/>
      <c r="AC1307" s="211"/>
      <c r="AD1307" s="211"/>
      <c r="AE1307" s="211"/>
      <c r="AF1307" s="211"/>
      <c r="AG1307" s="211" t="s">
        <v>345</v>
      </c>
      <c r="AH1307" s="211"/>
      <c r="AI1307" s="211"/>
      <c r="AJ1307" s="211"/>
      <c r="AK1307" s="211"/>
      <c r="AL1307" s="211"/>
      <c r="AM1307" s="211"/>
      <c r="AN1307" s="211"/>
      <c r="AO1307" s="211"/>
      <c r="AP1307" s="211"/>
      <c r="AQ1307" s="211"/>
      <c r="AR1307" s="211"/>
      <c r="AS1307" s="211"/>
      <c r="AT1307" s="211"/>
      <c r="AU1307" s="211"/>
      <c r="AV1307" s="211"/>
      <c r="AW1307" s="211"/>
      <c r="AX1307" s="211"/>
      <c r="AY1307" s="211"/>
      <c r="AZ1307" s="211"/>
      <c r="BA1307" s="211"/>
      <c r="BB1307" s="211"/>
      <c r="BC1307" s="211"/>
      <c r="BD1307" s="211"/>
      <c r="BE1307" s="211"/>
      <c r="BF1307" s="211"/>
      <c r="BG1307" s="211"/>
      <c r="BH1307" s="211"/>
    </row>
    <row r="1308" spans="1:60" outlineLevel="1" x14ac:dyDescent="0.2">
      <c r="A1308" s="218"/>
      <c r="B1308" s="219"/>
      <c r="C1308" s="268" t="s">
        <v>3004</v>
      </c>
      <c r="D1308" s="259"/>
      <c r="E1308" s="260">
        <v>1</v>
      </c>
      <c r="F1308" s="222"/>
      <c r="G1308" s="222"/>
      <c r="H1308" s="222"/>
      <c r="I1308" s="222"/>
      <c r="J1308" s="222"/>
      <c r="K1308" s="222"/>
      <c r="L1308" s="222"/>
      <c r="M1308" s="222"/>
      <c r="N1308" s="222"/>
      <c r="O1308" s="222"/>
      <c r="P1308" s="222"/>
      <c r="Q1308" s="222"/>
      <c r="R1308" s="222"/>
      <c r="S1308" s="222"/>
      <c r="T1308" s="222"/>
      <c r="U1308" s="222"/>
      <c r="V1308" s="222"/>
      <c r="W1308" s="222"/>
      <c r="X1308" s="222"/>
      <c r="Y1308" s="211"/>
      <c r="Z1308" s="211"/>
      <c r="AA1308" s="211"/>
      <c r="AB1308" s="211"/>
      <c r="AC1308" s="211"/>
      <c r="AD1308" s="211"/>
      <c r="AE1308" s="211"/>
      <c r="AF1308" s="211"/>
      <c r="AG1308" s="211" t="s">
        <v>288</v>
      </c>
      <c r="AH1308" s="211">
        <v>0</v>
      </c>
      <c r="AI1308" s="211"/>
      <c r="AJ1308" s="211"/>
      <c r="AK1308" s="211"/>
      <c r="AL1308" s="211"/>
      <c r="AM1308" s="211"/>
      <c r="AN1308" s="211"/>
      <c r="AO1308" s="211"/>
      <c r="AP1308" s="211"/>
      <c r="AQ1308" s="211"/>
      <c r="AR1308" s="211"/>
      <c r="AS1308" s="211"/>
      <c r="AT1308" s="211"/>
      <c r="AU1308" s="211"/>
      <c r="AV1308" s="211"/>
      <c r="AW1308" s="211"/>
      <c r="AX1308" s="211"/>
      <c r="AY1308" s="211"/>
      <c r="AZ1308" s="211"/>
      <c r="BA1308" s="211"/>
      <c r="BB1308" s="211"/>
      <c r="BC1308" s="211"/>
      <c r="BD1308" s="211"/>
      <c r="BE1308" s="211"/>
      <c r="BF1308" s="211"/>
      <c r="BG1308" s="211"/>
      <c r="BH1308" s="211"/>
    </row>
    <row r="1309" spans="1:60" ht="20.95" outlineLevel="1" x14ac:dyDescent="0.2">
      <c r="A1309" s="233">
        <v>312</v>
      </c>
      <c r="B1309" s="234" t="s">
        <v>1245</v>
      </c>
      <c r="C1309" s="252" t="s">
        <v>3005</v>
      </c>
      <c r="D1309" s="235" t="s">
        <v>980</v>
      </c>
      <c r="E1309" s="236">
        <v>1</v>
      </c>
      <c r="F1309" s="237"/>
      <c r="G1309" s="238">
        <f>ROUND(E1309*F1309,2)</f>
        <v>0</v>
      </c>
      <c r="H1309" s="237"/>
      <c r="I1309" s="238">
        <f>ROUND(E1309*H1309,2)</f>
        <v>0</v>
      </c>
      <c r="J1309" s="237"/>
      <c r="K1309" s="238">
        <f>ROUND(E1309*J1309,2)</f>
        <v>0</v>
      </c>
      <c r="L1309" s="238">
        <v>21</v>
      </c>
      <c r="M1309" s="238">
        <f>G1309*(1+L1309/100)</f>
        <v>0</v>
      </c>
      <c r="N1309" s="238">
        <v>0</v>
      </c>
      <c r="O1309" s="238">
        <f>ROUND(E1309*N1309,2)</f>
        <v>0</v>
      </c>
      <c r="P1309" s="238">
        <v>0</v>
      </c>
      <c r="Q1309" s="238">
        <f>ROUND(E1309*P1309,2)</f>
        <v>0</v>
      </c>
      <c r="R1309" s="238"/>
      <c r="S1309" s="238" t="s">
        <v>247</v>
      </c>
      <c r="T1309" s="239" t="s">
        <v>215</v>
      </c>
      <c r="U1309" s="222">
        <v>0</v>
      </c>
      <c r="V1309" s="222">
        <f>ROUND(E1309*U1309,2)</f>
        <v>0</v>
      </c>
      <c r="W1309" s="222"/>
      <c r="X1309" s="222" t="s">
        <v>344</v>
      </c>
      <c r="Y1309" s="211"/>
      <c r="Z1309" s="211"/>
      <c r="AA1309" s="211"/>
      <c r="AB1309" s="211"/>
      <c r="AC1309" s="211"/>
      <c r="AD1309" s="211"/>
      <c r="AE1309" s="211"/>
      <c r="AF1309" s="211"/>
      <c r="AG1309" s="211" t="s">
        <v>345</v>
      </c>
      <c r="AH1309" s="211"/>
      <c r="AI1309" s="211"/>
      <c r="AJ1309" s="211"/>
      <c r="AK1309" s="211"/>
      <c r="AL1309" s="211"/>
      <c r="AM1309" s="211"/>
      <c r="AN1309" s="211"/>
      <c r="AO1309" s="211"/>
      <c r="AP1309" s="211"/>
      <c r="AQ1309" s="211"/>
      <c r="AR1309" s="211"/>
      <c r="AS1309" s="211"/>
      <c r="AT1309" s="211"/>
      <c r="AU1309" s="211"/>
      <c r="AV1309" s="211"/>
      <c r="AW1309" s="211"/>
      <c r="AX1309" s="211"/>
      <c r="AY1309" s="211"/>
      <c r="AZ1309" s="211"/>
      <c r="BA1309" s="211"/>
      <c r="BB1309" s="211"/>
      <c r="BC1309" s="211"/>
      <c r="BD1309" s="211"/>
      <c r="BE1309" s="211"/>
      <c r="BF1309" s="211"/>
      <c r="BG1309" s="211"/>
      <c r="BH1309" s="211"/>
    </row>
    <row r="1310" spans="1:60" outlineLevel="1" x14ac:dyDescent="0.2">
      <c r="A1310" s="218"/>
      <c r="B1310" s="219"/>
      <c r="C1310" s="268" t="s">
        <v>3006</v>
      </c>
      <c r="D1310" s="259"/>
      <c r="E1310" s="260">
        <v>1</v>
      </c>
      <c r="F1310" s="222"/>
      <c r="G1310" s="222"/>
      <c r="H1310" s="222"/>
      <c r="I1310" s="222"/>
      <c r="J1310" s="222"/>
      <c r="K1310" s="222"/>
      <c r="L1310" s="222"/>
      <c r="M1310" s="222"/>
      <c r="N1310" s="222"/>
      <c r="O1310" s="222"/>
      <c r="P1310" s="222"/>
      <c r="Q1310" s="222"/>
      <c r="R1310" s="222"/>
      <c r="S1310" s="222"/>
      <c r="T1310" s="222"/>
      <c r="U1310" s="222"/>
      <c r="V1310" s="222"/>
      <c r="W1310" s="222"/>
      <c r="X1310" s="222"/>
      <c r="Y1310" s="211"/>
      <c r="Z1310" s="211"/>
      <c r="AA1310" s="211"/>
      <c r="AB1310" s="211"/>
      <c r="AC1310" s="211"/>
      <c r="AD1310" s="211"/>
      <c r="AE1310" s="211"/>
      <c r="AF1310" s="211"/>
      <c r="AG1310" s="211" t="s">
        <v>288</v>
      </c>
      <c r="AH1310" s="211">
        <v>0</v>
      </c>
      <c r="AI1310" s="211"/>
      <c r="AJ1310" s="211"/>
      <c r="AK1310" s="211"/>
      <c r="AL1310" s="211"/>
      <c r="AM1310" s="211"/>
      <c r="AN1310" s="211"/>
      <c r="AO1310" s="211"/>
      <c r="AP1310" s="211"/>
      <c r="AQ1310" s="211"/>
      <c r="AR1310" s="211"/>
      <c r="AS1310" s="211"/>
      <c r="AT1310" s="211"/>
      <c r="AU1310" s="211"/>
      <c r="AV1310" s="211"/>
      <c r="AW1310" s="211"/>
      <c r="AX1310" s="211"/>
      <c r="AY1310" s="211"/>
      <c r="AZ1310" s="211"/>
      <c r="BA1310" s="211"/>
      <c r="BB1310" s="211"/>
      <c r="BC1310" s="211"/>
      <c r="BD1310" s="211"/>
      <c r="BE1310" s="211"/>
      <c r="BF1310" s="211"/>
      <c r="BG1310" s="211"/>
      <c r="BH1310" s="211"/>
    </row>
    <row r="1311" spans="1:60" outlineLevel="1" x14ac:dyDescent="0.2">
      <c r="A1311" s="233">
        <v>313</v>
      </c>
      <c r="B1311" s="234" t="s">
        <v>1249</v>
      </c>
      <c r="C1311" s="252" t="s">
        <v>3007</v>
      </c>
      <c r="D1311" s="235" t="s">
        <v>980</v>
      </c>
      <c r="E1311" s="236">
        <v>3</v>
      </c>
      <c r="F1311" s="237"/>
      <c r="G1311" s="238">
        <f>ROUND(E1311*F1311,2)</f>
        <v>0</v>
      </c>
      <c r="H1311" s="237"/>
      <c r="I1311" s="238">
        <f>ROUND(E1311*H1311,2)</f>
        <v>0</v>
      </c>
      <c r="J1311" s="237"/>
      <c r="K1311" s="238">
        <f>ROUND(E1311*J1311,2)</f>
        <v>0</v>
      </c>
      <c r="L1311" s="238">
        <v>21</v>
      </c>
      <c r="M1311" s="238">
        <f>G1311*(1+L1311/100)</f>
        <v>0</v>
      </c>
      <c r="N1311" s="238">
        <v>0</v>
      </c>
      <c r="O1311" s="238">
        <f>ROUND(E1311*N1311,2)</f>
        <v>0</v>
      </c>
      <c r="P1311" s="238">
        <v>0</v>
      </c>
      <c r="Q1311" s="238">
        <f>ROUND(E1311*P1311,2)</f>
        <v>0</v>
      </c>
      <c r="R1311" s="238"/>
      <c r="S1311" s="238" t="s">
        <v>247</v>
      </c>
      <c r="T1311" s="239" t="s">
        <v>215</v>
      </c>
      <c r="U1311" s="222">
        <v>0</v>
      </c>
      <c r="V1311" s="222">
        <f>ROUND(E1311*U1311,2)</f>
        <v>0</v>
      </c>
      <c r="W1311" s="222"/>
      <c r="X1311" s="222" t="s">
        <v>344</v>
      </c>
      <c r="Y1311" s="211"/>
      <c r="Z1311" s="211"/>
      <c r="AA1311" s="211"/>
      <c r="AB1311" s="211"/>
      <c r="AC1311" s="211"/>
      <c r="AD1311" s="211"/>
      <c r="AE1311" s="211"/>
      <c r="AF1311" s="211"/>
      <c r="AG1311" s="211" t="s">
        <v>345</v>
      </c>
      <c r="AH1311" s="211"/>
      <c r="AI1311" s="211"/>
      <c r="AJ1311" s="211"/>
      <c r="AK1311" s="211"/>
      <c r="AL1311" s="211"/>
      <c r="AM1311" s="211"/>
      <c r="AN1311" s="211"/>
      <c r="AO1311" s="211"/>
      <c r="AP1311" s="211"/>
      <c r="AQ1311" s="211"/>
      <c r="AR1311" s="211"/>
      <c r="AS1311" s="211"/>
      <c r="AT1311" s="211"/>
      <c r="AU1311" s="211"/>
      <c r="AV1311" s="211"/>
      <c r="AW1311" s="211"/>
      <c r="AX1311" s="211"/>
      <c r="AY1311" s="211"/>
      <c r="AZ1311" s="211"/>
      <c r="BA1311" s="211"/>
      <c r="BB1311" s="211"/>
      <c r="BC1311" s="211"/>
      <c r="BD1311" s="211"/>
      <c r="BE1311" s="211"/>
      <c r="BF1311" s="211"/>
      <c r="BG1311" s="211"/>
      <c r="BH1311" s="211"/>
    </row>
    <row r="1312" spans="1:60" outlineLevel="1" x14ac:dyDescent="0.2">
      <c r="A1312" s="218"/>
      <c r="B1312" s="219"/>
      <c r="C1312" s="268" t="s">
        <v>3008</v>
      </c>
      <c r="D1312" s="259"/>
      <c r="E1312" s="260">
        <v>3</v>
      </c>
      <c r="F1312" s="222"/>
      <c r="G1312" s="222"/>
      <c r="H1312" s="222"/>
      <c r="I1312" s="222"/>
      <c r="J1312" s="222"/>
      <c r="K1312" s="222"/>
      <c r="L1312" s="222"/>
      <c r="M1312" s="222"/>
      <c r="N1312" s="222"/>
      <c r="O1312" s="222"/>
      <c r="P1312" s="222"/>
      <c r="Q1312" s="222"/>
      <c r="R1312" s="222"/>
      <c r="S1312" s="222"/>
      <c r="T1312" s="222"/>
      <c r="U1312" s="222"/>
      <c r="V1312" s="222"/>
      <c r="W1312" s="222"/>
      <c r="X1312" s="222"/>
      <c r="Y1312" s="211"/>
      <c r="Z1312" s="211"/>
      <c r="AA1312" s="211"/>
      <c r="AB1312" s="211"/>
      <c r="AC1312" s="211"/>
      <c r="AD1312" s="211"/>
      <c r="AE1312" s="211"/>
      <c r="AF1312" s="211"/>
      <c r="AG1312" s="211" t="s">
        <v>288</v>
      </c>
      <c r="AH1312" s="211">
        <v>0</v>
      </c>
      <c r="AI1312" s="211"/>
      <c r="AJ1312" s="211"/>
      <c r="AK1312" s="211"/>
      <c r="AL1312" s="211"/>
      <c r="AM1312" s="211"/>
      <c r="AN1312" s="211"/>
      <c r="AO1312" s="211"/>
      <c r="AP1312" s="211"/>
      <c r="AQ1312" s="211"/>
      <c r="AR1312" s="211"/>
      <c r="AS1312" s="211"/>
      <c r="AT1312" s="211"/>
      <c r="AU1312" s="211"/>
      <c r="AV1312" s="211"/>
      <c r="AW1312" s="211"/>
      <c r="AX1312" s="211"/>
      <c r="AY1312" s="211"/>
      <c r="AZ1312" s="211"/>
      <c r="BA1312" s="211"/>
      <c r="BB1312" s="211"/>
      <c r="BC1312" s="211"/>
      <c r="BD1312" s="211"/>
      <c r="BE1312" s="211"/>
      <c r="BF1312" s="211"/>
      <c r="BG1312" s="211"/>
      <c r="BH1312" s="211"/>
    </row>
    <row r="1313" spans="1:60" outlineLevel="1" x14ac:dyDescent="0.2">
      <c r="A1313" s="233">
        <v>314</v>
      </c>
      <c r="B1313" s="234" t="s">
        <v>1252</v>
      </c>
      <c r="C1313" s="252" t="s">
        <v>3009</v>
      </c>
      <c r="D1313" s="235" t="s">
        <v>980</v>
      </c>
      <c r="E1313" s="236">
        <v>17</v>
      </c>
      <c r="F1313" s="237"/>
      <c r="G1313" s="238">
        <f>ROUND(E1313*F1313,2)</f>
        <v>0</v>
      </c>
      <c r="H1313" s="237"/>
      <c r="I1313" s="238">
        <f>ROUND(E1313*H1313,2)</f>
        <v>0</v>
      </c>
      <c r="J1313" s="237"/>
      <c r="K1313" s="238">
        <f>ROUND(E1313*J1313,2)</f>
        <v>0</v>
      </c>
      <c r="L1313" s="238">
        <v>21</v>
      </c>
      <c r="M1313" s="238">
        <f>G1313*(1+L1313/100)</f>
        <v>0</v>
      </c>
      <c r="N1313" s="238">
        <v>0</v>
      </c>
      <c r="O1313" s="238">
        <f>ROUND(E1313*N1313,2)</f>
        <v>0</v>
      </c>
      <c r="P1313" s="238">
        <v>0</v>
      </c>
      <c r="Q1313" s="238">
        <f>ROUND(E1313*P1313,2)</f>
        <v>0</v>
      </c>
      <c r="R1313" s="238"/>
      <c r="S1313" s="238" t="s">
        <v>247</v>
      </c>
      <c r="T1313" s="239" t="s">
        <v>215</v>
      </c>
      <c r="U1313" s="222">
        <v>0</v>
      </c>
      <c r="V1313" s="222">
        <f>ROUND(E1313*U1313,2)</f>
        <v>0</v>
      </c>
      <c r="W1313" s="222"/>
      <c r="X1313" s="222" t="s">
        <v>344</v>
      </c>
      <c r="Y1313" s="211"/>
      <c r="Z1313" s="211"/>
      <c r="AA1313" s="211"/>
      <c r="AB1313" s="211"/>
      <c r="AC1313" s="211"/>
      <c r="AD1313" s="211"/>
      <c r="AE1313" s="211"/>
      <c r="AF1313" s="211"/>
      <c r="AG1313" s="211" t="s">
        <v>345</v>
      </c>
      <c r="AH1313" s="211"/>
      <c r="AI1313" s="211"/>
      <c r="AJ1313" s="211"/>
      <c r="AK1313" s="211"/>
      <c r="AL1313" s="211"/>
      <c r="AM1313" s="211"/>
      <c r="AN1313" s="211"/>
      <c r="AO1313" s="211"/>
      <c r="AP1313" s="211"/>
      <c r="AQ1313" s="211"/>
      <c r="AR1313" s="211"/>
      <c r="AS1313" s="211"/>
      <c r="AT1313" s="211"/>
      <c r="AU1313" s="211"/>
      <c r="AV1313" s="211"/>
      <c r="AW1313" s="211"/>
      <c r="AX1313" s="211"/>
      <c r="AY1313" s="211"/>
      <c r="AZ1313" s="211"/>
      <c r="BA1313" s="211"/>
      <c r="BB1313" s="211"/>
      <c r="BC1313" s="211"/>
      <c r="BD1313" s="211"/>
      <c r="BE1313" s="211"/>
      <c r="BF1313" s="211"/>
      <c r="BG1313" s="211"/>
      <c r="BH1313" s="211"/>
    </row>
    <row r="1314" spans="1:60" outlineLevel="1" x14ac:dyDescent="0.2">
      <c r="A1314" s="218"/>
      <c r="B1314" s="219"/>
      <c r="C1314" s="268" t="s">
        <v>3010</v>
      </c>
      <c r="D1314" s="259"/>
      <c r="E1314" s="260">
        <v>17</v>
      </c>
      <c r="F1314" s="222"/>
      <c r="G1314" s="222"/>
      <c r="H1314" s="222"/>
      <c r="I1314" s="222"/>
      <c r="J1314" s="222"/>
      <c r="K1314" s="222"/>
      <c r="L1314" s="222"/>
      <c r="M1314" s="222"/>
      <c r="N1314" s="222"/>
      <c r="O1314" s="222"/>
      <c r="P1314" s="222"/>
      <c r="Q1314" s="222"/>
      <c r="R1314" s="222"/>
      <c r="S1314" s="222"/>
      <c r="T1314" s="222"/>
      <c r="U1314" s="222"/>
      <c r="V1314" s="222"/>
      <c r="W1314" s="222"/>
      <c r="X1314" s="222"/>
      <c r="Y1314" s="211"/>
      <c r="Z1314" s="211"/>
      <c r="AA1314" s="211"/>
      <c r="AB1314" s="211"/>
      <c r="AC1314" s="211"/>
      <c r="AD1314" s="211"/>
      <c r="AE1314" s="211"/>
      <c r="AF1314" s="211"/>
      <c r="AG1314" s="211" t="s">
        <v>288</v>
      </c>
      <c r="AH1314" s="211">
        <v>0</v>
      </c>
      <c r="AI1314" s="211"/>
      <c r="AJ1314" s="211"/>
      <c r="AK1314" s="211"/>
      <c r="AL1314" s="211"/>
      <c r="AM1314" s="211"/>
      <c r="AN1314" s="211"/>
      <c r="AO1314" s="211"/>
      <c r="AP1314" s="211"/>
      <c r="AQ1314" s="211"/>
      <c r="AR1314" s="211"/>
      <c r="AS1314" s="211"/>
      <c r="AT1314" s="211"/>
      <c r="AU1314" s="211"/>
      <c r="AV1314" s="211"/>
      <c r="AW1314" s="211"/>
      <c r="AX1314" s="211"/>
      <c r="AY1314" s="211"/>
      <c r="AZ1314" s="211"/>
      <c r="BA1314" s="211"/>
      <c r="BB1314" s="211"/>
      <c r="BC1314" s="211"/>
      <c r="BD1314" s="211"/>
      <c r="BE1314" s="211"/>
      <c r="BF1314" s="211"/>
      <c r="BG1314" s="211"/>
      <c r="BH1314" s="211"/>
    </row>
    <row r="1315" spans="1:60" outlineLevel="1" x14ac:dyDescent="0.2">
      <c r="A1315" s="233">
        <v>315</v>
      </c>
      <c r="B1315" s="234" t="s">
        <v>1255</v>
      </c>
      <c r="C1315" s="252" t="s">
        <v>3011</v>
      </c>
      <c r="D1315" s="235" t="s">
        <v>980</v>
      </c>
      <c r="E1315" s="236">
        <v>4</v>
      </c>
      <c r="F1315" s="237"/>
      <c r="G1315" s="238">
        <f>ROUND(E1315*F1315,2)</f>
        <v>0</v>
      </c>
      <c r="H1315" s="237"/>
      <c r="I1315" s="238">
        <f>ROUND(E1315*H1315,2)</f>
        <v>0</v>
      </c>
      <c r="J1315" s="237"/>
      <c r="K1315" s="238">
        <f>ROUND(E1315*J1315,2)</f>
        <v>0</v>
      </c>
      <c r="L1315" s="238">
        <v>21</v>
      </c>
      <c r="M1315" s="238">
        <f>G1315*(1+L1315/100)</f>
        <v>0</v>
      </c>
      <c r="N1315" s="238">
        <v>0</v>
      </c>
      <c r="O1315" s="238">
        <f>ROUND(E1315*N1315,2)</f>
        <v>0</v>
      </c>
      <c r="P1315" s="238">
        <v>0</v>
      </c>
      <c r="Q1315" s="238">
        <f>ROUND(E1315*P1315,2)</f>
        <v>0</v>
      </c>
      <c r="R1315" s="238"/>
      <c r="S1315" s="238" t="s">
        <v>247</v>
      </c>
      <c r="T1315" s="239" t="s">
        <v>215</v>
      </c>
      <c r="U1315" s="222">
        <v>0</v>
      </c>
      <c r="V1315" s="222">
        <f>ROUND(E1315*U1315,2)</f>
        <v>0</v>
      </c>
      <c r="W1315" s="222"/>
      <c r="X1315" s="222" t="s">
        <v>344</v>
      </c>
      <c r="Y1315" s="211"/>
      <c r="Z1315" s="211"/>
      <c r="AA1315" s="211"/>
      <c r="AB1315" s="211"/>
      <c r="AC1315" s="211"/>
      <c r="AD1315" s="211"/>
      <c r="AE1315" s="211"/>
      <c r="AF1315" s="211"/>
      <c r="AG1315" s="211" t="s">
        <v>345</v>
      </c>
      <c r="AH1315" s="211"/>
      <c r="AI1315" s="211"/>
      <c r="AJ1315" s="211"/>
      <c r="AK1315" s="211"/>
      <c r="AL1315" s="211"/>
      <c r="AM1315" s="211"/>
      <c r="AN1315" s="211"/>
      <c r="AO1315" s="211"/>
      <c r="AP1315" s="211"/>
      <c r="AQ1315" s="211"/>
      <c r="AR1315" s="211"/>
      <c r="AS1315" s="211"/>
      <c r="AT1315" s="211"/>
      <c r="AU1315" s="211"/>
      <c r="AV1315" s="211"/>
      <c r="AW1315" s="211"/>
      <c r="AX1315" s="211"/>
      <c r="AY1315" s="211"/>
      <c r="AZ1315" s="211"/>
      <c r="BA1315" s="211"/>
      <c r="BB1315" s="211"/>
      <c r="BC1315" s="211"/>
      <c r="BD1315" s="211"/>
      <c r="BE1315" s="211"/>
      <c r="BF1315" s="211"/>
      <c r="BG1315" s="211"/>
      <c r="BH1315" s="211"/>
    </row>
    <row r="1316" spans="1:60" outlineLevel="1" x14ac:dyDescent="0.2">
      <c r="A1316" s="218"/>
      <c r="B1316" s="219"/>
      <c r="C1316" s="268" t="s">
        <v>3012</v>
      </c>
      <c r="D1316" s="259"/>
      <c r="E1316" s="260">
        <v>4</v>
      </c>
      <c r="F1316" s="222"/>
      <c r="G1316" s="222"/>
      <c r="H1316" s="222"/>
      <c r="I1316" s="222"/>
      <c r="J1316" s="222"/>
      <c r="K1316" s="222"/>
      <c r="L1316" s="222"/>
      <c r="M1316" s="222"/>
      <c r="N1316" s="222"/>
      <c r="O1316" s="222"/>
      <c r="P1316" s="222"/>
      <c r="Q1316" s="222"/>
      <c r="R1316" s="222"/>
      <c r="S1316" s="222"/>
      <c r="T1316" s="222"/>
      <c r="U1316" s="222"/>
      <c r="V1316" s="222"/>
      <c r="W1316" s="222"/>
      <c r="X1316" s="222"/>
      <c r="Y1316" s="211"/>
      <c r="Z1316" s="211"/>
      <c r="AA1316" s="211"/>
      <c r="AB1316" s="211"/>
      <c r="AC1316" s="211"/>
      <c r="AD1316" s="211"/>
      <c r="AE1316" s="211"/>
      <c r="AF1316" s="211"/>
      <c r="AG1316" s="211" t="s">
        <v>288</v>
      </c>
      <c r="AH1316" s="211">
        <v>0</v>
      </c>
      <c r="AI1316" s="211"/>
      <c r="AJ1316" s="211"/>
      <c r="AK1316" s="211"/>
      <c r="AL1316" s="211"/>
      <c r="AM1316" s="211"/>
      <c r="AN1316" s="211"/>
      <c r="AO1316" s="211"/>
      <c r="AP1316" s="211"/>
      <c r="AQ1316" s="211"/>
      <c r="AR1316" s="211"/>
      <c r="AS1316" s="211"/>
      <c r="AT1316" s="211"/>
      <c r="AU1316" s="211"/>
      <c r="AV1316" s="211"/>
      <c r="AW1316" s="211"/>
      <c r="AX1316" s="211"/>
      <c r="AY1316" s="211"/>
      <c r="AZ1316" s="211"/>
      <c r="BA1316" s="211"/>
      <c r="BB1316" s="211"/>
      <c r="BC1316" s="211"/>
      <c r="BD1316" s="211"/>
      <c r="BE1316" s="211"/>
      <c r="BF1316" s="211"/>
      <c r="BG1316" s="211"/>
      <c r="BH1316" s="211"/>
    </row>
    <row r="1317" spans="1:60" outlineLevel="1" x14ac:dyDescent="0.2">
      <c r="A1317" s="233">
        <v>316</v>
      </c>
      <c r="B1317" s="234" t="s">
        <v>1257</v>
      </c>
      <c r="C1317" s="252" t="s">
        <v>3013</v>
      </c>
      <c r="D1317" s="235" t="s">
        <v>980</v>
      </c>
      <c r="E1317" s="236">
        <v>1</v>
      </c>
      <c r="F1317" s="237"/>
      <c r="G1317" s="238">
        <f>ROUND(E1317*F1317,2)</f>
        <v>0</v>
      </c>
      <c r="H1317" s="237"/>
      <c r="I1317" s="238">
        <f>ROUND(E1317*H1317,2)</f>
        <v>0</v>
      </c>
      <c r="J1317" s="237"/>
      <c r="K1317" s="238">
        <f>ROUND(E1317*J1317,2)</f>
        <v>0</v>
      </c>
      <c r="L1317" s="238">
        <v>21</v>
      </c>
      <c r="M1317" s="238">
        <f>G1317*(1+L1317/100)</f>
        <v>0</v>
      </c>
      <c r="N1317" s="238">
        <v>0</v>
      </c>
      <c r="O1317" s="238">
        <f>ROUND(E1317*N1317,2)</f>
        <v>0</v>
      </c>
      <c r="P1317" s="238">
        <v>0</v>
      </c>
      <c r="Q1317" s="238">
        <f>ROUND(E1317*P1317,2)</f>
        <v>0</v>
      </c>
      <c r="R1317" s="238"/>
      <c r="S1317" s="238" t="s">
        <v>247</v>
      </c>
      <c r="T1317" s="239" t="s">
        <v>215</v>
      </c>
      <c r="U1317" s="222">
        <v>0</v>
      </c>
      <c r="V1317" s="222">
        <f>ROUND(E1317*U1317,2)</f>
        <v>0</v>
      </c>
      <c r="W1317" s="222"/>
      <c r="X1317" s="222" t="s">
        <v>344</v>
      </c>
      <c r="Y1317" s="211"/>
      <c r="Z1317" s="211"/>
      <c r="AA1317" s="211"/>
      <c r="AB1317" s="211"/>
      <c r="AC1317" s="211"/>
      <c r="AD1317" s="211"/>
      <c r="AE1317" s="211"/>
      <c r="AF1317" s="211"/>
      <c r="AG1317" s="211" t="s">
        <v>345</v>
      </c>
      <c r="AH1317" s="211"/>
      <c r="AI1317" s="211"/>
      <c r="AJ1317" s="211"/>
      <c r="AK1317" s="211"/>
      <c r="AL1317" s="211"/>
      <c r="AM1317" s="211"/>
      <c r="AN1317" s="211"/>
      <c r="AO1317" s="211"/>
      <c r="AP1317" s="211"/>
      <c r="AQ1317" s="211"/>
      <c r="AR1317" s="211"/>
      <c r="AS1317" s="211"/>
      <c r="AT1317" s="211"/>
      <c r="AU1317" s="211"/>
      <c r="AV1317" s="211"/>
      <c r="AW1317" s="211"/>
      <c r="AX1317" s="211"/>
      <c r="AY1317" s="211"/>
      <c r="AZ1317" s="211"/>
      <c r="BA1317" s="211"/>
      <c r="BB1317" s="211"/>
      <c r="BC1317" s="211"/>
      <c r="BD1317" s="211"/>
      <c r="BE1317" s="211"/>
      <c r="BF1317" s="211"/>
      <c r="BG1317" s="211"/>
      <c r="BH1317" s="211"/>
    </row>
    <row r="1318" spans="1:60" outlineLevel="1" x14ac:dyDescent="0.2">
      <c r="A1318" s="218"/>
      <c r="B1318" s="219"/>
      <c r="C1318" s="268" t="s">
        <v>3014</v>
      </c>
      <c r="D1318" s="259"/>
      <c r="E1318" s="260">
        <v>1</v>
      </c>
      <c r="F1318" s="222"/>
      <c r="G1318" s="222"/>
      <c r="H1318" s="222"/>
      <c r="I1318" s="222"/>
      <c r="J1318" s="222"/>
      <c r="K1318" s="222"/>
      <c r="L1318" s="222"/>
      <c r="M1318" s="222"/>
      <c r="N1318" s="222"/>
      <c r="O1318" s="222"/>
      <c r="P1318" s="222"/>
      <c r="Q1318" s="222"/>
      <c r="R1318" s="222"/>
      <c r="S1318" s="222"/>
      <c r="T1318" s="222"/>
      <c r="U1318" s="222"/>
      <c r="V1318" s="222"/>
      <c r="W1318" s="222"/>
      <c r="X1318" s="222"/>
      <c r="Y1318" s="211"/>
      <c r="Z1318" s="211"/>
      <c r="AA1318" s="211"/>
      <c r="AB1318" s="211"/>
      <c r="AC1318" s="211"/>
      <c r="AD1318" s="211"/>
      <c r="AE1318" s="211"/>
      <c r="AF1318" s="211"/>
      <c r="AG1318" s="211" t="s">
        <v>288</v>
      </c>
      <c r="AH1318" s="211">
        <v>0</v>
      </c>
      <c r="AI1318" s="211"/>
      <c r="AJ1318" s="211"/>
      <c r="AK1318" s="211"/>
      <c r="AL1318" s="211"/>
      <c r="AM1318" s="211"/>
      <c r="AN1318" s="211"/>
      <c r="AO1318" s="211"/>
      <c r="AP1318" s="211"/>
      <c r="AQ1318" s="211"/>
      <c r="AR1318" s="211"/>
      <c r="AS1318" s="211"/>
      <c r="AT1318" s="211"/>
      <c r="AU1318" s="211"/>
      <c r="AV1318" s="211"/>
      <c r="AW1318" s="211"/>
      <c r="AX1318" s="211"/>
      <c r="AY1318" s="211"/>
      <c r="AZ1318" s="211"/>
      <c r="BA1318" s="211"/>
      <c r="BB1318" s="211"/>
      <c r="BC1318" s="211"/>
      <c r="BD1318" s="211"/>
      <c r="BE1318" s="211"/>
      <c r="BF1318" s="211"/>
      <c r="BG1318" s="211"/>
      <c r="BH1318" s="211"/>
    </row>
    <row r="1319" spans="1:60" outlineLevel="1" x14ac:dyDescent="0.2">
      <c r="A1319" s="233">
        <v>317</v>
      </c>
      <c r="B1319" s="234" t="s">
        <v>1260</v>
      </c>
      <c r="C1319" s="252" t="s">
        <v>3015</v>
      </c>
      <c r="D1319" s="235" t="s">
        <v>980</v>
      </c>
      <c r="E1319" s="236">
        <v>3</v>
      </c>
      <c r="F1319" s="237"/>
      <c r="G1319" s="238">
        <f>ROUND(E1319*F1319,2)</f>
        <v>0</v>
      </c>
      <c r="H1319" s="237"/>
      <c r="I1319" s="238">
        <f>ROUND(E1319*H1319,2)</f>
        <v>0</v>
      </c>
      <c r="J1319" s="237"/>
      <c r="K1319" s="238">
        <f>ROUND(E1319*J1319,2)</f>
        <v>0</v>
      </c>
      <c r="L1319" s="238">
        <v>21</v>
      </c>
      <c r="M1319" s="238">
        <f>G1319*(1+L1319/100)</f>
        <v>0</v>
      </c>
      <c r="N1319" s="238">
        <v>0</v>
      </c>
      <c r="O1319" s="238">
        <f>ROUND(E1319*N1319,2)</f>
        <v>0</v>
      </c>
      <c r="P1319" s="238">
        <v>0</v>
      </c>
      <c r="Q1319" s="238">
        <f>ROUND(E1319*P1319,2)</f>
        <v>0</v>
      </c>
      <c r="R1319" s="238"/>
      <c r="S1319" s="238" t="s">
        <v>247</v>
      </c>
      <c r="T1319" s="239" t="s">
        <v>215</v>
      </c>
      <c r="U1319" s="222">
        <v>0</v>
      </c>
      <c r="V1319" s="222">
        <f>ROUND(E1319*U1319,2)</f>
        <v>0</v>
      </c>
      <c r="W1319" s="222"/>
      <c r="X1319" s="222" t="s">
        <v>344</v>
      </c>
      <c r="Y1319" s="211"/>
      <c r="Z1319" s="211"/>
      <c r="AA1319" s="211"/>
      <c r="AB1319" s="211"/>
      <c r="AC1319" s="211"/>
      <c r="AD1319" s="211"/>
      <c r="AE1319" s="211"/>
      <c r="AF1319" s="211"/>
      <c r="AG1319" s="211" t="s">
        <v>345</v>
      </c>
      <c r="AH1319" s="211"/>
      <c r="AI1319" s="211"/>
      <c r="AJ1319" s="211"/>
      <c r="AK1319" s="211"/>
      <c r="AL1319" s="211"/>
      <c r="AM1319" s="211"/>
      <c r="AN1319" s="211"/>
      <c r="AO1319" s="211"/>
      <c r="AP1319" s="211"/>
      <c r="AQ1319" s="211"/>
      <c r="AR1319" s="211"/>
      <c r="AS1319" s="211"/>
      <c r="AT1319" s="211"/>
      <c r="AU1319" s="211"/>
      <c r="AV1319" s="211"/>
      <c r="AW1319" s="211"/>
      <c r="AX1319" s="211"/>
      <c r="AY1319" s="211"/>
      <c r="AZ1319" s="211"/>
      <c r="BA1319" s="211"/>
      <c r="BB1319" s="211"/>
      <c r="BC1319" s="211"/>
      <c r="BD1319" s="211"/>
      <c r="BE1319" s="211"/>
      <c r="BF1319" s="211"/>
      <c r="BG1319" s="211"/>
      <c r="BH1319" s="211"/>
    </row>
    <row r="1320" spans="1:60" outlineLevel="1" x14ac:dyDescent="0.2">
      <c r="A1320" s="218"/>
      <c r="B1320" s="219"/>
      <c r="C1320" s="268" t="s">
        <v>3016</v>
      </c>
      <c r="D1320" s="259"/>
      <c r="E1320" s="260">
        <v>3</v>
      </c>
      <c r="F1320" s="222"/>
      <c r="G1320" s="222"/>
      <c r="H1320" s="222"/>
      <c r="I1320" s="222"/>
      <c r="J1320" s="222"/>
      <c r="K1320" s="222"/>
      <c r="L1320" s="222"/>
      <c r="M1320" s="222"/>
      <c r="N1320" s="222"/>
      <c r="O1320" s="222"/>
      <c r="P1320" s="222"/>
      <c r="Q1320" s="222"/>
      <c r="R1320" s="222"/>
      <c r="S1320" s="222"/>
      <c r="T1320" s="222"/>
      <c r="U1320" s="222"/>
      <c r="V1320" s="222"/>
      <c r="W1320" s="222"/>
      <c r="X1320" s="222"/>
      <c r="Y1320" s="211"/>
      <c r="Z1320" s="211"/>
      <c r="AA1320" s="211"/>
      <c r="AB1320" s="211"/>
      <c r="AC1320" s="211"/>
      <c r="AD1320" s="211"/>
      <c r="AE1320" s="211"/>
      <c r="AF1320" s="211"/>
      <c r="AG1320" s="211" t="s">
        <v>288</v>
      </c>
      <c r="AH1320" s="211">
        <v>0</v>
      </c>
      <c r="AI1320" s="211"/>
      <c r="AJ1320" s="211"/>
      <c r="AK1320" s="211"/>
      <c r="AL1320" s="211"/>
      <c r="AM1320" s="211"/>
      <c r="AN1320" s="211"/>
      <c r="AO1320" s="211"/>
      <c r="AP1320" s="211"/>
      <c r="AQ1320" s="211"/>
      <c r="AR1320" s="211"/>
      <c r="AS1320" s="211"/>
      <c r="AT1320" s="211"/>
      <c r="AU1320" s="211"/>
      <c r="AV1320" s="211"/>
      <c r="AW1320" s="211"/>
      <c r="AX1320" s="211"/>
      <c r="AY1320" s="211"/>
      <c r="AZ1320" s="211"/>
      <c r="BA1320" s="211"/>
      <c r="BB1320" s="211"/>
      <c r="BC1320" s="211"/>
      <c r="BD1320" s="211"/>
      <c r="BE1320" s="211"/>
      <c r="BF1320" s="211"/>
      <c r="BG1320" s="211"/>
      <c r="BH1320" s="211"/>
    </row>
    <row r="1321" spans="1:60" outlineLevel="1" x14ac:dyDescent="0.2">
      <c r="A1321" s="233">
        <v>318</v>
      </c>
      <c r="B1321" s="234" t="s">
        <v>1263</v>
      </c>
      <c r="C1321" s="252" t="s">
        <v>3017</v>
      </c>
      <c r="D1321" s="235" t="s">
        <v>980</v>
      </c>
      <c r="E1321" s="236">
        <v>1</v>
      </c>
      <c r="F1321" s="237"/>
      <c r="G1321" s="238">
        <f>ROUND(E1321*F1321,2)</f>
        <v>0</v>
      </c>
      <c r="H1321" s="237"/>
      <c r="I1321" s="238">
        <f>ROUND(E1321*H1321,2)</f>
        <v>0</v>
      </c>
      <c r="J1321" s="237"/>
      <c r="K1321" s="238">
        <f>ROUND(E1321*J1321,2)</f>
        <v>0</v>
      </c>
      <c r="L1321" s="238">
        <v>21</v>
      </c>
      <c r="M1321" s="238">
        <f>G1321*(1+L1321/100)</f>
        <v>0</v>
      </c>
      <c r="N1321" s="238">
        <v>0</v>
      </c>
      <c r="O1321" s="238">
        <f>ROUND(E1321*N1321,2)</f>
        <v>0</v>
      </c>
      <c r="P1321" s="238">
        <v>0</v>
      </c>
      <c r="Q1321" s="238">
        <f>ROUND(E1321*P1321,2)</f>
        <v>0</v>
      </c>
      <c r="R1321" s="238"/>
      <c r="S1321" s="238" t="s">
        <v>247</v>
      </c>
      <c r="T1321" s="239" t="s">
        <v>215</v>
      </c>
      <c r="U1321" s="222">
        <v>0</v>
      </c>
      <c r="V1321" s="222">
        <f>ROUND(E1321*U1321,2)</f>
        <v>0</v>
      </c>
      <c r="W1321" s="222"/>
      <c r="X1321" s="222" t="s">
        <v>344</v>
      </c>
      <c r="Y1321" s="211"/>
      <c r="Z1321" s="211"/>
      <c r="AA1321" s="211"/>
      <c r="AB1321" s="211"/>
      <c r="AC1321" s="211"/>
      <c r="AD1321" s="211"/>
      <c r="AE1321" s="211"/>
      <c r="AF1321" s="211"/>
      <c r="AG1321" s="211" t="s">
        <v>345</v>
      </c>
      <c r="AH1321" s="211"/>
      <c r="AI1321" s="211"/>
      <c r="AJ1321" s="211"/>
      <c r="AK1321" s="211"/>
      <c r="AL1321" s="211"/>
      <c r="AM1321" s="211"/>
      <c r="AN1321" s="211"/>
      <c r="AO1321" s="211"/>
      <c r="AP1321" s="211"/>
      <c r="AQ1321" s="211"/>
      <c r="AR1321" s="211"/>
      <c r="AS1321" s="211"/>
      <c r="AT1321" s="211"/>
      <c r="AU1321" s="211"/>
      <c r="AV1321" s="211"/>
      <c r="AW1321" s="211"/>
      <c r="AX1321" s="211"/>
      <c r="AY1321" s="211"/>
      <c r="AZ1321" s="211"/>
      <c r="BA1321" s="211"/>
      <c r="BB1321" s="211"/>
      <c r="BC1321" s="211"/>
      <c r="BD1321" s="211"/>
      <c r="BE1321" s="211"/>
      <c r="BF1321" s="211"/>
      <c r="BG1321" s="211"/>
      <c r="BH1321" s="211"/>
    </row>
    <row r="1322" spans="1:60" outlineLevel="1" x14ac:dyDescent="0.2">
      <c r="A1322" s="218"/>
      <c r="B1322" s="219"/>
      <c r="C1322" s="268" t="s">
        <v>3018</v>
      </c>
      <c r="D1322" s="259"/>
      <c r="E1322" s="260">
        <v>1</v>
      </c>
      <c r="F1322" s="222"/>
      <c r="G1322" s="222"/>
      <c r="H1322" s="222"/>
      <c r="I1322" s="222"/>
      <c r="J1322" s="222"/>
      <c r="K1322" s="222"/>
      <c r="L1322" s="222"/>
      <c r="M1322" s="222"/>
      <c r="N1322" s="222"/>
      <c r="O1322" s="222"/>
      <c r="P1322" s="222"/>
      <c r="Q1322" s="222"/>
      <c r="R1322" s="222"/>
      <c r="S1322" s="222"/>
      <c r="T1322" s="222"/>
      <c r="U1322" s="222"/>
      <c r="V1322" s="222"/>
      <c r="W1322" s="222"/>
      <c r="X1322" s="222"/>
      <c r="Y1322" s="211"/>
      <c r="Z1322" s="211"/>
      <c r="AA1322" s="211"/>
      <c r="AB1322" s="211"/>
      <c r="AC1322" s="211"/>
      <c r="AD1322" s="211"/>
      <c r="AE1322" s="211"/>
      <c r="AF1322" s="211"/>
      <c r="AG1322" s="211" t="s">
        <v>288</v>
      </c>
      <c r="AH1322" s="211">
        <v>0</v>
      </c>
      <c r="AI1322" s="211"/>
      <c r="AJ1322" s="211"/>
      <c r="AK1322" s="211"/>
      <c r="AL1322" s="211"/>
      <c r="AM1322" s="211"/>
      <c r="AN1322" s="211"/>
      <c r="AO1322" s="211"/>
      <c r="AP1322" s="211"/>
      <c r="AQ1322" s="211"/>
      <c r="AR1322" s="211"/>
      <c r="AS1322" s="211"/>
      <c r="AT1322" s="211"/>
      <c r="AU1322" s="211"/>
      <c r="AV1322" s="211"/>
      <c r="AW1322" s="211"/>
      <c r="AX1322" s="211"/>
      <c r="AY1322" s="211"/>
      <c r="AZ1322" s="211"/>
      <c r="BA1322" s="211"/>
      <c r="BB1322" s="211"/>
      <c r="BC1322" s="211"/>
      <c r="BD1322" s="211"/>
      <c r="BE1322" s="211"/>
      <c r="BF1322" s="211"/>
      <c r="BG1322" s="211"/>
      <c r="BH1322" s="211"/>
    </row>
    <row r="1323" spans="1:60" outlineLevel="1" x14ac:dyDescent="0.2">
      <c r="A1323" s="233">
        <v>319</v>
      </c>
      <c r="B1323" s="234" t="s">
        <v>1265</v>
      </c>
      <c r="C1323" s="252" t="s">
        <v>3019</v>
      </c>
      <c r="D1323" s="235" t="s">
        <v>980</v>
      </c>
      <c r="E1323" s="236">
        <v>1</v>
      </c>
      <c r="F1323" s="237"/>
      <c r="G1323" s="238">
        <f>ROUND(E1323*F1323,2)</f>
        <v>0</v>
      </c>
      <c r="H1323" s="237"/>
      <c r="I1323" s="238">
        <f>ROUND(E1323*H1323,2)</f>
        <v>0</v>
      </c>
      <c r="J1323" s="237"/>
      <c r="K1323" s="238">
        <f>ROUND(E1323*J1323,2)</f>
        <v>0</v>
      </c>
      <c r="L1323" s="238">
        <v>21</v>
      </c>
      <c r="M1323" s="238">
        <f>G1323*(1+L1323/100)</f>
        <v>0</v>
      </c>
      <c r="N1323" s="238">
        <v>0</v>
      </c>
      <c r="O1323" s="238">
        <f>ROUND(E1323*N1323,2)</f>
        <v>0</v>
      </c>
      <c r="P1323" s="238">
        <v>0</v>
      </c>
      <c r="Q1323" s="238">
        <f>ROUND(E1323*P1323,2)</f>
        <v>0</v>
      </c>
      <c r="R1323" s="238"/>
      <c r="S1323" s="238" t="s">
        <v>247</v>
      </c>
      <c r="T1323" s="239" t="s">
        <v>215</v>
      </c>
      <c r="U1323" s="222">
        <v>0</v>
      </c>
      <c r="V1323" s="222">
        <f>ROUND(E1323*U1323,2)</f>
        <v>0</v>
      </c>
      <c r="W1323" s="222"/>
      <c r="X1323" s="222" t="s">
        <v>344</v>
      </c>
      <c r="Y1323" s="211"/>
      <c r="Z1323" s="211"/>
      <c r="AA1323" s="211"/>
      <c r="AB1323" s="211"/>
      <c r="AC1323" s="211"/>
      <c r="AD1323" s="211"/>
      <c r="AE1323" s="211"/>
      <c r="AF1323" s="211"/>
      <c r="AG1323" s="211" t="s">
        <v>345</v>
      </c>
      <c r="AH1323" s="211"/>
      <c r="AI1323" s="211"/>
      <c r="AJ1323" s="211"/>
      <c r="AK1323" s="211"/>
      <c r="AL1323" s="211"/>
      <c r="AM1323" s="211"/>
      <c r="AN1323" s="211"/>
      <c r="AO1323" s="211"/>
      <c r="AP1323" s="211"/>
      <c r="AQ1323" s="211"/>
      <c r="AR1323" s="211"/>
      <c r="AS1323" s="211"/>
      <c r="AT1323" s="211"/>
      <c r="AU1323" s="211"/>
      <c r="AV1323" s="211"/>
      <c r="AW1323" s="211"/>
      <c r="AX1323" s="211"/>
      <c r="AY1323" s="211"/>
      <c r="AZ1323" s="211"/>
      <c r="BA1323" s="211"/>
      <c r="BB1323" s="211"/>
      <c r="BC1323" s="211"/>
      <c r="BD1323" s="211"/>
      <c r="BE1323" s="211"/>
      <c r="BF1323" s="211"/>
      <c r="BG1323" s="211"/>
      <c r="BH1323" s="211"/>
    </row>
    <row r="1324" spans="1:60" outlineLevel="1" x14ac:dyDescent="0.2">
      <c r="A1324" s="218"/>
      <c r="B1324" s="219"/>
      <c r="C1324" s="268" t="s">
        <v>3020</v>
      </c>
      <c r="D1324" s="259"/>
      <c r="E1324" s="260">
        <v>1</v>
      </c>
      <c r="F1324" s="222"/>
      <c r="G1324" s="222"/>
      <c r="H1324" s="222"/>
      <c r="I1324" s="222"/>
      <c r="J1324" s="222"/>
      <c r="K1324" s="222"/>
      <c r="L1324" s="222"/>
      <c r="M1324" s="222"/>
      <c r="N1324" s="222"/>
      <c r="O1324" s="222"/>
      <c r="P1324" s="222"/>
      <c r="Q1324" s="222"/>
      <c r="R1324" s="222"/>
      <c r="S1324" s="222"/>
      <c r="T1324" s="222"/>
      <c r="U1324" s="222"/>
      <c r="V1324" s="222"/>
      <c r="W1324" s="222"/>
      <c r="X1324" s="222"/>
      <c r="Y1324" s="211"/>
      <c r="Z1324" s="211"/>
      <c r="AA1324" s="211"/>
      <c r="AB1324" s="211"/>
      <c r="AC1324" s="211"/>
      <c r="AD1324" s="211"/>
      <c r="AE1324" s="211"/>
      <c r="AF1324" s="211"/>
      <c r="AG1324" s="211" t="s">
        <v>288</v>
      </c>
      <c r="AH1324" s="211">
        <v>0</v>
      </c>
      <c r="AI1324" s="211"/>
      <c r="AJ1324" s="211"/>
      <c r="AK1324" s="211"/>
      <c r="AL1324" s="211"/>
      <c r="AM1324" s="211"/>
      <c r="AN1324" s="211"/>
      <c r="AO1324" s="211"/>
      <c r="AP1324" s="211"/>
      <c r="AQ1324" s="211"/>
      <c r="AR1324" s="211"/>
      <c r="AS1324" s="211"/>
      <c r="AT1324" s="211"/>
      <c r="AU1324" s="211"/>
      <c r="AV1324" s="211"/>
      <c r="AW1324" s="211"/>
      <c r="AX1324" s="211"/>
      <c r="AY1324" s="211"/>
      <c r="AZ1324" s="211"/>
      <c r="BA1324" s="211"/>
      <c r="BB1324" s="211"/>
      <c r="BC1324" s="211"/>
      <c r="BD1324" s="211"/>
      <c r="BE1324" s="211"/>
      <c r="BF1324" s="211"/>
      <c r="BG1324" s="211"/>
      <c r="BH1324" s="211"/>
    </row>
    <row r="1325" spans="1:60" outlineLevel="1" x14ac:dyDescent="0.2">
      <c r="A1325" s="233">
        <v>320</v>
      </c>
      <c r="B1325" s="234" t="s">
        <v>1267</v>
      </c>
      <c r="C1325" s="252" t="s">
        <v>3021</v>
      </c>
      <c r="D1325" s="235" t="s">
        <v>980</v>
      </c>
      <c r="E1325" s="236">
        <v>2</v>
      </c>
      <c r="F1325" s="237"/>
      <c r="G1325" s="238">
        <f>ROUND(E1325*F1325,2)</f>
        <v>0</v>
      </c>
      <c r="H1325" s="237"/>
      <c r="I1325" s="238">
        <f>ROUND(E1325*H1325,2)</f>
        <v>0</v>
      </c>
      <c r="J1325" s="237"/>
      <c r="K1325" s="238">
        <f>ROUND(E1325*J1325,2)</f>
        <v>0</v>
      </c>
      <c r="L1325" s="238">
        <v>21</v>
      </c>
      <c r="M1325" s="238">
        <f>G1325*(1+L1325/100)</f>
        <v>0</v>
      </c>
      <c r="N1325" s="238">
        <v>0</v>
      </c>
      <c r="O1325" s="238">
        <f>ROUND(E1325*N1325,2)</f>
        <v>0</v>
      </c>
      <c r="P1325" s="238">
        <v>0</v>
      </c>
      <c r="Q1325" s="238">
        <f>ROUND(E1325*P1325,2)</f>
        <v>0</v>
      </c>
      <c r="R1325" s="238"/>
      <c r="S1325" s="238" t="s">
        <v>247</v>
      </c>
      <c r="T1325" s="239" t="s">
        <v>215</v>
      </c>
      <c r="U1325" s="222">
        <v>0</v>
      </c>
      <c r="V1325" s="222">
        <f>ROUND(E1325*U1325,2)</f>
        <v>0</v>
      </c>
      <c r="W1325" s="222"/>
      <c r="X1325" s="222" t="s">
        <v>344</v>
      </c>
      <c r="Y1325" s="211"/>
      <c r="Z1325" s="211"/>
      <c r="AA1325" s="211"/>
      <c r="AB1325" s="211"/>
      <c r="AC1325" s="211"/>
      <c r="AD1325" s="211"/>
      <c r="AE1325" s="211"/>
      <c r="AF1325" s="211"/>
      <c r="AG1325" s="211" t="s">
        <v>345</v>
      </c>
      <c r="AH1325" s="211"/>
      <c r="AI1325" s="211"/>
      <c r="AJ1325" s="211"/>
      <c r="AK1325" s="211"/>
      <c r="AL1325" s="211"/>
      <c r="AM1325" s="211"/>
      <c r="AN1325" s="211"/>
      <c r="AO1325" s="211"/>
      <c r="AP1325" s="211"/>
      <c r="AQ1325" s="211"/>
      <c r="AR1325" s="211"/>
      <c r="AS1325" s="211"/>
      <c r="AT1325" s="211"/>
      <c r="AU1325" s="211"/>
      <c r="AV1325" s="211"/>
      <c r="AW1325" s="211"/>
      <c r="AX1325" s="211"/>
      <c r="AY1325" s="211"/>
      <c r="AZ1325" s="211"/>
      <c r="BA1325" s="211"/>
      <c r="BB1325" s="211"/>
      <c r="BC1325" s="211"/>
      <c r="BD1325" s="211"/>
      <c r="BE1325" s="211"/>
      <c r="BF1325" s="211"/>
      <c r="BG1325" s="211"/>
      <c r="BH1325" s="211"/>
    </row>
    <row r="1326" spans="1:60" outlineLevel="1" x14ac:dyDescent="0.2">
      <c r="A1326" s="218"/>
      <c r="B1326" s="219"/>
      <c r="C1326" s="268" t="s">
        <v>3022</v>
      </c>
      <c r="D1326" s="259"/>
      <c r="E1326" s="260">
        <v>2</v>
      </c>
      <c r="F1326" s="222"/>
      <c r="G1326" s="222"/>
      <c r="H1326" s="222"/>
      <c r="I1326" s="222"/>
      <c r="J1326" s="222"/>
      <c r="K1326" s="222"/>
      <c r="L1326" s="222"/>
      <c r="M1326" s="222"/>
      <c r="N1326" s="222"/>
      <c r="O1326" s="222"/>
      <c r="P1326" s="222"/>
      <c r="Q1326" s="222"/>
      <c r="R1326" s="222"/>
      <c r="S1326" s="222"/>
      <c r="T1326" s="222"/>
      <c r="U1326" s="222"/>
      <c r="V1326" s="222"/>
      <c r="W1326" s="222"/>
      <c r="X1326" s="222"/>
      <c r="Y1326" s="211"/>
      <c r="Z1326" s="211"/>
      <c r="AA1326" s="211"/>
      <c r="AB1326" s="211"/>
      <c r="AC1326" s="211"/>
      <c r="AD1326" s="211"/>
      <c r="AE1326" s="211"/>
      <c r="AF1326" s="211"/>
      <c r="AG1326" s="211" t="s">
        <v>288</v>
      </c>
      <c r="AH1326" s="211">
        <v>0</v>
      </c>
      <c r="AI1326" s="211"/>
      <c r="AJ1326" s="211"/>
      <c r="AK1326" s="211"/>
      <c r="AL1326" s="211"/>
      <c r="AM1326" s="211"/>
      <c r="AN1326" s="211"/>
      <c r="AO1326" s="211"/>
      <c r="AP1326" s="211"/>
      <c r="AQ1326" s="211"/>
      <c r="AR1326" s="211"/>
      <c r="AS1326" s="211"/>
      <c r="AT1326" s="211"/>
      <c r="AU1326" s="211"/>
      <c r="AV1326" s="211"/>
      <c r="AW1326" s="211"/>
      <c r="AX1326" s="211"/>
      <c r="AY1326" s="211"/>
      <c r="AZ1326" s="211"/>
      <c r="BA1326" s="211"/>
      <c r="BB1326" s="211"/>
      <c r="BC1326" s="211"/>
      <c r="BD1326" s="211"/>
      <c r="BE1326" s="211"/>
      <c r="BF1326" s="211"/>
      <c r="BG1326" s="211"/>
      <c r="BH1326" s="211"/>
    </row>
    <row r="1327" spans="1:60" outlineLevel="1" x14ac:dyDescent="0.2">
      <c r="A1327" s="233">
        <v>321</v>
      </c>
      <c r="B1327" s="234" t="s">
        <v>1269</v>
      </c>
      <c r="C1327" s="252" t="s">
        <v>3023</v>
      </c>
      <c r="D1327" s="235" t="s">
        <v>980</v>
      </c>
      <c r="E1327" s="236">
        <v>3</v>
      </c>
      <c r="F1327" s="237"/>
      <c r="G1327" s="238">
        <f>ROUND(E1327*F1327,2)</f>
        <v>0</v>
      </c>
      <c r="H1327" s="237"/>
      <c r="I1327" s="238">
        <f>ROUND(E1327*H1327,2)</f>
        <v>0</v>
      </c>
      <c r="J1327" s="237"/>
      <c r="K1327" s="238">
        <f>ROUND(E1327*J1327,2)</f>
        <v>0</v>
      </c>
      <c r="L1327" s="238">
        <v>21</v>
      </c>
      <c r="M1327" s="238">
        <f>G1327*(1+L1327/100)</f>
        <v>0</v>
      </c>
      <c r="N1327" s="238">
        <v>0</v>
      </c>
      <c r="O1327" s="238">
        <f>ROUND(E1327*N1327,2)</f>
        <v>0</v>
      </c>
      <c r="P1327" s="238">
        <v>0</v>
      </c>
      <c r="Q1327" s="238">
        <f>ROUND(E1327*P1327,2)</f>
        <v>0</v>
      </c>
      <c r="R1327" s="238"/>
      <c r="S1327" s="238" t="s">
        <v>247</v>
      </c>
      <c r="T1327" s="239" t="s">
        <v>215</v>
      </c>
      <c r="U1327" s="222">
        <v>0</v>
      </c>
      <c r="V1327" s="222">
        <f>ROUND(E1327*U1327,2)</f>
        <v>0</v>
      </c>
      <c r="W1327" s="222"/>
      <c r="X1327" s="222" t="s">
        <v>344</v>
      </c>
      <c r="Y1327" s="211"/>
      <c r="Z1327" s="211"/>
      <c r="AA1327" s="211"/>
      <c r="AB1327" s="211"/>
      <c r="AC1327" s="211"/>
      <c r="AD1327" s="211"/>
      <c r="AE1327" s="211"/>
      <c r="AF1327" s="211"/>
      <c r="AG1327" s="211" t="s">
        <v>345</v>
      </c>
      <c r="AH1327" s="211"/>
      <c r="AI1327" s="211"/>
      <c r="AJ1327" s="211"/>
      <c r="AK1327" s="211"/>
      <c r="AL1327" s="211"/>
      <c r="AM1327" s="211"/>
      <c r="AN1327" s="211"/>
      <c r="AO1327" s="211"/>
      <c r="AP1327" s="211"/>
      <c r="AQ1327" s="211"/>
      <c r="AR1327" s="211"/>
      <c r="AS1327" s="211"/>
      <c r="AT1327" s="211"/>
      <c r="AU1327" s="211"/>
      <c r="AV1327" s="211"/>
      <c r="AW1327" s="211"/>
      <c r="AX1327" s="211"/>
      <c r="AY1327" s="211"/>
      <c r="AZ1327" s="211"/>
      <c r="BA1327" s="211"/>
      <c r="BB1327" s="211"/>
      <c r="BC1327" s="211"/>
      <c r="BD1327" s="211"/>
      <c r="BE1327" s="211"/>
      <c r="BF1327" s="211"/>
      <c r="BG1327" s="211"/>
      <c r="BH1327" s="211"/>
    </row>
    <row r="1328" spans="1:60" outlineLevel="1" x14ac:dyDescent="0.2">
      <c r="A1328" s="218"/>
      <c r="B1328" s="219"/>
      <c r="C1328" s="268" t="s">
        <v>3024</v>
      </c>
      <c r="D1328" s="259"/>
      <c r="E1328" s="260">
        <v>3</v>
      </c>
      <c r="F1328" s="222"/>
      <c r="G1328" s="222"/>
      <c r="H1328" s="222"/>
      <c r="I1328" s="222"/>
      <c r="J1328" s="222"/>
      <c r="K1328" s="222"/>
      <c r="L1328" s="222"/>
      <c r="M1328" s="222"/>
      <c r="N1328" s="222"/>
      <c r="O1328" s="222"/>
      <c r="P1328" s="222"/>
      <c r="Q1328" s="222"/>
      <c r="R1328" s="222"/>
      <c r="S1328" s="222"/>
      <c r="T1328" s="222"/>
      <c r="U1328" s="222"/>
      <c r="V1328" s="222"/>
      <c r="W1328" s="222"/>
      <c r="X1328" s="222"/>
      <c r="Y1328" s="211"/>
      <c r="Z1328" s="211"/>
      <c r="AA1328" s="211"/>
      <c r="AB1328" s="211"/>
      <c r="AC1328" s="211"/>
      <c r="AD1328" s="211"/>
      <c r="AE1328" s="211"/>
      <c r="AF1328" s="211"/>
      <c r="AG1328" s="211" t="s">
        <v>288</v>
      </c>
      <c r="AH1328" s="211">
        <v>0</v>
      </c>
      <c r="AI1328" s="211"/>
      <c r="AJ1328" s="211"/>
      <c r="AK1328" s="211"/>
      <c r="AL1328" s="211"/>
      <c r="AM1328" s="211"/>
      <c r="AN1328" s="211"/>
      <c r="AO1328" s="211"/>
      <c r="AP1328" s="211"/>
      <c r="AQ1328" s="211"/>
      <c r="AR1328" s="211"/>
      <c r="AS1328" s="211"/>
      <c r="AT1328" s="211"/>
      <c r="AU1328" s="211"/>
      <c r="AV1328" s="211"/>
      <c r="AW1328" s="211"/>
      <c r="AX1328" s="211"/>
      <c r="AY1328" s="211"/>
      <c r="AZ1328" s="211"/>
      <c r="BA1328" s="211"/>
      <c r="BB1328" s="211"/>
      <c r="BC1328" s="211"/>
      <c r="BD1328" s="211"/>
      <c r="BE1328" s="211"/>
      <c r="BF1328" s="211"/>
      <c r="BG1328" s="211"/>
      <c r="BH1328" s="211"/>
    </row>
    <row r="1329" spans="1:60" outlineLevel="1" x14ac:dyDescent="0.2">
      <c r="A1329" s="233">
        <v>322</v>
      </c>
      <c r="B1329" s="234" t="s">
        <v>1272</v>
      </c>
      <c r="C1329" s="252" t="s">
        <v>3025</v>
      </c>
      <c r="D1329" s="235" t="s">
        <v>980</v>
      </c>
      <c r="E1329" s="236">
        <v>2</v>
      </c>
      <c r="F1329" s="237"/>
      <c r="G1329" s="238">
        <f>ROUND(E1329*F1329,2)</f>
        <v>0</v>
      </c>
      <c r="H1329" s="237"/>
      <c r="I1329" s="238">
        <f>ROUND(E1329*H1329,2)</f>
        <v>0</v>
      </c>
      <c r="J1329" s="237"/>
      <c r="K1329" s="238">
        <f>ROUND(E1329*J1329,2)</f>
        <v>0</v>
      </c>
      <c r="L1329" s="238">
        <v>21</v>
      </c>
      <c r="M1329" s="238">
        <f>G1329*(1+L1329/100)</f>
        <v>0</v>
      </c>
      <c r="N1329" s="238">
        <v>0</v>
      </c>
      <c r="O1329" s="238">
        <f>ROUND(E1329*N1329,2)</f>
        <v>0</v>
      </c>
      <c r="P1329" s="238">
        <v>0</v>
      </c>
      <c r="Q1329" s="238">
        <f>ROUND(E1329*P1329,2)</f>
        <v>0</v>
      </c>
      <c r="R1329" s="238"/>
      <c r="S1329" s="238" t="s">
        <v>247</v>
      </c>
      <c r="T1329" s="239" t="s">
        <v>215</v>
      </c>
      <c r="U1329" s="222">
        <v>0</v>
      </c>
      <c r="V1329" s="222">
        <f>ROUND(E1329*U1329,2)</f>
        <v>0</v>
      </c>
      <c r="W1329" s="222"/>
      <c r="X1329" s="222" t="s">
        <v>344</v>
      </c>
      <c r="Y1329" s="211"/>
      <c r="Z1329" s="211"/>
      <c r="AA1329" s="211"/>
      <c r="AB1329" s="211"/>
      <c r="AC1329" s="211"/>
      <c r="AD1329" s="211"/>
      <c r="AE1329" s="211"/>
      <c r="AF1329" s="211"/>
      <c r="AG1329" s="211" t="s">
        <v>345</v>
      </c>
      <c r="AH1329" s="211"/>
      <c r="AI1329" s="211"/>
      <c r="AJ1329" s="211"/>
      <c r="AK1329" s="211"/>
      <c r="AL1329" s="211"/>
      <c r="AM1329" s="211"/>
      <c r="AN1329" s="211"/>
      <c r="AO1329" s="211"/>
      <c r="AP1329" s="211"/>
      <c r="AQ1329" s="211"/>
      <c r="AR1329" s="211"/>
      <c r="AS1329" s="211"/>
      <c r="AT1329" s="211"/>
      <c r="AU1329" s="211"/>
      <c r="AV1329" s="211"/>
      <c r="AW1329" s="211"/>
      <c r="AX1329" s="211"/>
      <c r="AY1329" s="211"/>
      <c r="AZ1329" s="211"/>
      <c r="BA1329" s="211"/>
      <c r="BB1329" s="211"/>
      <c r="BC1329" s="211"/>
      <c r="BD1329" s="211"/>
      <c r="BE1329" s="211"/>
      <c r="BF1329" s="211"/>
      <c r="BG1329" s="211"/>
      <c r="BH1329" s="211"/>
    </row>
    <row r="1330" spans="1:60" outlineLevel="1" x14ac:dyDescent="0.2">
      <c r="A1330" s="218"/>
      <c r="B1330" s="219"/>
      <c r="C1330" s="268" t="s">
        <v>3026</v>
      </c>
      <c r="D1330" s="259"/>
      <c r="E1330" s="260">
        <v>2</v>
      </c>
      <c r="F1330" s="222"/>
      <c r="G1330" s="222"/>
      <c r="H1330" s="222"/>
      <c r="I1330" s="222"/>
      <c r="J1330" s="222"/>
      <c r="K1330" s="222"/>
      <c r="L1330" s="222"/>
      <c r="M1330" s="222"/>
      <c r="N1330" s="222"/>
      <c r="O1330" s="222"/>
      <c r="P1330" s="222"/>
      <c r="Q1330" s="222"/>
      <c r="R1330" s="222"/>
      <c r="S1330" s="222"/>
      <c r="T1330" s="222"/>
      <c r="U1330" s="222"/>
      <c r="V1330" s="222"/>
      <c r="W1330" s="222"/>
      <c r="X1330" s="222"/>
      <c r="Y1330" s="211"/>
      <c r="Z1330" s="211"/>
      <c r="AA1330" s="211"/>
      <c r="AB1330" s="211"/>
      <c r="AC1330" s="211"/>
      <c r="AD1330" s="211"/>
      <c r="AE1330" s="211"/>
      <c r="AF1330" s="211"/>
      <c r="AG1330" s="211" t="s">
        <v>288</v>
      </c>
      <c r="AH1330" s="211">
        <v>0</v>
      </c>
      <c r="AI1330" s="211"/>
      <c r="AJ1330" s="211"/>
      <c r="AK1330" s="211"/>
      <c r="AL1330" s="211"/>
      <c r="AM1330" s="211"/>
      <c r="AN1330" s="211"/>
      <c r="AO1330" s="211"/>
      <c r="AP1330" s="211"/>
      <c r="AQ1330" s="211"/>
      <c r="AR1330" s="211"/>
      <c r="AS1330" s="211"/>
      <c r="AT1330" s="211"/>
      <c r="AU1330" s="211"/>
      <c r="AV1330" s="211"/>
      <c r="AW1330" s="211"/>
      <c r="AX1330" s="211"/>
      <c r="AY1330" s="211"/>
      <c r="AZ1330" s="211"/>
      <c r="BA1330" s="211"/>
      <c r="BB1330" s="211"/>
      <c r="BC1330" s="211"/>
      <c r="BD1330" s="211"/>
      <c r="BE1330" s="211"/>
      <c r="BF1330" s="211"/>
      <c r="BG1330" s="211"/>
      <c r="BH1330" s="211"/>
    </row>
    <row r="1331" spans="1:60" ht="20.95" outlineLevel="1" x14ac:dyDescent="0.2">
      <c r="A1331" s="233">
        <v>323</v>
      </c>
      <c r="B1331" s="234" t="s">
        <v>1275</v>
      </c>
      <c r="C1331" s="252" t="s">
        <v>3027</v>
      </c>
      <c r="D1331" s="235" t="s">
        <v>980</v>
      </c>
      <c r="E1331" s="236">
        <v>1</v>
      </c>
      <c r="F1331" s="237"/>
      <c r="G1331" s="238">
        <f>ROUND(E1331*F1331,2)</f>
        <v>0</v>
      </c>
      <c r="H1331" s="237"/>
      <c r="I1331" s="238">
        <f>ROUND(E1331*H1331,2)</f>
        <v>0</v>
      </c>
      <c r="J1331" s="237"/>
      <c r="K1331" s="238">
        <f>ROUND(E1331*J1331,2)</f>
        <v>0</v>
      </c>
      <c r="L1331" s="238">
        <v>21</v>
      </c>
      <c r="M1331" s="238">
        <f>G1331*(1+L1331/100)</f>
        <v>0</v>
      </c>
      <c r="N1331" s="238">
        <v>0</v>
      </c>
      <c r="O1331" s="238">
        <f>ROUND(E1331*N1331,2)</f>
        <v>0</v>
      </c>
      <c r="P1331" s="238">
        <v>0</v>
      </c>
      <c r="Q1331" s="238">
        <f>ROUND(E1331*P1331,2)</f>
        <v>0</v>
      </c>
      <c r="R1331" s="238"/>
      <c r="S1331" s="238" t="s">
        <v>247</v>
      </c>
      <c r="T1331" s="239" t="s">
        <v>215</v>
      </c>
      <c r="U1331" s="222">
        <v>0</v>
      </c>
      <c r="V1331" s="222">
        <f>ROUND(E1331*U1331,2)</f>
        <v>0</v>
      </c>
      <c r="W1331" s="222"/>
      <c r="X1331" s="222" t="s">
        <v>344</v>
      </c>
      <c r="Y1331" s="211"/>
      <c r="Z1331" s="211"/>
      <c r="AA1331" s="211"/>
      <c r="AB1331" s="211"/>
      <c r="AC1331" s="211"/>
      <c r="AD1331" s="211"/>
      <c r="AE1331" s="211"/>
      <c r="AF1331" s="211"/>
      <c r="AG1331" s="211" t="s">
        <v>345</v>
      </c>
      <c r="AH1331" s="211"/>
      <c r="AI1331" s="211"/>
      <c r="AJ1331" s="211"/>
      <c r="AK1331" s="211"/>
      <c r="AL1331" s="211"/>
      <c r="AM1331" s="211"/>
      <c r="AN1331" s="211"/>
      <c r="AO1331" s="211"/>
      <c r="AP1331" s="211"/>
      <c r="AQ1331" s="211"/>
      <c r="AR1331" s="211"/>
      <c r="AS1331" s="211"/>
      <c r="AT1331" s="211"/>
      <c r="AU1331" s="211"/>
      <c r="AV1331" s="211"/>
      <c r="AW1331" s="211"/>
      <c r="AX1331" s="211"/>
      <c r="AY1331" s="211"/>
      <c r="AZ1331" s="211"/>
      <c r="BA1331" s="211"/>
      <c r="BB1331" s="211"/>
      <c r="BC1331" s="211"/>
      <c r="BD1331" s="211"/>
      <c r="BE1331" s="211"/>
      <c r="BF1331" s="211"/>
      <c r="BG1331" s="211"/>
      <c r="BH1331" s="211"/>
    </row>
    <row r="1332" spans="1:60" outlineLevel="1" x14ac:dyDescent="0.2">
      <c r="A1332" s="218"/>
      <c r="B1332" s="219"/>
      <c r="C1332" s="268" t="s">
        <v>3028</v>
      </c>
      <c r="D1332" s="259"/>
      <c r="E1332" s="260">
        <v>1</v>
      </c>
      <c r="F1332" s="222"/>
      <c r="G1332" s="222"/>
      <c r="H1332" s="222"/>
      <c r="I1332" s="222"/>
      <c r="J1332" s="222"/>
      <c r="K1332" s="222"/>
      <c r="L1332" s="222"/>
      <c r="M1332" s="222"/>
      <c r="N1332" s="222"/>
      <c r="O1332" s="222"/>
      <c r="P1332" s="222"/>
      <c r="Q1332" s="222"/>
      <c r="R1332" s="222"/>
      <c r="S1332" s="222"/>
      <c r="T1332" s="222"/>
      <c r="U1332" s="222"/>
      <c r="V1332" s="222"/>
      <c r="W1332" s="222"/>
      <c r="X1332" s="222"/>
      <c r="Y1332" s="211"/>
      <c r="Z1332" s="211"/>
      <c r="AA1332" s="211"/>
      <c r="AB1332" s="211"/>
      <c r="AC1332" s="211"/>
      <c r="AD1332" s="211"/>
      <c r="AE1332" s="211"/>
      <c r="AF1332" s="211"/>
      <c r="AG1332" s="211" t="s">
        <v>288</v>
      </c>
      <c r="AH1332" s="211">
        <v>0</v>
      </c>
      <c r="AI1332" s="211"/>
      <c r="AJ1332" s="211"/>
      <c r="AK1332" s="211"/>
      <c r="AL1332" s="211"/>
      <c r="AM1332" s="211"/>
      <c r="AN1332" s="211"/>
      <c r="AO1332" s="211"/>
      <c r="AP1332" s="211"/>
      <c r="AQ1332" s="211"/>
      <c r="AR1332" s="211"/>
      <c r="AS1332" s="211"/>
      <c r="AT1332" s="211"/>
      <c r="AU1332" s="211"/>
      <c r="AV1332" s="211"/>
      <c r="AW1332" s="211"/>
      <c r="AX1332" s="211"/>
      <c r="AY1332" s="211"/>
      <c r="AZ1332" s="211"/>
      <c r="BA1332" s="211"/>
      <c r="BB1332" s="211"/>
      <c r="BC1332" s="211"/>
      <c r="BD1332" s="211"/>
      <c r="BE1332" s="211"/>
      <c r="BF1332" s="211"/>
      <c r="BG1332" s="211"/>
      <c r="BH1332" s="211"/>
    </row>
    <row r="1333" spans="1:60" ht="20.95" outlineLevel="1" x14ac:dyDescent="0.2">
      <c r="A1333" s="233">
        <v>324</v>
      </c>
      <c r="B1333" s="234" t="s">
        <v>1278</v>
      </c>
      <c r="C1333" s="252" t="s">
        <v>3029</v>
      </c>
      <c r="D1333" s="235" t="s">
        <v>980</v>
      </c>
      <c r="E1333" s="236">
        <v>1</v>
      </c>
      <c r="F1333" s="237"/>
      <c r="G1333" s="238">
        <f>ROUND(E1333*F1333,2)</f>
        <v>0</v>
      </c>
      <c r="H1333" s="237"/>
      <c r="I1333" s="238">
        <f>ROUND(E1333*H1333,2)</f>
        <v>0</v>
      </c>
      <c r="J1333" s="237"/>
      <c r="K1333" s="238">
        <f>ROUND(E1333*J1333,2)</f>
        <v>0</v>
      </c>
      <c r="L1333" s="238">
        <v>21</v>
      </c>
      <c r="M1333" s="238">
        <f>G1333*(1+L1333/100)</f>
        <v>0</v>
      </c>
      <c r="N1333" s="238">
        <v>0</v>
      </c>
      <c r="O1333" s="238">
        <f>ROUND(E1333*N1333,2)</f>
        <v>0</v>
      </c>
      <c r="P1333" s="238">
        <v>0</v>
      </c>
      <c r="Q1333" s="238">
        <f>ROUND(E1333*P1333,2)</f>
        <v>0</v>
      </c>
      <c r="R1333" s="238"/>
      <c r="S1333" s="238" t="s">
        <v>247</v>
      </c>
      <c r="T1333" s="239" t="s">
        <v>215</v>
      </c>
      <c r="U1333" s="222">
        <v>0</v>
      </c>
      <c r="V1333" s="222">
        <f>ROUND(E1333*U1333,2)</f>
        <v>0</v>
      </c>
      <c r="W1333" s="222"/>
      <c r="X1333" s="222" t="s">
        <v>344</v>
      </c>
      <c r="Y1333" s="211"/>
      <c r="Z1333" s="211"/>
      <c r="AA1333" s="211"/>
      <c r="AB1333" s="211"/>
      <c r="AC1333" s="211"/>
      <c r="AD1333" s="211"/>
      <c r="AE1333" s="211"/>
      <c r="AF1333" s="211"/>
      <c r="AG1333" s="211" t="s">
        <v>345</v>
      </c>
      <c r="AH1333" s="211"/>
      <c r="AI1333" s="211"/>
      <c r="AJ1333" s="211"/>
      <c r="AK1333" s="211"/>
      <c r="AL1333" s="211"/>
      <c r="AM1333" s="211"/>
      <c r="AN1333" s="211"/>
      <c r="AO1333" s="211"/>
      <c r="AP1333" s="211"/>
      <c r="AQ1333" s="211"/>
      <c r="AR1333" s="211"/>
      <c r="AS1333" s="211"/>
      <c r="AT1333" s="211"/>
      <c r="AU1333" s="211"/>
      <c r="AV1333" s="211"/>
      <c r="AW1333" s="211"/>
      <c r="AX1333" s="211"/>
      <c r="AY1333" s="211"/>
      <c r="AZ1333" s="211"/>
      <c r="BA1333" s="211"/>
      <c r="BB1333" s="211"/>
      <c r="BC1333" s="211"/>
      <c r="BD1333" s="211"/>
      <c r="BE1333" s="211"/>
      <c r="BF1333" s="211"/>
      <c r="BG1333" s="211"/>
      <c r="BH1333" s="211"/>
    </row>
    <row r="1334" spans="1:60" outlineLevel="1" x14ac:dyDescent="0.2">
      <c r="A1334" s="218"/>
      <c r="B1334" s="219"/>
      <c r="C1334" s="268" t="s">
        <v>3030</v>
      </c>
      <c r="D1334" s="259"/>
      <c r="E1334" s="260">
        <v>1</v>
      </c>
      <c r="F1334" s="222"/>
      <c r="G1334" s="222"/>
      <c r="H1334" s="222"/>
      <c r="I1334" s="222"/>
      <c r="J1334" s="222"/>
      <c r="K1334" s="222"/>
      <c r="L1334" s="222"/>
      <c r="M1334" s="222"/>
      <c r="N1334" s="222"/>
      <c r="O1334" s="222"/>
      <c r="P1334" s="222"/>
      <c r="Q1334" s="222"/>
      <c r="R1334" s="222"/>
      <c r="S1334" s="222"/>
      <c r="T1334" s="222"/>
      <c r="U1334" s="222"/>
      <c r="V1334" s="222"/>
      <c r="W1334" s="222"/>
      <c r="X1334" s="222"/>
      <c r="Y1334" s="211"/>
      <c r="Z1334" s="211"/>
      <c r="AA1334" s="211"/>
      <c r="AB1334" s="211"/>
      <c r="AC1334" s="211"/>
      <c r="AD1334" s="211"/>
      <c r="AE1334" s="211"/>
      <c r="AF1334" s="211"/>
      <c r="AG1334" s="211" t="s">
        <v>288</v>
      </c>
      <c r="AH1334" s="211">
        <v>0</v>
      </c>
      <c r="AI1334" s="211"/>
      <c r="AJ1334" s="211"/>
      <c r="AK1334" s="211"/>
      <c r="AL1334" s="211"/>
      <c r="AM1334" s="211"/>
      <c r="AN1334" s="211"/>
      <c r="AO1334" s="211"/>
      <c r="AP1334" s="211"/>
      <c r="AQ1334" s="211"/>
      <c r="AR1334" s="211"/>
      <c r="AS1334" s="211"/>
      <c r="AT1334" s="211"/>
      <c r="AU1334" s="211"/>
      <c r="AV1334" s="211"/>
      <c r="AW1334" s="211"/>
      <c r="AX1334" s="211"/>
      <c r="AY1334" s="211"/>
      <c r="AZ1334" s="211"/>
      <c r="BA1334" s="211"/>
      <c r="BB1334" s="211"/>
      <c r="BC1334" s="211"/>
      <c r="BD1334" s="211"/>
      <c r="BE1334" s="211"/>
      <c r="BF1334" s="211"/>
      <c r="BG1334" s="211"/>
      <c r="BH1334" s="211"/>
    </row>
    <row r="1335" spans="1:60" ht="20.95" outlineLevel="1" x14ac:dyDescent="0.2">
      <c r="A1335" s="233">
        <v>325</v>
      </c>
      <c r="B1335" s="234" t="s">
        <v>1281</v>
      </c>
      <c r="C1335" s="252" t="s">
        <v>3031</v>
      </c>
      <c r="D1335" s="235" t="s">
        <v>980</v>
      </c>
      <c r="E1335" s="236">
        <v>1</v>
      </c>
      <c r="F1335" s="237"/>
      <c r="G1335" s="238">
        <f>ROUND(E1335*F1335,2)</f>
        <v>0</v>
      </c>
      <c r="H1335" s="237"/>
      <c r="I1335" s="238">
        <f>ROUND(E1335*H1335,2)</f>
        <v>0</v>
      </c>
      <c r="J1335" s="237"/>
      <c r="K1335" s="238">
        <f>ROUND(E1335*J1335,2)</f>
        <v>0</v>
      </c>
      <c r="L1335" s="238">
        <v>21</v>
      </c>
      <c r="M1335" s="238">
        <f>G1335*(1+L1335/100)</f>
        <v>0</v>
      </c>
      <c r="N1335" s="238">
        <v>0</v>
      </c>
      <c r="O1335" s="238">
        <f>ROUND(E1335*N1335,2)</f>
        <v>0</v>
      </c>
      <c r="P1335" s="238">
        <v>0</v>
      </c>
      <c r="Q1335" s="238">
        <f>ROUND(E1335*P1335,2)</f>
        <v>0</v>
      </c>
      <c r="R1335" s="238"/>
      <c r="S1335" s="238" t="s">
        <v>247</v>
      </c>
      <c r="T1335" s="239" t="s">
        <v>215</v>
      </c>
      <c r="U1335" s="222">
        <v>0</v>
      </c>
      <c r="V1335" s="222">
        <f>ROUND(E1335*U1335,2)</f>
        <v>0</v>
      </c>
      <c r="W1335" s="222"/>
      <c r="X1335" s="222" t="s">
        <v>344</v>
      </c>
      <c r="Y1335" s="211"/>
      <c r="Z1335" s="211"/>
      <c r="AA1335" s="211"/>
      <c r="AB1335" s="211"/>
      <c r="AC1335" s="211"/>
      <c r="AD1335" s="211"/>
      <c r="AE1335" s="211"/>
      <c r="AF1335" s="211"/>
      <c r="AG1335" s="211" t="s">
        <v>345</v>
      </c>
      <c r="AH1335" s="211"/>
      <c r="AI1335" s="211"/>
      <c r="AJ1335" s="211"/>
      <c r="AK1335" s="211"/>
      <c r="AL1335" s="211"/>
      <c r="AM1335" s="211"/>
      <c r="AN1335" s="211"/>
      <c r="AO1335" s="211"/>
      <c r="AP1335" s="211"/>
      <c r="AQ1335" s="211"/>
      <c r="AR1335" s="211"/>
      <c r="AS1335" s="211"/>
      <c r="AT1335" s="211"/>
      <c r="AU1335" s="211"/>
      <c r="AV1335" s="211"/>
      <c r="AW1335" s="211"/>
      <c r="AX1335" s="211"/>
      <c r="AY1335" s="211"/>
      <c r="AZ1335" s="211"/>
      <c r="BA1335" s="211"/>
      <c r="BB1335" s="211"/>
      <c r="BC1335" s="211"/>
      <c r="BD1335" s="211"/>
      <c r="BE1335" s="211"/>
      <c r="BF1335" s="211"/>
      <c r="BG1335" s="211"/>
      <c r="BH1335" s="211"/>
    </row>
    <row r="1336" spans="1:60" outlineLevel="1" x14ac:dyDescent="0.2">
      <c r="A1336" s="218"/>
      <c r="B1336" s="219"/>
      <c r="C1336" s="268" t="s">
        <v>3032</v>
      </c>
      <c r="D1336" s="259"/>
      <c r="E1336" s="260">
        <v>1</v>
      </c>
      <c r="F1336" s="222"/>
      <c r="G1336" s="222"/>
      <c r="H1336" s="222"/>
      <c r="I1336" s="222"/>
      <c r="J1336" s="222"/>
      <c r="K1336" s="222"/>
      <c r="L1336" s="222"/>
      <c r="M1336" s="222"/>
      <c r="N1336" s="222"/>
      <c r="O1336" s="222"/>
      <c r="P1336" s="222"/>
      <c r="Q1336" s="222"/>
      <c r="R1336" s="222"/>
      <c r="S1336" s="222"/>
      <c r="T1336" s="222"/>
      <c r="U1336" s="222"/>
      <c r="V1336" s="222"/>
      <c r="W1336" s="222"/>
      <c r="X1336" s="222"/>
      <c r="Y1336" s="211"/>
      <c r="Z1336" s="211"/>
      <c r="AA1336" s="211"/>
      <c r="AB1336" s="211"/>
      <c r="AC1336" s="211"/>
      <c r="AD1336" s="211"/>
      <c r="AE1336" s="211"/>
      <c r="AF1336" s="211"/>
      <c r="AG1336" s="211" t="s">
        <v>288</v>
      </c>
      <c r="AH1336" s="211">
        <v>0</v>
      </c>
      <c r="AI1336" s="211"/>
      <c r="AJ1336" s="211"/>
      <c r="AK1336" s="211"/>
      <c r="AL1336" s="211"/>
      <c r="AM1336" s="211"/>
      <c r="AN1336" s="211"/>
      <c r="AO1336" s="211"/>
      <c r="AP1336" s="211"/>
      <c r="AQ1336" s="211"/>
      <c r="AR1336" s="211"/>
      <c r="AS1336" s="211"/>
      <c r="AT1336" s="211"/>
      <c r="AU1336" s="211"/>
      <c r="AV1336" s="211"/>
      <c r="AW1336" s="211"/>
      <c r="AX1336" s="211"/>
      <c r="AY1336" s="211"/>
      <c r="AZ1336" s="211"/>
      <c r="BA1336" s="211"/>
      <c r="BB1336" s="211"/>
      <c r="BC1336" s="211"/>
      <c r="BD1336" s="211"/>
      <c r="BE1336" s="211"/>
      <c r="BF1336" s="211"/>
      <c r="BG1336" s="211"/>
      <c r="BH1336" s="211"/>
    </row>
    <row r="1337" spans="1:60" outlineLevel="1" x14ac:dyDescent="0.2">
      <c r="A1337" s="233">
        <v>326</v>
      </c>
      <c r="B1337" s="234" t="s">
        <v>1283</v>
      </c>
      <c r="C1337" s="252" t="s">
        <v>3033</v>
      </c>
      <c r="D1337" s="235" t="s">
        <v>980</v>
      </c>
      <c r="E1337" s="236">
        <v>1</v>
      </c>
      <c r="F1337" s="237"/>
      <c r="G1337" s="238">
        <f>ROUND(E1337*F1337,2)</f>
        <v>0</v>
      </c>
      <c r="H1337" s="237"/>
      <c r="I1337" s="238">
        <f>ROUND(E1337*H1337,2)</f>
        <v>0</v>
      </c>
      <c r="J1337" s="237"/>
      <c r="K1337" s="238">
        <f>ROUND(E1337*J1337,2)</f>
        <v>0</v>
      </c>
      <c r="L1337" s="238">
        <v>21</v>
      </c>
      <c r="M1337" s="238">
        <f>G1337*(1+L1337/100)</f>
        <v>0</v>
      </c>
      <c r="N1337" s="238">
        <v>0</v>
      </c>
      <c r="O1337" s="238">
        <f>ROUND(E1337*N1337,2)</f>
        <v>0</v>
      </c>
      <c r="P1337" s="238">
        <v>0</v>
      </c>
      <c r="Q1337" s="238">
        <f>ROUND(E1337*P1337,2)</f>
        <v>0</v>
      </c>
      <c r="R1337" s="238"/>
      <c r="S1337" s="238" t="s">
        <v>247</v>
      </c>
      <c r="T1337" s="239" t="s">
        <v>215</v>
      </c>
      <c r="U1337" s="222">
        <v>0</v>
      </c>
      <c r="V1337" s="222">
        <f>ROUND(E1337*U1337,2)</f>
        <v>0</v>
      </c>
      <c r="W1337" s="222"/>
      <c r="X1337" s="222" t="s">
        <v>344</v>
      </c>
      <c r="Y1337" s="211"/>
      <c r="Z1337" s="211"/>
      <c r="AA1337" s="211"/>
      <c r="AB1337" s="211"/>
      <c r="AC1337" s="211"/>
      <c r="AD1337" s="211"/>
      <c r="AE1337" s="211"/>
      <c r="AF1337" s="211"/>
      <c r="AG1337" s="211" t="s">
        <v>345</v>
      </c>
      <c r="AH1337" s="211"/>
      <c r="AI1337" s="211"/>
      <c r="AJ1337" s="211"/>
      <c r="AK1337" s="211"/>
      <c r="AL1337" s="211"/>
      <c r="AM1337" s="211"/>
      <c r="AN1337" s="211"/>
      <c r="AO1337" s="211"/>
      <c r="AP1337" s="211"/>
      <c r="AQ1337" s="211"/>
      <c r="AR1337" s="211"/>
      <c r="AS1337" s="211"/>
      <c r="AT1337" s="211"/>
      <c r="AU1337" s="211"/>
      <c r="AV1337" s="211"/>
      <c r="AW1337" s="211"/>
      <c r="AX1337" s="211"/>
      <c r="AY1337" s="211"/>
      <c r="AZ1337" s="211"/>
      <c r="BA1337" s="211"/>
      <c r="BB1337" s="211"/>
      <c r="BC1337" s="211"/>
      <c r="BD1337" s="211"/>
      <c r="BE1337" s="211"/>
      <c r="BF1337" s="211"/>
      <c r="BG1337" s="211"/>
      <c r="BH1337" s="211"/>
    </row>
    <row r="1338" spans="1:60" outlineLevel="1" x14ac:dyDescent="0.2">
      <c r="A1338" s="218"/>
      <c r="B1338" s="219"/>
      <c r="C1338" s="268" t="s">
        <v>3034</v>
      </c>
      <c r="D1338" s="259"/>
      <c r="E1338" s="260">
        <v>1</v>
      </c>
      <c r="F1338" s="222"/>
      <c r="G1338" s="222"/>
      <c r="H1338" s="222"/>
      <c r="I1338" s="222"/>
      <c r="J1338" s="222"/>
      <c r="K1338" s="222"/>
      <c r="L1338" s="222"/>
      <c r="M1338" s="222"/>
      <c r="N1338" s="222"/>
      <c r="O1338" s="222"/>
      <c r="P1338" s="222"/>
      <c r="Q1338" s="222"/>
      <c r="R1338" s="222"/>
      <c r="S1338" s="222"/>
      <c r="T1338" s="222"/>
      <c r="U1338" s="222"/>
      <c r="V1338" s="222"/>
      <c r="W1338" s="222"/>
      <c r="X1338" s="222"/>
      <c r="Y1338" s="211"/>
      <c r="Z1338" s="211"/>
      <c r="AA1338" s="211"/>
      <c r="AB1338" s="211"/>
      <c r="AC1338" s="211"/>
      <c r="AD1338" s="211"/>
      <c r="AE1338" s="211"/>
      <c r="AF1338" s="211"/>
      <c r="AG1338" s="211" t="s">
        <v>288</v>
      </c>
      <c r="AH1338" s="211">
        <v>0</v>
      </c>
      <c r="AI1338" s="211"/>
      <c r="AJ1338" s="211"/>
      <c r="AK1338" s="211"/>
      <c r="AL1338" s="211"/>
      <c r="AM1338" s="211"/>
      <c r="AN1338" s="211"/>
      <c r="AO1338" s="211"/>
      <c r="AP1338" s="211"/>
      <c r="AQ1338" s="211"/>
      <c r="AR1338" s="211"/>
      <c r="AS1338" s="211"/>
      <c r="AT1338" s="211"/>
      <c r="AU1338" s="211"/>
      <c r="AV1338" s="211"/>
      <c r="AW1338" s="211"/>
      <c r="AX1338" s="211"/>
      <c r="AY1338" s="211"/>
      <c r="AZ1338" s="211"/>
      <c r="BA1338" s="211"/>
      <c r="BB1338" s="211"/>
      <c r="BC1338" s="211"/>
      <c r="BD1338" s="211"/>
      <c r="BE1338" s="211"/>
      <c r="BF1338" s="211"/>
      <c r="BG1338" s="211"/>
      <c r="BH1338" s="211"/>
    </row>
    <row r="1339" spans="1:60" outlineLevel="1" x14ac:dyDescent="0.2">
      <c r="A1339" s="233">
        <v>327</v>
      </c>
      <c r="B1339" s="234" t="s">
        <v>1285</v>
      </c>
      <c r="C1339" s="252" t="s">
        <v>3035</v>
      </c>
      <c r="D1339" s="235" t="s">
        <v>980</v>
      </c>
      <c r="E1339" s="236">
        <v>8</v>
      </c>
      <c r="F1339" s="237"/>
      <c r="G1339" s="238">
        <f>ROUND(E1339*F1339,2)</f>
        <v>0</v>
      </c>
      <c r="H1339" s="237"/>
      <c r="I1339" s="238">
        <f>ROUND(E1339*H1339,2)</f>
        <v>0</v>
      </c>
      <c r="J1339" s="237"/>
      <c r="K1339" s="238">
        <f>ROUND(E1339*J1339,2)</f>
        <v>0</v>
      </c>
      <c r="L1339" s="238">
        <v>21</v>
      </c>
      <c r="M1339" s="238">
        <f>G1339*(1+L1339/100)</f>
        <v>0</v>
      </c>
      <c r="N1339" s="238">
        <v>0</v>
      </c>
      <c r="O1339" s="238">
        <f>ROUND(E1339*N1339,2)</f>
        <v>0</v>
      </c>
      <c r="P1339" s="238">
        <v>0</v>
      </c>
      <c r="Q1339" s="238">
        <f>ROUND(E1339*P1339,2)</f>
        <v>0</v>
      </c>
      <c r="R1339" s="238"/>
      <c r="S1339" s="238" t="s">
        <v>247</v>
      </c>
      <c r="T1339" s="239" t="s">
        <v>215</v>
      </c>
      <c r="U1339" s="222">
        <v>0</v>
      </c>
      <c r="V1339" s="222">
        <f>ROUND(E1339*U1339,2)</f>
        <v>0</v>
      </c>
      <c r="W1339" s="222"/>
      <c r="X1339" s="222" t="s">
        <v>344</v>
      </c>
      <c r="Y1339" s="211"/>
      <c r="Z1339" s="211"/>
      <c r="AA1339" s="211"/>
      <c r="AB1339" s="211"/>
      <c r="AC1339" s="211"/>
      <c r="AD1339" s="211"/>
      <c r="AE1339" s="211"/>
      <c r="AF1339" s="211"/>
      <c r="AG1339" s="211" t="s">
        <v>345</v>
      </c>
      <c r="AH1339" s="211"/>
      <c r="AI1339" s="211"/>
      <c r="AJ1339" s="211"/>
      <c r="AK1339" s="211"/>
      <c r="AL1339" s="211"/>
      <c r="AM1339" s="211"/>
      <c r="AN1339" s="211"/>
      <c r="AO1339" s="211"/>
      <c r="AP1339" s="211"/>
      <c r="AQ1339" s="211"/>
      <c r="AR1339" s="211"/>
      <c r="AS1339" s="211"/>
      <c r="AT1339" s="211"/>
      <c r="AU1339" s="211"/>
      <c r="AV1339" s="211"/>
      <c r="AW1339" s="211"/>
      <c r="AX1339" s="211"/>
      <c r="AY1339" s="211"/>
      <c r="AZ1339" s="211"/>
      <c r="BA1339" s="211"/>
      <c r="BB1339" s="211"/>
      <c r="BC1339" s="211"/>
      <c r="BD1339" s="211"/>
      <c r="BE1339" s="211"/>
      <c r="BF1339" s="211"/>
      <c r="BG1339" s="211"/>
      <c r="BH1339" s="211"/>
    </row>
    <row r="1340" spans="1:60" outlineLevel="1" x14ac:dyDescent="0.2">
      <c r="A1340" s="218"/>
      <c r="B1340" s="219"/>
      <c r="C1340" s="268" t="s">
        <v>3036</v>
      </c>
      <c r="D1340" s="259"/>
      <c r="E1340" s="260">
        <v>8</v>
      </c>
      <c r="F1340" s="222"/>
      <c r="G1340" s="222"/>
      <c r="H1340" s="222"/>
      <c r="I1340" s="222"/>
      <c r="J1340" s="222"/>
      <c r="K1340" s="222"/>
      <c r="L1340" s="222"/>
      <c r="M1340" s="222"/>
      <c r="N1340" s="222"/>
      <c r="O1340" s="222"/>
      <c r="P1340" s="222"/>
      <c r="Q1340" s="222"/>
      <c r="R1340" s="222"/>
      <c r="S1340" s="222"/>
      <c r="T1340" s="222"/>
      <c r="U1340" s="222"/>
      <c r="V1340" s="222"/>
      <c r="W1340" s="222"/>
      <c r="X1340" s="222"/>
      <c r="Y1340" s="211"/>
      <c r="Z1340" s="211"/>
      <c r="AA1340" s="211"/>
      <c r="AB1340" s="211"/>
      <c r="AC1340" s="211"/>
      <c r="AD1340" s="211"/>
      <c r="AE1340" s="211"/>
      <c r="AF1340" s="211"/>
      <c r="AG1340" s="211" t="s">
        <v>288</v>
      </c>
      <c r="AH1340" s="211">
        <v>0</v>
      </c>
      <c r="AI1340" s="211"/>
      <c r="AJ1340" s="211"/>
      <c r="AK1340" s="211"/>
      <c r="AL1340" s="211"/>
      <c r="AM1340" s="211"/>
      <c r="AN1340" s="211"/>
      <c r="AO1340" s="211"/>
      <c r="AP1340" s="211"/>
      <c r="AQ1340" s="211"/>
      <c r="AR1340" s="211"/>
      <c r="AS1340" s="211"/>
      <c r="AT1340" s="211"/>
      <c r="AU1340" s="211"/>
      <c r="AV1340" s="211"/>
      <c r="AW1340" s="211"/>
      <c r="AX1340" s="211"/>
      <c r="AY1340" s="211"/>
      <c r="AZ1340" s="211"/>
      <c r="BA1340" s="211"/>
      <c r="BB1340" s="211"/>
      <c r="BC1340" s="211"/>
      <c r="BD1340" s="211"/>
      <c r="BE1340" s="211"/>
      <c r="BF1340" s="211"/>
      <c r="BG1340" s="211"/>
      <c r="BH1340" s="211"/>
    </row>
    <row r="1341" spans="1:60" outlineLevel="1" x14ac:dyDescent="0.2">
      <c r="A1341" s="233">
        <v>328</v>
      </c>
      <c r="B1341" s="234" t="s">
        <v>1288</v>
      </c>
      <c r="C1341" s="252" t="s">
        <v>3037</v>
      </c>
      <c r="D1341" s="235" t="s">
        <v>980</v>
      </c>
      <c r="E1341" s="236">
        <v>2</v>
      </c>
      <c r="F1341" s="237"/>
      <c r="G1341" s="238">
        <f>ROUND(E1341*F1341,2)</f>
        <v>0</v>
      </c>
      <c r="H1341" s="237"/>
      <c r="I1341" s="238">
        <f>ROUND(E1341*H1341,2)</f>
        <v>0</v>
      </c>
      <c r="J1341" s="237"/>
      <c r="K1341" s="238">
        <f>ROUND(E1341*J1341,2)</f>
        <v>0</v>
      </c>
      <c r="L1341" s="238">
        <v>21</v>
      </c>
      <c r="M1341" s="238">
        <f>G1341*(1+L1341/100)</f>
        <v>0</v>
      </c>
      <c r="N1341" s="238">
        <v>0</v>
      </c>
      <c r="O1341" s="238">
        <f>ROUND(E1341*N1341,2)</f>
        <v>0</v>
      </c>
      <c r="P1341" s="238">
        <v>0</v>
      </c>
      <c r="Q1341" s="238">
        <f>ROUND(E1341*P1341,2)</f>
        <v>0</v>
      </c>
      <c r="R1341" s="238"/>
      <c r="S1341" s="238" t="s">
        <v>247</v>
      </c>
      <c r="T1341" s="239" t="s">
        <v>215</v>
      </c>
      <c r="U1341" s="222">
        <v>0</v>
      </c>
      <c r="V1341" s="222">
        <f>ROUND(E1341*U1341,2)</f>
        <v>0</v>
      </c>
      <c r="W1341" s="222"/>
      <c r="X1341" s="222" t="s">
        <v>344</v>
      </c>
      <c r="Y1341" s="211"/>
      <c r="Z1341" s="211"/>
      <c r="AA1341" s="211"/>
      <c r="AB1341" s="211"/>
      <c r="AC1341" s="211"/>
      <c r="AD1341" s="211"/>
      <c r="AE1341" s="211"/>
      <c r="AF1341" s="211"/>
      <c r="AG1341" s="211" t="s">
        <v>345</v>
      </c>
      <c r="AH1341" s="211"/>
      <c r="AI1341" s="211"/>
      <c r="AJ1341" s="211"/>
      <c r="AK1341" s="211"/>
      <c r="AL1341" s="211"/>
      <c r="AM1341" s="211"/>
      <c r="AN1341" s="211"/>
      <c r="AO1341" s="211"/>
      <c r="AP1341" s="211"/>
      <c r="AQ1341" s="211"/>
      <c r="AR1341" s="211"/>
      <c r="AS1341" s="211"/>
      <c r="AT1341" s="211"/>
      <c r="AU1341" s="211"/>
      <c r="AV1341" s="211"/>
      <c r="AW1341" s="211"/>
      <c r="AX1341" s="211"/>
      <c r="AY1341" s="211"/>
      <c r="AZ1341" s="211"/>
      <c r="BA1341" s="211"/>
      <c r="BB1341" s="211"/>
      <c r="BC1341" s="211"/>
      <c r="BD1341" s="211"/>
      <c r="BE1341" s="211"/>
      <c r="BF1341" s="211"/>
      <c r="BG1341" s="211"/>
      <c r="BH1341" s="211"/>
    </row>
    <row r="1342" spans="1:60" outlineLevel="1" x14ac:dyDescent="0.2">
      <c r="A1342" s="218"/>
      <c r="B1342" s="219"/>
      <c r="C1342" s="268" t="s">
        <v>3038</v>
      </c>
      <c r="D1342" s="259"/>
      <c r="E1342" s="260">
        <v>2</v>
      </c>
      <c r="F1342" s="222"/>
      <c r="G1342" s="222"/>
      <c r="H1342" s="222"/>
      <c r="I1342" s="222"/>
      <c r="J1342" s="222"/>
      <c r="K1342" s="222"/>
      <c r="L1342" s="222"/>
      <c r="M1342" s="222"/>
      <c r="N1342" s="222"/>
      <c r="O1342" s="222"/>
      <c r="P1342" s="222"/>
      <c r="Q1342" s="222"/>
      <c r="R1342" s="222"/>
      <c r="S1342" s="222"/>
      <c r="T1342" s="222"/>
      <c r="U1342" s="222"/>
      <c r="V1342" s="222"/>
      <c r="W1342" s="222"/>
      <c r="X1342" s="222"/>
      <c r="Y1342" s="211"/>
      <c r="Z1342" s="211"/>
      <c r="AA1342" s="211"/>
      <c r="AB1342" s="211"/>
      <c r="AC1342" s="211"/>
      <c r="AD1342" s="211"/>
      <c r="AE1342" s="211"/>
      <c r="AF1342" s="211"/>
      <c r="AG1342" s="211" t="s">
        <v>288</v>
      </c>
      <c r="AH1342" s="211">
        <v>0</v>
      </c>
      <c r="AI1342" s="211"/>
      <c r="AJ1342" s="211"/>
      <c r="AK1342" s="211"/>
      <c r="AL1342" s="211"/>
      <c r="AM1342" s="211"/>
      <c r="AN1342" s="211"/>
      <c r="AO1342" s="211"/>
      <c r="AP1342" s="211"/>
      <c r="AQ1342" s="211"/>
      <c r="AR1342" s="211"/>
      <c r="AS1342" s="211"/>
      <c r="AT1342" s="211"/>
      <c r="AU1342" s="211"/>
      <c r="AV1342" s="211"/>
      <c r="AW1342" s="211"/>
      <c r="AX1342" s="211"/>
      <c r="AY1342" s="211"/>
      <c r="AZ1342" s="211"/>
      <c r="BA1342" s="211"/>
      <c r="BB1342" s="211"/>
      <c r="BC1342" s="211"/>
      <c r="BD1342" s="211"/>
      <c r="BE1342" s="211"/>
      <c r="BF1342" s="211"/>
      <c r="BG1342" s="211"/>
      <c r="BH1342" s="211"/>
    </row>
    <row r="1343" spans="1:60" outlineLevel="1" x14ac:dyDescent="0.2">
      <c r="A1343" s="233">
        <v>329</v>
      </c>
      <c r="B1343" s="234" t="s">
        <v>1291</v>
      </c>
      <c r="C1343" s="252" t="s">
        <v>3039</v>
      </c>
      <c r="D1343" s="235" t="s">
        <v>980</v>
      </c>
      <c r="E1343" s="236">
        <v>3</v>
      </c>
      <c r="F1343" s="237"/>
      <c r="G1343" s="238">
        <f>ROUND(E1343*F1343,2)</f>
        <v>0</v>
      </c>
      <c r="H1343" s="237"/>
      <c r="I1343" s="238">
        <f>ROUND(E1343*H1343,2)</f>
        <v>0</v>
      </c>
      <c r="J1343" s="237"/>
      <c r="K1343" s="238">
        <f>ROUND(E1343*J1343,2)</f>
        <v>0</v>
      </c>
      <c r="L1343" s="238">
        <v>21</v>
      </c>
      <c r="M1343" s="238">
        <f>G1343*(1+L1343/100)</f>
        <v>0</v>
      </c>
      <c r="N1343" s="238">
        <v>0</v>
      </c>
      <c r="O1343" s="238">
        <f>ROUND(E1343*N1343,2)</f>
        <v>0</v>
      </c>
      <c r="P1343" s="238">
        <v>0</v>
      </c>
      <c r="Q1343" s="238">
        <f>ROUND(E1343*P1343,2)</f>
        <v>0</v>
      </c>
      <c r="R1343" s="238"/>
      <c r="S1343" s="238" t="s">
        <v>247</v>
      </c>
      <c r="T1343" s="239" t="s">
        <v>215</v>
      </c>
      <c r="U1343" s="222">
        <v>0</v>
      </c>
      <c r="V1343" s="222">
        <f>ROUND(E1343*U1343,2)</f>
        <v>0</v>
      </c>
      <c r="W1343" s="222"/>
      <c r="X1343" s="222" t="s">
        <v>344</v>
      </c>
      <c r="Y1343" s="211"/>
      <c r="Z1343" s="211"/>
      <c r="AA1343" s="211"/>
      <c r="AB1343" s="211"/>
      <c r="AC1343" s="211"/>
      <c r="AD1343" s="211"/>
      <c r="AE1343" s="211"/>
      <c r="AF1343" s="211"/>
      <c r="AG1343" s="211" t="s">
        <v>345</v>
      </c>
      <c r="AH1343" s="211"/>
      <c r="AI1343" s="211"/>
      <c r="AJ1343" s="211"/>
      <c r="AK1343" s="211"/>
      <c r="AL1343" s="211"/>
      <c r="AM1343" s="211"/>
      <c r="AN1343" s="211"/>
      <c r="AO1343" s="211"/>
      <c r="AP1343" s="211"/>
      <c r="AQ1343" s="211"/>
      <c r="AR1343" s="211"/>
      <c r="AS1343" s="211"/>
      <c r="AT1343" s="211"/>
      <c r="AU1343" s="211"/>
      <c r="AV1343" s="211"/>
      <c r="AW1343" s="211"/>
      <c r="AX1343" s="211"/>
      <c r="AY1343" s="211"/>
      <c r="AZ1343" s="211"/>
      <c r="BA1343" s="211"/>
      <c r="BB1343" s="211"/>
      <c r="BC1343" s="211"/>
      <c r="BD1343" s="211"/>
      <c r="BE1343" s="211"/>
      <c r="BF1343" s="211"/>
      <c r="BG1343" s="211"/>
      <c r="BH1343" s="211"/>
    </row>
    <row r="1344" spans="1:60" outlineLevel="1" x14ac:dyDescent="0.2">
      <c r="A1344" s="218"/>
      <c r="B1344" s="219"/>
      <c r="C1344" s="268" t="s">
        <v>3040</v>
      </c>
      <c r="D1344" s="259"/>
      <c r="E1344" s="260">
        <v>3</v>
      </c>
      <c r="F1344" s="222"/>
      <c r="G1344" s="222"/>
      <c r="H1344" s="222"/>
      <c r="I1344" s="222"/>
      <c r="J1344" s="222"/>
      <c r="K1344" s="222"/>
      <c r="L1344" s="222"/>
      <c r="M1344" s="222"/>
      <c r="N1344" s="222"/>
      <c r="O1344" s="222"/>
      <c r="P1344" s="222"/>
      <c r="Q1344" s="222"/>
      <c r="R1344" s="222"/>
      <c r="S1344" s="222"/>
      <c r="T1344" s="222"/>
      <c r="U1344" s="222"/>
      <c r="V1344" s="222"/>
      <c r="W1344" s="222"/>
      <c r="X1344" s="222"/>
      <c r="Y1344" s="211"/>
      <c r="Z1344" s="211"/>
      <c r="AA1344" s="211"/>
      <c r="AB1344" s="211"/>
      <c r="AC1344" s="211"/>
      <c r="AD1344" s="211"/>
      <c r="AE1344" s="211"/>
      <c r="AF1344" s="211"/>
      <c r="AG1344" s="211" t="s">
        <v>288</v>
      </c>
      <c r="AH1344" s="211">
        <v>0</v>
      </c>
      <c r="AI1344" s="211"/>
      <c r="AJ1344" s="211"/>
      <c r="AK1344" s="211"/>
      <c r="AL1344" s="211"/>
      <c r="AM1344" s="211"/>
      <c r="AN1344" s="211"/>
      <c r="AO1344" s="211"/>
      <c r="AP1344" s="211"/>
      <c r="AQ1344" s="211"/>
      <c r="AR1344" s="211"/>
      <c r="AS1344" s="211"/>
      <c r="AT1344" s="211"/>
      <c r="AU1344" s="211"/>
      <c r="AV1344" s="211"/>
      <c r="AW1344" s="211"/>
      <c r="AX1344" s="211"/>
      <c r="AY1344" s="211"/>
      <c r="AZ1344" s="211"/>
      <c r="BA1344" s="211"/>
      <c r="BB1344" s="211"/>
      <c r="BC1344" s="211"/>
      <c r="BD1344" s="211"/>
      <c r="BE1344" s="211"/>
      <c r="BF1344" s="211"/>
      <c r="BG1344" s="211"/>
      <c r="BH1344" s="211"/>
    </row>
    <row r="1345" spans="1:60" outlineLevel="1" x14ac:dyDescent="0.2">
      <c r="A1345" s="233">
        <v>330</v>
      </c>
      <c r="B1345" s="234" t="s">
        <v>1294</v>
      </c>
      <c r="C1345" s="252" t="s">
        <v>3041</v>
      </c>
      <c r="D1345" s="235" t="s">
        <v>980</v>
      </c>
      <c r="E1345" s="236">
        <v>10</v>
      </c>
      <c r="F1345" s="237"/>
      <c r="G1345" s="238">
        <f>ROUND(E1345*F1345,2)</f>
        <v>0</v>
      </c>
      <c r="H1345" s="237"/>
      <c r="I1345" s="238">
        <f>ROUND(E1345*H1345,2)</f>
        <v>0</v>
      </c>
      <c r="J1345" s="237"/>
      <c r="K1345" s="238">
        <f>ROUND(E1345*J1345,2)</f>
        <v>0</v>
      </c>
      <c r="L1345" s="238">
        <v>21</v>
      </c>
      <c r="M1345" s="238">
        <f>G1345*(1+L1345/100)</f>
        <v>0</v>
      </c>
      <c r="N1345" s="238">
        <v>0</v>
      </c>
      <c r="O1345" s="238">
        <f>ROUND(E1345*N1345,2)</f>
        <v>0</v>
      </c>
      <c r="P1345" s="238">
        <v>0</v>
      </c>
      <c r="Q1345" s="238">
        <f>ROUND(E1345*P1345,2)</f>
        <v>0</v>
      </c>
      <c r="R1345" s="238"/>
      <c r="S1345" s="238" t="s">
        <v>247</v>
      </c>
      <c r="T1345" s="239" t="s">
        <v>215</v>
      </c>
      <c r="U1345" s="222">
        <v>0</v>
      </c>
      <c r="V1345" s="222">
        <f>ROUND(E1345*U1345,2)</f>
        <v>0</v>
      </c>
      <c r="W1345" s="222"/>
      <c r="X1345" s="222" t="s">
        <v>344</v>
      </c>
      <c r="Y1345" s="211"/>
      <c r="Z1345" s="211"/>
      <c r="AA1345" s="211"/>
      <c r="AB1345" s="211"/>
      <c r="AC1345" s="211"/>
      <c r="AD1345" s="211"/>
      <c r="AE1345" s="211"/>
      <c r="AF1345" s="211"/>
      <c r="AG1345" s="211" t="s">
        <v>345</v>
      </c>
      <c r="AH1345" s="211"/>
      <c r="AI1345" s="211"/>
      <c r="AJ1345" s="211"/>
      <c r="AK1345" s="211"/>
      <c r="AL1345" s="211"/>
      <c r="AM1345" s="211"/>
      <c r="AN1345" s="211"/>
      <c r="AO1345" s="211"/>
      <c r="AP1345" s="211"/>
      <c r="AQ1345" s="211"/>
      <c r="AR1345" s="211"/>
      <c r="AS1345" s="211"/>
      <c r="AT1345" s="211"/>
      <c r="AU1345" s="211"/>
      <c r="AV1345" s="211"/>
      <c r="AW1345" s="211"/>
      <c r="AX1345" s="211"/>
      <c r="AY1345" s="211"/>
      <c r="AZ1345" s="211"/>
      <c r="BA1345" s="211"/>
      <c r="BB1345" s="211"/>
      <c r="BC1345" s="211"/>
      <c r="BD1345" s="211"/>
      <c r="BE1345" s="211"/>
      <c r="BF1345" s="211"/>
      <c r="BG1345" s="211"/>
      <c r="BH1345" s="211"/>
    </row>
    <row r="1346" spans="1:60" outlineLevel="1" x14ac:dyDescent="0.2">
      <c r="A1346" s="218"/>
      <c r="B1346" s="219"/>
      <c r="C1346" s="268" t="s">
        <v>3042</v>
      </c>
      <c r="D1346" s="259"/>
      <c r="E1346" s="260">
        <v>10</v>
      </c>
      <c r="F1346" s="222"/>
      <c r="G1346" s="222"/>
      <c r="H1346" s="222"/>
      <c r="I1346" s="222"/>
      <c r="J1346" s="222"/>
      <c r="K1346" s="222"/>
      <c r="L1346" s="222"/>
      <c r="M1346" s="222"/>
      <c r="N1346" s="222"/>
      <c r="O1346" s="222"/>
      <c r="P1346" s="222"/>
      <c r="Q1346" s="222"/>
      <c r="R1346" s="222"/>
      <c r="S1346" s="222"/>
      <c r="T1346" s="222"/>
      <c r="U1346" s="222"/>
      <c r="V1346" s="222"/>
      <c r="W1346" s="222"/>
      <c r="X1346" s="222"/>
      <c r="Y1346" s="211"/>
      <c r="Z1346" s="211"/>
      <c r="AA1346" s="211"/>
      <c r="AB1346" s="211"/>
      <c r="AC1346" s="211"/>
      <c r="AD1346" s="211"/>
      <c r="AE1346" s="211"/>
      <c r="AF1346" s="211"/>
      <c r="AG1346" s="211" t="s">
        <v>288</v>
      </c>
      <c r="AH1346" s="211">
        <v>0</v>
      </c>
      <c r="AI1346" s="211"/>
      <c r="AJ1346" s="211"/>
      <c r="AK1346" s="211"/>
      <c r="AL1346" s="211"/>
      <c r="AM1346" s="211"/>
      <c r="AN1346" s="211"/>
      <c r="AO1346" s="211"/>
      <c r="AP1346" s="211"/>
      <c r="AQ1346" s="211"/>
      <c r="AR1346" s="211"/>
      <c r="AS1346" s="211"/>
      <c r="AT1346" s="211"/>
      <c r="AU1346" s="211"/>
      <c r="AV1346" s="211"/>
      <c r="AW1346" s="211"/>
      <c r="AX1346" s="211"/>
      <c r="AY1346" s="211"/>
      <c r="AZ1346" s="211"/>
      <c r="BA1346" s="211"/>
      <c r="BB1346" s="211"/>
      <c r="BC1346" s="211"/>
      <c r="BD1346" s="211"/>
      <c r="BE1346" s="211"/>
      <c r="BF1346" s="211"/>
      <c r="BG1346" s="211"/>
      <c r="BH1346" s="211"/>
    </row>
    <row r="1347" spans="1:60" outlineLevel="1" x14ac:dyDescent="0.2">
      <c r="A1347" s="233">
        <v>331</v>
      </c>
      <c r="B1347" s="234" t="s">
        <v>1297</v>
      </c>
      <c r="C1347" s="252" t="s">
        <v>3043</v>
      </c>
      <c r="D1347" s="235" t="s">
        <v>980</v>
      </c>
      <c r="E1347" s="236">
        <v>20</v>
      </c>
      <c r="F1347" s="237"/>
      <c r="G1347" s="238">
        <f>ROUND(E1347*F1347,2)</f>
        <v>0</v>
      </c>
      <c r="H1347" s="237"/>
      <c r="I1347" s="238">
        <f>ROUND(E1347*H1347,2)</f>
        <v>0</v>
      </c>
      <c r="J1347" s="237"/>
      <c r="K1347" s="238">
        <f>ROUND(E1347*J1347,2)</f>
        <v>0</v>
      </c>
      <c r="L1347" s="238">
        <v>21</v>
      </c>
      <c r="M1347" s="238">
        <f>G1347*(1+L1347/100)</f>
        <v>0</v>
      </c>
      <c r="N1347" s="238">
        <v>0</v>
      </c>
      <c r="O1347" s="238">
        <f>ROUND(E1347*N1347,2)</f>
        <v>0</v>
      </c>
      <c r="P1347" s="238">
        <v>0</v>
      </c>
      <c r="Q1347" s="238">
        <f>ROUND(E1347*P1347,2)</f>
        <v>0</v>
      </c>
      <c r="R1347" s="238"/>
      <c r="S1347" s="238" t="s">
        <v>247</v>
      </c>
      <c r="T1347" s="239" t="s">
        <v>215</v>
      </c>
      <c r="U1347" s="222">
        <v>0</v>
      </c>
      <c r="V1347" s="222">
        <f>ROUND(E1347*U1347,2)</f>
        <v>0</v>
      </c>
      <c r="W1347" s="222"/>
      <c r="X1347" s="222" t="s">
        <v>344</v>
      </c>
      <c r="Y1347" s="211"/>
      <c r="Z1347" s="211"/>
      <c r="AA1347" s="211"/>
      <c r="AB1347" s="211"/>
      <c r="AC1347" s="211"/>
      <c r="AD1347" s="211"/>
      <c r="AE1347" s="211"/>
      <c r="AF1347" s="211"/>
      <c r="AG1347" s="211" t="s">
        <v>345</v>
      </c>
      <c r="AH1347" s="211"/>
      <c r="AI1347" s="211"/>
      <c r="AJ1347" s="211"/>
      <c r="AK1347" s="211"/>
      <c r="AL1347" s="211"/>
      <c r="AM1347" s="211"/>
      <c r="AN1347" s="211"/>
      <c r="AO1347" s="211"/>
      <c r="AP1347" s="211"/>
      <c r="AQ1347" s="211"/>
      <c r="AR1347" s="211"/>
      <c r="AS1347" s="211"/>
      <c r="AT1347" s="211"/>
      <c r="AU1347" s="211"/>
      <c r="AV1347" s="211"/>
      <c r="AW1347" s="211"/>
      <c r="AX1347" s="211"/>
      <c r="AY1347" s="211"/>
      <c r="AZ1347" s="211"/>
      <c r="BA1347" s="211"/>
      <c r="BB1347" s="211"/>
      <c r="BC1347" s="211"/>
      <c r="BD1347" s="211"/>
      <c r="BE1347" s="211"/>
      <c r="BF1347" s="211"/>
      <c r="BG1347" s="211"/>
      <c r="BH1347" s="211"/>
    </row>
    <row r="1348" spans="1:60" outlineLevel="1" x14ac:dyDescent="0.2">
      <c r="A1348" s="218"/>
      <c r="B1348" s="219"/>
      <c r="C1348" s="268" t="s">
        <v>3044</v>
      </c>
      <c r="D1348" s="259"/>
      <c r="E1348" s="260">
        <v>20</v>
      </c>
      <c r="F1348" s="222"/>
      <c r="G1348" s="222"/>
      <c r="H1348" s="222"/>
      <c r="I1348" s="222"/>
      <c r="J1348" s="222"/>
      <c r="K1348" s="222"/>
      <c r="L1348" s="222"/>
      <c r="M1348" s="222"/>
      <c r="N1348" s="222"/>
      <c r="O1348" s="222"/>
      <c r="P1348" s="222"/>
      <c r="Q1348" s="222"/>
      <c r="R1348" s="222"/>
      <c r="S1348" s="222"/>
      <c r="T1348" s="222"/>
      <c r="U1348" s="222"/>
      <c r="V1348" s="222"/>
      <c r="W1348" s="222"/>
      <c r="X1348" s="222"/>
      <c r="Y1348" s="211"/>
      <c r="Z1348" s="211"/>
      <c r="AA1348" s="211"/>
      <c r="AB1348" s="211"/>
      <c r="AC1348" s="211"/>
      <c r="AD1348" s="211"/>
      <c r="AE1348" s="211"/>
      <c r="AF1348" s="211"/>
      <c r="AG1348" s="211" t="s">
        <v>288</v>
      </c>
      <c r="AH1348" s="211">
        <v>0</v>
      </c>
      <c r="AI1348" s="211"/>
      <c r="AJ1348" s="211"/>
      <c r="AK1348" s="211"/>
      <c r="AL1348" s="211"/>
      <c r="AM1348" s="211"/>
      <c r="AN1348" s="211"/>
      <c r="AO1348" s="211"/>
      <c r="AP1348" s="211"/>
      <c r="AQ1348" s="211"/>
      <c r="AR1348" s="211"/>
      <c r="AS1348" s="211"/>
      <c r="AT1348" s="211"/>
      <c r="AU1348" s="211"/>
      <c r="AV1348" s="211"/>
      <c r="AW1348" s="211"/>
      <c r="AX1348" s="211"/>
      <c r="AY1348" s="211"/>
      <c r="AZ1348" s="211"/>
      <c r="BA1348" s="211"/>
      <c r="BB1348" s="211"/>
      <c r="BC1348" s="211"/>
      <c r="BD1348" s="211"/>
      <c r="BE1348" s="211"/>
      <c r="BF1348" s="211"/>
      <c r="BG1348" s="211"/>
      <c r="BH1348" s="211"/>
    </row>
    <row r="1349" spans="1:60" outlineLevel="1" x14ac:dyDescent="0.2">
      <c r="A1349" s="233">
        <v>332</v>
      </c>
      <c r="B1349" s="234" t="s">
        <v>1300</v>
      </c>
      <c r="C1349" s="252" t="s">
        <v>3045</v>
      </c>
      <c r="D1349" s="235" t="s">
        <v>980</v>
      </c>
      <c r="E1349" s="236">
        <v>3</v>
      </c>
      <c r="F1349" s="237"/>
      <c r="G1349" s="238">
        <f>ROUND(E1349*F1349,2)</f>
        <v>0</v>
      </c>
      <c r="H1349" s="237"/>
      <c r="I1349" s="238">
        <f>ROUND(E1349*H1349,2)</f>
        <v>0</v>
      </c>
      <c r="J1349" s="237"/>
      <c r="K1349" s="238">
        <f>ROUND(E1349*J1349,2)</f>
        <v>0</v>
      </c>
      <c r="L1349" s="238">
        <v>21</v>
      </c>
      <c r="M1349" s="238">
        <f>G1349*(1+L1349/100)</f>
        <v>0</v>
      </c>
      <c r="N1349" s="238">
        <v>0</v>
      </c>
      <c r="O1349" s="238">
        <f>ROUND(E1349*N1349,2)</f>
        <v>0</v>
      </c>
      <c r="P1349" s="238">
        <v>0</v>
      </c>
      <c r="Q1349" s="238">
        <f>ROUND(E1349*P1349,2)</f>
        <v>0</v>
      </c>
      <c r="R1349" s="238"/>
      <c r="S1349" s="238" t="s">
        <v>247</v>
      </c>
      <c r="T1349" s="239" t="s">
        <v>215</v>
      </c>
      <c r="U1349" s="222">
        <v>0</v>
      </c>
      <c r="V1349" s="222">
        <f>ROUND(E1349*U1349,2)</f>
        <v>0</v>
      </c>
      <c r="W1349" s="222"/>
      <c r="X1349" s="222" t="s">
        <v>344</v>
      </c>
      <c r="Y1349" s="211"/>
      <c r="Z1349" s="211"/>
      <c r="AA1349" s="211"/>
      <c r="AB1349" s="211"/>
      <c r="AC1349" s="211"/>
      <c r="AD1349" s="211"/>
      <c r="AE1349" s="211"/>
      <c r="AF1349" s="211"/>
      <c r="AG1349" s="211" t="s">
        <v>345</v>
      </c>
      <c r="AH1349" s="211"/>
      <c r="AI1349" s="211"/>
      <c r="AJ1349" s="211"/>
      <c r="AK1349" s="211"/>
      <c r="AL1349" s="211"/>
      <c r="AM1349" s="211"/>
      <c r="AN1349" s="211"/>
      <c r="AO1349" s="211"/>
      <c r="AP1349" s="211"/>
      <c r="AQ1349" s="211"/>
      <c r="AR1349" s="211"/>
      <c r="AS1349" s="211"/>
      <c r="AT1349" s="211"/>
      <c r="AU1349" s="211"/>
      <c r="AV1349" s="211"/>
      <c r="AW1349" s="211"/>
      <c r="AX1349" s="211"/>
      <c r="AY1349" s="211"/>
      <c r="AZ1349" s="211"/>
      <c r="BA1349" s="211"/>
      <c r="BB1349" s="211"/>
      <c r="BC1349" s="211"/>
      <c r="BD1349" s="211"/>
      <c r="BE1349" s="211"/>
      <c r="BF1349" s="211"/>
      <c r="BG1349" s="211"/>
      <c r="BH1349" s="211"/>
    </row>
    <row r="1350" spans="1:60" outlineLevel="1" x14ac:dyDescent="0.2">
      <c r="A1350" s="218"/>
      <c r="B1350" s="219"/>
      <c r="C1350" s="268" t="s">
        <v>3046</v>
      </c>
      <c r="D1350" s="259"/>
      <c r="E1350" s="260">
        <v>3</v>
      </c>
      <c r="F1350" s="222"/>
      <c r="G1350" s="222"/>
      <c r="H1350" s="222"/>
      <c r="I1350" s="222"/>
      <c r="J1350" s="222"/>
      <c r="K1350" s="222"/>
      <c r="L1350" s="222"/>
      <c r="M1350" s="222"/>
      <c r="N1350" s="222"/>
      <c r="O1350" s="222"/>
      <c r="P1350" s="222"/>
      <c r="Q1350" s="222"/>
      <c r="R1350" s="222"/>
      <c r="S1350" s="222"/>
      <c r="T1350" s="222"/>
      <c r="U1350" s="222"/>
      <c r="V1350" s="222"/>
      <c r="W1350" s="222"/>
      <c r="X1350" s="222"/>
      <c r="Y1350" s="211"/>
      <c r="Z1350" s="211"/>
      <c r="AA1350" s="211"/>
      <c r="AB1350" s="211"/>
      <c r="AC1350" s="211"/>
      <c r="AD1350" s="211"/>
      <c r="AE1350" s="211"/>
      <c r="AF1350" s="211"/>
      <c r="AG1350" s="211" t="s">
        <v>288</v>
      </c>
      <c r="AH1350" s="211">
        <v>0</v>
      </c>
      <c r="AI1350" s="211"/>
      <c r="AJ1350" s="211"/>
      <c r="AK1350" s="211"/>
      <c r="AL1350" s="211"/>
      <c r="AM1350" s="211"/>
      <c r="AN1350" s="211"/>
      <c r="AO1350" s="211"/>
      <c r="AP1350" s="211"/>
      <c r="AQ1350" s="211"/>
      <c r="AR1350" s="211"/>
      <c r="AS1350" s="211"/>
      <c r="AT1350" s="211"/>
      <c r="AU1350" s="211"/>
      <c r="AV1350" s="211"/>
      <c r="AW1350" s="211"/>
      <c r="AX1350" s="211"/>
      <c r="AY1350" s="211"/>
      <c r="AZ1350" s="211"/>
      <c r="BA1350" s="211"/>
      <c r="BB1350" s="211"/>
      <c r="BC1350" s="211"/>
      <c r="BD1350" s="211"/>
      <c r="BE1350" s="211"/>
      <c r="BF1350" s="211"/>
      <c r="BG1350" s="211"/>
      <c r="BH1350" s="211"/>
    </row>
    <row r="1351" spans="1:60" outlineLevel="1" x14ac:dyDescent="0.2">
      <c r="A1351" s="233">
        <v>333</v>
      </c>
      <c r="B1351" s="234" t="s">
        <v>1303</v>
      </c>
      <c r="C1351" s="252" t="s">
        <v>3047</v>
      </c>
      <c r="D1351" s="235" t="s">
        <v>980</v>
      </c>
      <c r="E1351" s="236">
        <v>3</v>
      </c>
      <c r="F1351" s="237"/>
      <c r="G1351" s="238">
        <f>ROUND(E1351*F1351,2)</f>
        <v>0</v>
      </c>
      <c r="H1351" s="237"/>
      <c r="I1351" s="238">
        <f>ROUND(E1351*H1351,2)</f>
        <v>0</v>
      </c>
      <c r="J1351" s="237"/>
      <c r="K1351" s="238">
        <f>ROUND(E1351*J1351,2)</f>
        <v>0</v>
      </c>
      <c r="L1351" s="238">
        <v>21</v>
      </c>
      <c r="M1351" s="238">
        <f>G1351*(1+L1351/100)</f>
        <v>0</v>
      </c>
      <c r="N1351" s="238">
        <v>0</v>
      </c>
      <c r="O1351" s="238">
        <f>ROUND(E1351*N1351,2)</f>
        <v>0</v>
      </c>
      <c r="P1351" s="238">
        <v>0</v>
      </c>
      <c r="Q1351" s="238">
        <f>ROUND(E1351*P1351,2)</f>
        <v>0</v>
      </c>
      <c r="R1351" s="238"/>
      <c r="S1351" s="238" t="s">
        <v>247</v>
      </c>
      <c r="T1351" s="239" t="s">
        <v>215</v>
      </c>
      <c r="U1351" s="222">
        <v>0</v>
      </c>
      <c r="V1351" s="222">
        <f>ROUND(E1351*U1351,2)</f>
        <v>0</v>
      </c>
      <c r="W1351" s="222"/>
      <c r="X1351" s="222" t="s">
        <v>344</v>
      </c>
      <c r="Y1351" s="211"/>
      <c r="Z1351" s="211"/>
      <c r="AA1351" s="211"/>
      <c r="AB1351" s="211"/>
      <c r="AC1351" s="211"/>
      <c r="AD1351" s="211"/>
      <c r="AE1351" s="211"/>
      <c r="AF1351" s="211"/>
      <c r="AG1351" s="211" t="s">
        <v>345</v>
      </c>
      <c r="AH1351" s="211"/>
      <c r="AI1351" s="211"/>
      <c r="AJ1351" s="211"/>
      <c r="AK1351" s="211"/>
      <c r="AL1351" s="211"/>
      <c r="AM1351" s="211"/>
      <c r="AN1351" s="211"/>
      <c r="AO1351" s="211"/>
      <c r="AP1351" s="211"/>
      <c r="AQ1351" s="211"/>
      <c r="AR1351" s="211"/>
      <c r="AS1351" s="211"/>
      <c r="AT1351" s="211"/>
      <c r="AU1351" s="211"/>
      <c r="AV1351" s="211"/>
      <c r="AW1351" s="211"/>
      <c r="AX1351" s="211"/>
      <c r="AY1351" s="211"/>
      <c r="AZ1351" s="211"/>
      <c r="BA1351" s="211"/>
      <c r="BB1351" s="211"/>
      <c r="BC1351" s="211"/>
      <c r="BD1351" s="211"/>
      <c r="BE1351" s="211"/>
      <c r="BF1351" s="211"/>
      <c r="BG1351" s="211"/>
      <c r="BH1351" s="211"/>
    </row>
    <row r="1352" spans="1:60" outlineLevel="1" x14ac:dyDescent="0.2">
      <c r="A1352" s="218"/>
      <c r="B1352" s="219"/>
      <c r="C1352" s="268" t="s">
        <v>3048</v>
      </c>
      <c r="D1352" s="259"/>
      <c r="E1352" s="260">
        <v>3</v>
      </c>
      <c r="F1352" s="222"/>
      <c r="G1352" s="222"/>
      <c r="H1352" s="222"/>
      <c r="I1352" s="222"/>
      <c r="J1352" s="222"/>
      <c r="K1352" s="222"/>
      <c r="L1352" s="222"/>
      <c r="M1352" s="222"/>
      <c r="N1352" s="222"/>
      <c r="O1352" s="222"/>
      <c r="P1352" s="222"/>
      <c r="Q1352" s="222"/>
      <c r="R1352" s="222"/>
      <c r="S1352" s="222"/>
      <c r="T1352" s="222"/>
      <c r="U1352" s="222"/>
      <c r="V1352" s="222"/>
      <c r="W1352" s="222"/>
      <c r="X1352" s="222"/>
      <c r="Y1352" s="211"/>
      <c r="Z1352" s="211"/>
      <c r="AA1352" s="211"/>
      <c r="AB1352" s="211"/>
      <c r="AC1352" s="211"/>
      <c r="AD1352" s="211"/>
      <c r="AE1352" s="211"/>
      <c r="AF1352" s="211"/>
      <c r="AG1352" s="211" t="s">
        <v>288</v>
      </c>
      <c r="AH1352" s="211">
        <v>0</v>
      </c>
      <c r="AI1352" s="211"/>
      <c r="AJ1352" s="211"/>
      <c r="AK1352" s="211"/>
      <c r="AL1352" s="211"/>
      <c r="AM1352" s="211"/>
      <c r="AN1352" s="211"/>
      <c r="AO1352" s="211"/>
      <c r="AP1352" s="211"/>
      <c r="AQ1352" s="211"/>
      <c r="AR1352" s="211"/>
      <c r="AS1352" s="211"/>
      <c r="AT1352" s="211"/>
      <c r="AU1352" s="211"/>
      <c r="AV1352" s="211"/>
      <c r="AW1352" s="211"/>
      <c r="AX1352" s="211"/>
      <c r="AY1352" s="211"/>
      <c r="AZ1352" s="211"/>
      <c r="BA1352" s="211"/>
      <c r="BB1352" s="211"/>
      <c r="BC1352" s="211"/>
      <c r="BD1352" s="211"/>
      <c r="BE1352" s="211"/>
      <c r="BF1352" s="211"/>
      <c r="BG1352" s="211"/>
      <c r="BH1352" s="211"/>
    </row>
    <row r="1353" spans="1:60" outlineLevel="1" x14ac:dyDescent="0.2">
      <c r="A1353" s="233">
        <v>334</v>
      </c>
      <c r="B1353" s="234" t="s">
        <v>1306</v>
      </c>
      <c r="C1353" s="252" t="s">
        <v>3049</v>
      </c>
      <c r="D1353" s="235" t="s">
        <v>980</v>
      </c>
      <c r="E1353" s="236">
        <v>12</v>
      </c>
      <c r="F1353" s="237"/>
      <c r="G1353" s="238">
        <f>ROUND(E1353*F1353,2)</f>
        <v>0</v>
      </c>
      <c r="H1353" s="237"/>
      <c r="I1353" s="238">
        <f>ROUND(E1353*H1353,2)</f>
        <v>0</v>
      </c>
      <c r="J1353" s="237"/>
      <c r="K1353" s="238">
        <f>ROUND(E1353*J1353,2)</f>
        <v>0</v>
      </c>
      <c r="L1353" s="238">
        <v>21</v>
      </c>
      <c r="M1353" s="238">
        <f>G1353*(1+L1353/100)</f>
        <v>0</v>
      </c>
      <c r="N1353" s="238">
        <v>0</v>
      </c>
      <c r="O1353" s="238">
        <f>ROUND(E1353*N1353,2)</f>
        <v>0</v>
      </c>
      <c r="P1353" s="238">
        <v>0</v>
      </c>
      <c r="Q1353" s="238">
        <f>ROUND(E1353*P1353,2)</f>
        <v>0</v>
      </c>
      <c r="R1353" s="238"/>
      <c r="S1353" s="238" t="s">
        <v>247</v>
      </c>
      <c r="T1353" s="239" t="s">
        <v>215</v>
      </c>
      <c r="U1353" s="222">
        <v>0</v>
      </c>
      <c r="V1353" s="222">
        <f>ROUND(E1353*U1353,2)</f>
        <v>0</v>
      </c>
      <c r="W1353" s="222"/>
      <c r="X1353" s="222" t="s">
        <v>344</v>
      </c>
      <c r="Y1353" s="211"/>
      <c r="Z1353" s="211"/>
      <c r="AA1353" s="211"/>
      <c r="AB1353" s="211"/>
      <c r="AC1353" s="211"/>
      <c r="AD1353" s="211"/>
      <c r="AE1353" s="211"/>
      <c r="AF1353" s="211"/>
      <c r="AG1353" s="211" t="s">
        <v>345</v>
      </c>
      <c r="AH1353" s="211"/>
      <c r="AI1353" s="211"/>
      <c r="AJ1353" s="211"/>
      <c r="AK1353" s="211"/>
      <c r="AL1353" s="211"/>
      <c r="AM1353" s="211"/>
      <c r="AN1353" s="211"/>
      <c r="AO1353" s="211"/>
      <c r="AP1353" s="211"/>
      <c r="AQ1353" s="211"/>
      <c r="AR1353" s="211"/>
      <c r="AS1353" s="211"/>
      <c r="AT1353" s="211"/>
      <c r="AU1353" s="211"/>
      <c r="AV1353" s="211"/>
      <c r="AW1353" s="211"/>
      <c r="AX1353" s="211"/>
      <c r="AY1353" s="211"/>
      <c r="AZ1353" s="211"/>
      <c r="BA1353" s="211"/>
      <c r="BB1353" s="211"/>
      <c r="BC1353" s="211"/>
      <c r="BD1353" s="211"/>
      <c r="BE1353" s="211"/>
      <c r="BF1353" s="211"/>
      <c r="BG1353" s="211"/>
      <c r="BH1353" s="211"/>
    </row>
    <row r="1354" spans="1:60" outlineLevel="1" x14ac:dyDescent="0.2">
      <c r="A1354" s="218"/>
      <c r="B1354" s="219"/>
      <c r="C1354" s="268" t="s">
        <v>3050</v>
      </c>
      <c r="D1354" s="259"/>
      <c r="E1354" s="260">
        <v>12</v>
      </c>
      <c r="F1354" s="222"/>
      <c r="G1354" s="222"/>
      <c r="H1354" s="222"/>
      <c r="I1354" s="222"/>
      <c r="J1354" s="222"/>
      <c r="K1354" s="222"/>
      <c r="L1354" s="222"/>
      <c r="M1354" s="222"/>
      <c r="N1354" s="222"/>
      <c r="O1354" s="222"/>
      <c r="P1354" s="222"/>
      <c r="Q1354" s="222"/>
      <c r="R1354" s="222"/>
      <c r="S1354" s="222"/>
      <c r="T1354" s="222"/>
      <c r="U1354" s="222"/>
      <c r="V1354" s="222"/>
      <c r="W1354" s="222"/>
      <c r="X1354" s="222"/>
      <c r="Y1354" s="211"/>
      <c r="Z1354" s="211"/>
      <c r="AA1354" s="211"/>
      <c r="AB1354" s="211"/>
      <c r="AC1354" s="211"/>
      <c r="AD1354" s="211"/>
      <c r="AE1354" s="211"/>
      <c r="AF1354" s="211"/>
      <c r="AG1354" s="211" t="s">
        <v>288</v>
      </c>
      <c r="AH1354" s="211">
        <v>0</v>
      </c>
      <c r="AI1354" s="211"/>
      <c r="AJ1354" s="211"/>
      <c r="AK1354" s="211"/>
      <c r="AL1354" s="211"/>
      <c r="AM1354" s="211"/>
      <c r="AN1354" s="211"/>
      <c r="AO1354" s="211"/>
      <c r="AP1354" s="211"/>
      <c r="AQ1354" s="211"/>
      <c r="AR1354" s="211"/>
      <c r="AS1354" s="211"/>
      <c r="AT1354" s="211"/>
      <c r="AU1354" s="211"/>
      <c r="AV1354" s="211"/>
      <c r="AW1354" s="211"/>
      <c r="AX1354" s="211"/>
      <c r="AY1354" s="211"/>
      <c r="AZ1354" s="211"/>
      <c r="BA1354" s="211"/>
      <c r="BB1354" s="211"/>
      <c r="BC1354" s="211"/>
      <c r="BD1354" s="211"/>
      <c r="BE1354" s="211"/>
      <c r="BF1354" s="211"/>
      <c r="BG1354" s="211"/>
      <c r="BH1354" s="211"/>
    </row>
    <row r="1355" spans="1:60" outlineLevel="1" x14ac:dyDescent="0.2">
      <c r="A1355" s="233">
        <v>335</v>
      </c>
      <c r="B1355" s="234" t="s">
        <v>1309</v>
      </c>
      <c r="C1355" s="252" t="s">
        <v>3047</v>
      </c>
      <c r="D1355" s="235" t="s">
        <v>980</v>
      </c>
      <c r="E1355" s="236">
        <v>6</v>
      </c>
      <c r="F1355" s="237"/>
      <c r="G1355" s="238">
        <f>ROUND(E1355*F1355,2)</f>
        <v>0</v>
      </c>
      <c r="H1355" s="237"/>
      <c r="I1355" s="238">
        <f>ROUND(E1355*H1355,2)</f>
        <v>0</v>
      </c>
      <c r="J1355" s="237"/>
      <c r="K1355" s="238">
        <f>ROUND(E1355*J1355,2)</f>
        <v>0</v>
      </c>
      <c r="L1355" s="238">
        <v>21</v>
      </c>
      <c r="M1355" s="238">
        <f>G1355*(1+L1355/100)</f>
        <v>0</v>
      </c>
      <c r="N1355" s="238">
        <v>0</v>
      </c>
      <c r="O1355" s="238">
        <f>ROUND(E1355*N1355,2)</f>
        <v>0</v>
      </c>
      <c r="P1355" s="238">
        <v>0</v>
      </c>
      <c r="Q1355" s="238">
        <f>ROUND(E1355*P1355,2)</f>
        <v>0</v>
      </c>
      <c r="R1355" s="238"/>
      <c r="S1355" s="238" t="s">
        <v>247</v>
      </c>
      <c r="T1355" s="239" t="s">
        <v>215</v>
      </c>
      <c r="U1355" s="222">
        <v>0</v>
      </c>
      <c r="V1355" s="222">
        <f>ROUND(E1355*U1355,2)</f>
        <v>0</v>
      </c>
      <c r="W1355" s="222"/>
      <c r="X1355" s="222" t="s">
        <v>344</v>
      </c>
      <c r="Y1355" s="211"/>
      <c r="Z1355" s="211"/>
      <c r="AA1355" s="211"/>
      <c r="AB1355" s="211"/>
      <c r="AC1355" s="211"/>
      <c r="AD1355" s="211"/>
      <c r="AE1355" s="211"/>
      <c r="AF1355" s="211"/>
      <c r="AG1355" s="211" t="s">
        <v>345</v>
      </c>
      <c r="AH1355" s="211"/>
      <c r="AI1355" s="211"/>
      <c r="AJ1355" s="211"/>
      <c r="AK1355" s="211"/>
      <c r="AL1355" s="211"/>
      <c r="AM1355" s="211"/>
      <c r="AN1355" s="211"/>
      <c r="AO1355" s="211"/>
      <c r="AP1355" s="211"/>
      <c r="AQ1355" s="211"/>
      <c r="AR1355" s="211"/>
      <c r="AS1355" s="211"/>
      <c r="AT1355" s="211"/>
      <c r="AU1355" s="211"/>
      <c r="AV1355" s="211"/>
      <c r="AW1355" s="211"/>
      <c r="AX1355" s="211"/>
      <c r="AY1355" s="211"/>
      <c r="AZ1355" s="211"/>
      <c r="BA1355" s="211"/>
      <c r="BB1355" s="211"/>
      <c r="BC1355" s="211"/>
      <c r="BD1355" s="211"/>
      <c r="BE1355" s="211"/>
      <c r="BF1355" s="211"/>
      <c r="BG1355" s="211"/>
      <c r="BH1355" s="211"/>
    </row>
    <row r="1356" spans="1:60" outlineLevel="1" x14ac:dyDescent="0.2">
      <c r="A1356" s="218"/>
      <c r="B1356" s="219"/>
      <c r="C1356" s="268" t="s">
        <v>3051</v>
      </c>
      <c r="D1356" s="259"/>
      <c r="E1356" s="260">
        <v>6</v>
      </c>
      <c r="F1356" s="222"/>
      <c r="G1356" s="222"/>
      <c r="H1356" s="222"/>
      <c r="I1356" s="222"/>
      <c r="J1356" s="222"/>
      <c r="K1356" s="222"/>
      <c r="L1356" s="222"/>
      <c r="M1356" s="222"/>
      <c r="N1356" s="222"/>
      <c r="O1356" s="222"/>
      <c r="P1356" s="222"/>
      <c r="Q1356" s="222"/>
      <c r="R1356" s="222"/>
      <c r="S1356" s="222"/>
      <c r="T1356" s="222"/>
      <c r="U1356" s="222"/>
      <c r="V1356" s="222"/>
      <c r="W1356" s="222"/>
      <c r="X1356" s="222"/>
      <c r="Y1356" s="211"/>
      <c r="Z1356" s="211"/>
      <c r="AA1356" s="211"/>
      <c r="AB1356" s="211"/>
      <c r="AC1356" s="211"/>
      <c r="AD1356" s="211"/>
      <c r="AE1356" s="211"/>
      <c r="AF1356" s="211"/>
      <c r="AG1356" s="211" t="s">
        <v>288</v>
      </c>
      <c r="AH1356" s="211">
        <v>0</v>
      </c>
      <c r="AI1356" s="211"/>
      <c r="AJ1356" s="211"/>
      <c r="AK1356" s="211"/>
      <c r="AL1356" s="211"/>
      <c r="AM1356" s="211"/>
      <c r="AN1356" s="211"/>
      <c r="AO1356" s="211"/>
      <c r="AP1356" s="211"/>
      <c r="AQ1356" s="211"/>
      <c r="AR1356" s="211"/>
      <c r="AS1356" s="211"/>
      <c r="AT1356" s="211"/>
      <c r="AU1356" s="211"/>
      <c r="AV1356" s="211"/>
      <c r="AW1356" s="211"/>
      <c r="AX1356" s="211"/>
      <c r="AY1356" s="211"/>
      <c r="AZ1356" s="211"/>
      <c r="BA1356" s="211"/>
      <c r="BB1356" s="211"/>
      <c r="BC1356" s="211"/>
      <c r="BD1356" s="211"/>
      <c r="BE1356" s="211"/>
      <c r="BF1356" s="211"/>
      <c r="BG1356" s="211"/>
      <c r="BH1356" s="211"/>
    </row>
    <row r="1357" spans="1:60" outlineLevel="1" x14ac:dyDescent="0.2">
      <c r="A1357" s="233">
        <v>336</v>
      </c>
      <c r="B1357" s="234" t="s">
        <v>1312</v>
      </c>
      <c r="C1357" s="252" t="s">
        <v>3045</v>
      </c>
      <c r="D1357" s="235" t="s">
        <v>980</v>
      </c>
      <c r="E1357" s="236">
        <v>4</v>
      </c>
      <c r="F1357" s="237"/>
      <c r="G1357" s="238">
        <f>ROUND(E1357*F1357,2)</f>
        <v>0</v>
      </c>
      <c r="H1357" s="237"/>
      <c r="I1357" s="238">
        <f>ROUND(E1357*H1357,2)</f>
        <v>0</v>
      </c>
      <c r="J1357" s="237"/>
      <c r="K1357" s="238">
        <f>ROUND(E1357*J1357,2)</f>
        <v>0</v>
      </c>
      <c r="L1357" s="238">
        <v>21</v>
      </c>
      <c r="M1357" s="238">
        <f>G1357*(1+L1357/100)</f>
        <v>0</v>
      </c>
      <c r="N1357" s="238">
        <v>0</v>
      </c>
      <c r="O1357" s="238">
        <f>ROUND(E1357*N1357,2)</f>
        <v>0</v>
      </c>
      <c r="P1357" s="238">
        <v>0</v>
      </c>
      <c r="Q1357" s="238">
        <f>ROUND(E1357*P1357,2)</f>
        <v>0</v>
      </c>
      <c r="R1357" s="238"/>
      <c r="S1357" s="238" t="s">
        <v>247</v>
      </c>
      <c r="T1357" s="239" t="s">
        <v>215</v>
      </c>
      <c r="U1357" s="222">
        <v>0</v>
      </c>
      <c r="V1357" s="222">
        <f>ROUND(E1357*U1357,2)</f>
        <v>0</v>
      </c>
      <c r="W1357" s="222"/>
      <c r="X1357" s="222" t="s">
        <v>344</v>
      </c>
      <c r="Y1357" s="211"/>
      <c r="Z1357" s="211"/>
      <c r="AA1357" s="211"/>
      <c r="AB1357" s="211"/>
      <c r="AC1357" s="211"/>
      <c r="AD1357" s="211"/>
      <c r="AE1357" s="211"/>
      <c r="AF1357" s="211"/>
      <c r="AG1357" s="211" t="s">
        <v>345</v>
      </c>
      <c r="AH1357" s="211"/>
      <c r="AI1357" s="211"/>
      <c r="AJ1357" s="211"/>
      <c r="AK1357" s="211"/>
      <c r="AL1357" s="211"/>
      <c r="AM1357" s="211"/>
      <c r="AN1357" s="211"/>
      <c r="AO1357" s="211"/>
      <c r="AP1357" s="211"/>
      <c r="AQ1357" s="211"/>
      <c r="AR1357" s="211"/>
      <c r="AS1357" s="211"/>
      <c r="AT1357" s="211"/>
      <c r="AU1357" s="211"/>
      <c r="AV1357" s="211"/>
      <c r="AW1357" s="211"/>
      <c r="AX1357" s="211"/>
      <c r="AY1357" s="211"/>
      <c r="AZ1357" s="211"/>
      <c r="BA1357" s="211"/>
      <c r="BB1357" s="211"/>
      <c r="BC1357" s="211"/>
      <c r="BD1357" s="211"/>
      <c r="BE1357" s="211"/>
      <c r="BF1357" s="211"/>
      <c r="BG1357" s="211"/>
      <c r="BH1357" s="211"/>
    </row>
    <row r="1358" spans="1:60" outlineLevel="1" x14ac:dyDescent="0.2">
      <c r="A1358" s="218"/>
      <c r="B1358" s="219"/>
      <c r="C1358" s="268" t="s">
        <v>3052</v>
      </c>
      <c r="D1358" s="259"/>
      <c r="E1358" s="260">
        <v>4</v>
      </c>
      <c r="F1358" s="222"/>
      <c r="G1358" s="222"/>
      <c r="H1358" s="222"/>
      <c r="I1358" s="222"/>
      <c r="J1358" s="222"/>
      <c r="K1358" s="222"/>
      <c r="L1358" s="222"/>
      <c r="M1358" s="222"/>
      <c r="N1358" s="222"/>
      <c r="O1358" s="222"/>
      <c r="P1358" s="222"/>
      <c r="Q1358" s="222"/>
      <c r="R1358" s="222"/>
      <c r="S1358" s="222"/>
      <c r="T1358" s="222"/>
      <c r="U1358" s="222"/>
      <c r="V1358" s="222"/>
      <c r="W1358" s="222"/>
      <c r="X1358" s="222"/>
      <c r="Y1358" s="211"/>
      <c r="Z1358" s="211"/>
      <c r="AA1358" s="211"/>
      <c r="AB1358" s="211"/>
      <c r="AC1358" s="211"/>
      <c r="AD1358" s="211"/>
      <c r="AE1358" s="211"/>
      <c r="AF1358" s="211"/>
      <c r="AG1358" s="211" t="s">
        <v>288</v>
      </c>
      <c r="AH1358" s="211">
        <v>0</v>
      </c>
      <c r="AI1358" s="211"/>
      <c r="AJ1358" s="211"/>
      <c r="AK1358" s="211"/>
      <c r="AL1358" s="211"/>
      <c r="AM1358" s="211"/>
      <c r="AN1358" s="211"/>
      <c r="AO1358" s="211"/>
      <c r="AP1358" s="211"/>
      <c r="AQ1358" s="211"/>
      <c r="AR1358" s="211"/>
      <c r="AS1358" s="211"/>
      <c r="AT1358" s="211"/>
      <c r="AU1358" s="211"/>
      <c r="AV1358" s="211"/>
      <c r="AW1358" s="211"/>
      <c r="AX1358" s="211"/>
      <c r="AY1358" s="211"/>
      <c r="AZ1358" s="211"/>
      <c r="BA1358" s="211"/>
      <c r="BB1358" s="211"/>
      <c r="BC1358" s="211"/>
      <c r="BD1358" s="211"/>
      <c r="BE1358" s="211"/>
      <c r="BF1358" s="211"/>
      <c r="BG1358" s="211"/>
      <c r="BH1358" s="211"/>
    </row>
    <row r="1359" spans="1:60" outlineLevel="1" x14ac:dyDescent="0.2">
      <c r="A1359" s="233">
        <v>337</v>
      </c>
      <c r="B1359" s="234" t="s">
        <v>1315</v>
      </c>
      <c r="C1359" s="252" t="s">
        <v>3053</v>
      </c>
      <c r="D1359" s="235" t="s">
        <v>980</v>
      </c>
      <c r="E1359" s="236">
        <v>6</v>
      </c>
      <c r="F1359" s="237"/>
      <c r="G1359" s="238">
        <f>ROUND(E1359*F1359,2)</f>
        <v>0</v>
      </c>
      <c r="H1359" s="237"/>
      <c r="I1359" s="238">
        <f>ROUND(E1359*H1359,2)</f>
        <v>0</v>
      </c>
      <c r="J1359" s="237"/>
      <c r="K1359" s="238">
        <f>ROUND(E1359*J1359,2)</f>
        <v>0</v>
      </c>
      <c r="L1359" s="238">
        <v>21</v>
      </c>
      <c r="M1359" s="238">
        <f>G1359*(1+L1359/100)</f>
        <v>0</v>
      </c>
      <c r="N1359" s="238">
        <v>0</v>
      </c>
      <c r="O1359" s="238">
        <f>ROUND(E1359*N1359,2)</f>
        <v>0</v>
      </c>
      <c r="P1359" s="238">
        <v>0</v>
      </c>
      <c r="Q1359" s="238">
        <f>ROUND(E1359*P1359,2)</f>
        <v>0</v>
      </c>
      <c r="R1359" s="238"/>
      <c r="S1359" s="238" t="s">
        <v>247</v>
      </c>
      <c r="T1359" s="239" t="s">
        <v>215</v>
      </c>
      <c r="U1359" s="222">
        <v>0</v>
      </c>
      <c r="V1359" s="222">
        <f>ROUND(E1359*U1359,2)</f>
        <v>0</v>
      </c>
      <c r="W1359" s="222"/>
      <c r="X1359" s="222" t="s">
        <v>344</v>
      </c>
      <c r="Y1359" s="211"/>
      <c r="Z1359" s="211"/>
      <c r="AA1359" s="211"/>
      <c r="AB1359" s="211"/>
      <c r="AC1359" s="211"/>
      <c r="AD1359" s="211"/>
      <c r="AE1359" s="211"/>
      <c r="AF1359" s="211"/>
      <c r="AG1359" s="211" t="s">
        <v>345</v>
      </c>
      <c r="AH1359" s="211"/>
      <c r="AI1359" s="211"/>
      <c r="AJ1359" s="211"/>
      <c r="AK1359" s="211"/>
      <c r="AL1359" s="211"/>
      <c r="AM1359" s="211"/>
      <c r="AN1359" s="211"/>
      <c r="AO1359" s="211"/>
      <c r="AP1359" s="211"/>
      <c r="AQ1359" s="211"/>
      <c r="AR1359" s="211"/>
      <c r="AS1359" s="211"/>
      <c r="AT1359" s="211"/>
      <c r="AU1359" s="211"/>
      <c r="AV1359" s="211"/>
      <c r="AW1359" s="211"/>
      <c r="AX1359" s="211"/>
      <c r="AY1359" s="211"/>
      <c r="AZ1359" s="211"/>
      <c r="BA1359" s="211"/>
      <c r="BB1359" s="211"/>
      <c r="BC1359" s="211"/>
      <c r="BD1359" s="211"/>
      <c r="BE1359" s="211"/>
      <c r="BF1359" s="211"/>
      <c r="BG1359" s="211"/>
      <c r="BH1359" s="211"/>
    </row>
    <row r="1360" spans="1:60" outlineLevel="1" x14ac:dyDescent="0.2">
      <c r="A1360" s="218"/>
      <c r="B1360" s="219"/>
      <c r="C1360" s="268" t="s">
        <v>3054</v>
      </c>
      <c r="D1360" s="259"/>
      <c r="E1360" s="260">
        <v>6</v>
      </c>
      <c r="F1360" s="222"/>
      <c r="G1360" s="222"/>
      <c r="H1360" s="222"/>
      <c r="I1360" s="222"/>
      <c r="J1360" s="222"/>
      <c r="K1360" s="222"/>
      <c r="L1360" s="222"/>
      <c r="M1360" s="222"/>
      <c r="N1360" s="222"/>
      <c r="O1360" s="222"/>
      <c r="P1360" s="222"/>
      <c r="Q1360" s="222"/>
      <c r="R1360" s="222"/>
      <c r="S1360" s="222"/>
      <c r="T1360" s="222"/>
      <c r="U1360" s="222"/>
      <c r="V1360" s="222"/>
      <c r="W1360" s="222"/>
      <c r="X1360" s="222"/>
      <c r="Y1360" s="211"/>
      <c r="Z1360" s="211"/>
      <c r="AA1360" s="211"/>
      <c r="AB1360" s="211"/>
      <c r="AC1360" s="211"/>
      <c r="AD1360" s="211"/>
      <c r="AE1360" s="211"/>
      <c r="AF1360" s="211"/>
      <c r="AG1360" s="211" t="s">
        <v>288</v>
      </c>
      <c r="AH1360" s="211">
        <v>0</v>
      </c>
      <c r="AI1360" s="211"/>
      <c r="AJ1360" s="211"/>
      <c r="AK1360" s="211"/>
      <c r="AL1360" s="211"/>
      <c r="AM1360" s="211"/>
      <c r="AN1360" s="211"/>
      <c r="AO1360" s="211"/>
      <c r="AP1360" s="211"/>
      <c r="AQ1360" s="211"/>
      <c r="AR1360" s="211"/>
      <c r="AS1360" s="211"/>
      <c r="AT1360" s="211"/>
      <c r="AU1360" s="211"/>
      <c r="AV1360" s="211"/>
      <c r="AW1360" s="211"/>
      <c r="AX1360" s="211"/>
      <c r="AY1360" s="211"/>
      <c r="AZ1360" s="211"/>
      <c r="BA1360" s="211"/>
      <c r="BB1360" s="211"/>
      <c r="BC1360" s="211"/>
      <c r="BD1360" s="211"/>
      <c r="BE1360" s="211"/>
      <c r="BF1360" s="211"/>
      <c r="BG1360" s="211"/>
      <c r="BH1360" s="211"/>
    </row>
    <row r="1361" spans="1:60" outlineLevel="1" x14ac:dyDescent="0.2">
      <c r="A1361" s="233">
        <v>338</v>
      </c>
      <c r="B1361" s="234" t="s">
        <v>1318</v>
      </c>
      <c r="C1361" s="252" t="s">
        <v>3055</v>
      </c>
      <c r="D1361" s="235" t="s">
        <v>980</v>
      </c>
      <c r="E1361" s="236">
        <v>2</v>
      </c>
      <c r="F1361" s="237"/>
      <c r="G1361" s="238">
        <f>ROUND(E1361*F1361,2)</f>
        <v>0</v>
      </c>
      <c r="H1361" s="237"/>
      <c r="I1361" s="238">
        <f>ROUND(E1361*H1361,2)</f>
        <v>0</v>
      </c>
      <c r="J1361" s="237"/>
      <c r="K1361" s="238">
        <f>ROUND(E1361*J1361,2)</f>
        <v>0</v>
      </c>
      <c r="L1361" s="238">
        <v>21</v>
      </c>
      <c r="M1361" s="238">
        <f>G1361*(1+L1361/100)</f>
        <v>0</v>
      </c>
      <c r="N1361" s="238">
        <v>0</v>
      </c>
      <c r="O1361" s="238">
        <f>ROUND(E1361*N1361,2)</f>
        <v>0</v>
      </c>
      <c r="P1361" s="238">
        <v>0</v>
      </c>
      <c r="Q1361" s="238">
        <f>ROUND(E1361*P1361,2)</f>
        <v>0</v>
      </c>
      <c r="R1361" s="238"/>
      <c r="S1361" s="238" t="s">
        <v>247</v>
      </c>
      <c r="T1361" s="239" t="s">
        <v>215</v>
      </c>
      <c r="U1361" s="222">
        <v>0</v>
      </c>
      <c r="V1361" s="222">
        <f>ROUND(E1361*U1361,2)</f>
        <v>0</v>
      </c>
      <c r="W1361" s="222"/>
      <c r="X1361" s="222" t="s">
        <v>344</v>
      </c>
      <c r="Y1361" s="211"/>
      <c r="Z1361" s="211"/>
      <c r="AA1361" s="211"/>
      <c r="AB1361" s="211"/>
      <c r="AC1361" s="211"/>
      <c r="AD1361" s="211"/>
      <c r="AE1361" s="211"/>
      <c r="AF1361" s="211"/>
      <c r="AG1361" s="211" t="s">
        <v>345</v>
      </c>
      <c r="AH1361" s="211"/>
      <c r="AI1361" s="211"/>
      <c r="AJ1361" s="211"/>
      <c r="AK1361" s="211"/>
      <c r="AL1361" s="211"/>
      <c r="AM1361" s="211"/>
      <c r="AN1361" s="211"/>
      <c r="AO1361" s="211"/>
      <c r="AP1361" s="211"/>
      <c r="AQ1361" s="211"/>
      <c r="AR1361" s="211"/>
      <c r="AS1361" s="211"/>
      <c r="AT1361" s="211"/>
      <c r="AU1361" s="211"/>
      <c r="AV1361" s="211"/>
      <c r="AW1361" s="211"/>
      <c r="AX1361" s="211"/>
      <c r="AY1361" s="211"/>
      <c r="AZ1361" s="211"/>
      <c r="BA1361" s="211"/>
      <c r="BB1361" s="211"/>
      <c r="BC1361" s="211"/>
      <c r="BD1361" s="211"/>
      <c r="BE1361" s="211"/>
      <c r="BF1361" s="211"/>
      <c r="BG1361" s="211"/>
      <c r="BH1361" s="211"/>
    </row>
    <row r="1362" spans="1:60" outlineLevel="1" x14ac:dyDescent="0.2">
      <c r="A1362" s="218"/>
      <c r="B1362" s="219"/>
      <c r="C1362" s="268" t="s">
        <v>3056</v>
      </c>
      <c r="D1362" s="259"/>
      <c r="E1362" s="260">
        <v>2</v>
      </c>
      <c r="F1362" s="222"/>
      <c r="G1362" s="222"/>
      <c r="H1362" s="222"/>
      <c r="I1362" s="222"/>
      <c r="J1362" s="222"/>
      <c r="K1362" s="222"/>
      <c r="L1362" s="222"/>
      <c r="M1362" s="222"/>
      <c r="N1362" s="222"/>
      <c r="O1362" s="222"/>
      <c r="P1362" s="222"/>
      <c r="Q1362" s="222"/>
      <c r="R1362" s="222"/>
      <c r="S1362" s="222"/>
      <c r="T1362" s="222"/>
      <c r="U1362" s="222"/>
      <c r="V1362" s="222"/>
      <c r="W1362" s="222"/>
      <c r="X1362" s="222"/>
      <c r="Y1362" s="211"/>
      <c r="Z1362" s="211"/>
      <c r="AA1362" s="211"/>
      <c r="AB1362" s="211"/>
      <c r="AC1362" s="211"/>
      <c r="AD1362" s="211"/>
      <c r="AE1362" s="211"/>
      <c r="AF1362" s="211"/>
      <c r="AG1362" s="211" t="s">
        <v>288</v>
      </c>
      <c r="AH1362" s="211">
        <v>0</v>
      </c>
      <c r="AI1362" s="211"/>
      <c r="AJ1362" s="211"/>
      <c r="AK1362" s="211"/>
      <c r="AL1362" s="211"/>
      <c r="AM1362" s="211"/>
      <c r="AN1362" s="211"/>
      <c r="AO1362" s="211"/>
      <c r="AP1362" s="211"/>
      <c r="AQ1362" s="211"/>
      <c r="AR1362" s="211"/>
      <c r="AS1362" s="211"/>
      <c r="AT1362" s="211"/>
      <c r="AU1362" s="211"/>
      <c r="AV1362" s="211"/>
      <c r="AW1362" s="211"/>
      <c r="AX1362" s="211"/>
      <c r="AY1362" s="211"/>
      <c r="AZ1362" s="211"/>
      <c r="BA1362" s="211"/>
      <c r="BB1362" s="211"/>
      <c r="BC1362" s="211"/>
      <c r="BD1362" s="211"/>
      <c r="BE1362" s="211"/>
      <c r="BF1362" s="211"/>
      <c r="BG1362" s="211"/>
      <c r="BH1362" s="211"/>
    </row>
    <row r="1363" spans="1:60" outlineLevel="1" x14ac:dyDescent="0.2">
      <c r="A1363" s="233">
        <v>339</v>
      </c>
      <c r="B1363" s="234" t="s">
        <v>1320</v>
      </c>
      <c r="C1363" s="252" t="s">
        <v>3057</v>
      </c>
      <c r="D1363" s="235" t="s">
        <v>980</v>
      </c>
      <c r="E1363" s="236">
        <v>5</v>
      </c>
      <c r="F1363" s="237"/>
      <c r="G1363" s="238">
        <f>ROUND(E1363*F1363,2)</f>
        <v>0</v>
      </c>
      <c r="H1363" s="237"/>
      <c r="I1363" s="238">
        <f>ROUND(E1363*H1363,2)</f>
        <v>0</v>
      </c>
      <c r="J1363" s="237"/>
      <c r="K1363" s="238">
        <f>ROUND(E1363*J1363,2)</f>
        <v>0</v>
      </c>
      <c r="L1363" s="238">
        <v>21</v>
      </c>
      <c r="M1363" s="238">
        <f>G1363*(1+L1363/100)</f>
        <v>0</v>
      </c>
      <c r="N1363" s="238">
        <v>0</v>
      </c>
      <c r="O1363" s="238">
        <f>ROUND(E1363*N1363,2)</f>
        <v>0</v>
      </c>
      <c r="P1363" s="238">
        <v>0</v>
      </c>
      <c r="Q1363" s="238">
        <f>ROUND(E1363*P1363,2)</f>
        <v>0</v>
      </c>
      <c r="R1363" s="238"/>
      <c r="S1363" s="238" t="s">
        <v>247</v>
      </c>
      <c r="T1363" s="239" t="s">
        <v>215</v>
      </c>
      <c r="U1363" s="222">
        <v>0</v>
      </c>
      <c r="V1363" s="222">
        <f>ROUND(E1363*U1363,2)</f>
        <v>0</v>
      </c>
      <c r="W1363" s="222"/>
      <c r="X1363" s="222" t="s">
        <v>344</v>
      </c>
      <c r="Y1363" s="211"/>
      <c r="Z1363" s="211"/>
      <c r="AA1363" s="211"/>
      <c r="AB1363" s="211"/>
      <c r="AC1363" s="211"/>
      <c r="AD1363" s="211"/>
      <c r="AE1363" s="211"/>
      <c r="AF1363" s="211"/>
      <c r="AG1363" s="211" t="s">
        <v>345</v>
      </c>
      <c r="AH1363" s="211"/>
      <c r="AI1363" s="211"/>
      <c r="AJ1363" s="211"/>
      <c r="AK1363" s="211"/>
      <c r="AL1363" s="211"/>
      <c r="AM1363" s="211"/>
      <c r="AN1363" s="211"/>
      <c r="AO1363" s="211"/>
      <c r="AP1363" s="211"/>
      <c r="AQ1363" s="211"/>
      <c r="AR1363" s="211"/>
      <c r="AS1363" s="211"/>
      <c r="AT1363" s="211"/>
      <c r="AU1363" s="211"/>
      <c r="AV1363" s="211"/>
      <c r="AW1363" s="211"/>
      <c r="AX1363" s="211"/>
      <c r="AY1363" s="211"/>
      <c r="AZ1363" s="211"/>
      <c r="BA1363" s="211"/>
      <c r="BB1363" s="211"/>
      <c r="BC1363" s="211"/>
      <c r="BD1363" s="211"/>
      <c r="BE1363" s="211"/>
      <c r="BF1363" s="211"/>
      <c r="BG1363" s="211"/>
      <c r="BH1363" s="211"/>
    </row>
    <row r="1364" spans="1:60" outlineLevel="1" x14ac:dyDescent="0.2">
      <c r="A1364" s="218"/>
      <c r="B1364" s="219"/>
      <c r="C1364" s="268" t="s">
        <v>3058</v>
      </c>
      <c r="D1364" s="259"/>
      <c r="E1364" s="260">
        <v>5</v>
      </c>
      <c r="F1364" s="222"/>
      <c r="G1364" s="222"/>
      <c r="H1364" s="222"/>
      <c r="I1364" s="222"/>
      <c r="J1364" s="222"/>
      <c r="K1364" s="222"/>
      <c r="L1364" s="222"/>
      <c r="M1364" s="222"/>
      <c r="N1364" s="222"/>
      <c r="O1364" s="222"/>
      <c r="P1364" s="222"/>
      <c r="Q1364" s="222"/>
      <c r="R1364" s="222"/>
      <c r="S1364" s="222"/>
      <c r="T1364" s="222"/>
      <c r="U1364" s="222"/>
      <c r="V1364" s="222"/>
      <c r="W1364" s="222"/>
      <c r="X1364" s="222"/>
      <c r="Y1364" s="211"/>
      <c r="Z1364" s="211"/>
      <c r="AA1364" s="211"/>
      <c r="AB1364" s="211"/>
      <c r="AC1364" s="211"/>
      <c r="AD1364" s="211"/>
      <c r="AE1364" s="211"/>
      <c r="AF1364" s="211"/>
      <c r="AG1364" s="211" t="s">
        <v>288</v>
      </c>
      <c r="AH1364" s="211">
        <v>0</v>
      </c>
      <c r="AI1364" s="211"/>
      <c r="AJ1364" s="211"/>
      <c r="AK1364" s="211"/>
      <c r="AL1364" s="211"/>
      <c r="AM1364" s="211"/>
      <c r="AN1364" s="211"/>
      <c r="AO1364" s="211"/>
      <c r="AP1364" s="211"/>
      <c r="AQ1364" s="211"/>
      <c r="AR1364" s="211"/>
      <c r="AS1364" s="211"/>
      <c r="AT1364" s="211"/>
      <c r="AU1364" s="211"/>
      <c r="AV1364" s="211"/>
      <c r="AW1364" s="211"/>
      <c r="AX1364" s="211"/>
      <c r="AY1364" s="211"/>
      <c r="AZ1364" s="211"/>
      <c r="BA1364" s="211"/>
      <c r="BB1364" s="211"/>
      <c r="BC1364" s="211"/>
      <c r="BD1364" s="211"/>
      <c r="BE1364" s="211"/>
      <c r="BF1364" s="211"/>
      <c r="BG1364" s="211"/>
      <c r="BH1364" s="211"/>
    </row>
    <row r="1365" spans="1:60" outlineLevel="1" x14ac:dyDescent="0.2">
      <c r="A1365" s="233">
        <v>340</v>
      </c>
      <c r="B1365" s="234" t="s">
        <v>1323</v>
      </c>
      <c r="C1365" s="252" t="s">
        <v>3059</v>
      </c>
      <c r="D1365" s="235" t="s">
        <v>980</v>
      </c>
      <c r="E1365" s="236">
        <v>10</v>
      </c>
      <c r="F1365" s="237"/>
      <c r="G1365" s="238">
        <f>ROUND(E1365*F1365,2)</f>
        <v>0</v>
      </c>
      <c r="H1365" s="237"/>
      <c r="I1365" s="238">
        <f>ROUND(E1365*H1365,2)</f>
        <v>0</v>
      </c>
      <c r="J1365" s="237"/>
      <c r="K1365" s="238">
        <f>ROUND(E1365*J1365,2)</f>
        <v>0</v>
      </c>
      <c r="L1365" s="238">
        <v>21</v>
      </c>
      <c r="M1365" s="238">
        <f>G1365*(1+L1365/100)</f>
        <v>0</v>
      </c>
      <c r="N1365" s="238">
        <v>0</v>
      </c>
      <c r="O1365" s="238">
        <f>ROUND(E1365*N1365,2)</f>
        <v>0</v>
      </c>
      <c r="P1365" s="238">
        <v>0</v>
      </c>
      <c r="Q1365" s="238">
        <f>ROUND(E1365*P1365,2)</f>
        <v>0</v>
      </c>
      <c r="R1365" s="238"/>
      <c r="S1365" s="238" t="s">
        <v>247</v>
      </c>
      <c r="T1365" s="239" t="s">
        <v>215</v>
      </c>
      <c r="U1365" s="222">
        <v>0</v>
      </c>
      <c r="V1365" s="222">
        <f>ROUND(E1365*U1365,2)</f>
        <v>0</v>
      </c>
      <c r="W1365" s="222"/>
      <c r="X1365" s="222" t="s">
        <v>344</v>
      </c>
      <c r="Y1365" s="211"/>
      <c r="Z1365" s="211"/>
      <c r="AA1365" s="211"/>
      <c r="AB1365" s="211"/>
      <c r="AC1365" s="211"/>
      <c r="AD1365" s="211"/>
      <c r="AE1365" s="211"/>
      <c r="AF1365" s="211"/>
      <c r="AG1365" s="211" t="s">
        <v>345</v>
      </c>
      <c r="AH1365" s="211"/>
      <c r="AI1365" s="211"/>
      <c r="AJ1365" s="211"/>
      <c r="AK1365" s="211"/>
      <c r="AL1365" s="211"/>
      <c r="AM1365" s="211"/>
      <c r="AN1365" s="211"/>
      <c r="AO1365" s="211"/>
      <c r="AP1365" s="211"/>
      <c r="AQ1365" s="211"/>
      <c r="AR1365" s="211"/>
      <c r="AS1365" s="211"/>
      <c r="AT1365" s="211"/>
      <c r="AU1365" s="211"/>
      <c r="AV1365" s="211"/>
      <c r="AW1365" s="211"/>
      <c r="AX1365" s="211"/>
      <c r="AY1365" s="211"/>
      <c r="AZ1365" s="211"/>
      <c r="BA1365" s="211"/>
      <c r="BB1365" s="211"/>
      <c r="BC1365" s="211"/>
      <c r="BD1365" s="211"/>
      <c r="BE1365" s="211"/>
      <c r="BF1365" s="211"/>
      <c r="BG1365" s="211"/>
      <c r="BH1365" s="211"/>
    </row>
    <row r="1366" spans="1:60" outlineLevel="1" x14ac:dyDescent="0.2">
      <c r="A1366" s="218"/>
      <c r="B1366" s="219"/>
      <c r="C1366" s="268" t="s">
        <v>3060</v>
      </c>
      <c r="D1366" s="259"/>
      <c r="E1366" s="260">
        <v>10</v>
      </c>
      <c r="F1366" s="222"/>
      <c r="G1366" s="222"/>
      <c r="H1366" s="222"/>
      <c r="I1366" s="222"/>
      <c r="J1366" s="222"/>
      <c r="K1366" s="222"/>
      <c r="L1366" s="222"/>
      <c r="M1366" s="222"/>
      <c r="N1366" s="222"/>
      <c r="O1366" s="222"/>
      <c r="P1366" s="222"/>
      <c r="Q1366" s="222"/>
      <c r="R1366" s="222"/>
      <c r="S1366" s="222"/>
      <c r="T1366" s="222"/>
      <c r="U1366" s="222"/>
      <c r="V1366" s="222"/>
      <c r="W1366" s="222"/>
      <c r="X1366" s="222"/>
      <c r="Y1366" s="211"/>
      <c r="Z1366" s="211"/>
      <c r="AA1366" s="211"/>
      <c r="AB1366" s="211"/>
      <c r="AC1366" s="211"/>
      <c r="AD1366" s="211"/>
      <c r="AE1366" s="211"/>
      <c r="AF1366" s="211"/>
      <c r="AG1366" s="211" t="s">
        <v>288</v>
      </c>
      <c r="AH1366" s="211">
        <v>0</v>
      </c>
      <c r="AI1366" s="211"/>
      <c r="AJ1366" s="211"/>
      <c r="AK1366" s="211"/>
      <c r="AL1366" s="211"/>
      <c r="AM1366" s="211"/>
      <c r="AN1366" s="211"/>
      <c r="AO1366" s="211"/>
      <c r="AP1366" s="211"/>
      <c r="AQ1366" s="211"/>
      <c r="AR1366" s="211"/>
      <c r="AS1366" s="211"/>
      <c r="AT1366" s="211"/>
      <c r="AU1366" s="211"/>
      <c r="AV1366" s="211"/>
      <c r="AW1366" s="211"/>
      <c r="AX1366" s="211"/>
      <c r="AY1366" s="211"/>
      <c r="AZ1366" s="211"/>
      <c r="BA1366" s="211"/>
      <c r="BB1366" s="211"/>
      <c r="BC1366" s="211"/>
      <c r="BD1366" s="211"/>
      <c r="BE1366" s="211"/>
      <c r="BF1366" s="211"/>
      <c r="BG1366" s="211"/>
      <c r="BH1366" s="211"/>
    </row>
    <row r="1367" spans="1:60" outlineLevel="1" x14ac:dyDescent="0.2">
      <c r="A1367" s="233">
        <v>341</v>
      </c>
      <c r="B1367" s="234" t="s">
        <v>1326</v>
      </c>
      <c r="C1367" s="252" t="s">
        <v>3061</v>
      </c>
      <c r="D1367" s="235" t="s">
        <v>980</v>
      </c>
      <c r="E1367" s="236">
        <v>1</v>
      </c>
      <c r="F1367" s="237"/>
      <c r="G1367" s="238">
        <f>ROUND(E1367*F1367,2)</f>
        <v>0</v>
      </c>
      <c r="H1367" s="237"/>
      <c r="I1367" s="238">
        <f>ROUND(E1367*H1367,2)</f>
        <v>0</v>
      </c>
      <c r="J1367" s="237"/>
      <c r="K1367" s="238">
        <f>ROUND(E1367*J1367,2)</f>
        <v>0</v>
      </c>
      <c r="L1367" s="238">
        <v>21</v>
      </c>
      <c r="M1367" s="238">
        <f>G1367*(1+L1367/100)</f>
        <v>0</v>
      </c>
      <c r="N1367" s="238">
        <v>0</v>
      </c>
      <c r="O1367" s="238">
        <f>ROUND(E1367*N1367,2)</f>
        <v>0</v>
      </c>
      <c r="P1367" s="238">
        <v>0</v>
      </c>
      <c r="Q1367" s="238">
        <f>ROUND(E1367*P1367,2)</f>
        <v>0</v>
      </c>
      <c r="R1367" s="238"/>
      <c r="S1367" s="238" t="s">
        <v>247</v>
      </c>
      <c r="T1367" s="239" t="s">
        <v>215</v>
      </c>
      <c r="U1367" s="222">
        <v>0</v>
      </c>
      <c r="V1367" s="222">
        <f>ROUND(E1367*U1367,2)</f>
        <v>0</v>
      </c>
      <c r="W1367" s="222"/>
      <c r="X1367" s="222" t="s">
        <v>344</v>
      </c>
      <c r="Y1367" s="211"/>
      <c r="Z1367" s="211"/>
      <c r="AA1367" s="211"/>
      <c r="AB1367" s="211"/>
      <c r="AC1367" s="211"/>
      <c r="AD1367" s="211"/>
      <c r="AE1367" s="211"/>
      <c r="AF1367" s="211"/>
      <c r="AG1367" s="211" t="s">
        <v>345</v>
      </c>
      <c r="AH1367" s="211"/>
      <c r="AI1367" s="211"/>
      <c r="AJ1367" s="211"/>
      <c r="AK1367" s="211"/>
      <c r="AL1367" s="211"/>
      <c r="AM1367" s="211"/>
      <c r="AN1367" s="211"/>
      <c r="AO1367" s="211"/>
      <c r="AP1367" s="211"/>
      <c r="AQ1367" s="211"/>
      <c r="AR1367" s="211"/>
      <c r="AS1367" s="211"/>
      <c r="AT1367" s="211"/>
      <c r="AU1367" s="211"/>
      <c r="AV1367" s="211"/>
      <c r="AW1367" s="211"/>
      <c r="AX1367" s="211"/>
      <c r="AY1367" s="211"/>
      <c r="AZ1367" s="211"/>
      <c r="BA1367" s="211"/>
      <c r="BB1367" s="211"/>
      <c r="BC1367" s="211"/>
      <c r="BD1367" s="211"/>
      <c r="BE1367" s="211"/>
      <c r="BF1367" s="211"/>
      <c r="BG1367" s="211"/>
      <c r="BH1367" s="211"/>
    </row>
    <row r="1368" spans="1:60" outlineLevel="1" x14ac:dyDescent="0.2">
      <c r="A1368" s="218"/>
      <c r="B1368" s="219"/>
      <c r="C1368" s="268" t="s">
        <v>3062</v>
      </c>
      <c r="D1368" s="259"/>
      <c r="E1368" s="260">
        <v>1</v>
      </c>
      <c r="F1368" s="222"/>
      <c r="G1368" s="222"/>
      <c r="H1368" s="222"/>
      <c r="I1368" s="222"/>
      <c r="J1368" s="222"/>
      <c r="K1368" s="222"/>
      <c r="L1368" s="222"/>
      <c r="M1368" s="222"/>
      <c r="N1368" s="222"/>
      <c r="O1368" s="222"/>
      <c r="P1368" s="222"/>
      <c r="Q1368" s="222"/>
      <c r="R1368" s="222"/>
      <c r="S1368" s="222"/>
      <c r="T1368" s="222"/>
      <c r="U1368" s="222"/>
      <c r="V1368" s="222"/>
      <c r="W1368" s="222"/>
      <c r="X1368" s="222"/>
      <c r="Y1368" s="211"/>
      <c r="Z1368" s="211"/>
      <c r="AA1368" s="211"/>
      <c r="AB1368" s="211"/>
      <c r="AC1368" s="211"/>
      <c r="AD1368" s="211"/>
      <c r="AE1368" s="211"/>
      <c r="AF1368" s="211"/>
      <c r="AG1368" s="211" t="s">
        <v>288</v>
      </c>
      <c r="AH1368" s="211">
        <v>0</v>
      </c>
      <c r="AI1368" s="211"/>
      <c r="AJ1368" s="211"/>
      <c r="AK1368" s="211"/>
      <c r="AL1368" s="211"/>
      <c r="AM1368" s="211"/>
      <c r="AN1368" s="211"/>
      <c r="AO1368" s="211"/>
      <c r="AP1368" s="211"/>
      <c r="AQ1368" s="211"/>
      <c r="AR1368" s="211"/>
      <c r="AS1368" s="211"/>
      <c r="AT1368" s="211"/>
      <c r="AU1368" s="211"/>
      <c r="AV1368" s="211"/>
      <c r="AW1368" s="211"/>
      <c r="AX1368" s="211"/>
      <c r="AY1368" s="211"/>
      <c r="AZ1368" s="211"/>
      <c r="BA1368" s="211"/>
      <c r="BB1368" s="211"/>
      <c r="BC1368" s="211"/>
      <c r="BD1368" s="211"/>
      <c r="BE1368" s="211"/>
      <c r="BF1368" s="211"/>
      <c r="BG1368" s="211"/>
      <c r="BH1368" s="211"/>
    </row>
    <row r="1369" spans="1:60" ht="20.95" outlineLevel="1" x14ac:dyDescent="0.2">
      <c r="A1369" s="233">
        <v>342</v>
      </c>
      <c r="B1369" s="234" t="s">
        <v>1329</v>
      </c>
      <c r="C1369" s="252" t="s">
        <v>3063</v>
      </c>
      <c r="D1369" s="235" t="s">
        <v>980</v>
      </c>
      <c r="E1369" s="236">
        <v>1</v>
      </c>
      <c r="F1369" s="237"/>
      <c r="G1369" s="238">
        <f>ROUND(E1369*F1369,2)</f>
        <v>0</v>
      </c>
      <c r="H1369" s="237"/>
      <c r="I1369" s="238">
        <f>ROUND(E1369*H1369,2)</f>
        <v>0</v>
      </c>
      <c r="J1369" s="237"/>
      <c r="K1369" s="238">
        <f>ROUND(E1369*J1369,2)</f>
        <v>0</v>
      </c>
      <c r="L1369" s="238">
        <v>21</v>
      </c>
      <c r="M1369" s="238">
        <f>G1369*(1+L1369/100)</f>
        <v>0</v>
      </c>
      <c r="N1369" s="238">
        <v>0</v>
      </c>
      <c r="O1369" s="238">
        <f>ROUND(E1369*N1369,2)</f>
        <v>0</v>
      </c>
      <c r="P1369" s="238">
        <v>0</v>
      </c>
      <c r="Q1369" s="238">
        <f>ROUND(E1369*P1369,2)</f>
        <v>0</v>
      </c>
      <c r="R1369" s="238"/>
      <c r="S1369" s="238" t="s">
        <v>247</v>
      </c>
      <c r="T1369" s="239" t="s">
        <v>215</v>
      </c>
      <c r="U1369" s="222">
        <v>0</v>
      </c>
      <c r="V1369" s="222">
        <f>ROUND(E1369*U1369,2)</f>
        <v>0</v>
      </c>
      <c r="W1369" s="222"/>
      <c r="X1369" s="222" t="s">
        <v>344</v>
      </c>
      <c r="Y1369" s="211"/>
      <c r="Z1369" s="211"/>
      <c r="AA1369" s="211"/>
      <c r="AB1369" s="211"/>
      <c r="AC1369" s="211"/>
      <c r="AD1369" s="211"/>
      <c r="AE1369" s="211"/>
      <c r="AF1369" s="211"/>
      <c r="AG1369" s="211" t="s">
        <v>345</v>
      </c>
      <c r="AH1369" s="211"/>
      <c r="AI1369" s="211"/>
      <c r="AJ1369" s="211"/>
      <c r="AK1369" s="211"/>
      <c r="AL1369" s="211"/>
      <c r="AM1369" s="211"/>
      <c r="AN1369" s="211"/>
      <c r="AO1369" s="211"/>
      <c r="AP1369" s="211"/>
      <c r="AQ1369" s="211"/>
      <c r="AR1369" s="211"/>
      <c r="AS1369" s="211"/>
      <c r="AT1369" s="211"/>
      <c r="AU1369" s="211"/>
      <c r="AV1369" s="211"/>
      <c r="AW1369" s="211"/>
      <c r="AX1369" s="211"/>
      <c r="AY1369" s="211"/>
      <c r="AZ1369" s="211"/>
      <c r="BA1369" s="211"/>
      <c r="BB1369" s="211"/>
      <c r="BC1369" s="211"/>
      <c r="BD1369" s="211"/>
      <c r="BE1369" s="211"/>
      <c r="BF1369" s="211"/>
      <c r="BG1369" s="211"/>
      <c r="BH1369" s="211"/>
    </row>
    <row r="1370" spans="1:60" outlineLevel="1" x14ac:dyDescent="0.2">
      <c r="A1370" s="218"/>
      <c r="B1370" s="219"/>
      <c r="C1370" s="268" t="s">
        <v>3064</v>
      </c>
      <c r="D1370" s="259"/>
      <c r="E1370" s="260">
        <v>1</v>
      </c>
      <c r="F1370" s="222"/>
      <c r="G1370" s="222"/>
      <c r="H1370" s="222"/>
      <c r="I1370" s="222"/>
      <c r="J1370" s="222"/>
      <c r="K1370" s="222"/>
      <c r="L1370" s="222"/>
      <c r="M1370" s="222"/>
      <c r="N1370" s="222"/>
      <c r="O1370" s="222"/>
      <c r="P1370" s="222"/>
      <c r="Q1370" s="222"/>
      <c r="R1370" s="222"/>
      <c r="S1370" s="222"/>
      <c r="T1370" s="222"/>
      <c r="U1370" s="222"/>
      <c r="V1370" s="222"/>
      <c r="W1370" s="222"/>
      <c r="X1370" s="222"/>
      <c r="Y1370" s="211"/>
      <c r="Z1370" s="211"/>
      <c r="AA1370" s="211"/>
      <c r="AB1370" s="211"/>
      <c r="AC1370" s="211"/>
      <c r="AD1370" s="211"/>
      <c r="AE1370" s="211"/>
      <c r="AF1370" s="211"/>
      <c r="AG1370" s="211" t="s">
        <v>288</v>
      </c>
      <c r="AH1370" s="211">
        <v>0</v>
      </c>
      <c r="AI1370" s="211"/>
      <c r="AJ1370" s="211"/>
      <c r="AK1370" s="211"/>
      <c r="AL1370" s="211"/>
      <c r="AM1370" s="211"/>
      <c r="AN1370" s="211"/>
      <c r="AO1370" s="211"/>
      <c r="AP1370" s="211"/>
      <c r="AQ1370" s="211"/>
      <c r="AR1370" s="211"/>
      <c r="AS1370" s="211"/>
      <c r="AT1370" s="211"/>
      <c r="AU1370" s="211"/>
      <c r="AV1370" s="211"/>
      <c r="AW1370" s="211"/>
      <c r="AX1370" s="211"/>
      <c r="AY1370" s="211"/>
      <c r="AZ1370" s="211"/>
      <c r="BA1370" s="211"/>
      <c r="BB1370" s="211"/>
      <c r="BC1370" s="211"/>
      <c r="BD1370" s="211"/>
      <c r="BE1370" s="211"/>
      <c r="BF1370" s="211"/>
      <c r="BG1370" s="211"/>
      <c r="BH1370" s="211"/>
    </row>
    <row r="1371" spans="1:60" ht="20.95" outlineLevel="1" x14ac:dyDescent="0.2">
      <c r="A1371" s="233">
        <v>343</v>
      </c>
      <c r="B1371" s="234" t="s">
        <v>1332</v>
      </c>
      <c r="C1371" s="252" t="s">
        <v>3065</v>
      </c>
      <c r="D1371" s="235" t="s">
        <v>980</v>
      </c>
      <c r="E1371" s="236">
        <v>7</v>
      </c>
      <c r="F1371" s="237"/>
      <c r="G1371" s="238">
        <f>ROUND(E1371*F1371,2)</f>
        <v>0</v>
      </c>
      <c r="H1371" s="237"/>
      <c r="I1371" s="238">
        <f>ROUND(E1371*H1371,2)</f>
        <v>0</v>
      </c>
      <c r="J1371" s="237"/>
      <c r="K1371" s="238">
        <f>ROUND(E1371*J1371,2)</f>
        <v>0</v>
      </c>
      <c r="L1371" s="238">
        <v>21</v>
      </c>
      <c r="M1371" s="238">
        <f>G1371*(1+L1371/100)</f>
        <v>0</v>
      </c>
      <c r="N1371" s="238">
        <v>0</v>
      </c>
      <c r="O1371" s="238">
        <f>ROUND(E1371*N1371,2)</f>
        <v>0</v>
      </c>
      <c r="P1371" s="238">
        <v>0</v>
      </c>
      <c r="Q1371" s="238">
        <f>ROUND(E1371*P1371,2)</f>
        <v>0</v>
      </c>
      <c r="R1371" s="238"/>
      <c r="S1371" s="238" t="s">
        <v>247</v>
      </c>
      <c r="T1371" s="239" t="s">
        <v>215</v>
      </c>
      <c r="U1371" s="222">
        <v>0</v>
      </c>
      <c r="V1371" s="222">
        <f>ROUND(E1371*U1371,2)</f>
        <v>0</v>
      </c>
      <c r="W1371" s="222"/>
      <c r="X1371" s="222" t="s">
        <v>344</v>
      </c>
      <c r="Y1371" s="211"/>
      <c r="Z1371" s="211"/>
      <c r="AA1371" s="211"/>
      <c r="AB1371" s="211"/>
      <c r="AC1371" s="211"/>
      <c r="AD1371" s="211"/>
      <c r="AE1371" s="211"/>
      <c r="AF1371" s="211"/>
      <c r="AG1371" s="211" t="s">
        <v>345</v>
      </c>
      <c r="AH1371" s="211"/>
      <c r="AI1371" s="211"/>
      <c r="AJ1371" s="211"/>
      <c r="AK1371" s="211"/>
      <c r="AL1371" s="211"/>
      <c r="AM1371" s="211"/>
      <c r="AN1371" s="211"/>
      <c r="AO1371" s="211"/>
      <c r="AP1371" s="211"/>
      <c r="AQ1371" s="211"/>
      <c r="AR1371" s="211"/>
      <c r="AS1371" s="211"/>
      <c r="AT1371" s="211"/>
      <c r="AU1371" s="211"/>
      <c r="AV1371" s="211"/>
      <c r="AW1371" s="211"/>
      <c r="AX1371" s="211"/>
      <c r="AY1371" s="211"/>
      <c r="AZ1371" s="211"/>
      <c r="BA1371" s="211"/>
      <c r="BB1371" s="211"/>
      <c r="BC1371" s="211"/>
      <c r="BD1371" s="211"/>
      <c r="BE1371" s="211"/>
      <c r="BF1371" s="211"/>
      <c r="BG1371" s="211"/>
      <c r="BH1371" s="211"/>
    </row>
    <row r="1372" spans="1:60" outlineLevel="1" x14ac:dyDescent="0.2">
      <c r="A1372" s="218"/>
      <c r="B1372" s="219"/>
      <c r="C1372" s="268" t="s">
        <v>3066</v>
      </c>
      <c r="D1372" s="259"/>
      <c r="E1372" s="260">
        <v>7</v>
      </c>
      <c r="F1372" s="222"/>
      <c r="G1372" s="222"/>
      <c r="H1372" s="222"/>
      <c r="I1372" s="222"/>
      <c r="J1372" s="222"/>
      <c r="K1372" s="222"/>
      <c r="L1372" s="222"/>
      <c r="M1372" s="222"/>
      <c r="N1372" s="222"/>
      <c r="O1372" s="222"/>
      <c r="P1372" s="222"/>
      <c r="Q1372" s="222"/>
      <c r="R1372" s="222"/>
      <c r="S1372" s="222"/>
      <c r="T1372" s="222"/>
      <c r="U1372" s="222"/>
      <c r="V1372" s="222"/>
      <c r="W1372" s="222"/>
      <c r="X1372" s="222"/>
      <c r="Y1372" s="211"/>
      <c r="Z1372" s="211"/>
      <c r="AA1372" s="211"/>
      <c r="AB1372" s="211"/>
      <c r="AC1372" s="211"/>
      <c r="AD1372" s="211"/>
      <c r="AE1372" s="211"/>
      <c r="AF1372" s="211"/>
      <c r="AG1372" s="211" t="s">
        <v>288</v>
      </c>
      <c r="AH1372" s="211">
        <v>0</v>
      </c>
      <c r="AI1372" s="211"/>
      <c r="AJ1372" s="211"/>
      <c r="AK1372" s="211"/>
      <c r="AL1372" s="211"/>
      <c r="AM1372" s="211"/>
      <c r="AN1372" s="211"/>
      <c r="AO1372" s="211"/>
      <c r="AP1372" s="211"/>
      <c r="AQ1372" s="211"/>
      <c r="AR1372" s="211"/>
      <c r="AS1372" s="211"/>
      <c r="AT1372" s="211"/>
      <c r="AU1372" s="211"/>
      <c r="AV1372" s="211"/>
      <c r="AW1372" s="211"/>
      <c r="AX1372" s="211"/>
      <c r="AY1372" s="211"/>
      <c r="AZ1372" s="211"/>
      <c r="BA1372" s="211"/>
      <c r="BB1372" s="211"/>
      <c r="BC1372" s="211"/>
      <c r="BD1372" s="211"/>
      <c r="BE1372" s="211"/>
      <c r="BF1372" s="211"/>
      <c r="BG1372" s="211"/>
      <c r="BH1372" s="211"/>
    </row>
    <row r="1373" spans="1:60" outlineLevel="1" x14ac:dyDescent="0.2">
      <c r="A1373" s="233">
        <v>344</v>
      </c>
      <c r="B1373" s="234" t="s">
        <v>1371</v>
      </c>
      <c r="C1373" s="252" t="s">
        <v>3043</v>
      </c>
      <c r="D1373" s="235" t="s">
        <v>980</v>
      </c>
      <c r="E1373" s="236">
        <v>1</v>
      </c>
      <c r="F1373" s="237"/>
      <c r="G1373" s="238">
        <f>ROUND(E1373*F1373,2)</f>
        <v>0</v>
      </c>
      <c r="H1373" s="237"/>
      <c r="I1373" s="238">
        <f>ROUND(E1373*H1373,2)</f>
        <v>0</v>
      </c>
      <c r="J1373" s="237"/>
      <c r="K1373" s="238">
        <f>ROUND(E1373*J1373,2)</f>
        <v>0</v>
      </c>
      <c r="L1373" s="238">
        <v>21</v>
      </c>
      <c r="M1373" s="238">
        <f>G1373*(1+L1373/100)</f>
        <v>0</v>
      </c>
      <c r="N1373" s="238">
        <v>0</v>
      </c>
      <c r="O1373" s="238">
        <f>ROUND(E1373*N1373,2)</f>
        <v>0</v>
      </c>
      <c r="P1373" s="238">
        <v>0</v>
      </c>
      <c r="Q1373" s="238">
        <f>ROUND(E1373*P1373,2)</f>
        <v>0</v>
      </c>
      <c r="R1373" s="238"/>
      <c r="S1373" s="238" t="s">
        <v>247</v>
      </c>
      <c r="T1373" s="239" t="s">
        <v>215</v>
      </c>
      <c r="U1373" s="222">
        <v>0</v>
      </c>
      <c r="V1373" s="222">
        <f>ROUND(E1373*U1373,2)</f>
        <v>0</v>
      </c>
      <c r="W1373" s="222"/>
      <c r="X1373" s="222" t="s">
        <v>344</v>
      </c>
      <c r="Y1373" s="211"/>
      <c r="Z1373" s="211"/>
      <c r="AA1373" s="211"/>
      <c r="AB1373" s="211"/>
      <c r="AC1373" s="211"/>
      <c r="AD1373" s="211"/>
      <c r="AE1373" s="211"/>
      <c r="AF1373" s="211"/>
      <c r="AG1373" s="211" t="s">
        <v>345</v>
      </c>
      <c r="AH1373" s="211"/>
      <c r="AI1373" s="211"/>
      <c r="AJ1373" s="211"/>
      <c r="AK1373" s="211"/>
      <c r="AL1373" s="211"/>
      <c r="AM1373" s="211"/>
      <c r="AN1373" s="211"/>
      <c r="AO1373" s="211"/>
      <c r="AP1373" s="211"/>
      <c r="AQ1373" s="211"/>
      <c r="AR1373" s="211"/>
      <c r="AS1373" s="211"/>
      <c r="AT1373" s="211"/>
      <c r="AU1373" s="211"/>
      <c r="AV1373" s="211"/>
      <c r="AW1373" s="211"/>
      <c r="AX1373" s="211"/>
      <c r="AY1373" s="211"/>
      <c r="AZ1373" s="211"/>
      <c r="BA1373" s="211"/>
      <c r="BB1373" s="211"/>
      <c r="BC1373" s="211"/>
      <c r="BD1373" s="211"/>
      <c r="BE1373" s="211"/>
      <c r="BF1373" s="211"/>
      <c r="BG1373" s="211"/>
      <c r="BH1373" s="211"/>
    </row>
    <row r="1374" spans="1:60" outlineLevel="1" x14ac:dyDescent="0.2">
      <c r="A1374" s="218"/>
      <c r="B1374" s="219"/>
      <c r="C1374" s="268" t="s">
        <v>3067</v>
      </c>
      <c r="D1374" s="259"/>
      <c r="E1374" s="260">
        <v>1</v>
      </c>
      <c r="F1374" s="222"/>
      <c r="G1374" s="222"/>
      <c r="H1374" s="222"/>
      <c r="I1374" s="222"/>
      <c r="J1374" s="222"/>
      <c r="K1374" s="222"/>
      <c r="L1374" s="222"/>
      <c r="M1374" s="222"/>
      <c r="N1374" s="222"/>
      <c r="O1374" s="222"/>
      <c r="P1374" s="222"/>
      <c r="Q1374" s="222"/>
      <c r="R1374" s="222"/>
      <c r="S1374" s="222"/>
      <c r="T1374" s="222"/>
      <c r="U1374" s="222"/>
      <c r="V1374" s="222"/>
      <c r="W1374" s="222"/>
      <c r="X1374" s="222"/>
      <c r="Y1374" s="211"/>
      <c r="Z1374" s="211"/>
      <c r="AA1374" s="211"/>
      <c r="AB1374" s="211"/>
      <c r="AC1374" s="211"/>
      <c r="AD1374" s="211"/>
      <c r="AE1374" s="211"/>
      <c r="AF1374" s="211"/>
      <c r="AG1374" s="211" t="s">
        <v>288</v>
      </c>
      <c r="AH1374" s="211">
        <v>0</v>
      </c>
      <c r="AI1374" s="211"/>
      <c r="AJ1374" s="211"/>
      <c r="AK1374" s="211"/>
      <c r="AL1374" s="211"/>
      <c r="AM1374" s="211"/>
      <c r="AN1374" s="211"/>
      <c r="AO1374" s="211"/>
      <c r="AP1374" s="211"/>
      <c r="AQ1374" s="211"/>
      <c r="AR1374" s="211"/>
      <c r="AS1374" s="211"/>
      <c r="AT1374" s="211"/>
      <c r="AU1374" s="211"/>
      <c r="AV1374" s="211"/>
      <c r="AW1374" s="211"/>
      <c r="AX1374" s="211"/>
      <c r="AY1374" s="211"/>
      <c r="AZ1374" s="211"/>
      <c r="BA1374" s="211"/>
      <c r="BB1374" s="211"/>
      <c r="BC1374" s="211"/>
      <c r="BD1374" s="211"/>
      <c r="BE1374" s="211"/>
      <c r="BF1374" s="211"/>
      <c r="BG1374" s="211"/>
      <c r="BH1374" s="211"/>
    </row>
    <row r="1375" spans="1:60" outlineLevel="1" x14ac:dyDescent="0.2">
      <c r="A1375" s="233">
        <v>345</v>
      </c>
      <c r="B1375" s="234" t="s">
        <v>556</v>
      </c>
      <c r="C1375" s="252" t="s">
        <v>3035</v>
      </c>
      <c r="D1375" s="235" t="s">
        <v>980</v>
      </c>
      <c r="E1375" s="236">
        <v>4</v>
      </c>
      <c r="F1375" s="237"/>
      <c r="G1375" s="238">
        <f>ROUND(E1375*F1375,2)</f>
        <v>0</v>
      </c>
      <c r="H1375" s="237"/>
      <c r="I1375" s="238">
        <f>ROUND(E1375*H1375,2)</f>
        <v>0</v>
      </c>
      <c r="J1375" s="237"/>
      <c r="K1375" s="238">
        <f>ROUND(E1375*J1375,2)</f>
        <v>0</v>
      </c>
      <c r="L1375" s="238">
        <v>21</v>
      </c>
      <c r="M1375" s="238">
        <f>G1375*(1+L1375/100)</f>
        <v>0</v>
      </c>
      <c r="N1375" s="238">
        <v>0</v>
      </c>
      <c r="O1375" s="238">
        <f>ROUND(E1375*N1375,2)</f>
        <v>0</v>
      </c>
      <c r="P1375" s="238">
        <v>0</v>
      </c>
      <c r="Q1375" s="238">
        <f>ROUND(E1375*P1375,2)</f>
        <v>0</v>
      </c>
      <c r="R1375" s="238"/>
      <c r="S1375" s="238" t="s">
        <v>247</v>
      </c>
      <c r="T1375" s="239" t="s">
        <v>215</v>
      </c>
      <c r="U1375" s="222">
        <v>0</v>
      </c>
      <c r="V1375" s="222">
        <f>ROUND(E1375*U1375,2)</f>
        <v>0</v>
      </c>
      <c r="W1375" s="222"/>
      <c r="X1375" s="222" t="s">
        <v>344</v>
      </c>
      <c r="Y1375" s="211"/>
      <c r="Z1375" s="211"/>
      <c r="AA1375" s="211"/>
      <c r="AB1375" s="211"/>
      <c r="AC1375" s="211"/>
      <c r="AD1375" s="211"/>
      <c r="AE1375" s="211"/>
      <c r="AF1375" s="211"/>
      <c r="AG1375" s="211" t="s">
        <v>345</v>
      </c>
      <c r="AH1375" s="211"/>
      <c r="AI1375" s="211"/>
      <c r="AJ1375" s="211"/>
      <c r="AK1375" s="211"/>
      <c r="AL1375" s="211"/>
      <c r="AM1375" s="211"/>
      <c r="AN1375" s="211"/>
      <c r="AO1375" s="211"/>
      <c r="AP1375" s="211"/>
      <c r="AQ1375" s="211"/>
      <c r="AR1375" s="211"/>
      <c r="AS1375" s="211"/>
      <c r="AT1375" s="211"/>
      <c r="AU1375" s="211"/>
      <c r="AV1375" s="211"/>
      <c r="AW1375" s="211"/>
      <c r="AX1375" s="211"/>
      <c r="AY1375" s="211"/>
      <c r="AZ1375" s="211"/>
      <c r="BA1375" s="211"/>
      <c r="BB1375" s="211"/>
      <c r="BC1375" s="211"/>
      <c r="BD1375" s="211"/>
      <c r="BE1375" s="211"/>
      <c r="BF1375" s="211"/>
      <c r="BG1375" s="211"/>
      <c r="BH1375" s="211"/>
    </row>
    <row r="1376" spans="1:60" outlineLevel="1" x14ac:dyDescent="0.2">
      <c r="A1376" s="218"/>
      <c r="B1376" s="219"/>
      <c r="C1376" s="268" t="s">
        <v>3068</v>
      </c>
      <c r="D1376" s="259"/>
      <c r="E1376" s="260">
        <v>4</v>
      </c>
      <c r="F1376" s="222"/>
      <c r="G1376" s="222"/>
      <c r="H1376" s="222"/>
      <c r="I1376" s="222"/>
      <c r="J1376" s="222"/>
      <c r="K1376" s="222"/>
      <c r="L1376" s="222"/>
      <c r="M1376" s="222"/>
      <c r="N1376" s="222"/>
      <c r="O1376" s="222"/>
      <c r="P1376" s="222"/>
      <c r="Q1376" s="222"/>
      <c r="R1376" s="222"/>
      <c r="S1376" s="222"/>
      <c r="T1376" s="222"/>
      <c r="U1376" s="222"/>
      <c r="V1376" s="222"/>
      <c r="W1376" s="222"/>
      <c r="X1376" s="222"/>
      <c r="Y1376" s="211"/>
      <c r="Z1376" s="211"/>
      <c r="AA1376" s="211"/>
      <c r="AB1376" s="211"/>
      <c r="AC1376" s="211"/>
      <c r="AD1376" s="211"/>
      <c r="AE1376" s="211"/>
      <c r="AF1376" s="211"/>
      <c r="AG1376" s="211" t="s">
        <v>288</v>
      </c>
      <c r="AH1376" s="211">
        <v>0</v>
      </c>
      <c r="AI1376" s="211"/>
      <c r="AJ1376" s="211"/>
      <c r="AK1376" s="211"/>
      <c r="AL1376" s="211"/>
      <c r="AM1376" s="211"/>
      <c r="AN1376" s="211"/>
      <c r="AO1376" s="211"/>
      <c r="AP1376" s="211"/>
      <c r="AQ1376" s="211"/>
      <c r="AR1376" s="211"/>
      <c r="AS1376" s="211"/>
      <c r="AT1376" s="211"/>
      <c r="AU1376" s="211"/>
      <c r="AV1376" s="211"/>
      <c r="AW1376" s="211"/>
      <c r="AX1376" s="211"/>
      <c r="AY1376" s="211"/>
      <c r="AZ1376" s="211"/>
      <c r="BA1376" s="211"/>
      <c r="BB1376" s="211"/>
      <c r="BC1376" s="211"/>
      <c r="BD1376" s="211"/>
      <c r="BE1376" s="211"/>
      <c r="BF1376" s="211"/>
      <c r="BG1376" s="211"/>
      <c r="BH1376" s="211"/>
    </row>
    <row r="1377" spans="1:60" outlineLevel="1" x14ac:dyDescent="0.2">
      <c r="A1377" s="233">
        <v>346</v>
      </c>
      <c r="B1377" s="234" t="s">
        <v>3069</v>
      </c>
      <c r="C1377" s="252" t="s">
        <v>3037</v>
      </c>
      <c r="D1377" s="235" t="s">
        <v>980</v>
      </c>
      <c r="E1377" s="236">
        <v>3</v>
      </c>
      <c r="F1377" s="237"/>
      <c r="G1377" s="238">
        <f>ROUND(E1377*F1377,2)</f>
        <v>0</v>
      </c>
      <c r="H1377" s="237"/>
      <c r="I1377" s="238">
        <f>ROUND(E1377*H1377,2)</f>
        <v>0</v>
      </c>
      <c r="J1377" s="237"/>
      <c r="K1377" s="238">
        <f>ROUND(E1377*J1377,2)</f>
        <v>0</v>
      </c>
      <c r="L1377" s="238">
        <v>21</v>
      </c>
      <c r="M1377" s="238">
        <f>G1377*(1+L1377/100)</f>
        <v>0</v>
      </c>
      <c r="N1377" s="238">
        <v>0</v>
      </c>
      <c r="O1377" s="238">
        <f>ROUND(E1377*N1377,2)</f>
        <v>0</v>
      </c>
      <c r="P1377" s="238">
        <v>0</v>
      </c>
      <c r="Q1377" s="238">
        <f>ROUND(E1377*P1377,2)</f>
        <v>0</v>
      </c>
      <c r="R1377" s="238"/>
      <c r="S1377" s="238" t="s">
        <v>247</v>
      </c>
      <c r="T1377" s="239" t="s">
        <v>215</v>
      </c>
      <c r="U1377" s="222">
        <v>0</v>
      </c>
      <c r="V1377" s="222">
        <f>ROUND(E1377*U1377,2)</f>
        <v>0</v>
      </c>
      <c r="W1377" s="222"/>
      <c r="X1377" s="222" t="s">
        <v>344</v>
      </c>
      <c r="Y1377" s="211"/>
      <c r="Z1377" s="211"/>
      <c r="AA1377" s="211"/>
      <c r="AB1377" s="211"/>
      <c r="AC1377" s="211"/>
      <c r="AD1377" s="211"/>
      <c r="AE1377" s="211"/>
      <c r="AF1377" s="211"/>
      <c r="AG1377" s="211" t="s">
        <v>345</v>
      </c>
      <c r="AH1377" s="211"/>
      <c r="AI1377" s="211"/>
      <c r="AJ1377" s="211"/>
      <c r="AK1377" s="211"/>
      <c r="AL1377" s="211"/>
      <c r="AM1377" s="211"/>
      <c r="AN1377" s="211"/>
      <c r="AO1377" s="211"/>
      <c r="AP1377" s="211"/>
      <c r="AQ1377" s="211"/>
      <c r="AR1377" s="211"/>
      <c r="AS1377" s="211"/>
      <c r="AT1377" s="211"/>
      <c r="AU1377" s="211"/>
      <c r="AV1377" s="211"/>
      <c r="AW1377" s="211"/>
      <c r="AX1377" s="211"/>
      <c r="AY1377" s="211"/>
      <c r="AZ1377" s="211"/>
      <c r="BA1377" s="211"/>
      <c r="BB1377" s="211"/>
      <c r="BC1377" s="211"/>
      <c r="BD1377" s="211"/>
      <c r="BE1377" s="211"/>
      <c r="BF1377" s="211"/>
      <c r="BG1377" s="211"/>
      <c r="BH1377" s="211"/>
    </row>
    <row r="1378" spans="1:60" outlineLevel="1" x14ac:dyDescent="0.2">
      <c r="A1378" s="218"/>
      <c r="B1378" s="219"/>
      <c r="C1378" s="268" t="s">
        <v>3070</v>
      </c>
      <c r="D1378" s="259"/>
      <c r="E1378" s="260">
        <v>3</v>
      </c>
      <c r="F1378" s="222"/>
      <c r="G1378" s="222"/>
      <c r="H1378" s="222"/>
      <c r="I1378" s="222"/>
      <c r="J1378" s="222"/>
      <c r="K1378" s="222"/>
      <c r="L1378" s="222"/>
      <c r="M1378" s="222"/>
      <c r="N1378" s="222"/>
      <c r="O1378" s="222"/>
      <c r="P1378" s="222"/>
      <c r="Q1378" s="222"/>
      <c r="R1378" s="222"/>
      <c r="S1378" s="222"/>
      <c r="T1378" s="222"/>
      <c r="U1378" s="222"/>
      <c r="V1378" s="222"/>
      <c r="W1378" s="222"/>
      <c r="X1378" s="222"/>
      <c r="Y1378" s="211"/>
      <c r="Z1378" s="211"/>
      <c r="AA1378" s="211"/>
      <c r="AB1378" s="211"/>
      <c r="AC1378" s="211"/>
      <c r="AD1378" s="211"/>
      <c r="AE1378" s="211"/>
      <c r="AF1378" s="211"/>
      <c r="AG1378" s="211" t="s">
        <v>288</v>
      </c>
      <c r="AH1378" s="211">
        <v>0</v>
      </c>
      <c r="AI1378" s="211"/>
      <c r="AJ1378" s="211"/>
      <c r="AK1378" s="211"/>
      <c r="AL1378" s="211"/>
      <c r="AM1378" s="211"/>
      <c r="AN1378" s="211"/>
      <c r="AO1378" s="211"/>
      <c r="AP1378" s="211"/>
      <c r="AQ1378" s="211"/>
      <c r="AR1378" s="211"/>
      <c r="AS1378" s="211"/>
      <c r="AT1378" s="211"/>
      <c r="AU1378" s="211"/>
      <c r="AV1378" s="211"/>
      <c r="AW1378" s="211"/>
      <c r="AX1378" s="211"/>
      <c r="AY1378" s="211"/>
      <c r="AZ1378" s="211"/>
      <c r="BA1378" s="211"/>
      <c r="BB1378" s="211"/>
      <c r="BC1378" s="211"/>
      <c r="BD1378" s="211"/>
      <c r="BE1378" s="211"/>
      <c r="BF1378" s="211"/>
      <c r="BG1378" s="211"/>
      <c r="BH1378" s="211"/>
    </row>
    <row r="1379" spans="1:60" outlineLevel="1" x14ac:dyDescent="0.2">
      <c r="A1379" s="233">
        <v>347</v>
      </c>
      <c r="B1379" s="234" t="s">
        <v>3071</v>
      </c>
      <c r="C1379" s="252" t="s">
        <v>3045</v>
      </c>
      <c r="D1379" s="235" t="s">
        <v>980</v>
      </c>
      <c r="E1379" s="236">
        <v>2</v>
      </c>
      <c r="F1379" s="237"/>
      <c r="G1379" s="238">
        <f>ROUND(E1379*F1379,2)</f>
        <v>0</v>
      </c>
      <c r="H1379" s="237"/>
      <c r="I1379" s="238">
        <f>ROUND(E1379*H1379,2)</f>
        <v>0</v>
      </c>
      <c r="J1379" s="237"/>
      <c r="K1379" s="238">
        <f>ROUND(E1379*J1379,2)</f>
        <v>0</v>
      </c>
      <c r="L1379" s="238">
        <v>21</v>
      </c>
      <c r="M1379" s="238">
        <f>G1379*(1+L1379/100)</f>
        <v>0</v>
      </c>
      <c r="N1379" s="238">
        <v>0</v>
      </c>
      <c r="O1379" s="238">
        <f>ROUND(E1379*N1379,2)</f>
        <v>0</v>
      </c>
      <c r="P1379" s="238">
        <v>0</v>
      </c>
      <c r="Q1379" s="238">
        <f>ROUND(E1379*P1379,2)</f>
        <v>0</v>
      </c>
      <c r="R1379" s="238"/>
      <c r="S1379" s="238" t="s">
        <v>247</v>
      </c>
      <c r="T1379" s="239" t="s">
        <v>215</v>
      </c>
      <c r="U1379" s="222">
        <v>0</v>
      </c>
      <c r="V1379" s="222">
        <f>ROUND(E1379*U1379,2)</f>
        <v>0</v>
      </c>
      <c r="W1379" s="222"/>
      <c r="X1379" s="222" t="s">
        <v>344</v>
      </c>
      <c r="Y1379" s="211"/>
      <c r="Z1379" s="211"/>
      <c r="AA1379" s="211"/>
      <c r="AB1379" s="211"/>
      <c r="AC1379" s="211"/>
      <c r="AD1379" s="211"/>
      <c r="AE1379" s="211"/>
      <c r="AF1379" s="211"/>
      <c r="AG1379" s="211" t="s">
        <v>345</v>
      </c>
      <c r="AH1379" s="211"/>
      <c r="AI1379" s="211"/>
      <c r="AJ1379" s="211"/>
      <c r="AK1379" s="211"/>
      <c r="AL1379" s="211"/>
      <c r="AM1379" s="211"/>
      <c r="AN1379" s="211"/>
      <c r="AO1379" s="211"/>
      <c r="AP1379" s="211"/>
      <c r="AQ1379" s="211"/>
      <c r="AR1379" s="211"/>
      <c r="AS1379" s="211"/>
      <c r="AT1379" s="211"/>
      <c r="AU1379" s="211"/>
      <c r="AV1379" s="211"/>
      <c r="AW1379" s="211"/>
      <c r="AX1379" s="211"/>
      <c r="AY1379" s="211"/>
      <c r="AZ1379" s="211"/>
      <c r="BA1379" s="211"/>
      <c r="BB1379" s="211"/>
      <c r="BC1379" s="211"/>
      <c r="BD1379" s="211"/>
      <c r="BE1379" s="211"/>
      <c r="BF1379" s="211"/>
      <c r="BG1379" s="211"/>
      <c r="BH1379" s="211"/>
    </row>
    <row r="1380" spans="1:60" outlineLevel="1" x14ac:dyDescent="0.2">
      <c r="A1380" s="218"/>
      <c r="B1380" s="219"/>
      <c r="C1380" s="268" t="s">
        <v>3072</v>
      </c>
      <c r="D1380" s="259"/>
      <c r="E1380" s="260">
        <v>2</v>
      </c>
      <c r="F1380" s="222"/>
      <c r="G1380" s="222"/>
      <c r="H1380" s="222"/>
      <c r="I1380" s="222"/>
      <c r="J1380" s="222"/>
      <c r="K1380" s="222"/>
      <c r="L1380" s="222"/>
      <c r="M1380" s="222"/>
      <c r="N1380" s="222"/>
      <c r="O1380" s="222"/>
      <c r="P1380" s="222"/>
      <c r="Q1380" s="222"/>
      <c r="R1380" s="222"/>
      <c r="S1380" s="222"/>
      <c r="T1380" s="222"/>
      <c r="U1380" s="222"/>
      <c r="V1380" s="222"/>
      <c r="W1380" s="222"/>
      <c r="X1380" s="222"/>
      <c r="Y1380" s="211"/>
      <c r="Z1380" s="211"/>
      <c r="AA1380" s="211"/>
      <c r="AB1380" s="211"/>
      <c r="AC1380" s="211"/>
      <c r="AD1380" s="211"/>
      <c r="AE1380" s="211"/>
      <c r="AF1380" s="211"/>
      <c r="AG1380" s="211" t="s">
        <v>288</v>
      </c>
      <c r="AH1380" s="211">
        <v>0</v>
      </c>
      <c r="AI1380" s="211"/>
      <c r="AJ1380" s="211"/>
      <c r="AK1380" s="211"/>
      <c r="AL1380" s="211"/>
      <c r="AM1380" s="211"/>
      <c r="AN1380" s="211"/>
      <c r="AO1380" s="211"/>
      <c r="AP1380" s="211"/>
      <c r="AQ1380" s="211"/>
      <c r="AR1380" s="211"/>
      <c r="AS1380" s="211"/>
      <c r="AT1380" s="211"/>
      <c r="AU1380" s="211"/>
      <c r="AV1380" s="211"/>
      <c r="AW1380" s="211"/>
      <c r="AX1380" s="211"/>
      <c r="AY1380" s="211"/>
      <c r="AZ1380" s="211"/>
      <c r="BA1380" s="211"/>
      <c r="BB1380" s="211"/>
      <c r="BC1380" s="211"/>
      <c r="BD1380" s="211"/>
      <c r="BE1380" s="211"/>
      <c r="BF1380" s="211"/>
      <c r="BG1380" s="211"/>
      <c r="BH1380" s="211"/>
    </row>
    <row r="1381" spans="1:60" outlineLevel="1" x14ac:dyDescent="0.2">
      <c r="A1381" s="233">
        <v>348</v>
      </c>
      <c r="B1381" s="234" t="s">
        <v>3073</v>
      </c>
      <c r="C1381" s="252" t="s">
        <v>3053</v>
      </c>
      <c r="D1381" s="235" t="s">
        <v>980</v>
      </c>
      <c r="E1381" s="236">
        <v>3</v>
      </c>
      <c r="F1381" s="237"/>
      <c r="G1381" s="238">
        <f>ROUND(E1381*F1381,2)</f>
        <v>0</v>
      </c>
      <c r="H1381" s="237"/>
      <c r="I1381" s="238">
        <f>ROUND(E1381*H1381,2)</f>
        <v>0</v>
      </c>
      <c r="J1381" s="237"/>
      <c r="K1381" s="238">
        <f>ROUND(E1381*J1381,2)</f>
        <v>0</v>
      </c>
      <c r="L1381" s="238">
        <v>21</v>
      </c>
      <c r="M1381" s="238">
        <f>G1381*(1+L1381/100)</f>
        <v>0</v>
      </c>
      <c r="N1381" s="238">
        <v>0</v>
      </c>
      <c r="O1381" s="238">
        <f>ROUND(E1381*N1381,2)</f>
        <v>0</v>
      </c>
      <c r="P1381" s="238">
        <v>0</v>
      </c>
      <c r="Q1381" s="238">
        <f>ROUND(E1381*P1381,2)</f>
        <v>0</v>
      </c>
      <c r="R1381" s="238"/>
      <c r="S1381" s="238" t="s">
        <v>247</v>
      </c>
      <c r="T1381" s="239" t="s">
        <v>215</v>
      </c>
      <c r="U1381" s="222">
        <v>0</v>
      </c>
      <c r="V1381" s="222">
        <f>ROUND(E1381*U1381,2)</f>
        <v>0</v>
      </c>
      <c r="W1381" s="222"/>
      <c r="X1381" s="222" t="s">
        <v>344</v>
      </c>
      <c r="Y1381" s="211"/>
      <c r="Z1381" s="211"/>
      <c r="AA1381" s="211"/>
      <c r="AB1381" s="211"/>
      <c r="AC1381" s="211"/>
      <c r="AD1381" s="211"/>
      <c r="AE1381" s="211"/>
      <c r="AF1381" s="211"/>
      <c r="AG1381" s="211" t="s">
        <v>345</v>
      </c>
      <c r="AH1381" s="211"/>
      <c r="AI1381" s="211"/>
      <c r="AJ1381" s="211"/>
      <c r="AK1381" s="211"/>
      <c r="AL1381" s="211"/>
      <c r="AM1381" s="211"/>
      <c r="AN1381" s="211"/>
      <c r="AO1381" s="211"/>
      <c r="AP1381" s="211"/>
      <c r="AQ1381" s="211"/>
      <c r="AR1381" s="211"/>
      <c r="AS1381" s="211"/>
      <c r="AT1381" s="211"/>
      <c r="AU1381" s="211"/>
      <c r="AV1381" s="211"/>
      <c r="AW1381" s="211"/>
      <c r="AX1381" s="211"/>
      <c r="AY1381" s="211"/>
      <c r="AZ1381" s="211"/>
      <c r="BA1381" s="211"/>
      <c r="BB1381" s="211"/>
      <c r="BC1381" s="211"/>
      <c r="BD1381" s="211"/>
      <c r="BE1381" s="211"/>
      <c r="BF1381" s="211"/>
      <c r="BG1381" s="211"/>
      <c r="BH1381" s="211"/>
    </row>
    <row r="1382" spans="1:60" outlineLevel="1" x14ac:dyDescent="0.2">
      <c r="A1382" s="218"/>
      <c r="B1382" s="219"/>
      <c r="C1382" s="268" t="s">
        <v>3074</v>
      </c>
      <c r="D1382" s="259"/>
      <c r="E1382" s="260">
        <v>3</v>
      </c>
      <c r="F1382" s="222"/>
      <c r="G1382" s="222"/>
      <c r="H1382" s="222"/>
      <c r="I1382" s="222"/>
      <c r="J1382" s="222"/>
      <c r="K1382" s="222"/>
      <c r="L1382" s="222"/>
      <c r="M1382" s="222"/>
      <c r="N1382" s="222"/>
      <c r="O1382" s="222"/>
      <c r="P1382" s="222"/>
      <c r="Q1382" s="222"/>
      <c r="R1382" s="222"/>
      <c r="S1382" s="222"/>
      <c r="T1382" s="222"/>
      <c r="U1382" s="222"/>
      <c r="V1382" s="222"/>
      <c r="W1382" s="222"/>
      <c r="X1382" s="222"/>
      <c r="Y1382" s="211"/>
      <c r="Z1382" s="211"/>
      <c r="AA1382" s="211"/>
      <c r="AB1382" s="211"/>
      <c r="AC1382" s="211"/>
      <c r="AD1382" s="211"/>
      <c r="AE1382" s="211"/>
      <c r="AF1382" s="211"/>
      <c r="AG1382" s="211" t="s">
        <v>288</v>
      </c>
      <c r="AH1382" s="211">
        <v>0</v>
      </c>
      <c r="AI1382" s="211"/>
      <c r="AJ1382" s="211"/>
      <c r="AK1382" s="211"/>
      <c r="AL1382" s="211"/>
      <c r="AM1382" s="211"/>
      <c r="AN1382" s="211"/>
      <c r="AO1382" s="211"/>
      <c r="AP1382" s="211"/>
      <c r="AQ1382" s="211"/>
      <c r="AR1382" s="211"/>
      <c r="AS1382" s="211"/>
      <c r="AT1382" s="211"/>
      <c r="AU1382" s="211"/>
      <c r="AV1382" s="211"/>
      <c r="AW1382" s="211"/>
      <c r="AX1382" s="211"/>
      <c r="AY1382" s="211"/>
      <c r="AZ1382" s="211"/>
      <c r="BA1382" s="211"/>
      <c r="BB1382" s="211"/>
      <c r="BC1382" s="211"/>
      <c r="BD1382" s="211"/>
      <c r="BE1382" s="211"/>
      <c r="BF1382" s="211"/>
      <c r="BG1382" s="211"/>
      <c r="BH1382" s="211"/>
    </row>
    <row r="1383" spans="1:60" outlineLevel="1" x14ac:dyDescent="0.2">
      <c r="A1383" s="233">
        <v>349</v>
      </c>
      <c r="B1383" s="234" t="s">
        <v>3075</v>
      </c>
      <c r="C1383" s="252" t="s">
        <v>3061</v>
      </c>
      <c r="D1383" s="235" t="s">
        <v>980</v>
      </c>
      <c r="E1383" s="236">
        <v>1</v>
      </c>
      <c r="F1383" s="237"/>
      <c r="G1383" s="238">
        <f>ROUND(E1383*F1383,2)</f>
        <v>0</v>
      </c>
      <c r="H1383" s="237"/>
      <c r="I1383" s="238">
        <f>ROUND(E1383*H1383,2)</f>
        <v>0</v>
      </c>
      <c r="J1383" s="237"/>
      <c r="K1383" s="238">
        <f>ROUND(E1383*J1383,2)</f>
        <v>0</v>
      </c>
      <c r="L1383" s="238">
        <v>21</v>
      </c>
      <c r="M1383" s="238">
        <f>G1383*(1+L1383/100)</f>
        <v>0</v>
      </c>
      <c r="N1383" s="238">
        <v>0</v>
      </c>
      <c r="O1383" s="238">
        <f>ROUND(E1383*N1383,2)</f>
        <v>0</v>
      </c>
      <c r="P1383" s="238">
        <v>0</v>
      </c>
      <c r="Q1383" s="238">
        <f>ROUND(E1383*P1383,2)</f>
        <v>0</v>
      </c>
      <c r="R1383" s="238"/>
      <c r="S1383" s="238" t="s">
        <v>247</v>
      </c>
      <c r="T1383" s="239" t="s">
        <v>215</v>
      </c>
      <c r="U1383" s="222">
        <v>0</v>
      </c>
      <c r="V1383" s="222">
        <f>ROUND(E1383*U1383,2)</f>
        <v>0</v>
      </c>
      <c r="W1383" s="222"/>
      <c r="X1383" s="222" t="s">
        <v>344</v>
      </c>
      <c r="Y1383" s="211"/>
      <c r="Z1383" s="211"/>
      <c r="AA1383" s="211"/>
      <c r="AB1383" s="211"/>
      <c r="AC1383" s="211"/>
      <c r="AD1383" s="211"/>
      <c r="AE1383" s="211"/>
      <c r="AF1383" s="211"/>
      <c r="AG1383" s="211" t="s">
        <v>345</v>
      </c>
      <c r="AH1383" s="211"/>
      <c r="AI1383" s="211"/>
      <c r="AJ1383" s="211"/>
      <c r="AK1383" s="211"/>
      <c r="AL1383" s="211"/>
      <c r="AM1383" s="211"/>
      <c r="AN1383" s="211"/>
      <c r="AO1383" s="211"/>
      <c r="AP1383" s="211"/>
      <c r="AQ1383" s="211"/>
      <c r="AR1383" s="211"/>
      <c r="AS1383" s="211"/>
      <c r="AT1383" s="211"/>
      <c r="AU1383" s="211"/>
      <c r="AV1383" s="211"/>
      <c r="AW1383" s="211"/>
      <c r="AX1383" s="211"/>
      <c r="AY1383" s="211"/>
      <c r="AZ1383" s="211"/>
      <c r="BA1383" s="211"/>
      <c r="BB1383" s="211"/>
      <c r="BC1383" s="211"/>
      <c r="BD1383" s="211"/>
      <c r="BE1383" s="211"/>
      <c r="BF1383" s="211"/>
      <c r="BG1383" s="211"/>
      <c r="BH1383" s="211"/>
    </row>
    <row r="1384" spans="1:60" outlineLevel="1" x14ac:dyDescent="0.2">
      <c r="A1384" s="218"/>
      <c r="B1384" s="219"/>
      <c r="C1384" s="268" t="s">
        <v>3076</v>
      </c>
      <c r="D1384" s="259"/>
      <c r="E1384" s="260">
        <v>1</v>
      </c>
      <c r="F1384" s="222"/>
      <c r="G1384" s="222"/>
      <c r="H1384" s="222"/>
      <c r="I1384" s="222"/>
      <c r="J1384" s="222"/>
      <c r="K1384" s="222"/>
      <c r="L1384" s="222"/>
      <c r="M1384" s="222"/>
      <c r="N1384" s="222"/>
      <c r="O1384" s="222"/>
      <c r="P1384" s="222"/>
      <c r="Q1384" s="222"/>
      <c r="R1384" s="222"/>
      <c r="S1384" s="222"/>
      <c r="T1384" s="222"/>
      <c r="U1384" s="222"/>
      <c r="V1384" s="222"/>
      <c r="W1384" s="222"/>
      <c r="X1384" s="222"/>
      <c r="Y1384" s="211"/>
      <c r="Z1384" s="211"/>
      <c r="AA1384" s="211"/>
      <c r="AB1384" s="211"/>
      <c r="AC1384" s="211"/>
      <c r="AD1384" s="211"/>
      <c r="AE1384" s="211"/>
      <c r="AF1384" s="211"/>
      <c r="AG1384" s="211" t="s">
        <v>288</v>
      </c>
      <c r="AH1384" s="211">
        <v>0</v>
      </c>
      <c r="AI1384" s="211"/>
      <c r="AJ1384" s="211"/>
      <c r="AK1384" s="211"/>
      <c r="AL1384" s="211"/>
      <c r="AM1384" s="211"/>
      <c r="AN1384" s="211"/>
      <c r="AO1384" s="211"/>
      <c r="AP1384" s="211"/>
      <c r="AQ1384" s="211"/>
      <c r="AR1384" s="211"/>
      <c r="AS1384" s="211"/>
      <c r="AT1384" s="211"/>
      <c r="AU1384" s="211"/>
      <c r="AV1384" s="211"/>
      <c r="AW1384" s="211"/>
      <c r="AX1384" s="211"/>
      <c r="AY1384" s="211"/>
      <c r="AZ1384" s="211"/>
      <c r="BA1384" s="211"/>
      <c r="BB1384" s="211"/>
      <c r="BC1384" s="211"/>
      <c r="BD1384" s="211"/>
      <c r="BE1384" s="211"/>
      <c r="BF1384" s="211"/>
      <c r="BG1384" s="211"/>
      <c r="BH1384" s="211"/>
    </row>
    <row r="1385" spans="1:60" outlineLevel="1" x14ac:dyDescent="0.2">
      <c r="A1385" s="233">
        <v>350</v>
      </c>
      <c r="B1385" s="234" t="s">
        <v>3077</v>
      </c>
      <c r="C1385" s="252" t="s">
        <v>3078</v>
      </c>
      <c r="D1385" s="235" t="s">
        <v>948</v>
      </c>
      <c r="E1385" s="236">
        <v>263</v>
      </c>
      <c r="F1385" s="237"/>
      <c r="G1385" s="238">
        <f>ROUND(E1385*F1385,2)</f>
        <v>0</v>
      </c>
      <c r="H1385" s="237"/>
      <c r="I1385" s="238">
        <f>ROUND(E1385*H1385,2)</f>
        <v>0</v>
      </c>
      <c r="J1385" s="237"/>
      <c r="K1385" s="238">
        <f>ROUND(E1385*J1385,2)</f>
        <v>0</v>
      </c>
      <c r="L1385" s="238">
        <v>21</v>
      </c>
      <c r="M1385" s="238">
        <f>G1385*(1+L1385/100)</f>
        <v>0</v>
      </c>
      <c r="N1385" s="238">
        <v>0</v>
      </c>
      <c r="O1385" s="238">
        <f>ROUND(E1385*N1385,2)</f>
        <v>0</v>
      </c>
      <c r="P1385" s="238">
        <v>0</v>
      </c>
      <c r="Q1385" s="238">
        <f>ROUND(E1385*P1385,2)</f>
        <v>0</v>
      </c>
      <c r="R1385" s="238"/>
      <c r="S1385" s="238" t="s">
        <v>247</v>
      </c>
      <c r="T1385" s="239" t="s">
        <v>215</v>
      </c>
      <c r="U1385" s="222">
        <v>0</v>
      </c>
      <c r="V1385" s="222">
        <f>ROUND(E1385*U1385,2)</f>
        <v>0</v>
      </c>
      <c r="W1385" s="222"/>
      <c r="X1385" s="222" t="s">
        <v>248</v>
      </c>
      <c r="Y1385" s="211"/>
      <c r="Z1385" s="211"/>
      <c r="AA1385" s="211"/>
      <c r="AB1385" s="211"/>
      <c r="AC1385" s="211"/>
      <c r="AD1385" s="211"/>
      <c r="AE1385" s="211"/>
      <c r="AF1385" s="211"/>
      <c r="AG1385" s="211" t="s">
        <v>249</v>
      </c>
      <c r="AH1385" s="211"/>
      <c r="AI1385" s="211"/>
      <c r="AJ1385" s="211"/>
      <c r="AK1385" s="211"/>
      <c r="AL1385" s="211"/>
      <c r="AM1385" s="211"/>
      <c r="AN1385" s="211"/>
      <c r="AO1385" s="211"/>
      <c r="AP1385" s="211"/>
      <c r="AQ1385" s="211"/>
      <c r="AR1385" s="211"/>
      <c r="AS1385" s="211"/>
      <c r="AT1385" s="211"/>
      <c r="AU1385" s="211"/>
      <c r="AV1385" s="211"/>
      <c r="AW1385" s="211"/>
      <c r="AX1385" s="211"/>
      <c r="AY1385" s="211"/>
      <c r="AZ1385" s="211"/>
      <c r="BA1385" s="211"/>
      <c r="BB1385" s="211"/>
      <c r="BC1385" s="211"/>
      <c r="BD1385" s="211"/>
      <c r="BE1385" s="211"/>
      <c r="BF1385" s="211"/>
      <c r="BG1385" s="211"/>
      <c r="BH1385" s="211"/>
    </row>
    <row r="1386" spans="1:60" outlineLevel="1" x14ac:dyDescent="0.2">
      <c r="A1386" s="218"/>
      <c r="B1386" s="219"/>
      <c r="C1386" s="253" t="s">
        <v>3079</v>
      </c>
      <c r="D1386" s="240"/>
      <c r="E1386" s="240"/>
      <c r="F1386" s="240"/>
      <c r="G1386" s="240"/>
      <c r="H1386" s="222"/>
      <c r="I1386" s="222"/>
      <c r="J1386" s="222"/>
      <c r="K1386" s="222"/>
      <c r="L1386" s="222"/>
      <c r="M1386" s="222"/>
      <c r="N1386" s="222"/>
      <c r="O1386" s="222"/>
      <c r="P1386" s="222"/>
      <c r="Q1386" s="222"/>
      <c r="R1386" s="222"/>
      <c r="S1386" s="222"/>
      <c r="T1386" s="222"/>
      <c r="U1386" s="222"/>
      <c r="V1386" s="222"/>
      <c r="W1386" s="222"/>
      <c r="X1386" s="222"/>
      <c r="Y1386" s="211"/>
      <c r="Z1386" s="211"/>
      <c r="AA1386" s="211"/>
      <c r="AB1386" s="211"/>
      <c r="AC1386" s="211"/>
      <c r="AD1386" s="211"/>
      <c r="AE1386" s="211"/>
      <c r="AF1386" s="211"/>
      <c r="AG1386" s="211" t="s">
        <v>219</v>
      </c>
      <c r="AH1386" s="211"/>
      <c r="AI1386" s="211"/>
      <c r="AJ1386" s="211"/>
      <c r="AK1386" s="211"/>
      <c r="AL1386" s="211"/>
      <c r="AM1386" s="211"/>
      <c r="AN1386" s="211"/>
      <c r="AO1386" s="211"/>
      <c r="AP1386" s="211"/>
      <c r="AQ1386" s="211"/>
      <c r="AR1386" s="211"/>
      <c r="AS1386" s="211"/>
      <c r="AT1386" s="211"/>
      <c r="AU1386" s="211"/>
      <c r="AV1386" s="211"/>
      <c r="AW1386" s="211"/>
      <c r="AX1386" s="211"/>
      <c r="AY1386" s="211"/>
      <c r="AZ1386" s="211"/>
      <c r="BA1386" s="241" t="str">
        <f>C1386</f>
        <v>popis: hliníkový rámeček v barvě co nejbližší barvě okna, s otočnými příchytkami a šedou plastovou sítí proti hmyzu</v>
      </c>
      <c r="BB1386" s="211"/>
      <c r="BC1386" s="211"/>
      <c r="BD1386" s="211"/>
      <c r="BE1386" s="211"/>
      <c r="BF1386" s="211"/>
      <c r="BG1386" s="211"/>
      <c r="BH1386" s="211"/>
    </row>
    <row r="1387" spans="1:60" outlineLevel="1" x14ac:dyDescent="0.2">
      <c r="A1387" s="218"/>
      <c r="B1387" s="219"/>
      <c r="C1387" s="268" t="s">
        <v>3080</v>
      </c>
      <c r="D1387" s="259"/>
      <c r="E1387" s="260">
        <v>263</v>
      </c>
      <c r="F1387" s="222"/>
      <c r="G1387" s="222"/>
      <c r="H1387" s="222"/>
      <c r="I1387" s="222"/>
      <c r="J1387" s="222"/>
      <c r="K1387" s="222"/>
      <c r="L1387" s="222"/>
      <c r="M1387" s="222"/>
      <c r="N1387" s="222"/>
      <c r="O1387" s="222"/>
      <c r="P1387" s="222"/>
      <c r="Q1387" s="222"/>
      <c r="R1387" s="222"/>
      <c r="S1387" s="222"/>
      <c r="T1387" s="222"/>
      <c r="U1387" s="222"/>
      <c r="V1387" s="222"/>
      <c r="W1387" s="222"/>
      <c r="X1387" s="222"/>
      <c r="Y1387" s="211"/>
      <c r="Z1387" s="211"/>
      <c r="AA1387" s="211"/>
      <c r="AB1387" s="211"/>
      <c r="AC1387" s="211"/>
      <c r="AD1387" s="211"/>
      <c r="AE1387" s="211"/>
      <c r="AF1387" s="211"/>
      <c r="AG1387" s="211" t="s">
        <v>288</v>
      </c>
      <c r="AH1387" s="211">
        <v>0</v>
      </c>
      <c r="AI1387" s="211"/>
      <c r="AJ1387" s="211"/>
      <c r="AK1387" s="211"/>
      <c r="AL1387" s="211"/>
      <c r="AM1387" s="211"/>
      <c r="AN1387" s="211"/>
      <c r="AO1387" s="211"/>
      <c r="AP1387" s="211"/>
      <c r="AQ1387" s="211"/>
      <c r="AR1387" s="211"/>
      <c r="AS1387" s="211"/>
      <c r="AT1387" s="211"/>
      <c r="AU1387" s="211"/>
      <c r="AV1387" s="211"/>
      <c r="AW1387" s="211"/>
      <c r="AX1387" s="211"/>
      <c r="AY1387" s="211"/>
      <c r="AZ1387" s="211"/>
      <c r="BA1387" s="211"/>
      <c r="BB1387" s="211"/>
      <c r="BC1387" s="211"/>
      <c r="BD1387" s="211"/>
      <c r="BE1387" s="211"/>
      <c r="BF1387" s="211"/>
      <c r="BG1387" s="211"/>
      <c r="BH1387" s="211"/>
    </row>
    <row r="1388" spans="1:60" ht="20.95" outlineLevel="1" x14ac:dyDescent="0.2">
      <c r="A1388" s="233">
        <v>351</v>
      </c>
      <c r="B1388" s="234" t="s">
        <v>3081</v>
      </c>
      <c r="C1388" s="252" t="s">
        <v>3082</v>
      </c>
      <c r="D1388" s="235" t="s">
        <v>338</v>
      </c>
      <c r="E1388" s="236">
        <v>19.408000000000001</v>
      </c>
      <c r="F1388" s="237"/>
      <c r="G1388" s="238">
        <f>ROUND(E1388*F1388,2)</f>
        <v>0</v>
      </c>
      <c r="H1388" s="237"/>
      <c r="I1388" s="238">
        <f>ROUND(E1388*H1388,2)</f>
        <v>0</v>
      </c>
      <c r="J1388" s="237"/>
      <c r="K1388" s="238">
        <f>ROUND(E1388*J1388,2)</f>
        <v>0</v>
      </c>
      <c r="L1388" s="238">
        <v>21</v>
      </c>
      <c r="M1388" s="238">
        <f>G1388*(1+L1388/100)</f>
        <v>0</v>
      </c>
      <c r="N1388" s="238">
        <v>0</v>
      </c>
      <c r="O1388" s="238">
        <f>ROUND(E1388*N1388,2)</f>
        <v>0</v>
      </c>
      <c r="P1388" s="238">
        <v>0</v>
      </c>
      <c r="Q1388" s="238">
        <f>ROUND(E1388*P1388,2)</f>
        <v>0</v>
      </c>
      <c r="R1388" s="238" t="s">
        <v>1089</v>
      </c>
      <c r="S1388" s="238" t="s">
        <v>214</v>
      </c>
      <c r="T1388" s="239" t="s">
        <v>284</v>
      </c>
      <c r="U1388" s="222">
        <v>2.4500000000000002</v>
      </c>
      <c r="V1388" s="222">
        <f>ROUND(E1388*U1388,2)</f>
        <v>47.55</v>
      </c>
      <c r="W1388" s="222"/>
      <c r="X1388" s="222" t="s">
        <v>248</v>
      </c>
      <c r="Y1388" s="211"/>
      <c r="Z1388" s="211"/>
      <c r="AA1388" s="211"/>
      <c r="AB1388" s="211"/>
      <c r="AC1388" s="211"/>
      <c r="AD1388" s="211"/>
      <c r="AE1388" s="211"/>
      <c r="AF1388" s="211"/>
      <c r="AG1388" s="211" t="s">
        <v>1554</v>
      </c>
      <c r="AH1388" s="211"/>
      <c r="AI1388" s="211"/>
      <c r="AJ1388" s="211"/>
      <c r="AK1388" s="211"/>
      <c r="AL1388" s="211"/>
      <c r="AM1388" s="211"/>
      <c r="AN1388" s="211"/>
      <c r="AO1388" s="211"/>
      <c r="AP1388" s="211"/>
      <c r="AQ1388" s="211"/>
      <c r="AR1388" s="211"/>
      <c r="AS1388" s="211"/>
      <c r="AT1388" s="211"/>
      <c r="AU1388" s="211"/>
      <c r="AV1388" s="211"/>
      <c r="AW1388" s="211"/>
      <c r="AX1388" s="211"/>
      <c r="AY1388" s="211"/>
      <c r="AZ1388" s="211"/>
      <c r="BA1388" s="211"/>
      <c r="BB1388" s="211"/>
      <c r="BC1388" s="211"/>
      <c r="BD1388" s="211"/>
      <c r="BE1388" s="211"/>
      <c r="BF1388" s="211"/>
      <c r="BG1388" s="211"/>
      <c r="BH1388" s="211"/>
    </row>
    <row r="1389" spans="1:60" outlineLevel="1" x14ac:dyDescent="0.2">
      <c r="A1389" s="218"/>
      <c r="B1389" s="219"/>
      <c r="C1389" s="267" t="s">
        <v>824</v>
      </c>
      <c r="D1389" s="265"/>
      <c r="E1389" s="265"/>
      <c r="F1389" s="265"/>
      <c r="G1389" s="265"/>
      <c r="H1389" s="222"/>
      <c r="I1389" s="222"/>
      <c r="J1389" s="222"/>
      <c r="K1389" s="222"/>
      <c r="L1389" s="222"/>
      <c r="M1389" s="222"/>
      <c r="N1389" s="222"/>
      <c r="O1389" s="222"/>
      <c r="P1389" s="222"/>
      <c r="Q1389" s="222"/>
      <c r="R1389" s="222"/>
      <c r="S1389" s="222"/>
      <c r="T1389" s="222"/>
      <c r="U1389" s="222"/>
      <c r="V1389" s="222"/>
      <c r="W1389" s="222"/>
      <c r="X1389" s="222"/>
      <c r="Y1389" s="211"/>
      <c r="Z1389" s="211"/>
      <c r="AA1389" s="211"/>
      <c r="AB1389" s="211"/>
      <c r="AC1389" s="211"/>
      <c r="AD1389" s="211"/>
      <c r="AE1389" s="211"/>
      <c r="AF1389" s="211"/>
      <c r="AG1389" s="211" t="s">
        <v>286</v>
      </c>
      <c r="AH1389" s="211"/>
      <c r="AI1389" s="211"/>
      <c r="AJ1389" s="211"/>
      <c r="AK1389" s="211"/>
      <c r="AL1389" s="211"/>
      <c r="AM1389" s="211"/>
      <c r="AN1389" s="211"/>
      <c r="AO1389" s="211"/>
      <c r="AP1389" s="211"/>
      <c r="AQ1389" s="211"/>
      <c r="AR1389" s="211"/>
      <c r="AS1389" s="211"/>
      <c r="AT1389" s="211"/>
      <c r="AU1389" s="211"/>
      <c r="AV1389" s="211"/>
      <c r="AW1389" s="211"/>
      <c r="AX1389" s="211"/>
      <c r="AY1389" s="211"/>
      <c r="AZ1389" s="211"/>
      <c r="BA1389" s="211"/>
      <c r="BB1389" s="211"/>
      <c r="BC1389" s="211"/>
      <c r="BD1389" s="211"/>
      <c r="BE1389" s="211"/>
      <c r="BF1389" s="211"/>
      <c r="BG1389" s="211"/>
      <c r="BH1389" s="211"/>
    </row>
    <row r="1390" spans="1:60" ht="13.1" x14ac:dyDescent="0.2">
      <c r="A1390" s="227" t="s">
        <v>209</v>
      </c>
      <c r="B1390" s="228" t="s">
        <v>152</v>
      </c>
      <c r="C1390" s="251" t="s">
        <v>153</v>
      </c>
      <c r="D1390" s="229"/>
      <c r="E1390" s="230"/>
      <c r="F1390" s="231"/>
      <c r="G1390" s="231">
        <f>SUMIF(AG1391:AG1465,"&lt;&gt;NOR",G1391:G1465)</f>
        <v>0</v>
      </c>
      <c r="H1390" s="231"/>
      <c r="I1390" s="231">
        <f>SUM(I1391:I1465)</f>
        <v>0</v>
      </c>
      <c r="J1390" s="231"/>
      <c r="K1390" s="231">
        <f>SUM(K1391:K1465)</f>
        <v>0</v>
      </c>
      <c r="L1390" s="231"/>
      <c r="M1390" s="231">
        <f>SUM(M1391:M1465)</f>
        <v>0</v>
      </c>
      <c r="N1390" s="231"/>
      <c r="O1390" s="231">
        <f>SUM(O1391:O1465)</f>
        <v>14.02</v>
      </c>
      <c r="P1390" s="231"/>
      <c r="Q1390" s="231">
        <f>SUM(Q1391:Q1465)</f>
        <v>0</v>
      </c>
      <c r="R1390" s="231"/>
      <c r="S1390" s="231"/>
      <c r="T1390" s="232"/>
      <c r="U1390" s="226"/>
      <c r="V1390" s="226">
        <f>SUM(V1391:V1465)</f>
        <v>0</v>
      </c>
      <c r="W1390" s="226"/>
      <c r="X1390" s="226"/>
      <c r="AG1390" t="s">
        <v>210</v>
      </c>
    </row>
    <row r="1391" spans="1:60" outlineLevel="1" x14ac:dyDescent="0.2">
      <c r="A1391" s="233">
        <v>352</v>
      </c>
      <c r="B1391" s="234" t="s">
        <v>3083</v>
      </c>
      <c r="C1391" s="252" t="s">
        <v>3084</v>
      </c>
      <c r="D1391" s="235" t="s">
        <v>294</v>
      </c>
      <c r="E1391" s="236">
        <v>87.632999999999996</v>
      </c>
      <c r="F1391" s="237"/>
      <c r="G1391" s="238">
        <f>ROUND(E1391*F1391,2)</f>
        <v>0</v>
      </c>
      <c r="H1391" s="237"/>
      <c r="I1391" s="238">
        <f>ROUND(E1391*H1391,2)</f>
        <v>0</v>
      </c>
      <c r="J1391" s="237"/>
      <c r="K1391" s="238">
        <f>ROUND(E1391*J1391,2)</f>
        <v>0</v>
      </c>
      <c r="L1391" s="238">
        <v>21</v>
      </c>
      <c r="M1391" s="238">
        <f>G1391*(1+L1391/100)</f>
        <v>0</v>
      </c>
      <c r="N1391" s="238">
        <v>0.08</v>
      </c>
      <c r="O1391" s="238">
        <f>ROUND(E1391*N1391,2)</f>
        <v>7.01</v>
      </c>
      <c r="P1391" s="238">
        <v>0</v>
      </c>
      <c r="Q1391" s="238">
        <f>ROUND(E1391*P1391,2)</f>
        <v>0</v>
      </c>
      <c r="R1391" s="238"/>
      <c r="S1391" s="238" t="s">
        <v>247</v>
      </c>
      <c r="T1391" s="239" t="s">
        <v>215</v>
      </c>
      <c r="U1391" s="222">
        <v>0</v>
      </c>
      <c r="V1391" s="222">
        <f>ROUND(E1391*U1391,2)</f>
        <v>0</v>
      </c>
      <c r="W1391" s="222"/>
      <c r="X1391" s="222" t="s">
        <v>248</v>
      </c>
      <c r="Y1391" s="211"/>
      <c r="Z1391" s="211"/>
      <c r="AA1391" s="211"/>
      <c r="AB1391" s="211"/>
      <c r="AC1391" s="211"/>
      <c r="AD1391" s="211"/>
      <c r="AE1391" s="211"/>
      <c r="AF1391" s="211"/>
      <c r="AG1391" s="211" t="s">
        <v>249</v>
      </c>
      <c r="AH1391" s="211"/>
      <c r="AI1391" s="211"/>
      <c r="AJ1391" s="211"/>
      <c r="AK1391" s="211"/>
      <c r="AL1391" s="211"/>
      <c r="AM1391" s="211"/>
      <c r="AN1391" s="211"/>
      <c r="AO1391" s="211"/>
      <c r="AP1391" s="211"/>
      <c r="AQ1391" s="211"/>
      <c r="AR1391" s="211"/>
      <c r="AS1391" s="211"/>
      <c r="AT1391" s="211"/>
      <c r="AU1391" s="211"/>
      <c r="AV1391" s="211"/>
      <c r="AW1391" s="211"/>
      <c r="AX1391" s="211"/>
      <c r="AY1391" s="211"/>
      <c r="AZ1391" s="211"/>
      <c r="BA1391" s="211"/>
      <c r="BB1391" s="211"/>
      <c r="BC1391" s="211"/>
      <c r="BD1391" s="211"/>
      <c r="BE1391" s="211"/>
      <c r="BF1391" s="211"/>
      <c r="BG1391" s="211"/>
      <c r="BH1391" s="211"/>
    </row>
    <row r="1392" spans="1:60" outlineLevel="1" x14ac:dyDescent="0.2">
      <c r="A1392" s="218"/>
      <c r="B1392" s="219"/>
      <c r="C1392" s="253" t="s">
        <v>3204</v>
      </c>
      <c r="D1392" s="240"/>
      <c r="E1392" s="240"/>
      <c r="F1392" s="240"/>
      <c r="G1392" s="240"/>
      <c r="H1392" s="222"/>
      <c r="I1392" s="222"/>
      <c r="J1392" s="222"/>
      <c r="K1392" s="222"/>
      <c r="L1392" s="222"/>
      <c r="M1392" s="222"/>
      <c r="N1392" s="222"/>
      <c r="O1392" s="222"/>
      <c r="P1392" s="222"/>
      <c r="Q1392" s="222"/>
      <c r="R1392" s="222"/>
      <c r="S1392" s="222"/>
      <c r="T1392" s="222"/>
      <c r="U1392" s="222"/>
      <c r="V1392" s="222"/>
      <c r="W1392" s="222"/>
      <c r="X1392" s="222"/>
      <c r="Y1392" s="211"/>
      <c r="Z1392" s="211"/>
      <c r="AA1392" s="211"/>
      <c r="AB1392" s="211"/>
      <c r="AC1392" s="211"/>
      <c r="AD1392" s="211"/>
      <c r="AE1392" s="211"/>
      <c r="AF1392" s="211"/>
      <c r="AG1392" s="211" t="s">
        <v>219</v>
      </c>
      <c r="AH1392" s="211"/>
      <c r="AI1392" s="211"/>
      <c r="AJ1392" s="211"/>
      <c r="AK1392" s="211"/>
      <c r="AL1392" s="211"/>
      <c r="AM1392" s="211"/>
      <c r="AN1392" s="211"/>
      <c r="AO1392" s="211"/>
      <c r="AP1392" s="211"/>
      <c r="AQ1392" s="211"/>
      <c r="AR1392" s="211"/>
      <c r="AS1392" s="211"/>
      <c r="AT1392" s="211"/>
      <c r="AU1392" s="211"/>
      <c r="AV1392" s="211"/>
      <c r="AW1392" s="211"/>
      <c r="AX1392" s="211"/>
      <c r="AY1392" s="211"/>
      <c r="AZ1392" s="211"/>
      <c r="BA1392" s="241" t="str">
        <f>C1392</f>
        <v>- fasádní obkladová plechová kazeta z ocelového pozinkovaného plechu opatřeného vrchním barevným lakem tl.32mm</v>
      </c>
      <c r="BB1392" s="211"/>
      <c r="BC1392" s="211"/>
      <c r="BD1392" s="211"/>
      <c r="BE1392" s="211"/>
      <c r="BF1392" s="211"/>
      <c r="BG1392" s="211"/>
      <c r="BH1392" s="211"/>
    </row>
    <row r="1393" spans="1:60" outlineLevel="1" x14ac:dyDescent="0.2">
      <c r="A1393" s="218"/>
      <c r="B1393" s="219"/>
      <c r="C1393" s="254" t="s">
        <v>3205</v>
      </c>
      <c r="D1393" s="242"/>
      <c r="E1393" s="242"/>
      <c r="F1393" s="242"/>
      <c r="G1393" s="242"/>
      <c r="H1393" s="222"/>
      <c r="I1393" s="222"/>
      <c r="J1393" s="222"/>
      <c r="K1393" s="222"/>
      <c r="L1393" s="222"/>
      <c r="M1393" s="222"/>
      <c r="N1393" s="222"/>
      <c r="O1393" s="222"/>
      <c r="P1393" s="222"/>
      <c r="Q1393" s="222"/>
      <c r="R1393" s="222"/>
      <c r="S1393" s="222"/>
      <c r="T1393" s="222"/>
      <c r="U1393" s="222"/>
      <c r="V1393" s="222"/>
      <c r="W1393" s="222"/>
      <c r="X1393" s="222"/>
      <c r="Y1393" s="211"/>
      <c r="Z1393" s="211"/>
      <c r="AA1393" s="211"/>
      <c r="AB1393" s="211"/>
      <c r="AC1393" s="211"/>
      <c r="AD1393" s="211"/>
      <c r="AE1393" s="211"/>
      <c r="AF1393" s="211"/>
      <c r="AG1393" s="211" t="s">
        <v>219</v>
      </c>
      <c r="AH1393" s="211"/>
      <c r="AI1393" s="211"/>
      <c r="AJ1393" s="211"/>
      <c r="AK1393" s="211"/>
      <c r="AL1393" s="211"/>
      <c r="AM1393" s="211"/>
      <c r="AN1393" s="211"/>
      <c r="AO1393" s="211"/>
      <c r="AP1393" s="211"/>
      <c r="AQ1393" s="211"/>
      <c r="AR1393" s="211"/>
      <c r="AS1393" s="211"/>
      <c r="AT1393" s="211"/>
      <c r="AU1393" s="211"/>
      <c r="AV1393" s="211"/>
      <c r="AW1393" s="211"/>
      <c r="AX1393" s="211"/>
      <c r="AY1393" s="211"/>
      <c r="AZ1393" s="211"/>
      <c r="BA1393" s="241" t="str">
        <f>C1393</f>
        <v>- ocelový pozinkovaný a pozinkovaný lakovaný profil, šířka 50 mm nebo 80 mm, svislý nosný rošt, větraná vzduchová mezera tl. 30mm</v>
      </c>
      <c r="BB1393" s="211"/>
      <c r="BC1393" s="211"/>
      <c r="BD1393" s="211"/>
      <c r="BE1393" s="211"/>
      <c r="BF1393" s="211"/>
      <c r="BG1393" s="211"/>
      <c r="BH1393" s="211"/>
    </row>
    <row r="1394" spans="1:60" outlineLevel="1" x14ac:dyDescent="0.2">
      <c r="A1394" s="218"/>
      <c r="B1394" s="219"/>
      <c r="C1394" s="254" t="s">
        <v>3206</v>
      </c>
      <c r="D1394" s="242"/>
      <c r="E1394" s="242"/>
      <c r="F1394" s="242"/>
      <c r="G1394" s="242"/>
      <c r="H1394" s="222"/>
      <c r="I1394" s="222"/>
      <c r="J1394" s="222"/>
      <c r="K1394" s="222"/>
      <c r="L1394" s="222"/>
      <c r="M1394" s="222"/>
      <c r="N1394" s="222"/>
      <c r="O1394" s="222"/>
      <c r="P1394" s="222"/>
      <c r="Q1394" s="222"/>
      <c r="R1394" s="222"/>
      <c r="S1394" s="222"/>
      <c r="T1394" s="222"/>
      <c r="U1394" s="222"/>
      <c r="V1394" s="222"/>
      <c r="W1394" s="222"/>
      <c r="X1394" s="222"/>
      <c r="Y1394" s="211"/>
      <c r="Z1394" s="211"/>
      <c r="AA1394" s="211"/>
      <c r="AB1394" s="211"/>
      <c r="AC1394" s="211"/>
      <c r="AD1394" s="211"/>
      <c r="AE1394" s="211"/>
      <c r="AF1394" s="211"/>
      <c r="AG1394" s="211" t="s">
        <v>219</v>
      </c>
      <c r="AH1394" s="211"/>
      <c r="AI1394" s="211"/>
      <c r="AJ1394" s="211"/>
      <c r="AK1394" s="211"/>
      <c r="AL1394" s="211"/>
      <c r="AM1394" s="211"/>
      <c r="AN1394" s="211"/>
      <c r="AO1394" s="211"/>
      <c r="AP1394" s="211"/>
      <c r="AQ1394" s="211"/>
      <c r="AR1394" s="211"/>
      <c r="AS1394" s="211"/>
      <c r="AT1394" s="211"/>
      <c r="AU1394" s="211"/>
      <c r="AV1394" s="211"/>
      <c r="AW1394" s="211"/>
      <c r="AX1394" s="211"/>
      <c r="AY1394" s="211"/>
      <c r="AZ1394" s="211"/>
      <c r="BA1394" s="211"/>
      <c r="BB1394" s="211"/>
      <c r="BC1394" s="211"/>
      <c r="BD1394" s="211"/>
      <c r="BE1394" s="211"/>
      <c r="BF1394" s="211"/>
      <c r="BG1394" s="211"/>
      <c r="BH1394" s="211"/>
    </row>
    <row r="1395" spans="1:60" outlineLevel="1" x14ac:dyDescent="0.2">
      <c r="A1395" s="218"/>
      <c r="B1395" s="219"/>
      <c r="C1395" s="254" t="s">
        <v>3207</v>
      </c>
      <c r="D1395" s="242"/>
      <c r="E1395" s="242"/>
      <c r="F1395" s="242"/>
      <c r="G1395" s="242"/>
      <c r="H1395" s="222"/>
      <c r="I1395" s="222"/>
      <c r="J1395" s="222"/>
      <c r="K1395" s="222"/>
      <c r="L1395" s="222"/>
      <c r="M1395" s="222"/>
      <c r="N1395" s="222"/>
      <c r="O1395" s="222"/>
      <c r="P1395" s="222"/>
      <c r="Q1395" s="222"/>
      <c r="R1395" s="222"/>
      <c r="S1395" s="222"/>
      <c r="T1395" s="222"/>
      <c r="U1395" s="222"/>
      <c r="V1395" s="222"/>
      <c r="W1395" s="222"/>
      <c r="X1395" s="222"/>
      <c r="Y1395" s="211"/>
      <c r="Z1395" s="211"/>
      <c r="AA1395" s="211"/>
      <c r="AB1395" s="211"/>
      <c r="AC1395" s="211"/>
      <c r="AD1395" s="211"/>
      <c r="AE1395" s="211"/>
      <c r="AF1395" s="211"/>
      <c r="AG1395" s="211" t="s">
        <v>219</v>
      </c>
      <c r="AH1395" s="211"/>
      <c r="AI1395" s="211"/>
      <c r="AJ1395" s="211"/>
      <c r="AK1395" s="211"/>
      <c r="AL1395" s="211"/>
      <c r="AM1395" s="211"/>
      <c r="AN1395" s="211"/>
      <c r="AO1395" s="211"/>
      <c r="AP1395" s="211"/>
      <c r="AQ1395" s="211"/>
      <c r="AR1395" s="211"/>
      <c r="AS1395" s="211"/>
      <c r="AT1395" s="211"/>
      <c r="AU1395" s="211"/>
      <c r="AV1395" s="211"/>
      <c r="AW1395" s="211"/>
      <c r="AX1395" s="211"/>
      <c r="AY1395" s="211"/>
      <c r="AZ1395" s="211"/>
      <c r="BA1395" s="211"/>
      <c r="BB1395" s="211"/>
      <c r="BC1395" s="211"/>
      <c r="BD1395" s="211"/>
      <c r="BE1395" s="211"/>
      <c r="BF1395" s="211"/>
      <c r="BG1395" s="211"/>
      <c r="BH1395" s="211"/>
    </row>
    <row r="1396" spans="1:60" outlineLevel="1" x14ac:dyDescent="0.2">
      <c r="A1396" s="218"/>
      <c r="B1396" s="219"/>
      <c r="C1396" s="254" t="s">
        <v>3208</v>
      </c>
      <c r="D1396" s="242"/>
      <c r="E1396" s="242"/>
      <c r="F1396" s="242"/>
      <c r="G1396" s="242"/>
      <c r="H1396" s="222"/>
      <c r="I1396" s="222"/>
      <c r="J1396" s="222"/>
      <c r="K1396" s="222"/>
      <c r="L1396" s="222"/>
      <c r="M1396" s="222"/>
      <c r="N1396" s="222"/>
      <c r="O1396" s="222"/>
      <c r="P1396" s="222"/>
      <c r="Q1396" s="222"/>
      <c r="R1396" s="222"/>
      <c r="S1396" s="222"/>
      <c r="T1396" s="222"/>
      <c r="U1396" s="222"/>
      <c r="V1396" s="222"/>
      <c r="W1396" s="222"/>
      <c r="X1396" s="222"/>
      <c r="Y1396" s="211"/>
      <c r="Z1396" s="211"/>
      <c r="AA1396" s="211"/>
      <c r="AB1396" s="211"/>
      <c r="AC1396" s="211"/>
      <c r="AD1396" s="211"/>
      <c r="AE1396" s="211"/>
      <c r="AF1396" s="211"/>
      <c r="AG1396" s="211" t="s">
        <v>219</v>
      </c>
      <c r="AH1396" s="211"/>
      <c r="AI1396" s="211"/>
      <c r="AJ1396" s="211"/>
      <c r="AK1396" s="211"/>
      <c r="AL1396" s="211"/>
      <c r="AM1396" s="211"/>
      <c r="AN1396" s="211"/>
      <c r="AO1396" s="211"/>
      <c r="AP1396" s="211"/>
      <c r="AQ1396" s="211"/>
      <c r="AR1396" s="211"/>
      <c r="AS1396" s="211"/>
      <c r="AT1396" s="211"/>
      <c r="AU1396" s="211"/>
      <c r="AV1396" s="211"/>
      <c r="AW1396" s="211"/>
      <c r="AX1396" s="211"/>
      <c r="AY1396" s="211"/>
      <c r="AZ1396" s="211"/>
      <c r="BA1396" s="241" t="str">
        <f>C1396</f>
        <v>- bodové konzoly typu A s vodorovně instalovaným Z-profilem, konzoly i Z-profily z pozinkovaného plechu</v>
      </c>
      <c r="BB1396" s="211"/>
      <c r="BC1396" s="211"/>
      <c r="BD1396" s="211"/>
      <c r="BE1396" s="211"/>
      <c r="BF1396" s="211"/>
      <c r="BG1396" s="211"/>
      <c r="BH1396" s="211"/>
    </row>
    <row r="1397" spans="1:60" outlineLevel="1" x14ac:dyDescent="0.2">
      <c r="A1397" s="218"/>
      <c r="B1397" s="219"/>
      <c r="C1397" s="277" t="s">
        <v>801</v>
      </c>
      <c r="D1397" s="223"/>
      <c r="E1397" s="224"/>
      <c r="F1397" s="225"/>
      <c r="G1397" s="225"/>
      <c r="H1397" s="222"/>
      <c r="I1397" s="222"/>
      <c r="J1397" s="222"/>
      <c r="K1397" s="222"/>
      <c r="L1397" s="222"/>
      <c r="M1397" s="222"/>
      <c r="N1397" s="222"/>
      <c r="O1397" s="222"/>
      <c r="P1397" s="222"/>
      <c r="Q1397" s="222"/>
      <c r="R1397" s="222"/>
      <c r="S1397" s="222"/>
      <c r="T1397" s="222"/>
      <c r="U1397" s="222"/>
      <c r="V1397" s="222"/>
      <c r="W1397" s="222"/>
      <c r="X1397" s="222"/>
      <c r="Y1397" s="211"/>
      <c r="Z1397" s="211"/>
      <c r="AA1397" s="211"/>
      <c r="AB1397" s="211"/>
      <c r="AC1397" s="211"/>
      <c r="AD1397" s="211"/>
      <c r="AE1397" s="211"/>
      <c r="AF1397" s="211"/>
      <c r="AG1397" s="211" t="s">
        <v>219</v>
      </c>
      <c r="AH1397" s="211"/>
      <c r="AI1397" s="211"/>
      <c r="AJ1397" s="211"/>
      <c r="AK1397" s="211"/>
      <c r="AL1397" s="211"/>
      <c r="AM1397" s="211"/>
      <c r="AN1397" s="211"/>
      <c r="AO1397" s="211"/>
      <c r="AP1397" s="211"/>
      <c r="AQ1397" s="211"/>
      <c r="AR1397" s="211"/>
      <c r="AS1397" s="211"/>
      <c r="AT1397" s="211"/>
      <c r="AU1397" s="211"/>
      <c r="AV1397" s="211"/>
      <c r="AW1397" s="211"/>
      <c r="AX1397" s="211"/>
      <c r="AY1397" s="211"/>
      <c r="AZ1397" s="211"/>
      <c r="BA1397" s="211"/>
      <c r="BB1397" s="211"/>
      <c r="BC1397" s="211"/>
      <c r="BD1397" s="211"/>
      <c r="BE1397" s="211"/>
      <c r="BF1397" s="211"/>
      <c r="BG1397" s="211"/>
      <c r="BH1397" s="211"/>
    </row>
    <row r="1398" spans="1:60" ht="20.95" outlineLevel="1" x14ac:dyDescent="0.2">
      <c r="A1398" s="218"/>
      <c r="B1398" s="219"/>
      <c r="C1398" s="254" t="s">
        <v>3085</v>
      </c>
      <c r="D1398" s="242"/>
      <c r="E1398" s="242"/>
      <c r="F1398" s="242"/>
      <c r="G1398" s="242"/>
      <c r="H1398" s="222"/>
      <c r="I1398" s="222"/>
      <c r="J1398" s="222"/>
      <c r="K1398" s="222"/>
      <c r="L1398" s="222"/>
      <c r="M1398" s="222"/>
      <c r="N1398" s="222"/>
      <c r="O1398" s="222"/>
      <c r="P1398" s="222"/>
      <c r="Q1398" s="222"/>
      <c r="R1398" s="222"/>
      <c r="S1398" s="222"/>
      <c r="T1398" s="222"/>
      <c r="U1398" s="222"/>
      <c r="V1398" s="222"/>
      <c r="W1398" s="222"/>
      <c r="X1398" s="222"/>
      <c r="Y1398" s="211"/>
      <c r="Z1398" s="211"/>
      <c r="AA1398" s="211"/>
      <c r="AB1398" s="211"/>
      <c r="AC1398" s="211"/>
      <c r="AD1398" s="211"/>
      <c r="AE1398" s="211"/>
      <c r="AF1398" s="211"/>
      <c r="AG1398" s="211" t="s">
        <v>219</v>
      </c>
      <c r="AH1398" s="211"/>
      <c r="AI1398" s="211"/>
      <c r="AJ1398" s="211"/>
      <c r="AK1398" s="211"/>
      <c r="AL1398" s="211"/>
      <c r="AM1398" s="211"/>
      <c r="AN1398" s="211"/>
      <c r="AO1398" s="211"/>
      <c r="AP1398" s="211"/>
      <c r="AQ1398" s="211"/>
      <c r="AR1398" s="211"/>
      <c r="AS1398" s="211"/>
      <c r="AT1398" s="211"/>
      <c r="AU1398" s="211"/>
      <c r="AV1398" s="211"/>
      <c r="AW1398" s="211"/>
      <c r="AX1398" s="211"/>
      <c r="AY1398" s="211"/>
      <c r="AZ1398" s="211"/>
      <c r="BA1398" s="241" t="str">
        <f>C1398</f>
        <v>Fasádní systém je možné dodat v mnoha materiálových i barevných variantách. Cena systému se odvíjí od tl. plechu, materiálu, barvy i členitosti a celkové složitosti konkrétní stavby.</v>
      </c>
      <c r="BB1398" s="211"/>
      <c r="BC1398" s="211"/>
      <c r="BD1398" s="211"/>
      <c r="BE1398" s="211"/>
      <c r="BF1398" s="211"/>
      <c r="BG1398" s="211"/>
      <c r="BH1398" s="211"/>
    </row>
    <row r="1399" spans="1:60" ht="20.95" outlineLevel="1" x14ac:dyDescent="0.2">
      <c r="A1399" s="218"/>
      <c r="B1399" s="219"/>
      <c r="C1399" s="254" t="s">
        <v>3086</v>
      </c>
      <c r="D1399" s="242"/>
      <c r="E1399" s="242"/>
      <c r="F1399" s="242"/>
      <c r="G1399" s="242"/>
      <c r="H1399" s="222"/>
      <c r="I1399" s="222"/>
      <c r="J1399" s="222"/>
      <c r="K1399" s="222"/>
      <c r="L1399" s="222"/>
      <c r="M1399" s="222"/>
      <c r="N1399" s="222"/>
      <c r="O1399" s="222"/>
      <c r="P1399" s="222"/>
      <c r="Q1399" s="222"/>
      <c r="R1399" s="222"/>
      <c r="S1399" s="222"/>
      <c r="T1399" s="222"/>
      <c r="U1399" s="222"/>
      <c r="V1399" s="222"/>
      <c r="W1399" s="222"/>
      <c r="X1399" s="222"/>
      <c r="Y1399" s="211"/>
      <c r="Z1399" s="211"/>
      <c r="AA1399" s="211"/>
      <c r="AB1399" s="211"/>
      <c r="AC1399" s="211"/>
      <c r="AD1399" s="211"/>
      <c r="AE1399" s="211"/>
      <c r="AF1399" s="211"/>
      <c r="AG1399" s="211" t="s">
        <v>219</v>
      </c>
      <c r="AH1399" s="211"/>
      <c r="AI1399" s="211"/>
      <c r="AJ1399" s="211"/>
      <c r="AK1399" s="211"/>
      <c r="AL1399" s="211"/>
      <c r="AM1399" s="211"/>
      <c r="AN1399" s="211"/>
      <c r="AO1399" s="211"/>
      <c r="AP1399" s="211"/>
      <c r="AQ1399" s="211"/>
      <c r="AR1399" s="211"/>
      <c r="AS1399" s="211"/>
      <c r="AT1399" s="211"/>
      <c r="AU1399" s="211"/>
      <c r="AV1399" s="211"/>
      <c r="AW1399" s="211"/>
      <c r="AX1399" s="211"/>
      <c r="AY1399" s="211"/>
      <c r="AZ1399" s="211"/>
      <c r="BA1399" s="241" t="str">
        <f>C1399</f>
        <v>Projektová cena je včetně lemování otvorů (parapet - ostění - nadpraží), horních-spodních-svislých klempířských ukončení, nosného roštu, spojovacích prvků opláštěn</v>
      </c>
      <c r="BB1399" s="211"/>
      <c r="BC1399" s="211"/>
      <c r="BD1399" s="211"/>
      <c r="BE1399" s="211"/>
      <c r="BF1399" s="211"/>
      <c r="BG1399" s="211"/>
      <c r="BH1399" s="211"/>
    </row>
    <row r="1400" spans="1:60" outlineLevel="1" x14ac:dyDescent="0.2">
      <c r="A1400" s="218"/>
      <c r="B1400" s="219"/>
      <c r="C1400" s="268" t="s">
        <v>3087</v>
      </c>
      <c r="D1400" s="259"/>
      <c r="E1400" s="260">
        <v>87.63</v>
      </c>
      <c r="F1400" s="222"/>
      <c r="G1400" s="222"/>
      <c r="H1400" s="222"/>
      <c r="I1400" s="222"/>
      <c r="J1400" s="222"/>
      <c r="K1400" s="222"/>
      <c r="L1400" s="222"/>
      <c r="M1400" s="222"/>
      <c r="N1400" s="222"/>
      <c r="O1400" s="222"/>
      <c r="P1400" s="222"/>
      <c r="Q1400" s="222"/>
      <c r="R1400" s="222"/>
      <c r="S1400" s="222"/>
      <c r="T1400" s="222"/>
      <c r="U1400" s="222"/>
      <c r="V1400" s="222"/>
      <c r="W1400" s="222"/>
      <c r="X1400" s="222"/>
      <c r="Y1400" s="211"/>
      <c r="Z1400" s="211"/>
      <c r="AA1400" s="211"/>
      <c r="AB1400" s="211"/>
      <c r="AC1400" s="211"/>
      <c r="AD1400" s="211"/>
      <c r="AE1400" s="211"/>
      <c r="AF1400" s="211"/>
      <c r="AG1400" s="211" t="s">
        <v>288</v>
      </c>
      <c r="AH1400" s="211">
        <v>0</v>
      </c>
      <c r="AI1400" s="211"/>
      <c r="AJ1400" s="211"/>
      <c r="AK1400" s="211"/>
      <c r="AL1400" s="211"/>
      <c r="AM1400" s="211"/>
      <c r="AN1400" s="211"/>
      <c r="AO1400" s="211"/>
      <c r="AP1400" s="211"/>
      <c r="AQ1400" s="211"/>
      <c r="AR1400" s="211"/>
      <c r="AS1400" s="211"/>
      <c r="AT1400" s="211"/>
      <c r="AU1400" s="211"/>
      <c r="AV1400" s="211"/>
      <c r="AW1400" s="211"/>
      <c r="AX1400" s="211"/>
      <c r="AY1400" s="211"/>
      <c r="AZ1400" s="211"/>
      <c r="BA1400" s="211"/>
      <c r="BB1400" s="211"/>
      <c r="BC1400" s="211"/>
      <c r="BD1400" s="211"/>
      <c r="BE1400" s="211"/>
      <c r="BF1400" s="211"/>
      <c r="BG1400" s="211"/>
      <c r="BH1400" s="211"/>
    </row>
    <row r="1401" spans="1:60" outlineLevel="1" x14ac:dyDescent="0.2">
      <c r="A1401" s="233">
        <v>353</v>
      </c>
      <c r="B1401" s="234" t="s">
        <v>3088</v>
      </c>
      <c r="C1401" s="252" t="s">
        <v>3089</v>
      </c>
      <c r="D1401" s="235" t="s">
        <v>980</v>
      </c>
      <c r="E1401" s="236">
        <v>9</v>
      </c>
      <c r="F1401" s="237"/>
      <c r="G1401" s="238">
        <f>ROUND(E1401*F1401,2)</f>
        <v>0</v>
      </c>
      <c r="H1401" s="237"/>
      <c r="I1401" s="238">
        <f>ROUND(E1401*H1401,2)</f>
        <v>0</v>
      </c>
      <c r="J1401" s="237"/>
      <c r="K1401" s="238">
        <f>ROUND(E1401*J1401,2)</f>
        <v>0</v>
      </c>
      <c r="L1401" s="238">
        <v>21</v>
      </c>
      <c r="M1401" s="238">
        <f>G1401*(1+L1401/100)</f>
        <v>0</v>
      </c>
      <c r="N1401" s="238">
        <v>0</v>
      </c>
      <c r="O1401" s="238">
        <f>ROUND(E1401*N1401,2)</f>
        <v>0</v>
      </c>
      <c r="P1401" s="238">
        <v>0</v>
      </c>
      <c r="Q1401" s="238">
        <f>ROUND(E1401*P1401,2)</f>
        <v>0</v>
      </c>
      <c r="R1401" s="238"/>
      <c r="S1401" s="238" t="s">
        <v>247</v>
      </c>
      <c r="T1401" s="239" t="s">
        <v>215</v>
      </c>
      <c r="U1401" s="222">
        <v>0</v>
      </c>
      <c r="V1401" s="222">
        <f>ROUND(E1401*U1401,2)</f>
        <v>0</v>
      </c>
      <c r="W1401" s="222"/>
      <c r="X1401" s="222" t="s">
        <v>248</v>
      </c>
      <c r="Y1401" s="211"/>
      <c r="Z1401" s="211"/>
      <c r="AA1401" s="211"/>
      <c r="AB1401" s="211"/>
      <c r="AC1401" s="211"/>
      <c r="AD1401" s="211"/>
      <c r="AE1401" s="211"/>
      <c r="AF1401" s="211"/>
      <c r="AG1401" s="211" t="s">
        <v>249</v>
      </c>
      <c r="AH1401" s="211"/>
      <c r="AI1401" s="211"/>
      <c r="AJ1401" s="211"/>
      <c r="AK1401" s="211"/>
      <c r="AL1401" s="211"/>
      <c r="AM1401" s="211"/>
      <c r="AN1401" s="211"/>
      <c r="AO1401" s="211"/>
      <c r="AP1401" s="211"/>
      <c r="AQ1401" s="211"/>
      <c r="AR1401" s="211"/>
      <c r="AS1401" s="211"/>
      <c r="AT1401" s="211"/>
      <c r="AU1401" s="211"/>
      <c r="AV1401" s="211"/>
      <c r="AW1401" s="211"/>
      <c r="AX1401" s="211"/>
      <c r="AY1401" s="211"/>
      <c r="AZ1401" s="211"/>
      <c r="BA1401" s="211"/>
      <c r="BB1401" s="211"/>
      <c r="BC1401" s="211"/>
      <c r="BD1401" s="211"/>
      <c r="BE1401" s="211"/>
      <c r="BF1401" s="211"/>
      <c r="BG1401" s="211"/>
      <c r="BH1401" s="211"/>
    </row>
    <row r="1402" spans="1:60" outlineLevel="1" x14ac:dyDescent="0.2">
      <c r="A1402" s="218"/>
      <c r="B1402" s="219"/>
      <c r="C1402" s="268" t="s">
        <v>3090</v>
      </c>
      <c r="D1402" s="259"/>
      <c r="E1402" s="260">
        <v>9</v>
      </c>
      <c r="F1402" s="222"/>
      <c r="G1402" s="222"/>
      <c r="H1402" s="222"/>
      <c r="I1402" s="222"/>
      <c r="J1402" s="222"/>
      <c r="K1402" s="222"/>
      <c r="L1402" s="222"/>
      <c r="M1402" s="222"/>
      <c r="N1402" s="222"/>
      <c r="O1402" s="222"/>
      <c r="P1402" s="222"/>
      <c r="Q1402" s="222"/>
      <c r="R1402" s="222"/>
      <c r="S1402" s="222"/>
      <c r="T1402" s="222"/>
      <c r="U1402" s="222"/>
      <c r="V1402" s="222"/>
      <c r="W1402" s="222"/>
      <c r="X1402" s="222"/>
      <c r="Y1402" s="211"/>
      <c r="Z1402" s="211"/>
      <c r="AA1402" s="211"/>
      <c r="AB1402" s="211"/>
      <c r="AC1402" s="211"/>
      <c r="AD1402" s="211"/>
      <c r="AE1402" s="211"/>
      <c r="AF1402" s="211"/>
      <c r="AG1402" s="211" t="s">
        <v>288</v>
      </c>
      <c r="AH1402" s="211">
        <v>0</v>
      </c>
      <c r="AI1402" s="211"/>
      <c r="AJ1402" s="211"/>
      <c r="AK1402" s="211"/>
      <c r="AL1402" s="211"/>
      <c r="AM1402" s="211"/>
      <c r="AN1402" s="211"/>
      <c r="AO1402" s="211"/>
      <c r="AP1402" s="211"/>
      <c r="AQ1402" s="211"/>
      <c r="AR1402" s="211"/>
      <c r="AS1402" s="211"/>
      <c r="AT1402" s="211"/>
      <c r="AU1402" s="211"/>
      <c r="AV1402" s="211"/>
      <c r="AW1402" s="211"/>
      <c r="AX1402" s="211"/>
      <c r="AY1402" s="211"/>
      <c r="AZ1402" s="211"/>
      <c r="BA1402" s="211"/>
      <c r="BB1402" s="211"/>
      <c r="BC1402" s="211"/>
      <c r="BD1402" s="211"/>
      <c r="BE1402" s="211"/>
      <c r="BF1402" s="211"/>
      <c r="BG1402" s="211"/>
      <c r="BH1402" s="211"/>
    </row>
    <row r="1403" spans="1:60" outlineLevel="1" x14ac:dyDescent="0.2">
      <c r="A1403" s="233">
        <v>354</v>
      </c>
      <c r="B1403" s="234" t="s">
        <v>3091</v>
      </c>
      <c r="C1403" s="252" t="s">
        <v>3092</v>
      </c>
      <c r="D1403" s="235" t="s">
        <v>980</v>
      </c>
      <c r="E1403" s="236">
        <v>12</v>
      </c>
      <c r="F1403" s="237"/>
      <c r="G1403" s="238">
        <f>ROUND(E1403*F1403,2)</f>
        <v>0</v>
      </c>
      <c r="H1403" s="237"/>
      <c r="I1403" s="238">
        <f>ROUND(E1403*H1403,2)</f>
        <v>0</v>
      </c>
      <c r="J1403" s="237"/>
      <c r="K1403" s="238">
        <f>ROUND(E1403*J1403,2)</f>
        <v>0</v>
      </c>
      <c r="L1403" s="238">
        <v>21</v>
      </c>
      <c r="M1403" s="238">
        <f>G1403*(1+L1403/100)</f>
        <v>0</v>
      </c>
      <c r="N1403" s="238">
        <v>0</v>
      </c>
      <c r="O1403" s="238">
        <f>ROUND(E1403*N1403,2)</f>
        <v>0</v>
      </c>
      <c r="P1403" s="238">
        <v>0</v>
      </c>
      <c r="Q1403" s="238">
        <f>ROUND(E1403*P1403,2)</f>
        <v>0</v>
      </c>
      <c r="R1403" s="238"/>
      <c r="S1403" s="238" t="s">
        <v>247</v>
      </c>
      <c r="T1403" s="239" t="s">
        <v>215</v>
      </c>
      <c r="U1403" s="222">
        <v>0</v>
      </c>
      <c r="V1403" s="222">
        <f>ROUND(E1403*U1403,2)</f>
        <v>0</v>
      </c>
      <c r="W1403" s="222"/>
      <c r="X1403" s="222" t="s">
        <v>248</v>
      </c>
      <c r="Y1403" s="211"/>
      <c r="Z1403" s="211"/>
      <c r="AA1403" s="211"/>
      <c r="AB1403" s="211"/>
      <c r="AC1403" s="211"/>
      <c r="AD1403" s="211"/>
      <c r="AE1403" s="211"/>
      <c r="AF1403" s="211"/>
      <c r="AG1403" s="211" t="s">
        <v>249</v>
      </c>
      <c r="AH1403" s="211"/>
      <c r="AI1403" s="211"/>
      <c r="AJ1403" s="211"/>
      <c r="AK1403" s="211"/>
      <c r="AL1403" s="211"/>
      <c r="AM1403" s="211"/>
      <c r="AN1403" s="211"/>
      <c r="AO1403" s="211"/>
      <c r="AP1403" s="211"/>
      <c r="AQ1403" s="211"/>
      <c r="AR1403" s="211"/>
      <c r="AS1403" s="211"/>
      <c r="AT1403" s="211"/>
      <c r="AU1403" s="211"/>
      <c r="AV1403" s="211"/>
      <c r="AW1403" s="211"/>
      <c r="AX1403" s="211"/>
      <c r="AY1403" s="211"/>
      <c r="AZ1403" s="211"/>
      <c r="BA1403" s="211"/>
      <c r="BB1403" s="211"/>
      <c r="BC1403" s="211"/>
      <c r="BD1403" s="211"/>
      <c r="BE1403" s="211"/>
      <c r="BF1403" s="211"/>
      <c r="BG1403" s="211"/>
      <c r="BH1403" s="211"/>
    </row>
    <row r="1404" spans="1:60" outlineLevel="1" x14ac:dyDescent="0.2">
      <c r="A1404" s="218"/>
      <c r="B1404" s="219"/>
      <c r="C1404" s="268" t="s">
        <v>3093</v>
      </c>
      <c r="D1404" s="259"/>
      <c r="E1404" s="260">
        <v>12</v>
      </c>
      <c r="F1404" s="222"/>
      <c r="G1404" s="222"/>
      <c r="H1404" s="222"/>
      <c r="I1404" s="222"/>
      <c r="J1404" s="222"/>
      <c r="K1404" s="222"/>
      <c r="L1404" s="222"/>
      <c r="M1404" s="222"/>
      <c r="N1404" s="222"/>
      <c r="O1404" s="222"/>
      <c r="P1404" s="222"/>
      <c r="Q1404" s="222"/>
      <c r="R1404" s="222"/>
      <c r="S1404" s="222"/>
      <c r="T1404" s="222"/>
      <c r="U1404" s="222"/>
      <c r="V1404" s="222"/>
      <c r="W1404" s="222"/>
      <c r="X1404" s="222"/>
      <c r="Y1404" s="211"/>
      <c r="Z1404" s="211"/>
      <c r="AA1404" s="211"/>
      <c r="AB1404" s="211"/>
      <c r="AC1404" s="211"/>
      <c r="AD1404" s="211"/>
      <c r="AE1404" s="211"/>
      <c r="AF1404" s="211"/>
      <c r="AG1404" s="211" t="s">
        <v>288</v>
      </c>
      <c r="AH1404" s="211">
        <v>0</v>
      </c>
      <c r="AI1404" s="211"/>
      <c r="AJ1404" s="211"/>
      <c r="AK1404" s="211"/>
      <c r="AL1404" s="211"/>
      <c r="AM1404" s="211"/>
      <c r="AN1404" s="211"/>
      <c r="AO1404" s="211"/>
      <c r="AP1404" s="211"/>
      <c r="AQ1404" s="211"/>
      <c r="AR1404" s="211"/>
      <c r="AS1404" s="211"/>
      <c r="AT1404" s="211"/>
      <c r="AU1404" s="211"/>
      <c r="AV1404" s="211"/>
      <c r="AW1404" s="211"/>
      <c r="AX1404" s="211"/>
      <c r="AY1404" s="211"/>
      <c r="AZ1404" s="211"/>
      <c r="BA1404" s="211"/>
      <c r="BB1404" s="211"/>
      <c r="BC1404" s="211"/>
      <c r="BD1404" s="211"/>
      <c r="BE1404" s="211"/>
      <c r="BF1404" s="211"/>
      <c r="BG1404" s="211"/>
      <c r="BH1404" s="211"/>
    </row>
    <row r="1405" spans="1:60" outlineLevel="1" x14ac:dyDescent="0.2">
      <c r="A1405" s="233">
        <v>355</v>
      </c>
      <c r="B1405" s="234" t="s">
        <v>3094</v>
      </c>
      <c r="C1405" s="252" t="s">
        <v>3095</v>
      </c>
      <c r="D1405" s="235" t="s">
        <v>980</v>
      </c>
      <c r="E1405" s="236">
        <v>30</v>
      </c>
      <c r="F1405" s="237"/>
      <c r="G1405" s="238">
        <f>ROUND(E1405*F1405,2)</f>
        <v>0</v>
      </c>
      <c r="H1405" s="237"/>
      <c r="I1405" s="238">
        <f>ROUND(E1405*H1405,2)</f>
        <v>0</v>
      </c>
      <c r="J1405" s="237"/>
      <c r="K1405" s="238">
        <f>ROUND(E1405*J1405,2)</f>
        <v>0</v>
      </c>
      <c r="L1405" s="238">
        <v>21</v>
      </c>
      <c r="M1405" s="238">
        <f>G1405*(1+L1405/100)</f>
        <v>0</v>
      </c>
      <c r="N1405" s="238">
        <v>0</v>
      </c>
      <c r="O1405" s="238">
        <f>ROUND(E1405*N1405,2)</f>
        <v>0</v>
      </c>
      <c r="P1405" s="238">
        <v>0</v>
      </c>
      <c r="Q1405" s="238">
        <f>ROUND(E1405*P1405,2)</f>
        <v>0</v>
      </c>
      <c r="R1405" s="238"/>
      <c r="S1405" s="238" t="s">
        <v>247</v>
      </c>
      <c r="T1405" s="239" t="s">
        <v>215</v>
      </c>
      <c r="U1405" s="222">
        <v>0</v>
      </c>
      <c r="V1405" s="222">
        <f>ROUND(E1405*U1405,2)</f>
        <v>0</v>
      </c>
      <c r="W1405" s="222"/>
      <c r="X1405" s="222" t="s">
        <v>248</v>
      </c>
      <c r="Y1405" s="211"/>
      <c r="Z1405" s="211"/>
      <c r="AA1405" s="211"/>
      <c r="AB1405" s="211"/>
      <c r="AC1405" s="211"/>
      <c r="AD1405" s="211"/>
      <c r="AE1405" s="211"/>
      <c r="AF1405" s="211"/>
      <c r="AG1405" s="211" t="s">
        <v>249</v>
      </c>
      <c r="AH1405" s="211"/>
      <c r="AI1405" s="211"/>
      <c r="AJ1405" s="211"/>
      <c r="AK1405" s="211"/>
      <c r="AL1405" s="211"/>
      <c r="AM1405" s="211"/>
      <c r="AN1405" s="211"/>
      <c r="AO1405" s="211"/>
      <c r="AP1405" s="211"/>
      <c r="AQ1405" s="211"/>
      <c r="AR1405" s="211"/>
      <c r="AS1405" s="211"/>
      <c r="AT1405" s="211"/>
      <c r="AU1405" s="211"/>
      <c r="AV1405" s="211"/>
      <c r="AW1405" s="211"/>
      <c r="AX1405" s="211"/>
      <c r="AY1405" s="211"/>
      <c r="AZ1405" s="211"/>
      <c r="BA1405" s="211"/>
      <c r="BB1405" s="211"/>
      <c r="BC1405" s="211"/>
      <c r="BD1405" s="211"/>
      <c r="BE1405" s="211"/>
      <c r="BF1405" s="211"/>
      <c r="BG1405" s="211"/>
      <c r="BH1405" s="211"/>
    </row>
    <row r="1406" spans="1:60" outlineLevel="1" x14ac:dyDescent="0.2">
      <c r="A1406" s="218"/>
      <c r="B1406" s="219"/>
      <c r="C1406" s="253" t="s">
        <v>3209</v>
      </c>
      <c r="D1406" s="240"/>
      <c r="E1406" s="240"/>
      <c r="F1406" s="240"/>
      <c r="G1406" s="240"/>
      <c r="H1406" s="222"/>
      <c r="I1406" s="222"/>
      <c r="J1406" s="222"/>
      <c r="K1406" s="222"/>
      <c r="L1406" s="222"/>
      <c r="M1406" s="222"/>
      <c r="N1406" s="222"/>
      <c r="O1406" s="222"/>
      <c r="P1406" s="222"/>
      <c r="Q1406" s="222"/>
      <c r="R1406" s="222"/>
      <c r="S1406" s="222"/>
      <c r="T1406" s="222"/>
      <c r="U1406" s="222"/>
      <c r="V1406" s="222"/>
      <c r="W1406" s="222"/>
      <c r="X1406" s="222"/>
      <c r="Y1406" s="211"/>
      <c r="Z1406" s="211"/>
      <c r="AA1406" s="211"/>
      <c r="AB1406" s="211"/>
      <c r="AC1406" s="211"/>
      <c r="AD1406" s="211"/>
      <c r="AE1406" s="211"/>
      <c r="AF1406" s="211"/>
      <c r="AG1406" s="211" t="s">
        <v>219</v>
      </c>
      <c r="AH1406" s="211"/>
      <c r="AI1406" s="211"/>
      <c r="AJ1406" s="211"/>
      <c r="AK1406" s="211"/>
      <c r="AL1406" s="211"/>
      <c r="AM1406" s="211"/>
      <c r="AN1406" s="211"/>
      <c r="AO1406" s="211"/>
      <c r="AP1406" s="211"/>
      <c r="AQ1406" s="211"/>
      <c r="AR1406" s="211"/>
      <c r="AS1406" s="211"/>
      <c r="AT1406" s="211"/>
      <c r="AU1406" s="211"/>
      <c r="AV1406" s="211"/>
      <c r="AW1406" s="211"/>
      <c r="AX1406" s="211"/>
      <c r="AY1406" s="211"/>
      <c r="AZ1406" s="211"/>
      <c r="BA1406" s="211"/>
      <c r="BB1406" s="211"/>
      <c r="BC1406" s="211"/>
      <c r="BD1406" s="211"/>
      <c r="BE1406" s="211"/>
      <c r="BF1406" s="211"/>
      <c r="BG1406" s="211"/>
      <c r="BH1406" s="211"/>
    </row>
    <row r="1407" spans="1:60" outlineLevel="1" x14ac:dyDescent="0.2">
      <c r="A1407" s="218"/>
      <c r="B1407" s="219"/>
      <c r="C1407" s="254" t="s">
        <v>3210</v>
      </c>
      <c r="D1407" s="242"/>
      <c r="E1407" s="242"/>
      <c r="F1407" s="242"/>
      <c r="G1407" s="242"/>
      <c r="H1407" s="222"/>
      <c r="I1407" s="222"/>
      <c r="J1407" s="222"/>
      <c r="K1407" s="222"/>
      <c r="L1407" s="222"/>
      <c r="M1407" s="222"/>
      <c r="N1407" s="222"/>
      <c r="O1407" s="222"/>
      <c r="P1407" s="222"/>
      <c r="Q1407" s="222"/>
      <c r="R1407" s="222"/>
      <c r="S1407" s="222"/>
      <c r="T1407" s="222"/>
      <c r="U1407" s="222"/>
      <c r="V1407" s="222"/>
      <c r="W1407" s="222"/>
      <c r="X1407" s="222"/>
      <c r="Y1407" s="211"/>
      <c r="Z1407" s="211"/>
      <c r="AA1407" s="211"/>
      <c r="AB1407" s="211"/>
      <c r="AC1407" s="211"/>
      <c r="AD1407" s="211"/>
      <c r="AE1407" s="211"/>
      <c r="AF1407" s="211"/>
      <c r="AG1407" s="211" t="s">
        <v>219</v>
      </c>
      <c r="AH1407" s="211"/>
      <c r="AI1407" s="211"/>
      <c r="AJ1407" s="211"/>
      <c r="AK1407" s="211"/>
      <c r="AL1407" s="211"/>
      <c r="AM1407" s="211"/>
      <c r="AN1407" s="211"/>
      <c r="AO1407" s="211"/>
      <c r="AP1407" s="211"/>
      <c r="AQ1407" s="211"/>
      <c r="AR1407" s="211"/>
      <c r="AS1407" s="211"/>
      <c r="AT1407" s="211"/>
      <c r="AU1407" s="211"/>
      <c r="AV1407" s="211"/>
      <c r="AW1407" s="211"/>
      <c r="AX1407" s="211"/>
      <c r="AY1407" s="211"/>
      <c r="AZ1407" s="211"/>
      <c r="BA1407" s="241" t="str">
        <f>C1407</f>
        <v>popis: zábradlí ocelové žárově zinkováno - kotveno do ostění okna nosný profil Ř42,4x2,0 mm, výplň Ř12x1,5 mm, max. rozteč 120 mm</v>
      </c>
      <c r="BB1407" s="211"/>
      <c r="BC1407" s="211"/>
      <c r="BD1407" s="211"/>
      <c r="BE1407" s="211"/>
      <c r="BF1407" s="211"/>
      <c r="BG1407" s="211"/>
      <c r="BH1407" s="211"/>
    </row>
    <row r="1408" spans="1:60" outlineLevel="1" x14ac:dyDescent="0.2">
      <c r="A1408" s="218"/>
      <c r="B1408" s="219"/>
      <c r="C1408" s="254" t="s">
        <v>1491</v>
      </c>
      <c r="D1408" s="242"/>
      <c r="E1408" s="242"/>
      <c r="F1408" s="242"/>
      <c r="G1408" s="242"/>
      <c r="H1408" s="222"/>
      <c r="I1408" s="222"/>
      <c r="J1408" s="222"/>
      <c r="K1408" s="222"/>
      <c r="L1408" s="222"/>
      <c r="M1408" s="222"/>
      <c r="N1408" s="222"/>
      <c r="O1408" s="222"/>
      <c r="P1408" s="222"/>
      <c r="Q1408" s="222"/>
      <c r="R1408" s="222"/>
      <c r="S1408" s="222"/>
      <c r="T1408" s="222"/>
      <c r="U1408" s="222"/>
      <c r="V1408" s="222"/>
      <c r="W1408" s="222"/>
      <c r="X1408" s="222"/>
      <c r="Y1408" s="211"/>
      <c r="Z1408" s="211"/>
      <c r="AA1408" s="211"/>
      <c r="AB1408" s="211"/>
      <c r="AC1408" s="211"/>
      <c r="AD1408" s="211"/>
      <c r="AE1408" s="211"/>
      <c r="AF1408" s="211"/>
      <c r="AG1408" s="211" t="s">
        <v>219</v>
      </c>
      <c r="AH1408" s="211"/>
      <c r="AI1408" s="211"/>
      <c r="AJ1408" s="211"/>
      <c r="AK1408" s="211"/>
      <c r="AL1408" s="211"/>
      <c r="AM1408" s="211"/>
      <c r="AN1408" s="211"/>
      <c r="AO1408" s="211"/>
      <c r="AP1408" s="211"/>
      <c r="AQ1408" s="211"/>
      <c r="AR1408" s="211"/>
      <c r="AS1408" s="211"/>
      <c r="AT1408" s="211"/>
      <c r="AU1408" s="211"/>
      <c r="AV1408" s="211"/>
      <c r="AW1408" s="211"/>
      <c r="AX1408" s="211"/>
      <c r="AY1408" s="211"/>
      <c r="AZ1408" s="211"/>
      <c r="BA1408" s="211"/>
      <c r="BB1408" s="211"/>
      <c r="BC1408" s="211"/>
      <c r="BD1408" s="211"/>
      <c r="BE1408" s="211"/>
      <c r="BF1408" s="211"/>
      <c r="BG1408" s="211"/>
      <c r="BH1408" s="211"/>
    </row>
    <row r="1409" spans="1:60" outlineLevel="1" x14ac:dyDescent="0.2">
      <c r="A1409" s="218"/>
      <c r="B1409" s="219"/>
      <c r="C1409" s="254" t="s">
        <v>3152</v>
      </c>
      <c r="D1409" s="242"/>
      <c r="E1409" s="242"/>
      <c r="F1409" s="242"/>
      <c r="G1409" s="242"/>
      <c r="H1409" s="222"/>
      <c r="I1409" s="222"/>
      <c r="J1409" s="222"/>
      <c r="K1409" s="222"/>
      <c r="L1409" s="222"/>
      <c r="M1409" s="222"/>
      <c r="N1409" s="222"/>
      <c r="O1409" s="222"/>
      <c r="P1409" s="222"/>
      <c r="Q1409" s="222"/>
      <c r="R1409" s="222"/>
      <c r="S1409" s="222"/>
      <c r="T1409" s="222"/>
      <c r="U1409" s="222"/>
      <c r="V1409" s="222"/>
      <c r="W1409" s="222"/>
      <c r="X1409" s="222"/>
      <c r="Y1409" s="211"/>
      <c r="Z1409" s="211"/>
      <c r="AA1409" s="211"/>
      <c r="AB1409" s="211"/>
      <c r="AC1409" s="211"/>
      <c r="AD1409" s="211"/>
      <c r="AE1409" s="211"/>
      <c r="AF1409" s="211"/>
      <c r="AG1409" s="211" t="s">
        <v>219</v>
      </c>
      <c r="AH1409" s="211"/>
      <c r="AI1409" s="211"/>
      <c r="AJ1409" s="211"/>
      <c r="AK1409" s="211"/>
      <c r="AL1409" s="211"/>
      <c r="AM1409" s="211"/>
      <c r="AN1409" s="211"/>
      <c r="AO1409" s="211"/>
      <c r="AP1409" s="211"/>
      <c r="AQ1409" s="211"/>
      <c r="AR1409" s="211"/>
      <c r="AS1409" s="211"/>
      <c r="AT1409" s="211"/>
      <c r="AU1409" s="211"/>
      <c r="AV1409" s="211"/>
      <c r="AW1409" s="211"/>
      <c r="AX1409" s="211"/>
      <c r="AY1409" s="211"/>
      <c r="AZ1409" s="211"/>
      <c r="BA1409" s="211"/>
      <c r="BB1409" s="211"/>
      <c r="BC1409" s="211"/>
      <c r="BD1409" s="211"/>
      <c r="BE1409" s="211"/>
      <c r="BF1409" s="211"/>
      <c r="BG1409" s="211"/>
      <c r="BH1409" s="211"/>
    </row>
    <row r="1410" spans="1:60" outlineLevel="1" x14ac:dyDescent="0.2">
      <c r="A1410" s="218"/>
      <c r="B1410" s="219"/>
      <c r="C1410" s="254" t="s">
        <v>1494</v>
      </c>
      <c r="D1410" s="242"/>
      <c r="E1410" s="242"/>
      <c r="F1410" s="242"/>
      <c r="G1410" s="242"/>
      <c r="H1410" s="222"/>
      <c r="I1410" s="222"/>
      <c r="J1410" s="222"/>
      <c r="K1410" s="222"/>
      <c r="L1410" s="222"/>
      <c r="M1410" s="222"/>
      <c r="N1410" s="222"/>
      <c r="O1410" s="222"/>
      <c r="P1410" s="222"/>
      <c r="Q1410" s="222"/>
      <c r="R1410" s="222"/>
      <c r="S1410" s="222"/>
      <c r="T1410" s="222"/>
      <c r="U1410" s="222"/>
      <c r="V1410" s="222"/>
      <c r="W1410" s="222"/>
      <c r="X1410" s="222"/>
      <c r="Y1410" s="211"/>
      <c r="Z1410" s="211"/>
      <c r="AA1410" s="211"/>
      <c r="AB1410" s="211"/>
      <c r="AC1410" s="211"/>
      <c r="AD1410" s="211"/>
      <c r="AE1410" s="211"/>
      <c r="AF1410" s="211"/>
      <c r="AG1410" s="211" t="s">
        <v>219</v>
      </c>
      <c r="AH1410" s="211"/>
      <c r="AI1410" s="211"/>
      <c r="AJ1410" s="211"/>
      <c r="AK1410" s="211"/>
      <c r="AL1410" s="211"/>
      <c r="AM1410" s="211"/>
      <c r="AN1410" s="211"/>
      <c r="AO1410" s="211"/>
      <c r="AP1410" s="211"/>
      <c r="AQ1410" s="211"/>
      <c r="AR1410" s="211"/>
      <c r="AS1410" s="211"/>
      <c r="AT1410" s="211"/>
      <c r="AU1410" s="211"/>
      <c r="AV1410" s="211"/>
      <c r="AW1410" s="211"/>
      <c r="AX1410" s="211"/>
      <c r="AY1410" s="211"/>
      <c r="AZ1410" s="211"/>
      <c r="BA1410" s="211"/>
      <c r="BB1410" s="211"/>
      <c r="BC1410" s="211"/>
      <c r="BD1410" s="211"/>
      <c r="BE1410" s="211"/>
      <c r="BF1410" s="211"/>
      <c r="BG1410" s="211"/>
      <c r="BH1410" s="211"/>
    </row>
    <row r="1411" spans="1:60" outlineLevel="1" x14ac:dyDescent="0.2">
      <c r="A1411" s="218"/>
      <c r="B1411" s="219"/>
      <c r="C1411" s="254" t="s">
        <v>1383</v>
      </c>
      <c r="D1411" s="242"/>
      <c r="E1411" s="242"/>
      <c r="F1411" s="242"/>
      <c r="G1411" s="242"/>
      <c r="H1411" s="222"/>
      <c r="I1411" s="222"/>
      <c r="J1411" s="222"/>
      <c r="K1411" s="222"/>
      <c r="L1411" s="222"/>
      <c r="M1411" s="222"/>
      <c r="N1411" s="222"/>
      <c r="O1411" s="222"/>
      <c r="P1411" s="222"/>
      <c r="Q1411" s="222"/>
      <c r="R1411" s="222"/>
      <c r="S1411" s="222"/>
      <c r="T1411" s="222"/>
      <c r="U1411" s="222"/>
      <c r="V1411" s="222"/>
      <c r="W1411" s="222"/>
      <c r="X1411" s="222"/>
      <c r="Y1411" s="211"/>
      <c r="Z1411" s="211"/>
      <c r="AA1411" s="211"/>
      <c r="AB1411" s="211"/>
      <c r="AC1411" s="211"/>
      <c r="AD1411" s="211"/>
      <c r="AE1411" s="211"/>
      <c r="AF1411" s="211"/>
      <c r="AG1411" s="211" t="s">
        <v>219</v>
      </c>
      <c r="AH1411" s="211"/>
      <c r="AI1411" s="211"/>
      <c r="AJ1411" s="211"/>
      <c r="AK1411" s="211"/>
      <c r="AL1411" s="211"/>
      <c r="AM1411" s="211"/>
      <c r="AN1411" s="211"/>
      <c r="AO1411" s="211"/>
      <c r="AP1411" s="211"/>
      <c r="AQ1411" s="211"/>
      <c r="AR1411" s="211"/>
      <c r="AS1411" s="211"/>
      <c r="AT1411" s="211"/>
      <c r="AU1411" s="211"/>
      <c r="AV1411" s="211"/>
      <c r="AW1411" s="211"/>
      <c r="AX1411" s="211"/>
      <c r="AY1411" s="211"/>
      <c r="AZ1411" s="211"/>
      <c r="BA1411" s="211"/>
      <c r="BB1411" s="211"/>
      <c r="BC1411" s="211"/>
      <c r="BD1411" s="211"/>
      <c r="BE1411" s="211"/>
      <c r="BF1411" s="211"/>
      <c r="BG1411" s="211"/>
      <c r="BH1411" s="211"/>
    </row>
    <row r="1412" spans="1:60" outlineLevel="1" x14ac:dyDescent="0.2">
      <c r="A1412" s="218"/>
      <c r="B1412" s="219"/>
      <c r="C1412" s="268" t="s">
        <v>3096</v>
      </c>
      <c r="D1412" s="259"/>
      <c r="E1412" s="260">
        <v>30</v>
      </c>
      <c r="F1412" s="222"/>
      <c r="G1412" s="222"/>
      <c r="H1412" s="222"/>
      <c r="I1412" s="222"/>
      <c r="J1412" s="222"/>
      <c r="K1412" s="222"/>
      <c r="L1412" s="222"/>
      <c r="M1412" s="222"/>
      <c r="N1412" s="222"/>
      <c r="O1412" s="222"/>
      <c r="P1412" s="222"/>
      <c r="Q1412" s="222"/>
      <c r="R1412" s="222"/>
      <c r="S1412" s="222"/>
      <c r="T1412" s="222"/>
      <c r="U1412" s="222"/>
      <c r="V1412" s="222"/>
      <c r="W1412" s="222"/>
      <c r="X1412" s="222"/>
      <c r="Y1412" s="211"/>
      <c r="Z1412" s="211"/>
      <c r="AA1412" s="211"/>
      <c r="AB1412" s="211"/>
      <c r="AC1412" s="211"/>
      <c r="AD1412" s="211"/>
      <c r="AE1412" s="211"/>
      <c r="AF1412" s="211"/>
      <c r="AG1412" s="211" t="s">
        <v>288</v>
      </c>
      <c r="AH1412" s="211">
        <v>0</v>
      </c>
      <c r="AI1412" s="211"/>
      <c r="AJ1412" s="211"/>
      <c r="AK1412" s="211"/>
      <c r="AL1412" s="211"/>
      <c r="AM1412" s="211"/>
      <c r="AN1412" s="211"/>
      <c r="AO1412" s="211"/>
      <c r="AP1412" s="211"/>
      <c r="AQ1412" s="211"/>
      <c r="AR1412" s="211"/>
      <c r="AS1412" s="211"/>
      <c r="AT1412" s="211"/>
      <c r="AU1412" s="211"/>
      <c r="AV1412" s="211"/>
      <c r="AW1412" s="211"/>
      <c r="AX1412" s="211"/>
      <c r="AY1412" s="211"/>
      <c r="AZ1412" s="211"/>
      <c r="BA1412" s="211"/>
      <c r="BB1412" s="211"/>
      <c r="BC1412" s="211"/>
      <c r="BD1412" s="211"/>
      <c r="BE1412" s="211"/>
      <c r="BF1412" s="211"/>
      <c r="BG1412" s="211"/>
      <c r="BH1412" s="211"/>
    </row>
    <row r="1413" spans="1:60" outlineLevel="1" x14ac:dyDescent="0.2">
      <c r="A1413" s="233">
        <v>356</v>
      </c>
      <c r="B1413" s="234" t="s">
        <v>3097</v>
      </c>
      <c r="C1413" s="252" t="s">
        <v>3098</v>
      </c>
      <c r="D1413" s="235" t="s">
        <v>980</v>
      </c>
      <c r="E1413" s="236">
        <v>6</v>
      </c>
      <c r="F1413" s="237"/>
      <c r="G1413" s="238">
        <f>ROUND(E1413*F1413,2)</f>
        <v>0</v>
      </c>
      <c r="H1413" s="237"/>
      <c r="I1413" s="238">
        <f>ROUND(E1413*H1413,2)</f>
        <v>0</v>
      </c>
      <c r="J1413" s="237"/>
      <c r="K1413" s="238">
        <f>ROUND(E1413*J1413,2)</f>
        <v>0</v>
      </c>
      <c r="L1413" s="238">
        <v>21</v>
      </c>
      <c r="M1413" s="238">
        <f>G1413*(1+L1413/100)</f>
        <v>0</v>
      </c>
      <c r="N1413" s="238">
        <v>0</v>
      </c>
      <c r="O1413" s="238">
        <f>ROUND(E1413*N1413,2)</f>
        <v>0</v>
      </c>
      <c r="P1413" s="238">
        <v>0</v>
      </c>
      <c r="Q1413" s="238">
        <f>ROUND(E1413*P1413,2)</f>
        <v>0</v>
      </c>
      <c r="R1413" s="238"/>
      <c r="S1413" s="238" t="s">
        <v>247</v>
      </c>
      <c r="T1413" s="239" t="s">
        <v>215</v>
      </c>
      <c r="U1413" s="222">
        <v>0</v>
      </c>
      <c r="V1413" s="222">
        <f>ROUND(E1413*U1413,2)</f>
        <v>0</v>
      </c>
      <c r="W1413" s="222"/>
      <c r="X1413" s="222" t="s">
        <v>248</v>
      </c>
      <c r="Y1413" s="211"/>
      <c r="Z1413" s="211"/>
      <c r="AA1413" s="211"/>
      <c r="AB1413" s="211"/>
      <c r="AC1413" s="211"/>
      <c r="AD1413" s="211"/>
      <c r="AE1413" s="211"/>
      <c r="AF1413" s="211"/>
      <c r="AG1413" s="211" t="s">
        <v>249</v>
      </c>
      <c r="AH1413" s="211"/>
      <c r="AI1413" s="211"/>
      <c r="AJ1413" s="211"/>
      <c r="AK1413" s="211"/>
      <c r="AL1413" s="211"/>
      <c r="AM1413" s="211"/>
      <c r="AN1413" s="211"/>
      <c r="AO1413" s="211"/>
      <c r="AP1413" s="211"/>
      <c r="AQ1413" s="211"/>
      <c r="AR1413" s="211"/>
      <c r="AS1413" s="211"/>
      <c r="AT1413" s="211"/>
      <c r="AU1413" s="211"/>
      <c r="AV1413" s="211"/>
      <c r="AW1413" s="211"/>
      <c r="AX1413" s="211"/>
      <c r="AY1413" s="211"/>
      <c r="AZ1413" s="211"/>
      <c r="BA1413" s="211"/>
      <c r="BB1413" s="211"/>
      <c r="BC1413" s="211"/>
      <c r="BD1413" s="211"/>
      <c r="BE1413" s="211"/>
      <c r="BF1413" s="211"/>
      <c r="BG1413" s="211"/>
      <c r="BH1413" s="211"/>
    </row>
    <row r="1414" spans="1:60" outlineLevel="1" x14ac:dyDescent="0.2">
      <c r="A1414" s="218"/>
      <c r="B1414" s="219"/>
      <c r="C1414" s="253" t="s">
        <v>3209</v>
      </c>
      <c r="D1414" s="240"/>
      <c r="E1414" s="240"/>
      <c r="F1414" s="240"/>
      <c r="G1414" s="240"/>
      <c r="H1414" s="222"/>
      <c r="I1414" s="222"/>
      <c r="J1414" s="222"/>
      <c r="K1414" s="222"/>
      <c r="L1414" s="222"/>
      <c r="M1414" s="222"/>
      <c r="N1414" s="222"/>
      <c r="O1414" s="222"/>
      <c r="P1414" s="222"/>
      <c r="Q1414" s="222"/>
      <c r="R1414" s="222"/>
      <c r="S1414" s="222"/>
      <c r="T1414" s="222"/>
      <c r="U1414" s="222"/>
      <c r="V1414" s="222"/>
      <c r="W1414" s="222"/>
      <c r="X1414" s="222"/>
      <c r="Y1414" s="211"/>
      <c r="Z1414" s="211"/>
      <c r="AA1414" s="211"/>
      <c r="AB1414" s="211"/>
      <c r="AC1414" s="211"/>
      <c r="AD1414" s="211"/>
      <c r="AE1414" s="211"/>
      <c r="AF1414" s="211"/>
      <c r="AG1414" s="211" t="s">
        <v>219</v>
      </c>
      <c r="AH1414" s="211"/>
      <c r="AI1414" s="211"/>
      <c r="AJ1414" s="211"/>
      <c r="AK1414" s="211"/>
      <c r="AL1414" s="211"/>
      <c r="AM1414" s="211"/>
      <c r="AN1414" s="211"/>
      <c r="AO1414" s="211"/>
      <c r="AP1414" s="211"/>
      <c r="AQ1414" s="211"/>
      <c r="AR1414" s="211"/>
      <c r="AS1414" s="211"/>
      <c r="AT1414" s="211"/>
      <c r="AU1414" s="211"/>
      <c r="AV1414" s="211"/>
      <c r="AW1414" s="211"/>
      <c r="AX1414" s="211"/>
      <c r="AY1414" s="211"/>
      <c r="AZ1414" s="211"/>
      <c r="BA1414" s="211"/>
      <c r="BB1414" s="211"/>
      <c r="BC1414" s="211"/>
      <c r="BD1414" s="211"/>
      <c r="BE1414" s="211"/>
      <c r="BF1414" s="211"/>
      <c r="BG1414" s="211"/>
      <c r="BH1414" s="211"/>
    </row>
    <row r="1415" spans="1:60" outlineLevel="1" x14ac:dyDescent="0.2">
      <c r="A1415" s="218"/>
      <c r="B1415" s="219"/>
      <c r="C1415" s="254" t="s">
        <v>3210</v>
      </c>
      <c r="D1415" s="242"/>
      <c r="E1415" s="242"/>
      <c r="F1415" s="242"/>
      <c r="G1415" s="242"/>
      <c r="H1415" s="222"/>
      <c r="I1415" s="222"/>
      <c r="J1415" s="222"/>
      <c r="K1415" s="222"/>
      <c r="L1415" s="222"/>
      <c r="M1415" s="222"/>
      <c r="N1415" s="222"/>
      <c r="O1415" s="222"/>
      <c r="P1415" s="222"/>
      <c r="Q1415" s="222"/>
      <c r="R1415" s="222"/>
      <c r="S1415" s="222"/>
      <c r="T1415" s="222"/>
      <c r="U1415" s="222"/>
      <c r="V1415" s="222"/>
      <c r="W1415" s="222"/>
      <c r="X1415" s="222"/>
      <c r="Y1415" s="211"/>
      <c r="Z1415" s="211"/>
      <c r="AA1415" s="211"/>
      <c r="AB1415" s="211"/>
      <c r="AC1415" s="211"/>
      <c r="AD1415" s="211"/>
      <c r="AE1415" s="211"/>
      <c r="AF1415" s="211"/>
      <c r="AG1415" s="211" t="s">
        <v>219</v>
      </c>
      <c r="AH1415" s="211"/>
      <c r="AI1415" s="211"/>
      <c r="AJ1415" s="211"/>
      <c r="AK1415" s="211"/>
      <c r="AL1415" s="211"/>
      <c r="AM1415" s="211"/>
      <c r="AN1415" s="211"/>
      <c r="AO1415" s="211"/>
      <c r="AP1415" s="211"/>
      <c r="AQ1415" s="211"/>
      <c r="AR1415" s="211"/>
      <c r="AS1415" s="211"/>
      <c r="AT1415" s="211"/>
      <c r="AU1415" s="211"/>
      <c r="AV1415" s="211"/>
      <c r="AW1415" s="211"/>
      <c r="AX1415" s="211"/>
      <c r="AY1415" s="211"/>
      <c r="AZ1415" s="211"/>
      <c r="BA1415" s="241" t="str">
        <f>C1415</f>
        <v>popis: zábradlí ocelové žárově zinkováno - kotveno do ostění okna nosný profil Ř42,4x2,0 mm, výplň Ř12x1,5 mm, max. rozteč 120 mm</v>
      </c>
      <c r="BB1415" s="211"/>
      <c r="BC1415" s="211"/>
      <c r="BD1415" s="211"/>
      <c r="BE1415" s="211"/>
      <c r="BF1415" s="211"/>
      <c r="BG1415" s="211"/>
      <c r="BH1415" s="211"/>
    </row>
    <row r="1416" spans="1:60" outlineLevel="1" x14ac:dyDescent="0.2">
      <c r="A1416" s="218"/>
      <c r="B1416" s="219"/>
      <c r="C1416" s="254" t="s">
        <v>1491</v>
      </c>
      <c r="D1416" s="242"/>
      <c r="E1416" s="242"/>
      <c r="F1416" s="242"/>
      <c r="G1416" s="242"/>
      <c r="H1416" s="222"/>
      <c r="I1416" s="222"/>
      <c r="J1416" s="222"/>
      <c r="K1416" s="222"/>
      <c r="L1416" s="222"/>
      <c r="M1416" s="222"/>
      <c r="N1416" s="222"/>
      <c r="O1416" s="222"/>
      <c r="P1416" s="222"/>
      <c r="Q1416" s="222"/>
      <c r="R1416" s="222"/>
      <c r="S1416" s="222"/>
      <c r="T1416" s="222"/>
      <c r="U1416" s="222"/>
      <c r="V1416" s="222"/>
      <c r="W1416" s="222"/>
      <c r="X1416" s="222"/>
      <c r="Y1416" s="211"/>
      <c r="Z1416" s="211"/>
      <c r="AA1416" s="211"/>
      <c r="AB1416" s="211"/>
      <c r="AC1416" s="211"/>
      <c r="AD1416" s="211"/>
      <c r="AE1416" s="211"/>
      <c r="AF1416" s="211"/>
      <c r="AG1416" s="211" t="s">
        <v>219</v>
      </c>
      <c r="AH1416" s="211"/>
      <c r="AI1416" s="211"/>
      <c r="AJ1416" s="211"/>
      <c r="AK1416" s="211"/>
      <c r="AL1416" s="211"/>
      <c r="AM1416" s="211"/>
      <c r="AN1416" s="211"/>
      <c r="AO1416" s="211"/>
      <c r="AP1416" s="211"/>
      <c r="AQ1416" s="211"/>
      <c r="AR1416" s="211"/>
      <c r="AS1416" s="211"/>
      <c r="AT1416" s="211"/>
      <c r="AU1416" s="211"/>
      <c r="AV1416" s="211"/>
      <c r="AW1416" s="211"/>
      <c r="AX1416" s="211"/>
      <c r="AY1416" s="211"/>
      <c r="AZ1416" s="211"/>
      <c r="BA1416" s="211"/>
      <c r="BB1416" s="211"/>
      <c r="BC1416" s="211"/>
      <c r="BD1416" s="211"/>
      <c r="BE1416" s="211"/>
      <c r="BF1416" s="211"/>
      <c r="BG1416" s="211"/>
      <c r="BH1416" s="211"/>
    </row>
    <row r="1417" spans="1:60" outlineLevel="1" x14ac:dyDescent="0.2">
      <c r="A1417" s="218"/>
      <c r="B1417" s="219"/>
      <c r="C1417" s="254" t="s">
        <v>3152</v>
      </c>
      <c r="D1417" s="242"/>
      <c r="E1417" s="242"/>
      <c r="F1417" s="242"/>
      <c r="G1417" s="242"/>
      <c r="H1417" s="222"/>
      <c r="I1417" s="222"/>
      <c r="J1417" s="222"/>
      <c r="K1417" s="222"/>
      <c r="L1417" s="222"/>
      <c r="M1417" s="222"/>
      <c r="N1417" s="222"/>
      <c r="O1417" s="222"/>
      <c r="P1417" s="222"/>
      <c r="Q1417" s="222"/>
      <c r="R1417" s="222"/>
      <c r="S1417" s="222"/>
      <c r="T1417" s="222"/>
      <c r="U1417" s="222"/>
      <c r="V1417" s="222"/>
      <c r="W1417" s="222"/>
      <c r="X1417" s="222"/>
      <c r="Y1417" s="211"/>
      <c r="Z1417" s="211"/>
      <c r="AA1417" s="211"/>
      <c r="AB1417" s="211"/>
      <c r="AC1417" s="211"/>
      <c r="AD1417" s="211"/>
      <c r="AE1417" s="211"/>
      <c r="AF1417" s="211"/>
      <c r="AG1417" s="211" t="s">
        <v>219</v>
      </c>
      <c r="AH1417" s="211"/>
      <c r="AI1417" s="211"/>
      <c r="AJ1417" s="211"/>
      <c r="AK1417" s="211"/>
      <c r="AL1417" s="211"/>
      <c r="AM1417" s="211"/>
      <c r="AN1417" s="211"/>
      <c r="AO1417" s="211"/>
      <c r="AP1417" s="211"/>
      <c r="AQ1417" s="211"/>
      <c r="AR1417" s="211"/>
      <c r="AS1417" s="211"/>
      <c r="AT1417" s="211"/>
      <c r="AU1417" s="211"/>
      <c r="AV1417" s="211"/>
      <c r="AW1417" s="211"/>
      <c r="AX1417" s="211"/>
      <c r="AY1417" s="211"/>
      <c r="AZ1417" s="211"/>
      <c r="BA1417" s="211"/>
      <c r="BB1417" s="211"/>
      <c r="BC1417" s="211"/>
      <c r="BD1417" s="211"/>
      <c r="BE1417" s="211"/>
      <c r="BF1417" s="211"/>
      <c r="BG1417" s="211"/>
      <c r="BH1417" s="211"/>
    </row>
    <row r="1418" spans="1:60" outlineLevel="1" x14ac:dyDescent="0.2">
      <c r="A1418" s="218"/>
      <c r="B1418" s="219"/>
      <c r="C1418" s="254" t="s">
        <v>1494</v>
      </c>
      <c r="D1418" s="242"/>
      <c r="E1418" s="242"/>
      <c r="F1418" s="242"/>
      <c r="G1418" s="242"/>
      <c r="H1418" s="222"/>
      <c r="I1418" s="222"/>
      <c r="J1418" s="222"/>
      <c r="K1418" s="222"/>
      <c r="L1418" s="222"/>
      <c r="M1418" s="222"/>
      <c r="N1418" s="222"/>
      <c r="O1418" s="222"/>
      <c r="P1418" s="222"/>
      <c r="Q1418" s="222"/>
      <c r="R1418" s="222"/>
      <c r="S1418" s="222"/>
      <c r="T1418" s="222"/>
      <c r="U1418" s="222"/>
      <c r="V1418" s="222"/>
      <c r="W1418" s="222"/>
      <c r="X1418" s="222"/>
      <c r="Y1418" s="211"/>
      <c r="Z1418" s="211"/>
      <c r="AA1418" s="211"/>
      <c r="AB1418" s="211"/>
      <c r="AC1418" s="211"/>
      <c r="AD1418" s="211"/>
      <c r="AE1418" s="211"/>
      <c r="AF1418" s="211"/>
      <c r="AG1418" s="211" t="s">
        <v>219</v>
      </c>
      <c r="AH1418" s="211"/>
      <c r="AI1418" s="211"/>
      <c r="AJ1418" s="211"/>
      <c r="AK1418" s="211"/>
      <c r="AL1418" s="211"/>
      <c r="AM1418" s="211"/>
      <c r="AN1418" s="211"/>
      <c r="AO1418" s="211"/>
      <c r="AP1418" s="211"/>
      <c r="AQ1418" s="211"/>
      <c r="AR1418" s="211"/>
      <c r="AS1418" s="211"/>
      <c r="AT1418" s="211"/>
      <c r="AU1418" s="211"/>
      <c r="AV1418" s="211"/>
      <c r="AW1418" s="211"/>
      <c r="AX1418" s="211"/>
      <c r="AY1418" s="211"/>
      <c r="AZ1418" s="211"/>
      <c r="BA1418" s="211"/>
      <c r="BB1418" s="211"/>
      <c r="BC1418" s="211"/>
      <c r="BD1418" s="211"/>
      <c r="BE1418" s="211"/>
      <c r="BF1418" s="211"/>
      <c r="BG1418" s="211"/>
      <c r="BH1418" s="211"/>
    </row>
    <row r="1419" spans="1:60" outlineLevel="1" x14ac:dyDescent="0.2">
      <c r="A1419" s="218"/>
      <c r="B1419" s="219"/>
      <c r="C1419" s="254" t="s">
        <v>1383</v>
      </c>
      <c r="D1419" s="242"/>
      <c r="E1419" s="242"/>
      <c r="F1419" s="242"/>
      <c r="G1419" s="242"/>
      <c r="H1419" s="222"/>
      <c r="I1419" s="222"/>
      <c r="J1419" s="222"/>
      <c r="K1419" s="222"/>
      <c r="L1419" s="222"/>
      <c r="M1419" s="222"/>
      <c r="N1419" s="222"/>
      <c r="O1419" s="222"/>
      <c r="P1419" s="222"/>
      <c r="Q1419" s="222"/>
      <c r="R1419" s="222"/>
      <c r="S1419" s="222"/>
      <c r="T1419" s="222"/>
      <c r="U1419" s="222"/>
      <c r="V1419" s="222"/>
      <c r="W1419" s="222"/>
      <c r="X1419" s="222"/>
      <c r="Y1419" s="211"/>
      <c r="Z1419" s="211"/>
      <c r="AA1419" s="211"/>
      <c r="AB1419" s="211"/>
      <c r="AC1419" s="211"/>
      <c r="AD1419" s="211"/>
      <c r="AE1419" s="211"/>
      <c r="AF1419" s="211"/>
      <c r="AG1419" s="211" t="s">
        <v>219</v>
      </c>
      <c r="AH1419" s="211"/>
      <c r="AI1419" s="211"/>
      <c r="AJ1419" s="211"/>
      <c r="AK1419" s="211"/>
      <c r="AL1419" s="211"/>
      <c r="AM1419" s="211"/>
      <c r="AN1419" s="211"/>
      <c r="AO1419" s="211"/>
      <c r="AP1419" s="211"/>
      <c r="AQ1419" s="211"/>
      <c r="AR1419" s="211"/>
      <c r="AS1419" s="211"/>
      <c r="AT1419" s="211"/>
      <c r="AU1419" s="211"/>
      <c r="AV1419" s="211"/>
      <c r="AW1419" s="211"/>
      <c r="AX1419" s="211"/>
      <c r="AY1419" s="211"/>
      <c r="AZ1419" s="211"/>
      <c r="BA1419" s="211"/>
      <c r="BB1419" s="211"/>
      <c r="BC1419" s="211"/>
      <c r="BD1419" s="211"/>
      <c r="BE1419" s="211"/>
      <c r="BF1419" s="211"/>
      <c r="BG1419" s="211"/>
      <c r="BH1419" s="211"/>
    </row>
    <row r="1420" spans="1:60" outlineLevel="1" x14ac:dyDescent="0.2">
      <c r="A1420" s="218"/>
      <c r="B1420" s="219"/>
      <c r="C1420" s="268" t="s">
        <v>3099</v>
      </c>
      <c r="D1420" s="259"/>
      <c r="E1420" s="260">
        <v>6</v>
      </c>
      <c r="F1420" s="222"/>
      <c r="G1420" s="222"/>
      <c r="H1420" s="222"/>
      <c r="I1420" s="222"/>
      <c r="J1420" s="222"/>
      <c r="K1420" s="222"/>
      <c r="L1420" s="222"/>
      <c r="M1420" s="222"/>
      <c r="N1420" s="222"/>
      <c r="O1420" s="222"/>
      <c r="P1420" s="222"/>
      <c r="Q1420" s="222"/>
      <c r="R1420" s="222"/>
      <c r="S1420" s="222"/>
      <c r="T1420" s="222"/>
      <c r="U1420" s="222"/>
      <c r="V1420" s="222"/>
      <c r="W1420" s="222"/>
      <c r="X1420" s="222"/>
      <c r="Y1420" s="211"/>
      <c r="Z1420" s="211"/>
      <c r="AA1420" s="211"/>
      <c r="AB1420" s="211"/>
      <c r="AC1420" s="211"/>
      <c r="AD1420" s="211"/>
      <c r="AE1420" s="211"/>
      <c r="AF1420" s="211"/>
      <c r="AG1420" s="211" t="s">
        <v>288</v>
      </c>
      <c r="AH1420" s="211">
        <v>0</v>
      </c>
      <c r="AI1420" s="211"/>
      <c r="AJ1420" s="211"/>
      <c r="AK1420" s="211"/>
      <c r="AL1420" s="211"/>
      <c r="AM1420" s="211"/>
      <c r="AN1420" s="211"/>
      <c r="AO1420" s="211"/>
      <c r="AP1420" s="211"/>
      <c r="AQ1420" s="211"/>
      <c r="AR1420" s="211"/>
      <c r="AS1420" s="211"/>
      <c r="AT1420" s="211"/>
      <c r="AU1420" s="211"/>
      <c r="AV1420" s="211"/>
      <c r="AW1420" s="211"/>
      <c r="AX1420" s="211"/>
      <c r="AY1420" s="211"/>
      <c r="AZ1420" s="211"/>
      <c r="BA1420" s="211"/>
      <c r="BB1420" s="211"/>
      <c r="BC1420" s="211"/>
      <c r="BD1420" s="211"/>
      <c r="BE1420" s="211"/>
      <c r="BF1420" s="211"/>
      <c r="BG1420" s="211"/>
      <c r="BH1420" s="211"/>
    </row>
    <row r="1421" spans="1:60" outlineLevel="1" x14ac:dyDescent="0.2">
      <c r="A1421" s="233">
        <v>357</v>
      </c>
      <c r="B1421" s="234" t="s">
        <v>3100</v>
      </c>
      <c r="C1421" s="252" t="s">
        <v>3101</v>
      </c>
      <c r="D1421" s="235" t="s">
        <v>980</v>
      </c>
      <c r="E1421" s="236">
        <v>6</v>
      </c>
      <c r="F1421" s="237"/>
      <c r="G1421" s="238">
        <f>ROUND(E1421*F1421,2)</f>
        <v>0</v>
      </c>
      <c r="H1421" s="237"/>
      <c r="I1421" s="238">
        <f>ROUND(E1421*H1421,2)</f>
        <v>0</v>
      </c>
      <c r="J1421" s="237"/>
      <c r="K1421" s="238">
        <f>ROUND(E1421*J1421,2)</f>
        <v>0</v>
      </c>
      <c r="L1421" s="238">
        <v>21</v>
      </c>
      <c r="M1421" s="238">
        <f>G1421*(1+L1421/100)</f>
        <v>0</v>
      </c>
      <c r="N1421" s="238">
        <v>0</v>
      </c>
      <c r="O1421" s="238">
        <f>ROUND(E1421*N1421,2)</f>
        <v>0</v>
      </c>
      <c r="P1421" s="238">
        <v>0</v>
      </c>
      <c r="Q1421" s="238">
        <f>ROUND(E1421*P1421,2)</f>
        <v>0</v>
      </c>
      <c r="R1421" s="238"/>
      <c r="S1421" s="238" t="s">
        <v>247</v>
      </c>
      <c r="T1421" s="239" t="s">
        <v>215</v>
      </c>
      <c r="U1421" s="222">
        <v>0</v>
      </c>
      <c r="V1421" s="222">
        <f>ROUND(E1421*U1421,2)</f>
        <v>0</v>
      </c>
      <c r="W1421" s="222"/>
      <c r="X1421" s="222" t="s">
        <v>248</v>
      </c>
      <c r="Y1421" s="211"/>
      <c r="Z1421" s="211"/>
      <c r="AA1421" s="211"/>
      <c r="AB1421" s="211"/>
      <c r="AC1421" s="211"/>
      <c r="AD1421" s="211"/>
      <c r="AE1421" s="211"/>
      <c r="AF1421" s="211"/>
      <c r="AG1421" s="211" t="s">
        <v>249</v>
      </c>
      <c r="AH1421" s="211"/>
      <c r="AI1421" s="211"/>
      <c r="AJ1421" s="211"/>
      <c r="AK1421" s="211"/>
      <c r="AL1421" s="211"/>
      <c r="AM1421" s="211"/>
      <c r="AN1421" s="211"/>
      <c r="AO1421" s="211"/>
      <c r="AP1421" s="211"/>
      <c r="AQ1421" s="211"/>
      <c r="AR1421" s="211"/>
      <c r="AS1421" s="211"/>
      <c r="AT1421" s="211"/>
      <c r="AU1421" s="211"/>
      <c r="AV1421" s="211"/>
      <c r="AW1421" s="211"/>
      <c r="AX1421" s="211"/>
      <c r="AY1421" s="211"/>
      <c r="AZ1421" s="211"/>
      <c r="BA1421" s="211"/>
      <c r="BB1421" s="211"/>
      <c r="BC1421" s="211"/>
      <c r="BD1421" s="211"/>
      <c r="BE1421" s="211"/>
      <c r="BF1421" s="211"/>
      <c r="BG1421" s="211"/>
      <c r="BH1421" s="211"/>
    </row>
    <row r="1422" spans="1:60" outlineLevel="1" x14ac:dyDescent="0.2">
      <c r="A1422" s="218"/>
      <c r="B1422" s="219"/>
      <c r="C1422" s="253" t="s">
        <v>2077</v>
      </c>
      <c r="D1422" s="240"/>
      <c r="E1422" s="240"/>
      <c r="F1422" s="240"/>
      <c r="G1422" s="240"/>
      <c r="H1422" s="222"/>
      <c r="I1422" s="222"/>
      <c r="J1422" s="222"/>
      <c r="K1422" s="222"/>
      <c r="L1422" s="222"/>
      <c r="M1422" s="222"/>
      <c r="N1422" s="222"/>
      <c r="O1422" s="222"/>
      <c r="P1422" s="222"/>
      <c r="Q1422" s="222"/>
      <c r="R1422" s="222"/>
      <c r="S1422" s="222"/>
      <c r="T1422" s="222"/>
      <c r="U1422" s="222"/>
      <c r="V1422" s="222"/>
      <c r="W1422" s="222"/>
      <c r="X1422" s="222"/>
      <c r="Y1422" s="211"/>
      <c r="Z1422" s="211"/>
      <c r="AA1422" s="211"/>
      <c r="AB1422" s="211"/>
      <c r="AC1422" s="211"/>
      <c r="AD1422" s="211"/>
      <c r="AE1422" s="211"/>
      <c r="AF1422" s="211"/>
      <c r="AG1422" s="211" t="s">
        <v>219</v>
      </c>
      <c r="AH1422" s="211"/>
      <c r="AI1422" s="211"/>
      <c r="AJ1422" s="211"/>
      <c r="AK1422" s="211"/>
      <c r="AL1422" s="211"/>
      <c r="AM1422" s="211"/>
      <c r="AN1422" s="211"/>
      <c r="AO1422" s="211"/>
      <c r="AP1422" s="211"/>
      <c r="AQ1422" s="211"/>
      <c r="AR1422" s="211"/>
      <c r="AS1422" s="211"/>
      <c r="AT1422" s="211"/>
      <c r="AU1422" s="211"/>
      <c r="AV1422" s="211"/>
      <c r="AW1422" s="211"/>
      <c r="AX1422" s="211"/>
      <c r="AY1422" s="211"/>
      <c r="AZ1422" s="211"/>
      <c r="BA1422" s="211"/>
      <c r="BB1422" s="211"/>
      <c r="BC1422" s="211"/>
      <c r="BD1422" s="211"/>
      <c r="BE1422" s="211"/>
      <c r="BF1422" s="211"/>
      <c r="BG1422" s="211"/>
      <c r="BH1422" s="211"/>
    </row>
    <row r="1423" spans="1:60" outlineLevel="1" x14ac:dyDescent="0.2">
      <c r="A1423" s="218"/>
      <c r="B1423" s="219"/>
      <c r="C1423" s="268" t="s">
        <v>3102</v>
      </c>
      <c r="D1423" s="259"/>
      <c r="E1423" s="260">
        <v>6</v>
      </c>
      <c r="F1423" s="222"/>
      <c r="G1423" s="222"/>
      <c r="H1423" s="222"/>
      <c r="I1423" s="222"/>
      <c r="J1423" s="222"/>
      <c r="K1423" s="222"/>
      <c r="L1423" s="222"/>
      <c r="M1423" s="222"/>
      <c r="N1423" s="222"/>
      <c r="O1423" s="222"/>
      <c r="P1423" s="222"/>
      <c r="Q1423" s="222"/>
      <c r="R1423" s="222"/>
      <c r="S1423" s="222"/>
      <c r="T1423" s="222"/>
      <c r="U1423" s="222"/>
      <c r="V1423" s="222"/>
      <c r="W1423" s="222"/>
      <c r="X1423" s="222"/>
      <c r="Y1423" s="211"/>
      <c r="Z1423" s="211"/>
      <c r="AA1423" s="211"/>
      <c r="AB1423" s="211"/>
      <c r="AC1423" s="211"/>
      <c r="AD1423" s="211"/>
      <c r="AE1423" s="211"/>
      <c r="AF1423" s="211"/>
      <c r="AG1423" s="211" t="s">
        <v>288</v>
      </c>
      <c r="AH1423" s="211">
        <v>0</v>
      </c>
      <c r="AI1423" s="211"/>
      <c r="AJ1423" s="211"/>
      <c r="AK1423" s="211"/>
      <c r="AL1423" s="211"/>
      <c r="AM1423" s="211"/>
      <c r="AN1423" s="211"/>
      <c r="AO1423" s="211"/>
      <c r="AP1423" s="211"/>
      <c r="AQ1423" s="211"/>
      <c r="AR1423" s="211"/>
      <c r="AS1423" s="211"/>
      <c r="AT1423" s="211"/>
      <c r="AU1423" s="211"/>
      <c r="AV1423" s="211"/>
      <c r="AW1423" s="211"/>
      <c r="AX1423" s="211"/>
      <c r="AY1423" s="211"/>
      <c r="AZ1423" s="211"/>
      <c r="BA1423" s="211"/>
      <c r="BB1423" s="211"/>
      <c r="BC1423" s="211"/>
      <c r="BD1423" s="211"/>
      <c r="BE1423" s="211"/>
      <c r="BF1423" s="211"/>
      <c r="BG1423" s="211"/>
      <c r="BH1423" s="211"/>
    </row>
    <row r="1424" spans="1:60" outlineLevel="1" x14ac:dyDescent="0.2">
      <c r="A1424" s="233">
        <v>358</v>
      </c>
      <c r="B1424" s="234" t="s">
        <v>3103</v>
      </c>
      <c r="C1424" s="252" t="s">
        <v>2076</v>
      </c>
      <c r="D1424" s="235" t="s">
        <v>980</v>
      </c>
      <c r="E1424" s="236">
        <v>2</v>
      </c>
      <c r="F1424" s="237"/>
      <c r="G1424" s="238">
        <f>ROUND(E1424*F1424,2)</f>
        <v>0</v>
      </c>
      <c r="H1424" s="237"/>
      <c r="I1424" s="238">
        <f>ROUND(E1424*H1424,2)</f>
        <v>0</v>
      </c>
      <c r="J1424" s="237"/>
      <c r="K1424" s="238">
        <f>ROUND(E1424*J1424,2)</f>
        <v>0</v>
      </c>
      <c r="L1424" s="238">
        <v>21</v>
      </c>
      <c r="M1424" s="238">
        <f>G1424*(1+L1424/100)</f>
        <v>0</v>
      </c>
      <c r="N1424" s="238">
        <v>0</v>
      </c>
      <c r="O1424" s="238">
        <f>ROUND(E1424*N1424,2)</f>
        <v>0</v>
      </c>
      <c r="P1424" s="238">
        <v>0</v>
      </c>
      <c r="Q1424" s="238">
        <f>ROUND(E1424*P1424,2)</f>
        <v>0</v>
      </c>
      <c r="R1424" s="238"/>
      <c r="S1424" s="238" t="s">
        <v>247</v>
      </c>
      <c r="T1424" s="239" t="s">
        <v>215</v>
      </c>
      <c r="U1424" s="222">
        <v>0</v>
      </c>
      <c r="V1424" s="222">
        <f>ROUND(E1424*U1424,2)</f>
        <v>0</v>
      </c>
      <c r="W1424" s="222"/>
      <c r="X1424" s="222" t="s">
        <v>248</v>
      </c>
      <c r="Y1424" s="211"/>
      <c r="Z1424" s="211"/>
      <c r="AA1424" s="211"/>
      <c r="AB1424" s="211"/>
      <c r="AC1424" s="211"/>
      <c r="AD1424" s="211"/>
      <c r="AE1424" s="211"/>
      <c r="AF1424" s="211"/>
      <c r="AG1424" s="211" t="s">
        <v>249</v>
      </c>
      <c r="AH1424" s="211"/>
      <c r="AI1424" s="211"/>
      <c r="AJ1424" s="211"/>
      <c r="AK1424" s="211"/>
      <c r="AL1424" s="211"/>
      <c r="AM1424" s="211"/>
      <c r="AN1424" s="211"/>
      <c r="AO1424" s="211"/>
      <c r="AP1424" s="211"/>
      <c r="AQ1424" s="211"/>
      <c r="AR1424" s="211"/>
      <c r="AS1424" s="211"/>
      <c r="AT1424" s="211"/>
      <c r="AU1424" s="211"/>
      <c r="AV1424" s="211"/>
      <c r="AW1424" s="211"/>
      <c r="AX1424" s="211"/>
      <c r="AY1424" s="211"/>
      <c r="AZ1424" s="211"/>
      <c r="BA1424" s="211"/>
      <c r="BB1424" s="211"/>
      <c r="BC1424" s="211"/>
      <c r="BD1424" s="211"/>
      <c r="BE1424" s="211"/>
      <c r="BF1424" s="211"/>
      <c r="BG1424" s="211"/>
      <c r="BH1424" s="211"/>
    </row>
    <row r="1425" spans="1:60" outlineLevel="1" x14ac:dyDescent="0.2">
      <c r="A1425" s="218"/>
      <c r="B1425" s="219"/>
      <c r="C1425" s="253" t="s">
        <v>2077</v>
      </c>
      <c r="D1425" s="240"/>
      <c r="E1425" s="240"/>
      <c r="F1425" s="240"/>
      <c r="G1425" s="240"/>
      <c r="H1425" s="222"/>
      <c r="I1425" s="222"/>
      <c r="J1425" s="222"/>
      <c r="K1425" s="222"/>
      <c r="L1425" s="222"/>
      <c r="M1425" s="222"/>
      <c r="N1425" s="222"/>
      <c r="O1425" s="222"/>
      <c r="P1425" s="222"/>
      <c r="Q1425" s="222"/>
      <c r="R1425" s="222"/>
      <c r="S1425" s="222"/>
      <c r="T1425" s="222"/>
      <c r="U1425" s="222"/>
      <c r="V1425" s="222"/>
      <c r="W1425" s="222"/>
      <c r="X1425" s="222"/>
      <c r="Y1425" s="211"/>
      <c r="Z1425" s="211"/>
      <c r="AA1425" s="211"/>
      <c r="AB1425" s="211"/>
      <c r="AC1425" s="211"/>
      <c r="AD1425" s="211"/>
      <c r="AE1425" s="211"/>
      <c r="AF1425" s="211"/>
      <c r="AG1425" s="211" t="s">
        <v>219</v>
      </c>
      <c r="AH1425" s="211"/>
      <c r="AI1425" s="211"/>
      <c r="AJ1425" s="211"/>
      <c r="AK1425" s="211"/>
      <c r="AL1425" s="211"/>
      <c r="AM1425" s="211"/>
      <c r="AN1425" s="211"/>
      <c r="AO1425" s="211"/>
      <c r="AP1425" s="211"/>
      <c r="AQ1425" s="211"/>
      <c r="AR1425" s="211"/>
      <c r="AS1425" s="211"/>
      <c r="AT1425" s="211"/>
      <c r="AU1425" s="211"/>
      <c r="AV1425" s="211"/>
      <c r="AW1425" s="211"/>
      <c r="AX1425" s="211"/>
      <c r="AY1425" s="211"/>
      <c r="AZ1425" s="211"/>
      <c r="BA1425" s="211"/>
      <c r="BB1425" s="211"/>
      <c r="BC1425" s="211"/>
      <c r="BD1425" s="211"/>
      <c r="BE1425" s="211"/>
      <c r="BF1425" s="211"/>
      <c r="BG1425" s="211"/>
      <c r="BH1425" s="211"/>
    </row>
    <row r="1426" spans="1:60" outlineLevel="1" x14ac:dyDescent="0.2">
      <c r="A1426" s="218"/>
      <c r="B1426" s="219"/>
      <c r="C1426" s="268" t="s">
        <v>3104</v>
      </c>
      <c r="D1426" s="259"/>
      <c r="E1426" s="260">
        <v>2</v>
      </c>
      <c r="F1426" s="222"/>
      <c r="G1426" s="222"/>
      <c r="H1426" s="222"/>
      <c r="I1426" s="222"/>
      <c r="J1426" s="222"/>
      <c r="K1426" s="222"/>
      <c r="L1426" s="222"/>
      <c r="M1426" s="222"/>
      <c r="N1426" s="222"/>
      <c r="O1426" s="222"/>
      <c r="P1426" s="222"/>
      <c r="Q1426" s="222"/>
      <c r="R1426" s="222"/>
      <c r="S1426" s="222"/>
      <c r="T1426" s="222"/>
      <c r="U1426" s="222"/>
      <c r="V1426" s="222"/>
      <c r="W1426" s="222"/>
      <c r="X1426" s="222"/>
      <c r="Y1426" s="211"/>
      <c r="Z1426" s="211"/>
      <c r="AA1426" s="211"/>
      <c r="AB1426" s="211"/>
      <c r="AC1426" s="211"/>
      <c r="AD1426" s="211"/>
      <c r="AE1426" s="211"/>
      <c r="AF1426" s="211"/>
      <c r="AG1426" s="211" t="s">
        <v>288</v>
      </c>
      <c r="AH1426" s="211">
        <v>0</v>
      </c>
      <c r="AI1426" s="211"/>
      <c r="AJ1426" s="211"/>
      <c r="AK1426" s="211"/>
      <c r="AL1426" s="211"/>
      <c r="AM1426" s="211"/>
      <c r="AN1426" s="211"/>
      <c r="AO1426" s="211"/>
      <c r="AP1426" s="211"/>
      <c r="AQ1426" s="211"/>
      <c r="AR1426" s="211"/>
      <c r="AS1426" s="211"/>
      <c r="AT1426" s="211"/>
      <c r="AU1426" s="211"/>
      <c r="AV1426" s="211"/>
      <c r="AW1426" s="211"/>
      <c r="AX1426" s="211"/>
      <c r="AY1426" s="211"/>
      <c r="AZ1426" s="211"/>
      <c r="BA1426" s="211"/>
      <c r="BB1426" s="211"/>
      <c r="BC1426" s="211"/>
      <c r="BD1426" s="211"/>
      <c r="BE1426" s="211"/>
      <c r="BF1426" s="211"/>
      <c r="BG1426" s="211"/>
      <c r="BH1426" s="211"/>
    </row>
    <row r="1427" spans="1:60" outlineLevel="1" x14ac:dyDescent="0.2">
      <c r="A1427" s="233">
        <v>359</v>
      </c>
      <c r="B1427" s="234" t="s">
        <v>3105</v>
      </c>
      <c r="C1427" s="252" t="s">
        <v>3106</v>
      </c>
      <c r="D1427" s="235" t="s">
        <v>980</v>
      </c>
      <c r="E1427" s="236">
        <v>1</v>
      </c>
      <c r="F1427" s="237"/>
      <c r="G1427" s="238">
        <f>ROUND(E1427*F1427,2)</f>
        <v>0</v>
      </c>
      <c r="H1427" s="237"/>
      <c r="I1427" s="238">
        <f>ROUND(E1427*H1427,2)</f>
        <v>0</v>
      </c>
      <c r="J1427" s="237"/>
      <c r="K1427" s="238">
        <f>ROUND(E1427*J1427,2)</f>
        <v>0</v>
      </c>
      <c r="L1427" s="238">
        <v>21</v>
      </c>
      <c r="M1427" s="238">
        <f>G1427*(1+L1427/100)</f>
        <v>0</v>
      </c>
      <c r="N1427" s="238">
        <v>0</v>
      </c>
      <c r="O1427" s="238">
        <f>ROUND(E1427*N1427,2)</f>
        <v>0</v>
      </c>
      <c r="P1427" s="238">
        <v>0</v>
      </c>
      <c r="Q1427" s="238">
        <f>ROUND(E1427*P1427,2)</f>
        <v>0</v>
      </c>
      <c r="R1427" s="238"/>
      <c r="S1427" s="238" t="s">
        <v>247</v>
      </c>
      <c r="T1427" s="239" t="s">
        <v>215</v>
      </c>
      <c r="U1427" s="222">
        <v>0</v>
      </c>
      <c r="V1427" s="222">
        <f>ROUND(E1427*U1427,2)</f>
        <v>0</v>
      </c>
      <c r="W1427" s="222"/>
      <c r="X1427" s="222" t="s">
        <v>248</v>
      </c>
      <c r="Y1427" s="211"/>
      <c r="Z1427" s="211"/>
      <c r="AA1427" s="211"/>
      <c r="AB1427" s="211"/>
      <c r="AC1427" s="211"/>
      <c r="AD1427" s="211"/>
      <c r="AE1427" s="211"/>
      <c r="AF1427" s="211"/>
      <c r="AG1427" s="211" t="s">
        <v>249</v>
      </c>
      <c r="AH1427" s="211"/>
      <c r="AI1427" s="211"/>
      <c r="AJ1427" s="211"/>
      <c r="AK1427" s="211"/>
      <c r="AL1427" s="211"/>
      <c r="AM1427" s="211"/>
      <c r="AN1427" s="211"/>
      <c r="AO1427" s="211"/>
      <c r="AP1427" s="211"/>
      <c r="AQ1427" s="211"/>
      <c r="AR1427" s="211"/>
      <c r="AS1427" s="211"/>
      <c r="AT1427" s="211"/>
      <c r="AU1427" s="211"/>
      <c r="AV1427" s="211"/>
      <c r="AW1427" s="211"/>
      <c r="AX1427" s="211"/>
      <c r="AY1427" s="211"/>
      <c r="AZ1427" s="211"/>
      <c r="BA1427" s="211"/>
      <c r="BB1427" s="211"/>
      <c r="BC1427" s="211"/>
      <c r="BD1427" s="211"/>
      <c r="BE1427" s="211"/>
      <c r="BF1427" s="211"/>
      <c r="BG1427" s="211"/>
      <c r="BH1427" s="211"/>
    </row>
    <row r="1428" spans="1:60" outlineLevel="1" x14ac:dyDescent="0.2">
      <c r="A1428" s="218"/>
      <c r="B1428" s="219"/>
      <c r="C1428" s="253" t="s">
        <v>3211</v>
      </c>
      <c r="D1428" s="240"/>
      <c r="E1428" s="240"/>
      <c r="F1428" s="240"/>
      <c r="G1428" s="240"/>
      <c r="H1428" s="222"/>
      <c r="I1428" s="222"/>
      <c r="J1428" s="222"/>
      <c r="K1428" s="222"/>
      <c r="L1428" s="222"/>
      <c r="M1428" s="222"/>
      <c r="N1428" s="222"/>
      <c r="O1428" s="222"/>
      <c r="P1428" s="222"/>
      <c r="Q1428" s="222"/>
      <c r="R1428" s="222"/>
      <c r="S1428" s="222"/>
      <c r="T1428" s="222"/>
      <c r="U1428" s="222"/>
      <c r="V1428" s="222"/>
      <c r="W1428" s="222"/>
      <c r="X1428" s="222"/>
      <c r="Y1428" s="211"/>
      <c r="Z1428" s="211"/>
      <c r="AA1428" s="211"/>
      <c r="AB1428" s="211"/>
      <c r="AC1428" s="211"/>
      <c r="AD1428" s="211"/>
      <c r="AE1428" s="211"/>
      <c r="AF1428" s="211"/>
      <c r="AG1428" s="211" t="s">
        <v>219</v>
      </c>
      <c r="AH1428" s="211"/>
      <c r="AI1428" s="211"/>
      <c r="AJ1428" s="211"/>
      <c r="AK1428" s="211"/>
      <c r="AL1428" s="211"/>
      <c r="AM1428" s="211"/>
      <c r="AN1428" s="211"/>
      <c r="AO1428" s="211"/>
      <c r="AP1428" s="211"/>
      <c r="AQ1428" s="211"/>
      <c r="AR1428" s="211"/>
      <c r="AS1428" s="211"/>
      <c r="AT1428" s="211"/>
      <c r="AU1428" s="211"/>
      <c r="AV1428" s="211"/>
      <c r="AW1428" s="211"/>
      <c r="AX1428" s="211"/>
      <c r="AY1428" s="211"/>
      <c r="AZ1428" s="211"/>
      <c r="BA1428" s="211"/>
      <c r="BB1428" s="211"/>
      <c r="BC1428" s="211"/>
      <c r="BD1428" s="211"/>
      <c r="BE1428" s="211"/>
      <c r="BF1428" s="211"/>
      <c r="BG1428" s="211"/>
      <c r="BH1428" s="211"/>
    </row>
    <row r="1429" spans="1:60" outlineLevel="1" x14ac:dyDescent="0.2">
      <c r="A1429" s="218"/>
      <c r="B1429" s="219"/>
      <c r="C1429" s="254" t="s">
        <v>3212</v>
      </c>
      <c r="D1429" s="242"/>
      <c r="E1429" s="242"/>
      <c r="F1429" s="242"/>
      <c r="G1429" s="242"/>
      <c r="H1429" s="222"/>
      <c r="I1429" s="222"/>
      <c r="J1429" s="222"/>
      <c r="K1429" s="222"/>
      <c r="L1429" s="222"/>
      <c r="M1429" s="222"/>
      <c r="N1429" s="222"/>
      <c r="O1429" s="222"/>
      <c r="P1429" s="222"/>
      <c r="Q1429" s="222"/>
      <c r="R1429" s="222"/>
      <c r="S1429" s="222"/>
      <c r="T1429" s="222"/>
      <c r="U1429" s="222"/>
      <c r="V1429" s="222"/>
      <c r="W1429" s="222"/>
      <c r="X1429" s="222"/>
      <c r="Y1429" s="211"/>
      <c r="Z1429" s="211"/>
      <c r="AA1429" s="211"/>
      <c r="AB1429" s="211"/>
      <c r="AC1429" s="211"/>
      <c r="AD1429" s="211"/>
      <c r="AE1429" s="211"/>
      <c r="AF1429" s="211"/>
      <c r="AG1429" s="211" t="s">
        <v>219</v>
      </c>
      <c r="AH1429" s="211"/>
      <c r="AI1429" s="211"/>
      <c r="AJ1429" s="211"/>
      <c r="AK1429" s="211"/>
      <c r="AL1429" s="211"/>
      <c r="AM1429" s="211"/>
      <c r="AN1429" s="211"/>
      <c r="AO1429" s="211"/>
      <c r="AP1429" s="211"/>
      <c r="AQ1429" s="211"/>
      <c r="AR1429" s="211"/>
      <c r="AS1429" s="211"/>
      <c r="AT1429" s="211"/>
      <c r="AU1429" s="211"/>
      <c r="AV1429" s="211"/>
      <c r="AW1429" s="211"/>
      <c r="AX1429" s="211"/>
      <c r="AY1429" s="211"/>
      <c r="AZ1429" s="211"/>
      <c r="BA1429" s="211"/>
      <c r="BB1429" s="211"/>
      <c r="BC1429" s="211"/>
      <c r="BD1429" s="211"/>
      <c r="BE1429" s="211"/>
      <c r="BF1429" s="211"/>
      <c r="BG1429" s="211"/>
      <c r="BH1429" s="211"/>
    </row>
    <row r="1430" spans="1:60" outlineLevel="1" x14ac:dyDescent="0.2">
      <c r="A1430" s="218"/>
      <c r="B1430" s="219"/>
      <c r="C1430" s="254" t="s">
        <v>3212</v>
      </c>
      <c r="D1430" s="242"/>
      <c r="E1430" s="242"/>
      <c r="F1430" s="242"/>
      <c r="G1430" s="242"/>
      <c r="H1430" s="222"/>
      <c r="I1430" s="222"/>
      <c r="J1430" s="222"/>
      <c r="K1430" s="222"/>
      <c r="L1430" s="222"/>
      <c r="M1430" s="222"/>
      <c r="N1430" s="222"/>
      <c r="O1430" s="222"/>
      <c r="P1430" s="222"/>
      <c r="Q1430" s="222"/>
      <c r="R1430" s="222"/>
      <c r="S1430" s="222"/>
      <c r="T1430" s="222"/>
      <c r="U1430" s="222"/>
      <c r="V1430" s="222"/>
      <c r="W1430" s="222"/>
      <c r="X1430" s="222"/>
      <c r="Y1430" s="211"/>
      <c r="Z1430" s="211"/>
      <c r="AA1430" s="211"/>
      <c r="AB1430" s="211"/>
      <c r="AC1430" s="211"/>
      <c r="AD1430" s="211"/>
      <c r="AE1430" s="211"/>
      <c r="AF1430" s="211"/>
      <c r="AG1430" s="211" t="s">
        <v>219</v>
      </c>
      <c r="AH1430" s="211"/>
      <c r="AI1430" s="211"/>
      <c r="AJ1430" s="211"/>
      <c r="AK1430" s="211"/>
      <c r="AL1430" s="211"/>
      <c r="AM1430" s="211"/>
      <c r="AN1430" s="211"/>
      <c r="AO1430" s="211"/>
      <c r="AP1430" s="211"/>
      <c r="AQ1430" s="211"/>
      <c r="AR1430" s="211"/>
      <c r="AS1430" s="211"/>
      <c r="AT1430" s="211"/>
      <c r="AU1430" s="211"/>
      <c r="AV1430" s="211"/>
      <c r="AW1430" s="211"/>
      <c r="AX1430" s="211"/>
      <c r="AY1430" s="211"/>
      <c r="AZ1430" s="211"/>
      <c r="BA1430" s="211"/>
      <c r="BB1430" s="211"/>
      <c r="BC1430" s="211"/>
      <c r="BD1430" s="211"/>
      <c r="BE1430" s="211"/>
      <c r="BF1430" s="211"/>
      <c r="BG1430" s="211"/>
      <c r="BH1430" s="211"/>
    </row>
    <row r="1431" spans="1:60" outlineLevel="1" x14ac:dyDescent="0.2">
      <c r="A1431" s="218"/>
      <c r="B1431" s="219"/>
      <c r="C1431" s="254" t="s">
        <v>3212</v>
      </c>
      <c r="D1431" s="242"/>
      <c r="E1431" s="242"/>
      <c r="F1431" s="242"/>
      <c r="G1431" s="242"/>
      <c r="H1431" s="222"/>
      <c r="I1431" s="222"/>
      <c r="J1431" s="222"/>
      <c r="K1431" s="222"/>
      <c r="L1431" s="222"/>
      <c r="M1431" s="222"/>
      <c r="N1431" s="222"/>
      <c r="O1431" s="222"/>
      <c r="P1431" s="222"/>
      <c r="Q1431" s="222"/>
      <c r="R1431" s="222"/>
      <c r="S1431" s="222"/>
      <c r="T1431" s="222"/>
      <c r="U1431" s="222"/>
      <c r="V1431" s="222"/>
      <c r="W1431" s="222"/>
      <c r="X1431" s="222"/>
      <c r="Y1431" s="211"/>
      <c r="Z1431" s="211"/>
      <c r="AA1431" s="211"/>
      <c r="AB1431" s="211"/>
      <c r="AC1431" s="211"/>
      <c r="AD1431" s="211"/>
      <c r="AE1431" s="211"/>
      <c r="AF1431" s="211"/>
      <c r="AG1431" s="211" t="s">
        <v>219</v>
      </c>
      <c r="AH1431" s="211"/>
      <c r="AI1431" s="211"/>
      <c r="AJ1431" s="211"/>
      <c r="AK1431" s="211"/>
      <c r="AL1431" s="211"/>
      <c r="AM1431" s="211"/>
      <c r="AN1431" s="211"/>
      <c r="AO1431" s="211"/>
      <c r="AP1431" s="211"/>
      <c r="AQ1431" s="211"/>
      <c r="AR1431" s="211"/>
      <c r="AS1431" s="211"/>
      <c r="AT1431" s="211"/>
      <c r="AU1431" s="211"/>
      <c r="AV1431" s="211"/>
      <c r="AW1431" s="211"/>
      <c r="AX1431" s="211"/>
      <c r="AY1431" s="211"/>
      <c r="AZ1431" s="211"/>
      <c r="BA1431" s="211"/>
      <c r="BB1431" s="211"/>
      <c r="BC1431" s="211"/>
      <c r="BD1431" s="211"/>
      <c r="BE1431" s="211"/>
      <c r="BF1431" s="211"/>
      <c r="BG1431" s="211"/>
      <c r="BH1431" s="211"/>
    </row>
    <row r="1432" spans="1:60" outlineLevel="1" x14ac:dyDescent="0.2">
      <c r="A1432" s="218"/>
      <c r="B1432" s="219"/>
      <c r="C1432" s="254" t="s">
        <v>3107</v>
      </c>
      <c r="D1432" s="242"/>
      <c r="E1432" s="242"/>
      <c r="F1432" s="242"/>
      <c r="G1432" s="242"/>
      <c r="H1432" s="222"/>
      <c r="I1432" s="222"/>
      <c r="J1432" s="222"/>
      <c r="K1432" s="222"/>
      <c r="L1432" s="222"/>
      <c r="M1432" s="222"/>
      <c r="N1432" s="222"/>
      <c r="O1432" s="222"/>
      <c r="P1432" s="222"/>
      <c r="Q1432" s="222"/>
      <c r="R1432" s="222"/>
      <c r="S1432" s="222"/>
      <c r="T1432" s="222"/>
      <c r="U1432" s="222"/>
      <c r="V1432" s="222"/>
      <c r="W1432" s="222"/>
      <c r="X1432" s="222"/>
      <c r="Y1432" s="211"/>
      <c r="Z1432" s="211"/>
      <c r="AA1432" s="211"/>
      <c r="AB1432" s="211"/>
      <c r="AC1432" s="211"/>
      <c r="AD1432" s="211"/>
      <c r="AE1432" s="211"/>
      <c r="AF1432" s="211"/>
      <c r="AG1432" s="211" t="s">
        <v>219</v>
      </c>
      <c r="AH1432" s="211"/>
      <c r="AI1432" s="211"/>
      <c r="AJ1432" s="211"/>
      <c r="AK1432" s="211"/>
      <c r="AL1432" s="211"/>
      <c r="AM1432" s="211"/>
      <c r="AN1432" s="211"/>
      <c r="AO1432" s="211"/>
      <c r="AP1432" s="211"/>
      <c r="AQ1432" s="211"/>
      <c r="AR1432" s="211"/>
      <c r="AS1432" s="211"/>
      <c r="AT1432" s="211"/>
      <c r="AU1432" s="211"/>
      <c r="AV1432" s="211"/>
      <c r="AW1432" s="211"/>
      <c r="AX1432" s="211"/>
      <c r="AY1432" s="211"/>
      <c r="AZ1432" s="211"/>
      <c r="BA1432" s="211"/>
      <c r="BB1432" s="211"/>
      <c r="BC1432" s="211"/>
      <c r="BD1432" s="211"/>
      <c r="BE1432" s="211"/>
      <c r="BF1432" s="211"/>
      <c r="BG1432" s="211"/>
      <c r="BH1432" s="211"/>
    </row>
    <row r="1433" spans="1:60" outlineLevel="1" x14ac:dyDescent="0.2">
      <c r="A1433" s="218"/>
      <c r="B1433" s="219"/>
      <c r="C1433" s="268" t="s">
        <v>3108</v>
      </c>
      <c r="D1433" s="259"/>
      <c r="E1433" s="260">
        <v>1</v>
      </c>
      <c r="F1433" s="222"/>
      <c r="G1433" s="222"/>
      <c r="H1433" s="222"/>
      <c r="I1433" s="222"/>
      <c r="J1433" s="222"/>
      <c r="K1433" s="222"/>
      <c r="L1433" s="222"/>
      <c r="M1433" s="222"/>
      <c r="N1433" s="222"/>
      <c r="O1433" s="222"/>
      <c r="P1433" s="222"/>
      <c r="Q1433" s="222"/>
      <c r="R1433" s="222"/>
      <c r="S1433" s="222"/>
      <c r="T1433" s="222"/>
      <c r="U1433" s="222"/>
      <c r="V1433" s="222"/>
      <c r="W1433" s="222"/>
      <c r="X1433" s="222"/>
      <c r="Y1433" s="211"/>
      <c r="Z1433" s="211"/>
      <c r="AA1433" s="211"/>
      <c r="AB1433" s="211"/>
      <c r="AC1433" s="211"/>
      <c r="AD1433" s="211"/>
      <c r="AE1433" s="211"/>
      <c r="AF1433" s="211"/>
      <c r="AG1433" s="211" t="s">
        <v>288</v>
      </c>
      <c r="AH1433" s="211">
        <v>0</v>
      </c>
      <c r="AI1433" s="211"/>
      <c r="AJ1433" s="211"/>
      <c r="AK1433" s="211"/>
      <c r="AL1433" s="211"/>
      <c r="AM1433" s="211"/>
      <c r="AN1433" s="211"/>
      <c r="AO1433" s="211"/>
      <c r="AP1433" s="211"/>
      <c r="AQ1433" s="211"/>
      <c r="AR1433" s="211"/>
      <c r="AS1433" s="211"/>
      <c r="AT1433" s="211"/>
      <c r="AU1433" s="211"/>
      <c r="AV1433" s="211"/>
      <c r="AW1433" s="211"/>
      <c r="AX1433" s="211"/>
      <c r="AY1433" s="211"/>
      <c r="AZ1433" s="211"/>
      <c r="BA1433" s="211"/>
      <c r="BB1433" s="211"/>
      <c r="BC1433" s="211"/>
      <c r="BD1433" s="211"/>
      <c r="BE1433" s="211"/>
      <c r="BF1433" s="211"/>
      <c r="BG1433" s="211"/>
      <c r="BH1433" s="211"/>
    </row>
    <row r="1434" spans="1:60" outlineLevel="1" x14ac:dyDescent="0.2">
      <c r="A1434" s="233">
        <v>360</v>
      </c>
      <c r="B1434" s="234" t="s">
        <v>3109</v>
      </c>
      <c r="C1434" s="252" t="s">
        <v>3110</v>
      </c>
      <c r="D1434" s="235" t="s">
        <v>980</v>
      </c>
      <c r="E1434" s="236">
        <v>3</v>
      </c>
      <c r="F1434" s="237"/>
      <c r="G1434" s="238">
        <f>ROUND(E1434*F1434,2)</f>
        <v>0</v>
      </c>
      <c r="H1434" s="237"/>
      <c r="I1434" s="238">
        <f>ROUND(E1434*H1434,2)</f>
        <v>0</v>
      </c>
      <c r="J1434" s="237"/>
      <c r="K1434" s="238">
        <f>ROUND(E1434*J1434,2)</f>
        <v>0</v>
      </c>
      <c r="L1434" s="238">
        <v>21</v>
      </c>
      <c r="M1434" s="238">
        <f>G1434*(1+L1434/100)</f>
        <v>0</v>
      </c>
      <c r="N1434" s="238">
        <v>0</v>
      </c>
      <c r="O1434" s="238">
        <f>ROUND(E1434*N1434,2)</f>
        <v>0</v>
      </c>
      <c r="P1434" s="238">
        <v>0</v>
      </c>
      <c r="Q1434" s="238">
        <f>ROUND(E1434*P1434,2)</f>
        <v>0</v>
      </c>
      <c r="R1434" s="238"/>
      <c r="S1434" s="238" t="s">
        <v>247</v>
      </c>
      <c r="T1434" s="239" t="s">
        <v>215</v>
      </c>
      <c r="U1434" s="222">
        <v>0</v>
      </c>
      <c r="V1434" s="222">
        <f>ROUND(E1434*U1434,2)</f>
        <v>0</v>
      </c>
      <c r="W1434" s="222"/>
      <c r="X1434" s="222" t="s">
        <v>248</v>
      </c>
      <c r="Y1434" s="211"/>
      <c r="Z1434" s="211"/>
      <c r="AA1434" s="211"/>
      <c r="AB1434" s="211"/>
      <c r="AC1434" s="211"/>
      <c r="AD1434" s="211"/>
      <c r="AE1434" s="211"/>
      <c r="AF1434" s="211"/>
      <c r="AG1434" s="211" t="s">
        <v>249</v>
      </c>
      <c r="AH1434" s="211"/>
      <c r="AI1434" s="211"/>
      <c r="AJ1434" s="211"/>
      <c r="AK1434" s="211"/>
      <c r="AL1434" s="211"/>
      <c r="AM1434" s="211"/>
      <c r="AN1434" s="211"/>
      <c r="AO1434" s="211"/>
      <c r="AP1434" s="211"/>
      <c r="AQ1434" s="211"/>
      <c r="AR1434" s="211"/>
      <c r="AS1434" s="211"/>
      <c r="AT1434" s="211"/>
      <c r="AU1434" s="211"/>
      <c r="AV1434" s="211"/>
      <c r="AW1434" s="211"/>
      <c r="AX1434" s="211"/>
      <c r="AY1434" s="211"/>
      <c r="AZ1434" s="211"/>
      <c r="BA1434" s="211"/>
      <c r="BB1434" s="211"/>
      <c r="BC1434" s="211"/>
      <c r="BD1434" s="211"/>
      <c r="BE1434" s="211"/>
      <c r="BF1434" s="211"/>
      <c r="BG1434" s="211"/>
      <c r="BH1434" s="211"/>
    </row>
    <row r="1435" spans="1:60" outlineLevel="1" x14ac:dyDescent="0.2">
      <c r="A1435" s="218"/>
      <c r="B1435" s="219"/>
      <c r="C1435" s="253" t="s">
        <v>3209</v>
      </c>
      <c r="D1435" s="240"/>
      <c r="E1435" s="240"/>
      <c r="F1435" s="240"/>
      <c r="G1435" s="240"/>
      <c r="H1435" s="222"/>
      <c r="I1435" s="222"/>
      <c r="J1435" s="222"/>
      <c r="K1435" s="222"/>
      <c r="L1435" s="222"/>
      <c r="M1435" s="222"/>
      <c r="N1435" s="222"/>
      <c r="O1435" s="222"/>
      <c r="P1435" s="222"/>
      <c r="Q1435" s="222"/>
      <c r="R1435" s="222"/>
      <c r="S1435" s="222"/>
      <c r="T1435" s="222"/>
      <c r="U1435" s="222"/>
      <c r="V1435" s="222"/>
      <c r="W1435" s="222"/>
      <c r="X1435" s="222"/>
      <c r="Y1435" s="211"/>
      <c r="Z1435" s="211"/>
      <c r="AA1435" s="211"/>
      <c r="AB1435" s="211"/>
      <c r="AC1435" s="211"/>
      <c r="AD1435" s="211"/>
      <c r="AE1435" s="211"/>
      <c r="AF1435" s="211"/>
      <c r="AG1435" s="211" t="s">
        <v>219</v>
      </c>
      <c r="AH1435" s="211"/>
      <c r="AI1435" s="211"/>
      <c r="AJ1435" s="211"/>
      <c r="AK1435" s="211"/>
      <c r="AL1435" s="211"/>
      <c r="AM1435" s="211"/>
      <c r="AN1435" s="211"/>
      <c r="AO1435" s="211"/>
      <c r="AP1435" s="211"/>
      <c r="AQ1435" s="211"/>
      <c r="AR1435" s="211"/>
      <c r="AS1435" s="211"/>
      <c r="AT1435" s="211"/>
      <c r="AU1435" s="211"/>
      <c r="AV1435" s="211"/>
      <c r="AW1435" s="211"/>
      <c r="AX1435" s="211"/>
      <c r="AY1435" s="211"/>
      <c r="AZ1435" s="211"/>
      <c r="BA1435" s="211"/>
      <c r="BB1435" s="211"/>
      <c r="BC1435" s="211"/>
      <c r="BD1435" s="211"/>
      <c r="BE1435" s="211"/>
      <c r="BF1435" s="211"/>
      <c r="BG1435" s="211"/>
      <c r="BH1435" s="211"/>
    </row>
    <row r="1436" spans="1:60" outlineLevel="1" x14ac:dyDescent="0.2">
      <c r="A1436" s="218"/>
      <c r="B1436" s="219"/>
      <c r="C1436" s="254" t="s">
        <v>3213</v>
      </c>
      <c r="D1436" s="242"/>
      <c r="E1436" s="242"/>
      <c r="F1436" s="242"/>
      <c r="G1436" s="242"/>
      <c r="H1436" s="222"/>
      <c r="I1436" s="222"/>
      <c r="J1436" s="222"/>
      <c r="K1436" s="222"/>
      <c r="L1436" s="222"/>
      <c r="M1436" s="222"/>
      <c r="N1436" s="222"/>
      <c r="O1436" s="222"/>
      <c r="P1436" s="222"/>
      <c r="Q1436" s="222"/>
      <c r="R1436" s="222"/>
      <c r="S1436" s="222"/>
      <c r="T1436" s="222"/>
      <c r="U1436" s="222"/>
      <c r="V1436" s="222"/>
      <c r="W1436" s="222"/>
      <c r="X1436" s="222"/>
      <c r="Y1436" s="211"/>
      <c r="Z1436" s="211"/>
      <c r="AA1436" s="211"/>
      <c r="AB1436" s="211"/>
      <c r="AC1436" s="211"/>
      <c r="AD1436" s="211"/>
      <c r="AE1436" s="211"/>
      <c r="AF1436" s="211"/>
      <c r="AG1436" s="211" t="s">
        <v>219</v>
      </c>
      <c r="AH1436" s="211"/>
      <c r="AI1436" s="211"/>
      <c r="AJ1436" s="211"/>
      <c r="AK1436" s="211"/>
      <c r="AL1436" s="211"/>
      <c r="AM1436" s="211"/>
      <c r="AN1436" s="211"/>
      <c r="AO1436" s="211"/>
      <c r="AP1436" s="211"/>
      <c r="AQ1436" s="211"/>
      <c r="AR1436" s="211"/>
      <c r="AS1436" s="211"/>
      <c r="AT1436" s="211"/>
      <c r="AU1436" s="211"/>
      <c r="AV1436" s="211"/>
      <c r="AW1436" s="211"/>
      <c r="AX1436" s="211"/>
      <c r="AY1436" s="211"/>
      <c r="AZ1436" s="211"/>
      <c r="BA1436" s="241" t="str">
        <f>C1436</f>
        <v>popis: nové zábradlí ocelové žárově zinkováno - kotveno do ostění okna nosný profil Ř42,4x2,0 mm, výplň Ř12x1,5 mm, max. rozteč 120 mm</v>
      </c>
      <c r="BB1436" s="211"/>
      <c r="BC1436" s="211"/>
      <c r="BD1436" s="211"/>
      <c r="BE1436" s="211"/>
      <c r="BF1436" s="211"/>
      <c r="BG1436" s="211"/>
      <c r="BH1436" s="211"/>
    </row>
    <row r="1437" spans="1:60" outlineLevel="1" x14ac:dyDescent="0.2">
      <c r="A1437" s="218"/>
      <c r="B1437" s="219"/>
      <c r="C1437" s="254" t="s">
        <v>1491</v>
      </c>
      <c r="D1437" s="242"/>
      <c r="E1437" s="242"/>
      <c r="F1437" s="242"/>
      <c r="G1437" s="242"/>
      <c r="H1437" s="222"/>
      <c r="I1437" s="222"/>
      <c r="J1437" s="222"/>
      <c r="K1437" s="222"/>
      <c r="L1437" s="222"/>
      <c r="M1437" s="222"/>
      <c r="N1437" s="222"/>
      <c r="O1437" s="222"/>
      <c r="P1437" s="222"/>
      <c r="Q1437" s="222"/>
      <c r="R1437" s="222"/>
      <c r="S1437" s="222"/>
      <c r="T1437" s="222"/>
      <c r="U1437" s="222"/>
      <c r="V1437" s="222"/>
      <c r="W1437" s="222"/>
      <c r="X1437" s="222"/>
      <c r="Y1437" s="211"/>
      <c r="Z1437" s="211"/>
      <c r="AA1437" s="211"/>
      <c r="AB1437" s="211"/>
      <c r="AC1437" s="211"/>
      <c r="AD1437" s="211"/>
      <c r="AE1437" s="211"/>
      <c r="AF1437" s="211"/>
      <c r="AG1437" s="211" t="s">
        <v>219</v>
      </c>
      <c r="AH1437" s="211"/>
      <c r="AI1437" s="211"/>
      <c r="AJ1437" s="211"/>
      <c r="AK1437" s="211"/>
      <c r="AL1437" s="211"/>
      <c r="AM1437" s="211"/>
      <c r="AN1437" s="211"/>
      <c r="AO1437" s="211"/>
      <c r="AP1437" s="211"/>
      <c r="AQ1437" s="211"/>
      <c r="AR1437" s="211"/>
      <c r="AS1437" s="211"/>
      <c r="AT1437" s="211"/>
      <c r="AU1437" s="211"/>
      <c r="AV1437" s="211"/>
      <c r="AW1437" s="211"/>
      <c r="AX1437" s="211"/>
      <c r="AY1437" s="211"/>
      <c r="AZ1437" s="211"/>
      <c r="BA1437" s="211"/>
      <c r="BB1437" s="211"/>
      <c r="BC1437" s="211"/>
      <c r="BD1437" s="211"/>
      <c r="BE1437" s="211"/>
      <c r="BF1437" s="211"/>
      <c r="BG1437" s="211"/>
      <c r="BH1437" s="211"/>
    </row>
    <row r="1438" spans="1:60" outlineLevel="1" x14ac:dyDescent="0.2">
      <c r="A1438" s="218"/>
      <c r="B1438" s="219"/>
      <c r="C1438" s="254" t="s">
        <v>3152</v>
      </c>
      <c r="D1438" s="242"/>
      <c r="E1438" s="242"/>
      <c r="F1438" s="242"/>
      <c r="G1438" s="242"/>
      <c r="H1438" s="222"/>
      <c r="I1438" s="222"/>
      <c r="J1438" s="222"/>
      <c r="K1438" s="222"/>
      <c r="L1438" s="222"/>
      <c r="M1438" s="222"/>
      <c r="N1438" s="222"/>
      <c r="O1438" s="222"/>
      <c r="P1438" s="222"/>
      <c r="Q1438" s="222"/>
      <c r="R1438" s="222"/>
      <c r="S1438" s="222"/>
      <c r="T1438" s="222"/>
      <c r="U1438" s="222"/>
      <c r="V1438" s="222"/>
      <c r="W1438" s="222"/>
      <c r="X1438" s="222"/>
      <c r="Y1438" s="211"/>
      <c r="Z1438" s="211"/>
      <c r="AA1438" s="211"/>
      <c r="AB1438" s="211"/>
      <c r="AC1438" s="211"/>
      <c r="AD1438" s="211"/>
      <c r="AE1438" s="211"/>
      <c r="AF1438" s="211"/>
      <c r="AG1438" s="211" t="s">
        <v>219</v>
      </c>
      <c r="AH1438" s="211"/>
      <c r="AI1438" s="211"/>
      <c r="AJ1438" s="211"/>
      <c r="AK1438" s="211"/>
      <c r="AL1438" s="211"/>
      <c r="AM1438" s="211"/>
      <c r="AN1438" s="211"/>
      <c r="AO1438" s="211"/>
      <c r="AP1438" s="211"/>
      <c r="AQ1438" s="211"/>
      <c r="AR1438" s="211"/>
      <c r="AS1438" s="211"/>
      <c r="AT1438" s="211"/>
      <c r="AU1438" s="211"/>
      <c r="AV1438" s="211"/>
      <c r="AW1438" s="211"/>
      <c r="AX1438" s="211"/>
      <c r="AY1438" s="211"/>
      <c r="AZ1438" s="211"/>
      <c r="BA1438" s="211"/>
      <c r="BB1438" s="211"/>
      <c r="BC1438" s="211"/>
      <c r="BD1438" s="211"/>
      <c r="BE1438" s="211"/>
      <c r="BF1438" s="211"/>
      <c r="BG1438" s="211"/>
      <c r="BH1438" s="211"/>
    </row>
    <row r="1439" spans="1:60" outlineLevel="1" x14ac:dyDescent="0.2">
      <c r="A1439" s="218"/>
      <c r="B1439" s="219"/>
      <c r="C1439" s="254" t="s">
        <v>1494</v>
      </c>
      <c r="D1439" s="242"/>
      <c r="E1439" s="242"/>
      <c r="F1439" s="242"/>
      <c r="G1439" s="242"/>
      <c r="H1439" s="222"/>
      <c r="I1439" s="222"/>
      <c r="J1439" s="222"/>
      <c r="K1439" s="222"/>
      <c r="L1439" s="222"/>
      <c r="M1439" s="222"/>
      <c r="N1439" s="222"/>
      <c r="O1439" s="222"/>
      <c r="P1439" s="222"/>
      <c r="Q1439" s="222"/>
      <c r="R1439" s="222"/>
      <c r="S1439" s="222"/>
      <c r="T1439" s="222"/>
      <c r="U1439" s="222"/>
      <c r="V1439" s="222"/>
      <c r="W1439" s="222"/>
      <c r="X1439" s="222"/>
      <c r="Y1439" s="211"/>
      <c r="Z1439" s="211"/>
      <c r="AA1439" s="211"/>
      <c r="AB1439" s="211"/>
      <c r="AC1439" s="211"/>
      <c r="AD1439" s="211"/>
      <c r="AE1439" s="211"/>
      <c r="AF1439" s="211"/>
      <c r="AG1439" s="211" t="s">
        <v>219</v>
      </c>
      <c r="AH1439" s="211"/>
      <c r="AI1439" s="211"/>
      <c r="AJ1439" s="211"/>
      <c r="AK1439" s="211"/>
      <c r="AL1439" s="211"/>
      <c r="AM1439" s="211"/>
      <c r="AN1439" s="211"/>
      <c r="AO1439" s="211"/>
      <c r="AP1439" s="211"/>
      <c r="AQ1439" s="211"/>
      <c r="AR1439" s="211"/>
      <c r="AS1439" s="211"/>
      <c r="AT1439" s="211"/>
      <c r="AU1439" s="211"/>
      <c r="AV1439" s="211"/>
      <c r="AW1439" s="211"/>
      <c r="AX1439" s="211"/>
      <c r="AY1439" s="211"/>
      <c r="AZ1439" s="211"/>
      <c r="BA1439" s="211"/>
      <c r="BB1439" s="211"/>
      <c r="BC1439" s="211"/>
      <c r="BD1439" s="211"/>
      <c r="BE1439" s="211"/>
      <c r="BF1439" s="211"/>
      <c r="BG1439" s="211"/>
      <c r="BH1439" s="211"/>
    </row>
    <row r="1440" spans="1:60" outlineLevel="1" x14ac:dyDescent="0.2">
      <c r="A1440" s="218"/>
      <c r="B1440" s="219"/>
      <c r="C1440" s="254" t="s">
        <v>1383</v>
      </c>
      <c r="D1440" s="242"/>
      <c r="E1440" s="242"/>
      <c r="F1440" s="242"/>
      <c r="G1440" s="242"/>
      <c r="H1440" s="222"/>
      <c r="I1440" s="222"/>
      <c r="J1440" s="222"/>
      <c r="K1440" s="222"/>
      <c r="L1440" s="222"/>
      <c r="M1440" s="222"/>
      <c r="N1440" s="222"/>
      <c r="O1440" s="222"/>
      <c r="P1440" s="222"/>
      <c r="Q1440" s="222"/>
      <c r="R1440" s="222"/>
      <c r="S1440" s="222"/>
      <c r="T1440" s="222"/>
      <c r="U1440" s="222"/>
      <c r="V1440" s="222"/>
      <c r="W1440" s="222"/>
      <c r="X1440" s="222"/>
      <c r="Y1440" s="211"/>
      <c r="Z1440" s="211"/>
      <c r="AA1440" s="211"/>
      <c r="AB1440" s="211"/>
      <c r="AC1440" s="211"/>
      <c r="AD1440" s="211"/>
      <c r="AE1440" s="211"/>
      <c r="AF1440" s="211"/>
      <c r="AG1440" s="211" t="s">
        <v>219</v>
      </c>
      <c r="AH1440" s="211"/>
      <c r="AI1440" s="211"/>
      <c r="AJ1440" s="211"/>
      <c r="AK1440" s="211"/>
      <c r="AL1440" s="211"/>
      <c r="AM1440" s="211"/>
      <c r="AN1440" s="211"/>
      <c r="AO1440" s="211"/>
      <c r="AP1440" s="211"/>
      <c r="AQ1440" s="211"/>
      <c r="AR1440" s="211"/>
      <c r="AS1440" s="211"/>
      <c r="AT1440" s="211"/>
      <c r="AU1440" s="211"/>
      <c r="AV1440" s="211"/>
      <c r="AW1440" s="211"/>
      <c r="AX1440" s="211"/>
      <c r="AY1440" s="211"/>
      <c r="AZ1440" s="211"/>
      <c r="BA1440" s="211"/>
      <c r="BB1440" s="211"/>
      <c r="BC1440" s="211"/>
      <c r="BD1440" s="211"/>
      <c r="BE1440" s="211"/>
      <c r="BF1440" s="211"/>
      <c r="BG1440" s="211"/>
      <c r="BH1440" s="211"/>
    </row>
    <row r="1441" spans="1:60" outlineLevel="1" x14ac:dyDescent="0.2">
      <c r="A1441" s="218"/>
      <c r="B1441" s="219"/>
      <c r="C1441" s="268" t="s">
        <v>3111</v>
      </c>
      <c r="D1441" s="259"/>
      <c r="E1441" s="260">
        <v>3</v>
      </c>
      <c r="F1441" s="222"/>
      <c r="G1441" s="222"/>
      <c r="H1441" s="222"/>
      <c r="I1441" s="222"/>
      <c r="J1441" s="222"/>
      <c r="K1441" s="222"/>
      <c r="L1441" s="222"/>
      <c r="M1441" s="222"/>
      <c r="N1441" s="222"/>
      <c r="O1441" s="222"/>
      <c r="P1441" s="222"/>
      <c r="Q1441" s="222"/>
      <c r="R1441" s="222"/>
      <c r="S1441" s="222"/>
      <c r="T1441" s="222"/>
      <c r="U1441" s="222"/>
      <c r="V1441" s="222"/>
      <c r="W1441" s="222"/>
      <c r="X1441" s="222"/>
      <c r="Y1441" s="211"/>
      <c r="Z1441" s="211"/>
      <c r="AA1441" s="211"/>
      <c r="AB1441" s="211"/>
      <c r="AC1441" s="211"/>
      <c r="AD1441" s="211"/>
      <c r="AE1441" s="211"/>
      <c r="AF1441" s="211"/>
      <c r="AG1441" s="211" t="s">
        <v>288</v>
      </c>
      <c r="AH1441" s="211">
        <v>0</v>
      </c>
      <c r="AI1441" s="211"/>
      <c r="AJ1441" s="211"/>
      <c r="AK1441" s="211"/>
      <c r="AL1441" s="211"/>
      <c r="AM1441" s="211"/>
      <c r="AN1441" s="211"/>
      <c r="AO1441" s="211"/>
      <c r="AP1441" s="211"/>
      <c r="AQ1441" s="211"/>
      <c r="AR1441" s="211"/>
      <c r="AS1441" s="211"/>
      <c r="AT1441" s="211"/>
      <c r="AU1441" s="211"/>
      <c r="AV1441" s="211"/>
      <c r="AW1441" s="211"/>
      <c r="AX1441" s="211"/>
      <c r="AY1441" s="211"/>
      <c r="AZ1441" s="211"/>
      <c r="BA1441" s="211"/>
      <c r="BB1441" s="211"/>
      <c r="BC1441" s="211"/>
      <c r="BD1441" s="211"/>
      <c r="BE1441" s="211"/>
      <c r="BF1441" s="211"/>
      <c r="BG1441" s="211"/>
      <c r="BH1441" s="211"/>
    </row>
    <row r="1442" spans="1:60" outlineLevel="1" x14ac:dyDescent="0.2">
      <c r="A1442" s="233">
        <v>361</v>
      </c>
      <c r="B1442" s="234" t="s">
        <v>3112</v>
      </c>
      <c r="C1442" s="252" t="s">
        <v>3113</v>
      </c>
      <c r="D1442" s="235" t="s">
        <v>980</v>
      </c>
      <c r="E1442" s="236">
        <v>1</v>
      </c>
      <c r="F1442" s="237"/>
      <c r="G1442" s="238">
        <f>ROUND(E1442*F1442,2)</f>
        <v>0</v>
      </c>
      <c r="H1442" s="237"/>
      <c r="I1442" s="238">
        <f>ROUND(E1442*H1442,2)</f>
        <v>0</v>
      </c>
      <c r="J1442" s="237"/>
      <c r="K1442" s="238">
        <f>ROUND(E1442*J1442,2)</f>
        <v>0</v>
      </c>
      <c r="L1442" s="238">
        <v>21</v>
      </c>
      <c r="M1442" s="238">
        <f>G1442*(1+L1442/100)</f>
        <v>0</v>
      </c>
      <c r="N1442" s="238">
        <v>0</v>
      </c>
      <c r="O1442" s="238">
        <f>ROUND(E1442*N1442,2)</f>
        <v>0</v>
      </c>
      <c r="P1442" s="238">
        <v>0</v>
      </c>
      <c r="Q1442" s="238">
        <f>ROUND(E1442*P1442,2)</f>
        <v>0</v>
      </c>
      <c r="R1442" s="238"/>
      <c r="S1442" s="238" t="s">
        <v>247</v>
      </c>
      <c r="T1442" s="239" t="s">
        <v>215</v>
      </c>
      <c r="U1442" s="222">
        <v>0</v>
      </c>
      <c r="V1442" s="222">
        <f>ROUND(E1442*U1442,2)</f>
        <v>0</v>
      </c>
      <c r="W1442" s="222"/>
      <c r="X1442" s="222" t="s">
        <v>248</v>
      </c>
      <c r="Y1442" s="211"/>
      <c r="Z1442" s="211"/>
      <c r="AA1442" s="211"/>
      <c r="AB1442" s="211"/>
      <c r="AC1442" s="211"/>
      <c r="AD1442" s="211"/>
      <c r="AE1442" s="211"/>
      <c r="AF1442" s="211"/>
      <c r="AG1442" s="211" t="s">
        <v>249</v>
      </c>
      <c r="AH1442" s="211"/>
      <c r="AI1442" s="211"/>
      <c r="AJ1442" s="211"/>
      <c r="AK1442" s="211"/>
      <c r="AL1442" s="211"/>
      <c r="AM1442" s="211"/>
      <c r="AN1442" s="211"/>
      <c r="AO1442" s="211"/>
      <c r="AP1442" s="211"/>
      <c r="AQ1442" s="211"/>
      <c r="AR1442" s="211"/>
      <c r="AS1442" s="211"/>
      <c r="AT1442" s="211"/>
      <c r="AU1442" s="211"/>
      <c r="AV1442" s="211"/>
      <c r="AW1442" s="211"/>
      <c r="AX1442" s="211"/>
      <c r="AY1442" s="211"/>
      <c r="AZ1442" s="211"/>
      <c r="BA1442" s="211"/>
      <c r="BB1442" s="211"/>
      <c r="BC1442" s="211"/>
      <c r="BD1442" s="211"/>
      <c r="BE1442" s="211"/>
      <c r="BF1442" s="211"/>
      <c r="BG1442" s="211"/>
      <c r="BH1442" s="211"/>
    </row>
    <row r="1443" spans="1:60" outlineLevel="1" x14ac:dyDescent="0.2">
      <c r="A1443" s="218"/>
      <c r="B1443" s="219"/>
      <c r="C1443" s="253" t="s">
        <v>3114</v>
      </c>
      <c r="D1443" s="240"/>
      <c r="E1443" s="240"/>
      <c r="F1443" s="240"/>
      <c r="G1443" s="240"/>
      <c r="H1443" s="222"/>
      <c r="I1443" s="222"/>
      <c r="J1443" s="222"/>
      <c r="K1443" s="222"/>
      <c r="L1443" s="222"/>
      <c r="M1443" s="222"/>
      <c r="N1443" s="222"/>
      <c r="O1443" s="222"/>
      <c r="P1443" s="222"/>
      <c r="Q1443" s="222"/>
      <c r="R1443" s="222"/>
      <c r="S1443" s="222"/>
      <c r="T1443" s="222"/>
      <c r="U1443" s="222"/>
      <c r="V1443" s="222"/>
      <c r="W1443" s="222"/>
      <c r="X1443" s="222"/>
      <c r="Y1443" s="211"/>
      <c r="Z1443" s="211"/>
      <c r="AA1443" s="211"/>
      <c r="AB1443" s="211"/>
      <c r="AC1443" s="211"/>
      <c r="AD1443" s="211"/>
      <c r="AE1443" s="211"/>
      <c r="AF1443" s="211"/>
      <c r="AG1443" s="211" t="s">
        <v>219</v>
      </c>
      <c r="AH1443" s="211"/>
      <c r="AI1443" s="211"/>
      <c r="AJ1443" s="211"/>
      <c r="AK1443" s="211"/>
      <c r="AL1443" s="211"/>
      <c r="AM1443" s="211"/>
      <c r="AN1443" s="211"/>
      <c r="AO1443" s="211"/>
      <c r="AP1443" s="211"/>
      <c r="AQ1443" s="211"/>
      <c r="AR1443" s="211"/>
      <c r="AS1443" s="211"/>
      <c r="AT1443" s="211"/>
      <c r="AU1443" s="211"/>
      <c r="AV1443" s="211"/>
      <c r="AW1443" s="211"/>
      <c r="AX1443" s="211"/>
      <c r="AY1443" s="211"/>
      <c r="AZ1443" s="211"/>
      <c r="BA1443" s="211"/>
      <c r="BB1443" s="211"/>
      <c r="BC1443" s="211"/>
      <c r="BD1443" s="211"/>
      <c r="BE1443" s="211"/>
      <c r="BF1443" s="211"/>
      <c r="BG1443" s="211"/>
      <c r="BH1443" s="211"/>
    </row>
    <row r="1444" spans="1:60" outlineLevel="1" x14ac:dyDescent="0.2">
      <c r="A1444" s="233">
        <v>362</v>
      </c>
      <c r="B1444" s="234" t="s">
        <v>3115</v>
      </c>
      <c r="C1444" s="252" t="s">
        <v>3116</v>
      </c>
      <c r="D1444" s="235" t="s">
        <v>948</v>
      </c>
      <c r="E1444" s="236">
        <v>59.0535</v>
      </c>
      <c r="F1444" s="237"/>
      <c r="G1444" s="238">
        <f>ROUND(E1444*F1444,2)</f>
        <v>0</v>
      </c>
      <c r="H1444" s="237"/>
      <c r="I1444" s="238">
        <f>ROUND(E1444*H1444,2)</f>
        <v>0</v>
      </c>
      <c r="J1444" s="237"/>
      <c r="K1444" s="238">
        <f>ROUND(E1444*J1444,2)</f>
        <v>0</v>
      </c>
      <c r="L1444" s="238">
        <v>21</v>
      </c>
      <c r="M1444" s="238">
        <f>G1444*(1+L1444/100)</f>
        <v>0</v>
      </c>
      <c r="N1444" s="238">
        <v>0</v>
      </c>
      <c r="O1444" s="238">
        <f>ROUND(E1444*N1444,2)</f>
        <v>0</v>
      </c>
      <c r="P1444" s="238">
        <v>0</v>
      </c>
      <c r="Q1444" s="238">
        <f>ROUND(E1444*P1444,2)</f>
        <v>0</v>
      </c>
      <c r="R1444" s="238"/>
      <c r="S1444" s="238" t="s">
        <v>247</v>
      </c>
      <c r="T1444" s="239" t="s">
        <v>215</v>
      </c>
      <c r="U1444" s="222">
        <v>0</v>
      </c>
      <c r="V1444" s="222">
        <f>ROUND(E1444*U1444,2)</f>
        <v>0</v>
      </c>
      <c r="W1444" s="222"/>
      <c r="X1444" s="222" t="s">
        <v>248</v>
      </c>
      <c r="Y1444" s="211"/>
      <c r="Z1444" s="211"/>
      <c r="AA1444" s="211"/>
      <c r="AB1444" s="211"/>
      <c r="AC1444" s="211"/>
      <c r="AD1444" s="211"/>
      <c r="AE1444" s="211"/>
      <c r="AF1444" s="211"/>
      <c r="AG1444" s="211" t="s">
        <v>249</v>
      </c>
      <c r="AH1444" s="211"/>
      <c r="AI1444" s="211"/>
      <c r="AJ1444" s="211"/>
      <c r="AK1444" s="211"/>
      <c r="AL1444" s="211"/>
      <c r="AM1444" s="211"/>
      <c r="AN1444" s="211"/>
      <c r="AO1444" s="211"/>
      <c r="AP1444" s="211"/>
      <c r="AQ1444" s="211"/>
      <c r="AR1444" s="211"/>
      <c r="AS1444" s="211"/>
      <c r="AT1444" s="211"/>
      <c r="AU1444" s="211"/>
      <c r="AV1444" s="211"/>
      <c r="AW1444" s="211"/>
      <c r="AX1444" s="211"/>
      <c r="AY1444" s="211"/>
      <c r="AZ1444" s="211"/>
      <c r="BA1444" s="211"/>
      <c r="BB1444" s="211"/>
      <c r="BC1444" s="211"/>
      <c r="BD1444" s="211"/>
      <c r="BE1444" s="211"/>
      <c r="BF1444" s="211"/>
      <c r="BG1444" s="211"/>
      <c r="BH1444" s="211"/>
    </row>
    <row r="1445" spans="1:60" outlineLevel="1" x14ac:dyDescent="0.2">
      <c r="A1445" s="218"/>
      <c r="B1445" s="219"/>
      <c r="C1445" s="268" t="s">
        <v>3117</v>
      </c>
      <c r="D1445" s="259"/>
      <c r="E1445" s="260">
        <v>28.96</v>
      </c>
      <c r="F1445" s="222"/>
      <c r="G1445" s="222"/>
      <c r="H1445" s="222"/>
      <c r="I1445" s="222"/>
      <c r="J1445" s="222"/>
      <c r="K1445" s="222"/>
      <c r="L1445" s="222"/>
      <c r="M1445" s="222"/>
      <c r="N1445" s="222"/>
      <c r="O1445" s="222"/>
      <c r="P1445" s="222"/>
      <c r="Q1445" s="222"/>
      <c r="R1445" s="222"/>
      <c r="S1445" s="222"/>
      <c r="T1445" s="222"/>
      <c r="U1445" s="222"/>
      <c r="V1445" s="222"/>
      <c r="W1445" s="222"/>
      <c r="X1445" s="222"/>
      <c r="Y1445" s="211"/>
      <c r="Z1445" s="211"/>
      <c r="AA1445" s="211"/>
      <c r="AB1445" s="211"/>
      <c r="AC1445" s="211"/>
      <c r="AD1445" s="211"/>
      <c r="AE1445" s="211"/>
      <c r="AF1445" s="211"/>
      <c r="AG1445" s="211" t="s">
        <v>288</v>
      </c>
      <c r="AH1445" s="211">
        <v>0</v>
      </c>
      <c r="AI1445" s="211"/>
      <c r="AJ1445" s="211"/>
      <c r="AK1445" s="211"/>
      <c r="AL1445" s="211"/>
      <c r="AM1445" s="211"/>
      <c r="AN1445" s="211"/>
      <c r="AO1445" s="211"/>
      <c r="AP1445" s="211"/>
      <c r="AQ1445" s="211"/>
      <c r="AR1445" s="211"/>
      <c r="AS1445" s="211"/>
      <c r="AT1445" s="211"/>
      <c r="AU1445" s="211"/>
      <c r="AV1445" s="211"/>
      <c r="AW1445" s="211"/>
      <c r="AX1445" s="211"/>
      <c r="AY1445" s="211"/>
      <c r="AZ1445" s="211"/>
      <c r="BA1445" s="211"/>
      <c r="BB1445" s="211"/>
      <c r="BC1445" s="211"/>
      <c r="BD1445" s="211"/>
      <c r="BE1445" s="211"/>
      <c r="BF1445" s="211"/>
      <c r="BG1445" s="211"/>
      <c r="BH1445" s="211"/>
    </row>
    <row r="1446" spans="1:60" outlineLevel="1" x14ac:dyDescent="0.2">
      <c r="A1446" s="218"/>
      <c r="B1446" s="219"/>
      <c r="C1446" s="268" t="s">
        <v>3118</v>
      </c>
      <c r="D1446" s="259"/>
      <c r="E1446" s="260">
        <v>4.4000000000000004</v>
      </c>
      <c r="F1446" s="222"/>
      <c r="G1446" s="222"/>
      <c r="H1446" s="222"/>
      <c r="I1446" s="222"/>
      <c r="J1446" s="222"/>
      <c r="K1446" s="222"/>
      <c r="L1446" s="222"/>
      <c r="M1446" s="222"/>
      <c r="N1446" s="222"/>
      <c r="O1446" s="222"/>
      <c r="P1446" s="222"/>
      <c r="Q1446" s="222"/>
      <c r="R1446" s="222"/>
      <c r="S1446" s="222"/>
      <c r="T1446" s="222"/>
      <c r="U1446" s="222"/>
      <c r="V1446" s="222"/>
      <c r="W1446" s="222"/>
      <c r="X1446" s="222"/>
      <c r="Y1446" s="211"/>
      <c r="Z1446" s="211"/>
      <c r="AA1446" s="211"/>
      <c r="AB1446" s="211"/>
      <c r="AC1446" s="211"/>
      <c r="AD1446" s="211"/>
      <c r="AE1446" s="211"/>
      <c r="AF1446" s="211"/>
      <c r="AG1446" s="211" t="s">
        <v>288</v>
      </c>
      <c r="AH1446" s="211">
        <v>0</v>
      </c>
      <c r="AI1446" s="211"/>
      <c r="AJ1446" s="211"/>
      <c r="AK1446" s="211"/>
      <c r="AL1446" s="211"/>
      <c r="AM1446" s="211"/>
      <c r="AN1446" s="211"/>
      <c r="AO1446" s="211"/>
      <c r="AP1446" s="211"/>
      <c r="AQ1446" s="211"/>
      <c r="AR1446" s="211"/>
      <c r="AS1446" s="211"/>
      <c r="AT1446" s="211"/>
      <c r="AU1446" s="211"/>
      <c r="AV1446" s="211"/>
      <c r="AW1446" s="211"/>
      <c r="AX1446" s="211"/>
      <c r="AY1446" s="211"/>
      <c r="AZ1446" s="211"/>
      <c r="BA1446" s="211"/>
      <c r="BB1446" s="211"/>
      <c r="BC1446" s="211"/>
      <c r="BD1446" s="211"/>
      <c r="BE1446" s="211"/>
      <c r="BF1446" s="211"/>
      <c r="BG1446" s="211"/>
      <c r="BH1446" s="211"/>
    </row>
    <row r="1447" spans="1:60" outlineLevel="1" x14ac:dyDescent="0.2">
      <c r="A1447" s="218"/>
      <c r="B1447" s="219"/>
      <c r="C1447" s="268" t="s">
        <v>3119</v>
      </c>
      <c r="D1447" s="259"/>
      <c r="E1447" s="260">
        <v>2.8</v>
      </c>
      <c r="F1447" s="222"/>
      <c r="G1447" s="222"/>
      <c r="H1447" s="222"/>
      <c r="I1447" s="222"/>
      <c r="J1447" s="222"/>
      <c r="K1447" s="222"/>
      <c r="L1447" s="222"/>
      <c r="M1447" s="222"/>
      <c r="N1447" s="222"/>
      <c r="O1447" s="222"/>
      <c r="P1447" s="222"/>
      <c r="Q1447" s="222"/>
      <c r="R1447" s="222"/>
      <c r="S1447" s="222"/>
      <c r="T1447" s="222"/>
      <c r="U1447" s="222"/>
      <c r="V1447" s="222"/>
      <c r="W1447" s="222"/>
      <c r="X1447" s="222"/>
      <c r="Y1447" s="211"/>
      <c r="Z1447" s="211"/>
      <c r="AA1447" s="211"/>
      <c r="AB1447" s="211"/>
      <c r="AC1447" s="211"/>
      <c r="AD1447" s="211"/>
      <c r="AE1447" s="211"/>
      <c r="AF1447" s="211"/>
      <c r="AG1447" s="211" t="s">
        <v>288</v>
      </c>
      <c r="AH1447" s="211">
        <v>0</v>
      </c>
      <c r="AI1447" s="211"/>
      <c r="AJ1447" s="211"/>
      <c r="AK1447" s="211"/>
      <c r="AL1447" s="211"/>
      <c r="AM1447" s="211"/>
      <c r="AN1447" s="211"/>
      <c r="AO1447" s="211"/>
      <c r="AP1447" s="211"/>
      <c r="AQ1447" s="211"/>
      <c r="AR1447" s="211"/>
      <c r="AS1447" s="211"/>
      <c r="AT1447" s="211"/>
      <c r="AU1447" s="211"/>
      <c r="AV1447" s="211"/>
      <c r="AW1447" s="211"/>
      <c r="AX1447" s="211"/>
      <c r="AY1447" s="211"/>
      <c r="AZ1447" s="211"/>
      <c r="BA1447" s="211"/>
      <c r="BB1447" s="211"/>
      <c r="BC1447" s="211"/>
      <c r="BD1447" s="211"/>
      <c r="BE1447" s="211"/>
      <c r="BF1447" s="211"/>
      <c r="BG1447" s="211"/>
      <c r="BH1447" s="211"/>
    </row>
    <row r="1448" spans="1:60" outlineLevel="1" x14ac:dyDescent="0.2">
      <c r="A1448" s="218"/>
      <c r="B1448" s="219"/>
      <c r="C1448" s="268" t="s">
        <v>3120</v>
      </c>
      <c r="D1448" s="259"/>
      <c r="E1448" s="260">
        <v>1.8</v>
      </c>
      <c r="F1448" s="222"/>
      <c r="G1448" s="222"/>
      <c r="H1448" s="222"/>
      <c r="I1448" s="222"/>
      <c r="J1448" s="222"/>
      <c r="K1448" s="222"/>
      <c r="L1448" s="222"/>
      <c r="M1448" s="222"/>
      <c r="N1448" s="222"/>
      <c r="O1448" s="222"/>
      <c r="P1448" s="222"/>
      <c r="Q1448" s="222"/>
      <c r="R1448" s="222"/>
      <c r="S1448" s="222"/>
      <c r="T1448" s="222"/>
      <c r="U1448" s="222"/>
      <c r="V1448" s="222"/>
      <c r="W1448" s="222"/>
      <c r="X1448" s="222"/>
      <c r="Y1448" s="211"/>
      <c r="Z1448" s="211"/>
      <c r="AA1448" s="211"/>
      <c r="AB1448" s="211"/>
      <c r="AC1448" s="211"/>
      <c r="AD1448" s="211"/>
      <c r="AE1448" s="211"/>
      <c r="AF1448" s="211"/>
      <c r="AG1448" s="211" t="s">
        <v>288</v>
      </c>
      <c r="AH1448" s="211">
        <v>0</v>
      </c>
      <c r="AI1448" s="211"/>
      <c r="AJ1448" s="211"/>
      <c r="AK1448" s="211"/>
      <c r="AL1448" s="211"/>
      <c r="AM1448" s="211"/>
      <c r="AN1448" s="211"/>
      <c r="AO1448" s="211"/>
      <c r="AP1448" s="211"/>
      <c r="AQ1448" s="211"/>
      <c r="AR1448" s="211"/>
      <c r="AS1448" s="211"/>
      <c r="AT1448" s="211"/>
      <c r="AU1448" s="211"/>
      <c r="AV1448" s="211"/>
      <c r="AW1448" s="211"/>
      <c r="AX1448" s="211"/>
      <c r="AY1448" s="211"/>
      <c r="AZ1448" s="211"/>
      <c r="BA1448" s="211"/>
      <c r="BB1448" s="211"/>
      <c r="BC1448" s="211"/>
      <c r="BD1448" s="211"/>
      <c r="BE1448" s="211"/>
      <c r="BF1448" s="211"/>
      <c r="BG1448" s="211"/>
      <c r="BH1448" s="211"/>
    </row>
    <row r="1449" spans="1:60" outlineLevel="1" x14ac:dyDescent="0.2">
      <c r="A1449" s="218"/>
      <c r="B1449" s="219"/>
      <c r="C1449" s="268" t="s">
        <v>3121</v>
      </c>
      <c r="D1449" s="259"/>
      <c r="E1449" s="260">
        <v>1.35</v>
      </c>
      <c r="F1449" s="222"/>
      <c r="G1449" s="222"/>
      <c r="H1449" s="222"/>
      <c r="I1449" s="222"/>
      <c r="J1449" s="222"/>
      <c r="K1449" s="222"/>
      <c r="L1449" s="222"/>
      <c r="M1449" s="222"/>
      <c r="N1449" s="222"/>
      <c r="O1449" s="222"/>
      <c r="P1449" s="222"/>
      <c r="Q1449" s="222"/>
      <c r="R1449" s="222"/>
      <c r="S1449" s="222"/>
      <c r="T1449" s="222"/>
      <c r="U1449" s="222"/>
      <c r="V1449" s="222"/>
      <c r="W1449" s="222"/>
      <c r="X1449" s="222"/>
      <c r="Y1449" s="211"/>
      <c r="Z1449" s="211"/>
      <c r="AA1449" s="211"/>
      <c r="AB1449" s="211"/>
      <c r="AC1449" s="211"/>
      <c r="AD1449" s="211"/>
      <c r="AE1449" s="211"/>
      <c r="AF1449" s="211"/>
      <c r="AG1449" s="211" t="s">
        <v>288</v>
      </c>
      <c r="AH1449" s="211">
        <v>0</v>
      </c>
      <c r="AI1449" s="211"/>
      <c r="AJ1449" s="211"/>
      <c r="AK1449" s="211"/>
      <c r="AL1449" s="211"/>
      <c r="AM1449" s="211"/>
      <c r="AN1449" s="211"/>
      <c r="AO1449" s="211"/>
      <c r="AP1449" s="211"/>
      <c r="AQ1449" s="211"/>
      <c r="AR1449" s="211"/>
      <c r="AS1449" s="211"/>
      <c r="AT1449" s="211"/>
      <c r="AU1449" s="211"/>
      <c r="AV1449" s="211"/>
      <c r="AW1449" s="211"/>
      <c r="AX1449" s="211"/>
      <c r="AY1449" s="211"/>
      <c r="AZ1449" s="211"/>
      <c r="BA1449" s="211"/>
      <c r="BB1449" s="211"/>
      <c r="BC1449" s="211"/>
      <c r="BD1449" s="211"/>
      <c r="BE1449" s="211"/>
      <c r="BF1449" s="211"/>
      <c r="BG1449" s="211"/>
      <c r="BH1449" s="211"/>
    </row>
    <row r="1450" spans="1:60" outlineLevel="1" x14ac:dyDescent="0.2">
      <c r="A1450" s="218"/>
      <c r="B1450" s="219"/>
      <c r="C1450" s="268" t="s">
        <v>3122</v>
      </c>
      <c r="D1450" s="259"/>
      <c r="E1450" s="260">
        <v>1.89</v>
      </c>
      <c r="F1450" s="222"/>
      <c r="G1450" s="222"/>
      <c r="H1450" s="222"/>
      <c r="I1450" s="222"/>
      <c r="J1450" s="222"/>
      <c r="K1450" s="222"/>
      <c r="L1450" s="222"/>
      <c r="M1450" s="222"/>
      <c r="N1450" s="222"/>
      <c r="O1450" s="222"/>
      <c r="P1450" s="222"/>
      <c r="Q1450" s="222"/>
      <c r="R1450" s="222"/>
      <c r="S1450" s="222"/>
      <c r="T1450" s="222"/>
      <c r="U1450" s="222"/>
      <c r="V1450" s="222"/>
      <c r="W1450" s="222"/>
      <c r="X1450" s="222"/>
      <c r="Y1450" s="211"/>
      <c r="Z1450" s="211"/>
      <c r="AA1450" s="211"/>
      <c r="AB1450" s="211"/>
      <c r="AC1450" s="211"/>
      <c r="AD1450" s="211"/>
      <c r="AE1450" s="211"/>
      <c r="AF1450" s="211"/>
      <c r="AG1450" s="211" t="s">
        <v>288</v>
      </c>
      <c r="AH1450" s="211">
        <v>0</v>
      </c>
      <c r="AI1450" s="211"/>
      <c r="AJ1450" s="211"/>
      <c r="AK1450" s="211"/>
      <c r="AL1450" s="211"/>
      <c r="AM1450" s="211"/>
      <c r="AN1450" s="211"/>
      <c r="AO1450" s="211"/>
      <c r="AP1450" s="211"/>
      <c r="AQ1450" s="211"/>
      <c r="AR1450" s="211"/>
      <c r="AS1450" s="211"/>
      <c r="AT1450" s="211"/>
      <c r="AU1450" s="211"/>
      <c r="AV1450" s="211"/>
      <c r="AW1450" s="211"/>
      <c r="AX1450" s="211"/>
      <c r="AY1450" s="211"/>
      <c r="AZ1450" s="211"/>
      <c r="BA1450" s="211"/>
      <c r="BB1450" s="211"/>
      <c r="BC1450" s="211"/>
      <c r="BD1450" s="211"/>
      <c r="BE1450" s="211"/>
      <c r="BF1450" s="211"/>
      <c r="BG1450" s="211"/>
      <c r="BH1450" s="211"/>
    </row>
    <row r="1451" spans="1:60" outlineLevel="1" x14ac:dyDescent="0.2">
      <c r="A1451" s="218"/>
      <c r="B1451" s="219"/>
      <c r="C1451" s="268" t="s">
        <v>3123</v>
      </c>
      <c r="D1451" s="259"/>
      <c r="E1451" s="260">
        <v>2.5099999999999998</v>
      </c>
      <c r="F1451" s="222"/>
      <c r="G1451" s="222"/>
      <c r="H1451" s="222"/>
      <c r="I1451" s="222"/>
      <c r="J1451" s="222"/>
      <c r="K1451" s="222"/>
      <c r="L1451" s="222"/>
      <c r="M1451" s="222"/>
      <c r="N1451" s="222"/>
      <c r="O1451" s="222"/>
      <c r="P1451" s="222"/>
      <c r="Q1451" s="222"/>
      <c r="R1451" s="222"/>
      <c r="S1451" s="222"/>
      <c r="T1451" s="222"/>
      <c r="U1451" s="222"/>
      <c r="V1451" s="222"/>
      <c r="W1451" s="222"/>
      <c r="X1451" s="222"/>
      <c r="Y1451" s="211"/>
      <c r="Z1451" s="211"/>
      <c r="AA1451" s="211"/>
      <c r="AB1451" s="211"/>
      <c r="AC1451" s="211"/>
      <c r="AD1451" s="211"/>
      <c r="AE1451" s="211"/>
      <c r="AF1451" s="211"/>
      <c r="AG1451" s="211" t="s">
        <v>288</v>
      </c>
      <c r="AH1451" s="211">
        <v>0</v>
      </c>
      <c r="AI1451" s="211"/>
      <c r="AJ1451" s="211"/>
      <c r="AK1451" s="211"/>
      <c r="AL1451" s="211"/>
      <c r="AM1451" s="211"/>
      <c r="AN1451" s="211"/>
      <c r="AO1451" s="211"/>
      <c r="AP1451" s="211"/>
      <c r="AQ1451" s="211"/>
      <c r="AR1451" s="211"/>
      <c r="AS1451" s="211"/>
      <c r="AT1451" s="211"/>
      <c r="AU1451" s="211"/>
      <c r="AV1451" s="211"/>
      <c r="AW1451" s="211"/>
      <c r="AX1451" s="211"/>
      <c r="AY1451" s="211"/>
      <c r="AZ1451" s="211"/>
      <c r="BA1451" s="211"/>
      <c r="BB1451" s="211"/>
      <c r="BC1451" s="211"/>
      <c r="BD1451" s="211"/>
      <c r="BE1451" s="211"/>
      <c r="BF1451" s="211"/>
      <c r="BG1451" s="211"/>
      <c r="BH1451" s="211"/>
    </row>
    <row r="1452" spans="1:60" outlineLevel="1" x14ac:dyDescent="0.2">
      <c r="A1452" s="218"/>
      <c r="B1452" s="219"/>
      <c r="C1452" s="268" t="s">
        <v>3124</v>
      </c>
      <c r="D1452" s="259"/>
      <c r="E1452" s="260">
        <v>4.95</v>
      </c>
      <c r="F1452" s="222"/>
      <c r="G1452" s="222"/>
      <c r="H1452" s="222"/>
      <c r="I1452" s="222"/>
      <c r="J1452" s="222"/>
      <c r="K1452" s="222"/>
      <c r="L1452" s="222"/>
      <c r="M1452" s="222"/>
      <c r="N1452" s="222"/>
      <c r="O1452" s="222"/>
      <c r="P1452" s="222"/>
      <c r="Q1452" s="222"/>
      <c r="R1452" s="222"/>
      <c r="S1452" s="222"/>
      <c r="T1452" s="222"/>
      <c r="U1452" s="222"/>
      <c r="V1452" s="222"/>
      <c r="W1452" s="222"/>
      <c r="X1452" s="222"/>
      <c r="Y1452" s="211"/>
      <c r="Z1452" s="211"/>
      <c r="AA1452" s="211"/>
      <c r="AB1452" s="211"/>
      <c r="AC1452" s="211"/>
      <c r="AD1452" s="211"/>
      <c r="AE1452" s="211"/>
      <c r="AF1452" s="211"/>
      <c r="AG1452" s="211" t="s">
        <v>288</v>
      </c>
      <c r="AH1452" s="211">
        <v>0</v>
      </c>
      <c r="AI1452" s="211"/>
      <c r="AJ1452" s="211"/>
      <c r="AK1452" s="211"/>
      <c r="AL1452" s="211"/>
      <c r="AM1452" s="211"/>
      <c r="AN1452" s="211"/>
      <c r="AO1452" s="211"/>
      <c r="AP1452" s="211"/>
      <c r="AQ1452" s="211"/>
      <c r="AR1452" s="211"/>
      <c r="AS1452" s="211"/>
      <c r="AT1452" s="211"/>
      <c r="AU1452" s="211"/>
      <c r="AV1452" s="211"/>
      <c r="AW1452" s="211"/>
      <c r="AX1452" s="211"/>
      <c r="AY1452" s="211"/>
      <c r="AZ1452" s="211"/>
      <c r="BA1452" s="211"/>
      <c r="BB1452" s="211"/>
      <c r="BC1452" s="211"/>
      <c r="BD1452" s="211"/>
      <c r="BE1452" s="211"/>
      <c r="BF1452" s="211"/>
      <c r="BG1452" s="211"/>
      <c r="BH1452" s="211"/>
    </row>
    <row r="1453" spans="1:60" outlineLevel="1" x14ac:dyDescent="0.2">
      <c r="A1453" s="218"/>
      <c r="B1453" s="219"/>
      <c r="C1453" s="268" t="s">
        <v>3125</v>
      </c>
      <c r="D1453" s="259"/>
      <c r="E1453" s="260">
        <v>10.39</v>
      </c>
      <c r="F1453" s="222"/>
      <c r="G1453" s="222"/>
      <c r="H1453" s="222"/>
      <c r="I1453" s="222"/>
      <c r="J1453" s="222"/>
      <c r="K1453" s="222"/>
      <c r="L1453" s="222"/>
      <c r="M1453" s="222"/>
      <c r="N1453" s="222"/>
      <c r="O1453" s="222"/>
      <c r="P1453" s="222"/>
      <c r="Q1453" s="222"/>
      <c r="R1453" s="222"/>
      <c r="S1453" s="222"/>
      <c r="T1453" s="222"/>
      <c r="U1453" s="222"/>
      <c r="V1453" s="222"/>
      <c r="W1453" s="222"/>
      <c r="X1453" s="222"/>
      <c r="Y1453" s="211"/>
      <c r="Z1453" s="211"/>
      <c r="AA1453" s="211"/>
      <c r="AB1453" s="211"/>
      <c r="AC1453" s="211"/>
      <c r="AD1453" s="211"/>
      <c r="AE1453" s="211"/>
      <c r="AF1453" s="211"/>
      <c r="AG1453" s="211" t="s">
        <v>288</v>
      </c>
      <c r="AH1453" s="211">
        <v>0</v>
      </c>
      <c r="AI1453" s="211"/>
      <c r="AJ1453" s="211"/>
      <c r="AK1453" s="211"/>
      <c r="AL1453" s="211"/>
      <c r="AM1453" s="211"/>
      <c r="AN1453" s="211"/>
      <c r="AO1453" s="211"/>
      <c r="AP1453" s="211"/>
      <c r="AQ1453" s="211"/>
      <c r="AR1453" s="211"/>
      <c r="AS1453" s="211"/>
      <c r="AT1453" s="211"/>
      <c r="AU1453" s="211"/>
      <c r="AV1453" s="211"/>
      <c r="AW1453" s="211"/>
      <c r="AX1453" s="211"/>
      <c r="AY1453" s="211"/>
      <c r="AZ1453" s="211"/>
      <c r="BA1453" s="211"/>
      <c r="BB1453" s="211"/>
      <c r="BC1453" s="211"/>
      <c r="BD1453" s="211"/>
      <c r="BE1453" s="211"/>
      <c r="BF1453" s="211"/>
      <c r="BG1453" s="211"/>
      <c r="BH1453" s="211"/>
    </row>
    <row r="1454" spans="1:60" outlineLevel="1" x14ac:dyDescent="0.2">
      <c r="A1454" s="233">
        <v>363</v>
      </c>
      <c r="B1454" s="234" t="s">
        <v>3126</v>
      </c>
      <c r="C1454" s="252" t="s">
        <v>3127</v>
      </c>
      <c r="D1454" s="235" t="s">
        <v>3128</v>
      </c>
      <c r="E1454" s="236">
        <v>3</v>
      </c>
      <c r="F1454" s="237"/>
      <c r="G1454" s="238">
        <f>ROUND(E1454*F1454,2)</f>
        <v>0</v>
      </c>
      <c r="H1454" s="237"/>
      <c r="I1454" s="238">
        <f>ROUND(E1454*H1454,2)</f>
        <v>0</v>
      </c>
      <c r="J1454" s="237"/>
      <c r="K1454" s="238">
        <f>ROUND(E1454*J1454,2)</f>
        <v>0</v>
      </c>
      <c r="L1454" s="238">
        <v>21</v>
      </c>
      <c r="M1454" s="238">
        <f>G1454*(1+L1454/100)</f>
        <v>0</v>
      </c>
      <c r="N1454" s="238">
        <v>0</v>
      </c>
      <c r="O1454" s="238">
        <f>ROUND(E1454*N1454,2)</f>
        <v>0</v>
      </c>
      <c r="P1454" s="238">
        <v>0</v>
      </c>
      <c r="Q1454" s="238">
        <f>ROUND(E1454*P1454,2)</f>
        <v>0</v>
      </c>
      <c r="R1454" s="238"/>
      <c r="S1454" s="238" t="s">
        <v>247</v>
      </c>
      <c r="T1454" s="239" t="s">
        <v>215</v>
      </c>
      <c r="U1454" s="222">
        <v>0</v>
      </c>
      <c r="V1454" s="222">
        <f>ROUND(E1454*U1454,2)</f>
        <v>0</v>
      </c>
      <c r="W1454" s="222"/>
      <c r="X1454" s="222" t="s">
        <v>248</v>
      </c>
      <c r="Y1454" s="211"/>
      <c r="Z1454" s="211"/>
      <c r="AA1454" s="211"/>
      <c r="AB1454" s="211"/>
      <c r="AC1454" s="211"/>
      <c r="AD1454" s="211"/>
      <c r="AE1454" s="211"/>
      <c r="AF1454" s="211"/>
      <c r="AG1454" s="211" t="s">
        <v>249</v>
      </c>
      <c r="AH1454" s="211"/>
      <c r="AI1454" s="211"/>
      <c r="AJ1454" s="211"/>
      <c r="AK1454" s="211"/>
      <c r="AL1454" s="211"/>
      <c r="AM1454" s="211"/>
      <c r="AN1454" s="211"/>
      <c r="AO1454" s="211"/>
      <c r="AP1454" s="211"/>
      <c r="AQ1454" s="211"/>
      <c r="AR1454" s="211"/>
      <c r="AS1454" s="211"/>
      <c r="AT1454" s="211"/>
      <c r="AU1454" s="211"/>
      <c r="AV1454" s="211"/>
      <c r="AW1454" s="211"/>
      <c r="AX1454" s="211"/>
      <c r="AY1454" s="211"/>
      <c r="AZ1454" s="211"/>
      <c r="BA1454" s="211"/>
      <c r="BB1454" s="211"/>
      <c r="BC1454" s="211"/>
      <c r="BD1454" s="211"/>
      <c r="BE1454" s="211"/>
      <c r="BF1454" s="211"/>
      <c r="BG1454" s="211"/>
      <c r="BH1454" s="211"/>
    </row>
    <row r="1455" spans="1:60" outlineLevel="1" x14ac:dyDescent="0.2">
      <c r="A1455" s="218"/>
      <c r="B1455" s="219"/>
      <c r="C1455" s="253" t="s">
        <v>2077</v>
      </c>
      <c r="D1455" s="240"/>
      <c r="E1455" s="240"/>
      <c r="F1455" s="240"/>
      <c r="G1455" s="240"/>
      <c r="H1455" s="222"/>
      <c r="I1455" s="222"/>
      <c r="J1455" s="222"/>
      <c r="K1455" s="222"/>
      <c r="L1455" s="222"/>
      <c r="M1455" s="222"/>
      <c r="N1455" s="222"/>
      <c r="O1455" s="222"/>
      <c r="P1455" s="222"/>
      <c r="Q1455" s="222"/>
      <c r="R1455" s="222"/>
      <c r="S1455" s="222"/>
      <c r="T1455" s="222"/>
      <c r="U1455" s="222"/>
      <c r="V1455" s="222"/>
      <c r="W1455" s="222"/>
      <c r="X1455" s="222"/>
      <c r="Y1455" s="211"/>
      <c r="Z1455" s="211"/>
      <c r="AA1455" s="211"/>
      <c r="AB1455" s="211"/>
      <c r="AC1455" s="211"/>
      <c r="AD1455" s="211"/>
      <c r="AE1455" s="211"/>
      <c r="AF1455" s="211"/>
      <c r="AG1455" s="211" t="s">
        <v>219</v>
      </c>
      <c r="AH1455" s="211"/>
      <c r="AI1455" s="211"/>
      <c r="AJ1455" s="211"/>
      <c r="AK1455" s="211"/>
      <c r="AL1455" s="211"/>
      <c r="AM1455" s="211"/>
      <c r="AN1455" s="211"/>
      <c r="AO1455" s="211"/>
      <c r="AP1455" s="211"/>
      <c r="AQ1455" s="211"/>
      <c r="AR1455" s="211"/>
      <c r="AS1455" s="211"/>
      <c r="AT1455" s="211"/>
      <c r="AU1455" s="211"/>
      <c r="AV1455" s="211"/>
      <c r="AW1455" s="211"/>
      <c r="AX1455" s="211"/>
      <c r="AY1455" s="211"/>
      <c r="AZ1455" s="211"/>
      <c r="BA1455" s="211"/>
      <c r="BB1455" s="211"/>
      <c r="BC1455" s="211"/>
      <c r="BD1455" s="211"/>
      <c r="BE1455" s="211"/>
      <c r="BF1455" s="211"/>
      <c r="BG1455" s="211"/>
      <c r="BH1455" s="211"/>
    </row>
    <row r="1456" spans="1:60" outlineLevel="1" x14ac:dyDescent="0.2">
      <c r="A1456" s="218"/>
      <c r="B1456" s="219"/>
      <c r="C1456" s="268" t="s">
        <v>3129</v>
      </c>
      <c r="D1456" s="259"/>
      <c r="E1456" s="260">
        <v>3</v>
      </c>
      <c r="F1456" s="222"/>
      <c r="G1456" s="222"/>
      <c r="H1456" s="222"/>
      <c r="I1456" s="222"/>
      <c r="J1456" s="222"/>
      <c r="K1456" s="222"/>
      <c r="L1456" s="222"/>
      <c r="M1456" s="222"/>
      <c r="N1456" s="222"/>
      <c r="O1456" s="222"/>
      <c r="P1456" s="222"/>
      <c r="Q1456" s="222"/>
      <c r="R1456" s="222"/>
      <c r="S1456" s="222"/>
      <c r="T1456" s="222"/>
      <c r="U1456" s="222"/>
      <c r="V1456" s="222"/>
      <c r="W1456" s="222"/>
      <c r="X1456" s="222"/>
      <c r="Y1456" s="211"/>
      <c r="Z1456" s="211"/>
      <c r="AA1456" s="211"/>
      <c r="AB1456" s="211"/>
      <c r="AC1456" s="211"/>
      <c r="AD1456" s="211"/>
      <c r="AE1456" s="211"/>
      <c r="AF1456" s="211"/>
      <c r="AG1456" s="211" t="s">
        <v>288</v>
      </c>
      <c r="AH1456" s="211">
        <v>0</v>
      </c>
      <c r="AI1456" s="211"/>
      <c r="AJ1456" s="211"/>
      <c r="AK1456" s="211"/>
      <c r="AL1456" s="211"/>
      <c r="AM1456" s="211"/>
      <c r="AN1456" s="211"/>
      <c r="AO1456" s="211"/>
      <c r="AP1456" s="211"/>
      <c r="AQ1456" s="211"/>
      <c r="AR1456" s="211"/>
      <c r="AS1456" s="211"/>
      <c r="AT1456" s="211"/>
      <c r="AU1456" s="211"/>
      <c r="AV1456" s="211"/>
      <c r="AW1456" s="211"/>
      <c r="AX1456" s="211"/>
      <c r="AY1456" s="211"/>
      <c r="AZ1456" s="211"/>
      <c r="BA1456" s="211"/>
      <c r="BB1456" s="211"/>
      <c r="BC1456" s="211"/>
      <c r="BD1456" s="211"/>
      <c r="BE1456" s="211"/>
      <c r="BF1456" s="211"/>
      <c r="BG1456" s="211"/>
      <c r="BH1456" s="211"/>
    </row>
    <row r="1457" spans="1:60" ht="20.95" outlineLevel="1" x14ac:dyDescent="0.2">
      <c r="A1457" s="233">
        <v>364</v>
      </c>
      <c r="B1457" s="234" t="s">
        <v>3130</v>
      </c>
      <c r="C1457" s="252" t="s">
        <v>3131</v>
      </c>
      <c r="D1457" s="235" t="s">
        <v>294</v>
      </c>
      <c r="E1457" s="236">
        <v>87.632999999999996</v>
      </c>
      <c r="F1457" s="237"/>
      <c r="G1457" s="238">
        <f>ROUND(E1457*F1457,2)</f>
        <v>0</v>
      </c>
      <c r="H1457" s="237"/>
      <c r="I1457" s="238">
        <f>ROUND(E1457*H1457,2)</f>
        <v>0</v>
      </c>
      <c r="J1457" s="237"/>
      <c r="K1457" s="238">
        <f>ROUND(E1457*J1457,2)</f>
        <v>0</v>
      </c>
      <c r="L1457" s="238">
        <v>21</v>
      </c>
      <c r="M1457" s="238">
        <f>G1457*(1+L1457/100)</f>
        <v>0</v>
      </c>
      <c r="N1457" s="238">
        <v>0.08</v>
      </c>
      <c r="O1457" s="238">
        <f>ROUND(E1457*N1457,2)</f>
        <v>7.01</v>
      </c>
      <c r="P1457" s="238">
        <v>0</v>
      </c>
      <c r="Q1457" s="238">
        <f>ROUND(E1457*P1457,2)</f>
        <v>0</v>
      </c>
      <c r="R1457" s="238"/>
      <c r="S1457" s="238" t="s">
        <v>247</v>
      </c>
      <c r="T1457" s="239" t="s">
        <v>215</v>
      </c>
      <c r="U1457" s="222">
        <v>0</v>
      </c>
      <c r="V1457" s="222">
        <f>ROUND(E1457*U1457,2)</f>
        <v>0</v>
      </c>
      <c r="W1457" s="222"/>
      <c r="X1457" s="222" t="s">
        <v>248</v>
      </c>
      <c r="Y1457" s="211"/>
      <c r="Z1457" s="211"/>
      <c r="AA1457" s="211"/>
      <c r="AB1457" s="211"/>
      <c r="AC1457" s="211"/>
      <c r="AD1457" s="211"/>
      <c r="AE1457" s="211"/>
      <c r="AF1457" s="211"/>
      <c r="AG1457" s="211" t="s">
        <v>249</v>
      </c>
      <c r="AH1457" s="211"/>
      <c r="AI1457" s="211"/>
      <c r="AJ1457" s="211"/>
      <c r="AK1457" s="211"/>
      <c r="AL1457" s="211"/>
      <c r="AM1457" s="211"/>
      <c r="AN1457" s="211"/>
      <c r="AO1457" s="211"/>
      <c r="AP1457" s="211"/>
      <c r="AQ1457" s="211"/>
      <c r="AR1457" s="211"/>
      <c r="AS1457" s="211"/>
      <c r="AT1457" s="211"/>
      <c r="AU1457" s="211"/>
      <c r="AV1457" s="211"/>
      <c r="AW1457" s="211"/>
      <c r="AX1457" s="211"/>
      <c r="AY1457" s="211"/>
      <c r="AZ1457" s="211"/>
      <c r="BA1457" s="211"/>
      <c r="BB1457" s="211"/>
      <c r="BC1457" s="211"/>
      <c r="BD1457" s="211"/>
      <c r="BE1457" s="211"/>
      <c r="BF1457" s="211"/>
      <c r="BG1457" s="211"/>
      <c r="BH1457" s="211"/>
    </row>
    <row r="1458" spans="1:60" outlineLevel="1" x14ac:dyDescent="0.2">
      <c r="A1458" s="218"/>
      <c r="B1458" s="219"/>
      <c r="C1458" s="253" t="s">
        <v>3204</v>
      </c>
      <c r="D1458" s="240"/>
      <c r="E1458" s="240"/>
      <c r="F1458" s="240"/>
      <c r="G1458" s="240"/>
      <c r="H1458" s="222"/>
      <c r="I1458" s="222"/>
      <c r="J1458" s="222"/>
      <c r="K1458" s="222"/>
      <c r="L1458" s="222"/>
      <c r="M1458" s="222"/>
      <c r="N1458" s="222"/>
      <c r="O1458" s="222"/>
      <c r="P1458" s="222"/>
      <c r="Q1458" s="222"/>
      <c r="R1458" s="222"/>
      <c r="S1458" s="222"/>
      <c r="T1458" s="222"/>
      <c r="U1458" s="222"/>
      <c r="V1458" s="222"/>
      <c r="W1458" s="222"/>
      <c r="X1458" s="222"/>
      <c r="Y1458" s="211"/>
      <c r="Z1458" s="211"/>
      <c r="AA1458" s="211"/>
      <c r="AB1458" s="211"/>
      <c r="AC1458" s="211"/>
      <c r="AD1458" s="211"/>
      <c r="AE1458" s="211"/>
      <c r="AF1458" s="211"/>
      <c r="AG1458" s="211" t="s">
        <v>219</v>
      </c>
      <c r="AH1458" s="211"/>
      <c r="AI1458" s="211"/>
      <c r="AJ1458" s="211"/>
      <c r="AK1458" s="211"/>
      <c r="AL1458" s="211"/>
      <c r="AM1458" s="211"/>
      <c r="AN1458" s="211"/>
      <c r="AO1458" s="211"/>
      <c r="AP1458" s="211"/>
      <c r="AQ1458" s="211"/>
      <c r="AR1458" s="211"/>
      <c r="AS1458" s="211"/>
      <c r="AT1458" s="211"/>
      <c r="AU1458" s="211"/>
      <c r="AV1458" s="211"/>
      <c r="AW1458" s="211"/>
      <c r="AX1458" s="211"/>
      <c r="AY1458" s="211"/>
      <c r="AZ1458" s="211"/>
      <c r="BA1458" s="241" t="str">
        <f>C1458</f>
        <v>- fasádní obkladová plechová kazeta z ocelového pozinkovaného plechu opatřeného vrchním barevným lakem tl.32mm</v>
      </c>
      <c r="BB1458" s="211"/>
      <c r="BC1458" s="211"/>
      <c r="BD1458" s="211"/>
      <c r="BE1458" s="211"/>
      <c r="BF1458" s="211"/>
      <c r="BG1458" s="211"/>
      <c r="BH1458" s="211"/>
    </row>
    <row r="1459" spans="1:60" outlineLevel="1" x14ac:dyDescent="0.2">
      <c r="A1459" s="218"/>
      <c r="B1459" s="219"/>
      <c r="C1459" s="254" t="s">
        <v>3205</v>
      </c>
      <c r="D1459" s="242"/>
      <c r="E1459" s="242"/>
      <c r="F1459" s="242"/>
      <c r="G1459" s="242"/>
      <c r="H1459" s="222"/>
      <c r="I1459" s="222"/>
      <c r="J1459" s="222"/>
      <c r="K1459" s="222"/>
      <c r="L1459" s="222"/>
      <c r="M1459" s="222"/>
      <c r="N1459" s="222"/>
      <c r="O1459" s="222"/>
      <c r="P1459" s="222"/>
      <c r="Q1459" s="222"/>
      <c r="R1459" s="222"/>
      <c r="S1459" s="222"/>
      <c r="T1459" s="222"/>
      <c r="U1459" s="222"/>
      <c r="V1459" s="222"/>
      <c r="W1459" s="222"/>
      <c r="X1459" s="222"/>
      <c r="Y1459" s="211"/>
      <c r="Z1459" s="211"/>
      <c r="AA1459" s="211"/>
      <c r="AB1459" s="211"/>
      <c r="AC1459" s="211"/>
      <c r="AD1459" s="211"/>
      <c r="AE1459" s="211"/>
      <c r="AF1459" s="211"/>
      <c r="AG1459" s="211" t="s">
        <v>219</v>
      </c>
      <c r="AH1459" s="211"/>
      <c r="AI1459" s="211"/>
      <c r="AJ1459" s="211"/>
      <c r="AK1459" s="211"/>
      <c r="AL1459" s="211"/>
      <c r="AM1459" s="211"/>
      <c r="AN1459" s="211"/>
      <c r="AO1459" s="211"/>
      <c r="AP1459" s="211"/>
      <c r="AQ1459" s="211"/>
      <c r="AR1459" s="211"/>
      <c r="AS1459" s="211"/>
      <c r="AT1459" s="211"/>
      <c r="AU1459" s="211"/>
      <c r="AV1459" s="211"/>
      <c r="AW1459" s="211"/>
      <c r="AX1459" s="211"/>
      <c r="AY1459" s="211"/>
      <c r="AZ1459" s="211"/>
      <c r="BA1459" s="241" t="str">
        <f>C1459</f>
        <v>- ocelový pozinkovaný a pozinkovaný lakovaný profil, šířka 50 mm nebo 80 mm, svislý nosný rošt, větraná vzduchová mezera tl. 30mm</v>
      </c>
      <c r="BB1459" s="211"/>
      <c r="BC1459" s="211"/>
      <c r="BD1459" s="211"/>
      <c r="BE1459" s="211"/>
      <c r="BF1459" s="211"/>
      <c r="BG1459" s="211"/>
      <c r="BH1459" s="211"/>
    </row>
    <row r="1460" spans="1:60" outlineLevel="1" x14ac:dyDescent="0.2">
      <c r="A1460" s="218"/>
      <c r="B1460" s="219"/>
      <c r="C1460" s="254" t="s">
        <v>3206</v>
      </c>
      <c r="D1460" s="242"/>
      <c r="E1460" s="242"/>
      <c r="F1460" s="242"/>
      <c r="G1460" s="242"/>
      <c r="H1460" s="222"/>
      <c r="I1460" s="222"/>
      <c r="J1460" s="222"/>
      <c r="K1460" s="222"/>
      <c r="L1460" s="222"/>
      <c r="M1460" s="222"/>
      <c r="N1460" s="222"/>
      <c r="O1460" s="222"/>
      <c r="P1460" s="222"/>
      <c r="Q1460" s="222"/>
      <c r="R1460" s="222"/>
      <c r="S1460" s="222"/>
      <c r="T1460" s="222"/>
      <c r="U1460" s="222"/>
      <c r="V1460" s="222"/>
      <c r="W1460" s="222"/>
      <c r="X1460" s="222"/>
      <c r="Y1460" s="211"/>
      <c r="Z1460" s="211"/>
      <c r="AA1460" s="211"/>
      <c r="AB1460" s="211"/>
      <c r="AC1460" s="211"/>
      <c r="AD1460" s="211"/>
      <c r="AE1460" s="211"/>
      <c r="AF1460" s="211"/>
      <c r="AG1460" s="211" t="s">
        <v>219</v>
      </c>
      <c r="AH1460" s="211"/>
      <c r="AI1460" s="211"/>
      <c r="AJ1460" s="211"/>
      <c r="AK1460" s="211"/>
      <c r="AL1460" s="211"/>
      <c r="AM1460" s="211"/>
      <c r="AN1460" s="211"/>
      <c r="AO1460" s="211"/>
      <c r="AP1460" s="211"/>
      <c r="AQ1460" s="211"/>
      <c r="AR1460" s="211"/>
      <c r="AS1460" s="211"/>
      <c r="AT1460" s="211"/>
      <c r="AU1460" s="211"/>
      <c r="AV1460" s="211"/>
      <c r="AW1460" s="211"/>
      <c r="AX1460" s="211"/>
      <c r="AY1460" s="211"/>
      <c r="AZ1460" s="211"/>
      <c r="BA1460" s="211"/>
      <c r="BB1460" s="211"/>
      <c r="BC1460" s="211"/>
      <c r="BD1460" s="211"/>
      <c r="BE1460" s="211"/>
      <c r="BF1460" s="211"/>
      <c r="BG1460" s="211"/>
      <c r="BH1460" s="211"/>
    </row>
    <row r="1461" spans="1:60" outlineLevel="1" x14ac:dyDescent="0.2">
      <c r="A1461" s="218"/>
      <c r="B1461" s="219"/>
      <c r="C1461" s="254" t="s">
        <v>3207</v>
      </c>
      <c r="D1461" s="242"/>
      <c r="E1461" s="242"/>
      <c r="F1461" s="242"/>
      <c r="G1461" s="242"/>
      <c r="H1461" s="222"/>
      <c r="I1461" s="222"/>
      <c r="J1461" s="222"/>
      <c r="K1461" s="222"/>
      <c r="L1461" s="222"/>
      <c r="M1461" s="222"/>
      <c r="N1461" s="222"/>
      <c r="O1461" s="222"/>
      <c r="P1461" s="222"/>
      <c r="Q1461" s="222"/>
      <c r="R1461" s="222"/>
      <c r="S1461" s="222"/>
      <c r="T1461" s="222"/>
      <c r="U1461" s="222"/>
      <c r="V1461" s="222"/>
      <c r="W1461" s="222"/>
      <c r="X1461" s="222"/>
      <c r="Y1461" s="211"/>
      <c r="Z1461" s="211"/>
      <c r="AA1461" s="211"/>
      <c r="AB1461" s="211"/>
      <c r="AC1461" s="211"/>
      <c r="AD1461" s="211"/>
      <c r="AE1461" s="211"/>
      <c r="AF1461" s="211"/>
      <c r="AG1461" s="211" t="s">
        <v>219</v>
      </c>
      <c r="AH1461" s="211"/>
      <c r="AI1461" s="211"/>
      <c r="AJ1461" s="211"/>
      <c r="AK1461" s="211"/>
      <c r="AL1461" s="211"/>
      <c r="AM1461" s="211"/>
      <c r="AN1461" s="211"/>
      <c r="AO1461" s="211"/>
      <c r="AP1461" s="211"/>
      <c r="AQ1461" s="211"/>
      <c r="AR1461" s="211"/>
      <c r="AS1461" s="211"/>
      <c r="AT1461" s="211"/>
      <c r="AU1461" s="211"/>
      <c r="AV1461" s="211"/>
      <c r="AW1461" s="211"/>
      <c r="AX1461" s="211"/>
      <c r="AY1461" s="211"/>
      <c r="AZ1461" s="211"/>
      <c r="BA1461" s="211"/>
      <c r="BB1461" s="211"/>
      <c r="BC1461" s="211"/>
      <c r="BD1461" s="211"/>
      <c r="BE1461" s="211"/>
      <c r="BF1461" s="211"/>
      <c r="BG1461" s="211"/>
      <c r="BH1461" s="211"/>
    </row>
    <row r="1462" spans="1:60" outlineLevel="1" x14ac:dyDescent="0.2">
      <c r="A1462" s="218"/>
      <c r="B1462" s="219"/>
      <c r="C1462" s="254" t="s">
        <v>3208</v>
      </c>
      <c r="D1462" s="242"/>
      <c r="E1462" s="242"/>
      <c r="F1462" s="242"/>
      <c r="G1462" s="242"/>
      <c r="H1462" s="222"/>
      <c r="I1462" s="222"/>
      <c r="J1462" s="222"/>
      <c r="K1462" s="222"/>
      <c r="L1462" s="222"/>
      <c r="M1462" s="222"/>
      <c r="N1462" s="222"/>
      <c r="O1462" s="222"/>
      <c r="P1462" s="222"/>
      <c r="Q1462" s="222"/>
      <c r="R1462" s="222"/>
      <c r="S1462" s="222"/>
      <c r="T1462" s="222"/>
      <c r="U1462" s="222"/>
      <c r="V1462" s="222"/>
      <c r="W1462" s="222"/>
      <c r="X1462" s="222"/>
      <c r="Y1462" s="211"/>
      <c r="Z1462" s="211"/>
      <c r="AA1462" s="211"/>
      <c r="AB1462" s="211"/>
      <c r="AC1462" s="211"/>
      <c r="AD1462" s="211"/>
      <c r="AE1462" s="211"/>
      <c r="AF1462" s="211"/>
      <c r="AG1462" s="211" t="s">
        <v>219</v>
      </c>
      <c r="AH1462" s="211"/>
      <c r="AI1462" s="211"/>
      <c r="AJ1462" s="211"/>
      <c r="AK1462" s="211"/>
      <c r="AL1462" s="211"/>
      <c r="AM1462" s="211"/>
      <c r="AN1462" s="211"/>
      <c r="AO1462" s="211"/>
      <c r="AP1462" s="211"/>
      <c r="AQ1462" s="211"/>
      <c r="AR1462" s="211"/>
      <c r="AS1462" s="211"/>
      <c r="AT1462" s="211"/>
      <c r="AU1462" s="211"/>
      <c r="AV1462" s="211"/>
      <c r="AW1462" s="211"/>
      <c r="AX1462" s="211"/>
      <c r="AY1462" s="211"/>
      <c r="AZ1462" s="211"/>
      <c r="BA1462" s="241" t="str">
        <f>C1462</f>
        <v>- bodové konzoly typu A s vodorovně instalovaným Z-profilem, konzoly i Z-profily z pozinkovaného plechu</v>
      </c>
      <c r="BB1462" s="211"/>
      <c r="BC1462" s="211"/>
      <c r="BD1462" s="211"/>
      <c r="BE1462" s="211"/>
      <c r="BF1462" s="211"/>
      <c r="BG1462" s="211"/>
      <c r="BH1462" s="211"/>
    </row>
    <row r="1463" spans="1:60" outlineLevel="1" x14ac:dyDescent="0.2">
      <c r="A1463" s="218"/>
      <c r="B1463" s="219"/>
      <c r="C1463" s="277" t="s">
        <v>801</v>
      </c>
      <c r="D1463" s="223"/>
      <c r="E1463" s="224"/>
      <c r="F1463" s="225"/>
      <c r="G1463" s="225"/>
      <c r="H1463" s="222"/>
      <c r="I1463" s="222"/>
      <c r="J1463" s="222"/>
      <c r="K1463" s="222"/>
      <c r="L1463" s="222"/>
      <c r="M1463" s="222"/>
      <c r="N1463" s="222"/>
      <c r="O1463" s="222"/>
      <c r="P1463" s="222"/>
      <c r="Q1463" s="222"/>
      <c r="R1463" s="222"/>
      <c r="S1463" s="222"/>
      <c r="T1463" s="222"/>
      <c r="U1463" s="222"/>
      <c r="V1463" s="222"/>
      <c r="W1463" s="222"/>
      <c r="X1463" s="222"/>
      <c r="Y1463" s="211"/>
      <c r="Z1463" s="211"/>
      <c r="AA1463" s="211"/>
      <c r="AB1463" s="211"/>
      <c r="AC1463" s="211"/>
      <c r="AD1463" s="211"/>
      <c r="AE1463" s="211"/>
      <c r="AF1463" s="211"/>
      <c r="AG1463" s="211" t="s">
        <v>219</v>
      </c>
      <c r="AH1463" s="211"/>
      <c r="AI1463" s="211"/>
      <c r="AJ1463" s="211"/>
      <c r="AK1463" s="211"/>
      <c r="AL1463" s="211"/>
      <c r="AM1463" s="211"/>
      <c r="AN1463" s="211"/>
      <c r="AO1463" s="211"/>
      <c r="AP1463" s="211"/>
      <c r="AQ1463" s="211"/>
      <c r="AR1463" s="211"/>
      <c r="AS1463" s="211"/>
      <c r="AT1463" s="211"/>
      <c r="AU1463" s="211"/>
      <c r="AV1463" s="211"/>
      <c r="AW1463" s="211"/>
      <c r="AX1463" s="211"/>
      <c r="AY1463" s="211"/>
      <c r="AZ1463" s="211"/>
      <c r="BA1463" s="211"/>
      <c r="BB1463" s="211"/>
      <c r="BC1463" s="211"/>
      <c r="BD1463" s="211"/>
      <c r="BE1463" s="211"/>
      <c r="BF1463" s="211"/>
      <c r="BG1463" s="211"/>
      <c r="BH1463" s="211"/>
    </row>
    <row r="1464" spans="1:60" ht="20.95" outlineLevel="1" x14ac:dyDescent="0.2">
      <c r="A1464" s="218"/>
      <c r="B1464" s="219"/>
      <c r="C1464" s="254" t="s">
        <v>3085</v>
      </c>
      <c r="D1464" s="242"/>
      <c r="E1464" s="242"/>
      <c r="F1464" s="242"/>
      <c r="G1464" s="242"/>
      <c r="H1464" s="222"/>
      <c r="I1464" s="222"/>
      <c r="J1464" s="222"/>
      <c r="K1464" s="222"/>
      <c r="L1464" s="222"/>
      <c r="M1464" s="222"/>
      <c r="N1464" s="222"/>
      <c r="O1464" s="222"/>
      <c r="P1464" s="222"/>
      <c r="Q1464" s="222"/>
      <c r="R1464" s="222"/>
      <c r="S1464" s="222"/>
      <c r="T1464" s="222"/>
      <c r="U1464" s="222"/>
      <c r="V1464" s="222"/>
      <c r="W1464" s="222"/>
      <c r="X1464" s="222"/>
      <c r="Y1464" s="211"/>
      <c r="Z1464" s="211"/>
      <c r="AA1464" s="211"/>
      <c r="AB1464" s="211"/>
      <c r="AC1464" s="211"/>
      <c r="AD1464" s="211"/>
      <c r="AE1464" s="211"/>
      <c r="AF1464" s="211"/>
      <c r="AG1464" s="211" t="s">
        <v>219</v>
      </c>
      <c r="AH1464" s="211"/>
      <c r="AI1464" s="211"/>
      <c r="AJ1464" s="211"/>
      <c r="AK1464" s="211"/>
      <c r="AL1464" s="211"/>
      <c r="AM1464" s="211"/>
      <c r="AN1464" s="211"/>
      <c r="AO1464" s="211"/>
      <c r="AP1464" s="211"/>
      <c r="AQ1464" s="211"/>
      <c r="AR1464" s="211"/>
      <c r="AS1464" s="211"/>
      <c r="AT1464" s="211"/>
      <c r="AU1464" s="211"/>
      <c r="AV1464" s="211"/>
      <c r="AW1464" s="211"/>
      <c r="AX1464" s="211"/>
      <c r="AY1464" s="211"/>
      <c r="AZ1464" s="211"/>
      <c r="BA1464" s="241" t="str">
        <f>C1464</f>
        <v>Fasádní systém je možné dodat v mnoha materiálových i barevných variantách. Cena systému se odvíjí od tl. plechu, materiálu, barvy i členitosti a celkové složitosti konkrétní stavby.</v>
      </c>
      <c r="BB1464" s="211"/>
      <c r="BC1464" s="211"/>
      <c r="BD1464" s="211"/>
      <c r="BE1464" s="211"/>
      <c r="BF1464" s="211"/>
      <c r="BG1464" s="211"/>
      <c r="BH1464" s="211"/>
    </row>
    <row r="1465" spans="1:60" ht="20.95" outlineLevel="1" x14ac:dyDescent="0.2">
      <c r="A1465" s="218"/>
      <c r="B1465" s="219"/>
      <c r="C1465" s="254" t="s">
        <v>3086</v>
      </c>
      <c r="D1465" s="242"/>
      <c r="E1465" s="242"/>
      <c r="F1465" s="242"/>
      <c r="G1465" s="242"/>
      <c r="H1465" s="222"/>
      <c r="I1465" s="222"/>
      <c r="J1465" s="222"/>
      <c r="K1465" s="222"/>
      <c r="L1465" s="222"/>
      <c r="M1465" s="222"/>
      <c r="N1465" s="222"/>
      <c r="O1465" s="222"/>
      <c r="P1465" s="222"/>
      <c r="Q1465" s="222"/>
      <c r="R1465" s="222"/>
      <c r="S1465" s="222"/>
      <c r="T1465" s="222"/>
      <c r="U1465" s="222"/>
      <c r="V1465" s="222"/>
      <c r="W1465" s="222"/>
      <c r="X1465" s="222"/>
      <c r="Y1465" s="211"/>
      <c r="Z1465" s="211"/>
      <c r="AA1465" s="211"/>
      <c r="AB1465" s="211"/>
      <c r="AC1465" s="211"/>
      <c r="AD1465" s="211"/>
      <c r="AE1465" s="211"/>
      <c r="AF1465" s="211"/>
      <c r="AG1465" s="211" t="s">
        <v>219</v>
      </c>
      <c r="AH1465" s="211"/>
      <c r="AI1465" s="211"/>
      <c r="AJ1465" s="211"/>
      <c r="AK1465" s="211"/>
      <c r="AL1465" s="211"/>
      <c r="AM1465" s="211"/>
      <c r="AN1465" s="211"/>
      <c r="AO1465" s="211"/>
      <c r="AP1465" s="211"/>
      <c r="AQ1465" s="211"/>
      <c r="AR1465" s="211"/>
      <c r="AS1465" s="211"/>
      <c r="AT1465" s="211"/>
      <c r="AU1465" s="211"/>
      <c r="AV1465" s="211"/>
      <c r="AW1465" s="211"/>
      <c r="AX1465" s="211"/>
      <c r="AY1465" s="211"/>
      <c r="AZ1465" s="211"/>
      <c r="BA1465" s="241" t="str">
        <f>C1465</f>
        <v>Projektová cena je včetně lemování otvorů (parapet - ostění - nadpraží), horních-spodních-svislých klempířských ukončení, nosného roštu, spojovacích prvků opláštěn</v>
      </c>
      <c r="BB1465" s="211"/>
      <c r="BC1465" s="211"/>
      <c r="BD1465" s="211"/>
      <c r="BE1465" s="211"/>
      <c r="BF1465" s="211"/>
      <c r="BG1465" s="211"/>
      <c r="BH1465" s="211"/>
    </row>
    <row r="1466" spans="1:60" ht="13.1" x14ac:dyDescent="0.2">
      <c r="A1466" s="227" t="s">
        <v>209</v>
      </c>
      <c r="B1466" s="228" t="s">
        <v>160</v>
      </c>
      <c r="C1466" s="251" t="s">
        <v>161</v>
      </c>
      <c r="D1466" s="229"/>
      <c r="E1466" s="230"/>
      <c r="F1466" s="231"/>
      <c r="G1466" s="231">
        <f>SUMIF(AG1467:AG1492,"&lt;&gt;NOR",G1467:G1492)</f>
        <v>0</v>
      </c>
      <c r="H1466" s="231"/>
      <c r="I1466" s="231">
        <f>SUM(I1467:I1492)</f>
        <v>0</v>
      </c>
      <c r="J1466" s="231"/>
      <c r="K1466" s="231">
        <f>SUM(K1467:K1492)</f>
        <v>0</v>
      </c>
      <c r="L1466" s="231"/>
      <c r="M1466" s="231">
        <f>SUM(M1467:M1492)</f>
        <v>0</v>
      </c>
      <c r="N1466" s="231"/>
      <c r="O1466" s="231">
        <f>SUM(O1467:O1492)</f>
        <v>8.0100000000000016</v>
      </c>
      <c r="P1466" s="231"/>
      <c r="Q1466" s="231">
        <f>SUM(Q1467:Q1492)</f>
        <v>0</v>
      </c>
      <c r="R1466" s="231"/>
      <c r="S1466" s="231"/>
      <c r="T1466" s="232"/>
      <c r="U1466" s="226"/>
      <c r="V1466" s="226">
        <f>SUM(V1467:V1492)</f>
        <v>483.59999999999997</v>
      </c>
      <c r="W1466" s="226"/>
      <c r="X1466" s="226"/>
      <c r="AG1466" t="s">
        <v>210</v>
      </c>
    </row>
    <row r="1467" spans="1:60" ht="20.95" outlineLevel="1" x14ac:dyDescent="0.2">
      <c r="A1467" s="233">
        <v>365</v>
      </c>
      <c r="B1467" s="234" t="s">
        <v>1418</v>
      </c>
      <c r="C1467" s="252" t="s">
        <v>1419</v>
      </c>
      <c r="D1467" s="235" t="s">
        <v>294</v>
      </c>
      <c r="E1467" s="236">
        <v>22.475000000000001</v>
      </c>
      <c r="F1467" s="237"/>
      <c r="G1467" s="238">
        <f>ROUND(E1467*F1467,2)</f>
        <v>0</v>
      </c>
      <c r="H1467" s="237"/>
      <c r="I1467" s="238">
        <f>ROUND(E1467*H1467,2)</f>
        <v>0</v>
      </c>
      <c r="J1467" s="237"/>
      <c r="K1467" s="238">
        <f>ROUND(E1467*J1467,2)</f>
        <v>0</v>
      </c>
      <c r="L1467" s="238">
        <v>21</v>
      </c>
      <c r="M1467" s="238">
        <f>G1467*(1+L1467/100)</f>
        <v>0</v>
      </c>
      <c r="N1467" s="238">
        <v>0</v>
      </c>
      <c r="O1467" s="238">
        <f>ROUND(E1467*N1467,2)</f>
        <v>0</v>
      </c>
      <c r="P1467" s="238">
        <v>0</v>
      </c>
      <c r="Q1467" s="238">
        <f>ROUND(E1467*P1467,2)</f>
        <v>0</v>
      </c>
      <c r="R1467" s="238" t="s">
        <v>1420</v>
      </c>
      <c r="S1467" s="238" t="s">
        <v>214</v>
      </c>
      <c r="T1467" s="239" t="s">
        <v>284</v>
      </c>
      <c r="U1467" s="222">
        <v>0.33</v>
      </c>
      <c r="V1467" s="222">
        <f>ROUND(E1467*U1467,2)</f>
        <v>7.42</v>
      </c>
      <c r="W1467" s="222"/>
      <c r="X1467" s="222" t="s">
        <v>248</v>
      </c>
      <c r="Y1467" s="211"/>
      <c r="Z1467" s="211"/>
      <c r="AA1467" s="211"/>
      <c r="AB1467" s="211"/>
      <c r="AC1467" s="211"/>
      <c r="AD1467" s="211"/>
      <c r="AE1467" s="211"/>
      <c r="AF1467" s="211"/>
      <c r="AG1467" s="211" t="s">
        <v>745</v>
      </c>
      <c r="AH1467" s="211"/>
      <c r="AI1467" s="211"/>
      <c r="AJ1467" s="211"/>
      <c r="AK1467" s="211"/>
      <c r="AL1467" s="211"/>
      <c r="AM1467" s="211"/>
      <c r="AN1467" s="211"/>
      <c r="AO1467" s="211"/>
      <c r="AP1467" s="211"/>
      <c r="AQ1467" s="211"/>
      <c r="AR1467" s="211"/>
      <c r="AS1467" s="211"/>
      <c r="AT1467" s="211"/>
      <c r="AU1467" s="211"/>
      <c r="AV1467" s="211"/>
      <c r="AW1467" s="211"/>
      <c r="AX1467" s="211"/>
      <c r="AY1467" s="211"/>
      <c r="AZ1467" s="211"/>
      <c r="BA1467" s="211"/>
      <c r="BB1467" s="211"/>
      <c r="BC1467" s="211"/>
      <c r="BD1467" s="211"/>
      <c r="BE1467" s="211"/>
      <c r="BF1467" s="211"/>
      <c r="BG1467" s="211"/>
      <c r="BH1467" s="211"/>
    </row>
    <row r="1468" spans="1:60" ht="20.95" outlineLevel="1" x14ac:dyDescent="0.2">
      <c r="A1468" s="218"/>
      <c r="B1468" s="219"/>
      <c r="C1468" s="268" t="s">
        <v>2543</v>
      </c>
      <c r="D1468" s="259"/>
      <c r="E1468" s="260">
        <v>22.475000000000001</v>
      </c>
      <c r="F1468" s="222"/>
      <c r="G1468" s="222"/>
      <c r="H1468" s="222"/>
      <c r="I1468" s="222"/>
      <c r="J1468" s="222"/>
      <c r="K1468" s="222"/>
      <c r="L1468" s="222"/>
      <c r="M1468" s="222"/>
      <c r="N1468" s="222"/>
      <c r="O1468" s="222"/>
      <c r="P1468" s="222"/>
      <c r="Q1468" s="222"/>
      <c r="R1468" s="222"/>
      <c r="S1468" s="222"/>
      <c r="T1468" s="222"/>
      <c r="U1468" s="222"/>
      <c r="V1468" s="222"/>
      <c r="W1468" s="222"/>
      <c r="X1468" s="222"/>
      <c r="Y1468" s="211"/>
      <c r="Z1468" s="211"/>
      <c r="AA1468" s="211"/>
      <c r="AB1468" s="211"/>
      <c r="AC1468" s="211"/>
      <c r="AD1468" s="211"/>
      <c r="AE1468" s="211"/>
      <c r="AF1468" s="211"/>
      <c r="AG1468" s="211" t="s">
        <v>288</v>
      </c>
      <c r="AH1468" s="211">
        <v>0</v>
      </c>
      <c r="AI1468" s="211"/>
      <c r="AJ1468" s="211"/>
      <c r="AK1468" s="211"/>
      <c r="AL1468" s="211"/>
      <c r="AM1468" s="211"/>
      <c r="AN1468" s="211"/>
      <c r="AO1468" s="211"/>
      <c r="AP1468" s="211"/>
      <c r="AQ1468" s="211"/>
      <c r="AR1468" s="211"/>
      <c r="AS1468" s="211"/>
      <c r="AT1468" s="211"/>
      <c r="AU1468" s="211"/>
      <c r="AV1468" s="211"/>
      <c r="AW1468" s="211"/>
      <c r="AX1468" s="211"/>
      <c r="AY1468" s="211"/>
      <c r="AZ1468" s="211"/>
      <c r="BA1468" s="211"/>
      <c r="BB1468" s="211"/>
      <c r="BC1468" s="211"/>
      <c r="BD1468" s="211"/>
      <c r="BE1468" s="211"/>
      <c r="BF1468" s="211"/>
      <c r="BG1468" s="211"/>
      <c r="BH1468" s="211"/>
    </row>
    <row r="1469" spans="1:60" outlineLevel="1" x14ac:dyDescent="0.2">
      <c r="A1469" s="243">
        <v>366</v>
      </c>
      <c r="B1469" s="244" t="s">
        <v>1421</v>
      </c>
      <c r="C1469" s="255" t="s">
        <v>1422</v>
      </c>
      <c r="D1469" s="245" t="s">
        <v>294</v>
      </c>
      <c r="E1469" s="246">
        <v>22.475000000000001</v>
      </c>
      <c r="F1469" s="247"/>
      <c r="G1469" s="248">
        <f>ROUND(E1469*F1469,2)</f>
        <v>0</v>
      </c>
      <c r="H1469" s="247"/>
      <c r="I1469" s="248">
        <f>ROUND(E1469*H1469,2)</f>
        <v>0</v>
      </c>
      <c r="J1469" s="247"/>
      <c r="K1469" s="248">
        <f>ROUND(E1469*J1469,2)</f>
        <v>0</v>
      </c>
      <c r="L1469" s="248">
        <v>21</v>
      </c>
      <c r="M1469" s="248">
        <f>G1469*(1+L1469/100)</f>
        <v>0</v>
      </c>
      <c r="N1469" s="248">
        <v>1.6000000000000001E-4</v>
      </c>
      <c r="O1469" s="248">
        <f>ROUND(E1469*N1469,2)</f>
        <v>0</v>
      </c>
      <c r="P1469" s="248">
        <v>0</v>
      </c>
      <c r="Q1469" s="248">
        <f>ROUND(E1469*P1469,2)</f>
        <v>0</v>
      </c>
      <c r="R1469" s="248" t="s">
        <v>1420</v>
      </c>
      <c r="S1469" s="248" t="s">
        <v>214</v>
      </c>
      <c r="T1469" s="249" t="s">
        <v>284</v>
      </c>
      <c r="U1469" s="222">
        <v>0.05</v>
      </c>
      <c r="V1469" s="222">
        <f>ROUND(E1469*U1469,2)</f>
        <v>1.1200000000000001</v>
      </c>
      <c r="W1469" s="222"/>
      <c r="X1469" s="222" t="s">
        <v>248</v>
      </c>
      <c r="Y1469" s="211"/>
      <c r="Z1469" s="211"/>
      <c r="AA1469" s="211"/>
      <c r="AB1469" s="211"/>
      <c r="AC1469" s="211"/>
      <c r="AD1469" s="211"/>
      <c r="AE1469" s="211"/>
      <c r="AF1469" s="211"/>
      <c r="AG1469" s="211" t="s">
        <v>745</v>
      </c>
      <c r="AH1469" s="211"/>
      <c r="AI1469" s="211"/>
      <c r="AJ1469" s="211"/>
      <c r="AK1469" s="211"/>
      <c r="AL1469" s="211"/>
      <c r="AM1469" s="211"/>
      <c r="AN1469" s="211"/>
      <c r="AO1469" s="211"/>
      <c r="AP1469" s="211"/>
      <c r="AQ1469" s="211"/>
      <c r="AR1469" s="211"/>
      <c r="AS1469" s="211"/>
      <c r="AT1469" s="211"/>
      <c r="AU1469" s="211"/>
      <c r="AV1469" s="211"/>
      <c r="AW1469" s="211"/>
      <c r="AX1469" s="211"/>
      <c r="AY1469" s="211"/>
      <c r="AZ1469" s="211"/>
      <c r="BA1469" s="211"/>
      <c r="BB1469" s="211"/>
      <c r="BC1469" s="211"/>
      <c r="BD1469" s="211"/>
      <c r="BE1469" s="211"/>
      <c r="BF1469" s="211"/>
      <c r="BG1469" s="211"/>
      <c r="BH1469" s="211"/>
    </row>
    <row r="1470" spans="1:60" ht="20.95" outlineLevel="1" x14ac:dyDescent="0.2">
      <c r="A1470" s="233">
        <v>367</v>
      </c>
      <c r="B1470" s="234" t="s">
        <v>1423</v>
      </c>
      <c r="C1470" s="252" t="s">
        <v>1424</v>
      </c>
      <c r="D1470" s="235" t="s">
        <v>294</v>
      </c>
      <c r="E1470" s="236">
        <v>22.475000000000001</v>
      </c>
      <c r="F1470" s="237"/>
      <c r="G1470" s="238">
        <f>ROUND(E1470*F1470,2)</f>
        <v>0</v>
      </c>
      <c r="H1470" s="237"/>
      <c r="I1470" s="238">
        <f>ROUND(E1470*H1470,2)</f>
        <v>0</v>
      </c>
      <c r="J1470" s="237"/>
      <c r="K1470" s="238">
        <f>ROUND(E1470*J1470,2)</f>
        <v>0</v>
      </c>
      <c r="L1470" s="238">
        <v>21</v>
      </c>
      <c r="M1470" s="238">
        <f>G1470*(1+L1470/100)</f>
        <v>0</v>
      </c>
      <c r="N1470" s="238">
        <v>0</v>
      </c>
      <c r="O1470" s="238">
        <f>ROUND(E1470*N1470,2)</f>
        <v>0</v>
      </c>
      <c r="P1470" s="238">
        <v>0</v>
      </c>
      <c r="Q1470" s="238">
        <f>ROUND(E1470*P1470,2)</f>
        <v>0</v>
      </c>
      <c r="R1470" s="238" t="s">
        <v>1420</v>
      </c>
      <c r="S1470" s="238" t="s">
        <v>214</v>
      </c>
      <c r="T1470" s="239" t="s">
        <v>284</v>
      </c>
      <c r="U1470" s="222">
        <v>1.1399999999999999</v>
      </c>
      <c r="V1470" s="222">
        <f>ROUND(E1470*U1470,2)</f>
        <v>25.62</v>
      </c>
      <c r="W1470" s="222"/>
      <c r="X1470" s="222" t="s">
        <v>248</v>
      </c>
      <c r="Y1470" s="211"/>
      <c r="Z1470" s="211"/>
      <c r="AA1470" s="211"/>
      <c r="AB1470" s="211"/>
      <c r="AC1470" s="211"/>
      <c r="AD1470" s="211"/>
      <c r="AE1470" s="211"/>
      <c r="AF1470" s="211"/>
      <c r="AG1470" s="211" t="s">
        <v>745</v>
      </c>
      <c r="AH1470" s="211"/>
      <c r="AI1470" s="211"/>
      <c r="AJ1470" s="211"/>
      <c r="AK1470" s="211"/>
      <c r="AL1470" s="211"/>
      <c r="AM1470" s="211"/>
      <c r="AN1470" s="211"/>
      <c r="AO1470" s="211"/>
      <c r="AP1470" s="211"/>
      <c r="AQ1470" s="211"/>
      <c r="AR1470" s="211"/>
      <c r="AS1470" s="211"/>
      <c r="AT1470" s="211"/>
      <c r="AU1470" s="211"/>
      <c r="AV1470" s="211"/>
      <c r="AW1470" s="211"/>
      <c r="AX1470" s="211"/>
      <c r="AY1470" s="211"/>
      <c r="AZ1470" s="211"/>
      <c r="BA1470" s="211"/>
      <c r="BB1470" s="211"/>
      <c r="BC1470" s="211"/>
      <c r="BD1470" s="211"/>
      <c r="BE1470" s="211"/>
      <c r="BF1470" s="211"/>
      <c r="BG1470" s="211"/>
      <c r="BH1470" s="211"/>
    </row>
    <row r="1471" spans="1:60" outlineLevel="1" x14ac:dyDescent="0.2">
      <c r="A1471" s="218"/>
      <c r="B1471" s="219"/>
      <c r="C1471" s="267" t="s">
        <v>1425</v>
      </c>
      <c r="D1471" s="265"/>
      <c r="E1471" s="265"/>
      <c r="F1471" s="265"/>
      <c r="G1471" s="265"/>
      <c r="H1471" s="222"/>
      <c r="I1471" s="222"/>
      <c r="J1471" s="222"/>
      <c r="K1471" s="222"/>
      <c r="L1471" s="222"/>
      <c r="M1471" s="222"/>
      <c r="N1471" s="222"/>
      <c r="O1471" s="222"/>
      <c r="P1471" s="222"/>
      <c r="Q1471" s="222"/>
      <c r="R1471" s="222"/>
      <c r="S1471" s="222"/>
      <c r="T1471" s="222"/>
      <c r="U1471" s="222"/>
      <c r="V1471" s="222"/>
      <c r="W1471" s="222"/>
      <c r="X1471" s="222"/>
      <c r="Y1471" s="211"/>
      <c r="Z1471" s="211"/>
      <c r="AA1471" s="211"/>
      <c r="AB1471" s="211"/>
      <c r="AC1471" s="211"/>
      <c r="AD1471" s="211"/>
      <c r="AE1471" s="211"/>
      <c r="AF1471" s="211"/>
      <c r="AG1471" s="211" t="s">
        <v>286</v>
      </c>
      <c r="AH1471" s="211"/>
      <c r="AI1471" s="211"/>
      <c r="AJ1471" s="211"/>
      <c r="AK1471" s="211"/>
      <c r="AL1471" s="211"/>
      <c r="AM1471" s="211"/>
      <c r="AN1471" s="211"/>
      <c r="AO1471" s="211"/>
      <c r="AP1471" s="211"/>
      <c r="AQ1471" s="211"/>
      <c r="AR1471" s="211"/>
      <c r="AS1471" s="211"/>
      <c r="AT1471" s="211"/>
      <c r="AU1471" s="211"/>
      <c r="AV1471" s="211"/>
      <c r="AW1471" s="211"/>
      <c r="AX1471" s="211"/>
      <c r="AY1471" s="211"/>
      <c r="AZ1471" s="211"/>
      <c r="BA1471" s="211"/>
      <c r="BB1471" s="211"/>
      <c r="BC1471" s="211"/>
      <c r="BD1471" s="211"/>
      <c r="BE1471" s="211"/>
      <c r="BF1471" s="211"/>
      <c r="BG1471" s="211"/>
      <c r="BH1471" s="211"/>
    </row>
    <row r="1472" spans="1:60" ht="20.95" outlineLevel="1" x14ac:dyDescent="0.2">
      <c r="A1472" s="218"/>
      <c r="B1472" s="219"/>
      <c r="C1472" s="268" t="s">
        <v>2543</v>
      </c>
      <c r="D1472" s="259"/>
      <c r="E1472" s="260">
        <v>22.475000000000001</v>
      </c>
      <c r="F1472" s="222"/>
      <c r="G1472" s="222"/>
      <c r="H1472" s="222"/>
      <c r="I1472" s="222"/>
      <c r="J1472" s="222"/>
      <c r="K1472" s="222"/>
      <c r="L1472" s="222"/>
      <c r="M1472" s="222"/>
      <c r="N1472" s="222"/>
      <c r="O1472" s="222"/>
      <c r="P1472" s="222"/>
      <c r="Q1472" s="222"/>
      <c r="R1472" s="222"/>
      <c r="S1472" s="222"/>
      <c r="T1472" s="222"/>
      <c r="U1472" s="222"/>
      <c r="V1472" s="222"/>
      <c r="W1472" s="222"/>
      <c r="X1472" s="222"/>
      <c r="Y1472" s="211"/>
      <c r="Z1472" s="211"/>
      <c r="AA1472" s="211"/>
      <c r="AB1472" s="211"/>
      <c r="AC1472" s="211"/>
      <c r="AD1472" s="211"/>
      <c r="AE1472" s="211"/>
      <c r="AF1472" s="211"/>
      <c r="AG1472" s="211" t="s">
        <v>288</v>
      </c>
      <c r="AH1472" s="211">
        <v>0</v>
      </c>
      <c r="AI1472" s="211"/>
      <c r="AJ1472" s="211"/>
      <c r="AK1472" s="211"/>
      <c r="AL1472" s="211"/>
      <c r="AM1472" s="211"/>
      <c r="AN1472" s="211"/>
      <c r="AO1472" s="211"/>
      <c r="AP1472" s="211"/>
      <c r="AQ1472" s="211"/>
      <c r="AR1472" s="211"/>
      <c r="AS1472" s="211"/>
      <c r="AT1472" s="211"/>
      <c r="AU1472" s="211"/>
      <c r="AV1472" s="211"/>
      <c r="AW1472" s="211"/>
      <c r="AX1472" s="211"/>
      <c r="AY1472" s="211"/>
      <c r="AZ1472" s="211"/>
      <c r="BA1472" s="211"/>
      <c r="BB1472" s="211"/>
      <c r="BC1472" s="211"/>
      <c r="BD1472" s="211"/>
      <c r="BE1472" s="211"/>
      <c r="BF1472" s="211"/>
      <c r="BG1472" s="211"/>
      <c r="BH1472" s="211"/>
    </row>
    <row r="1473" spans="1:60" ht="20.95" outlineLevel="1" x14ac:dyDescent="0.2">
      <c r="A1473" s="243">
        <v>368</v>
      </c>
      <c r="B1473" s="244" t="s">
        <v>1426</v>
      </c>
      <c r="C1473" s="255" t="s">
        <v>1427</v>
      </c>
      <c r="D1473" s="245" t="s">
        <v>294</v>
      </c>
      <c r="E1473" s="246">
        <v>22.475000000000001</v>
      </c>
      <c r="F1473" s="247"/>
      <c r="G1473" s="248">
        <f>ROUND(E1473*F1473,2)</f>
        <v>0</v>
      </c>
      <c r="H1473" s="247"/>
      <c r="I1473" s="248">
        <f>ROUND(E1473*H1473,2)</f>
        <v>0</v>
      </c>
      <c r="J1473" s="247"/>
      <c r="K1473" s="248">
        <f>ROUND(E1473*J1473,2)</f>
        <v>0</v>
      </c>
      <c r="L1473" s="248">
        <v>21</v>
      </c>
      <c r="M1473" s="248">
        <f>G1473*(1+L1473/100)</f>
        <v>0</v>
      </c>
      <c r="N1473" s="248">
        <v>4.0000000000000002E-4</v>
      </c>
      <c r="O1473" s="248">
        <f>ROUND(E1473*N1473,2)</f>
        <v>0.01</v>
      </c>
      <c r="P1473" s="248">
        <v>0</v>
      </c>
      <c r="Q1473" s="248">
        <f>ROUND(E1473*P1473,2)</f>
        <v>0</v>
      </c>
      <c r="R1473" s="248" t="s">
        <v>1420</v>
      </c>
      <c r="S1473" s="248" t="s">
        <v>214</v>
      </c>
      <c r="T1473" s="249" t="s">
        <v>284</v>
      </c>
      <c r="U1473" s="222">
        <v>0</v>
      </c>
      <c r="V1473" s="222">
        <f>ROUND(E1473*U1473,2)</f>
        <v>0</v>
      </c>
      <c r="W1473" s="222"/>
      <c r="X1473" s="222" t="s">
        <v>248</v>
      </c>
      <c r="Y1473" s="211"/>
      <c r="Z1473" s="211"/>
      <c r="AA1473" s="211"/>
      <c r="AB1473" s="211"/>
      <c r="AC1473" s="211"/>
      <c r="AD1473" s="211"/>
      <c r="AE1473" s="211"/>
      <c r="AF1473" s="211"/>
      <c r="AG1473" s="211" t="s">
        <v>745</v>
      </c>
      <c r="AH1473" s="211"/>
      <c r="AI1473" s="211"/>
      <c r="AJ1473" s="211"/>
      <c r="AK1473" s="211"/>
      <c r="AL1473" s="211"/>
      <c r="AM1473" s="211"/>
      <c r="AN1473" s="211"/>
      <c r="AO1473" s="211"/>
      <c r="AP1473" s="211"/>
      <c r="AQ1473" s="211"/>
      <c r="AR1473" s="211"/>
      <c r="AS1473" s="211"/>
      <c r="AT1473" s="211"/>
      <c r="AU1473" s="211"/>
      <c r="AV1473" s="211"/>
      <c r="AW1473" s="211"/>
      <c r="AX1473" s="211"/>
      <c r="AY1473" s="211"/>
      <c r="AZ1473" s="211"/>
      <c r="BA1473" s="211"/>
      <c r="BB1473" s="211"/>
      <c r="BC1473" s="211"/>
      <c r="BD1473" s="211"/>
      <c r="BE1473" s="211"/>
      <c r="BF1473" s="211"/>
      <c r="BG1473" s="211"/>
      <c r="BH1473" s="211"/>
    </row>
    <row r="1474" spans="1:60" ht="31.45" outlineLevel="1" x14ac:dyDescent="0.2">
      <c r="A1474" s="243">
        <v>369</v>
      </c>
      <c r="B1474" s="244" t="s">
        <v>1428</v>
      </c>
      <c r="C1474" s="255" t="s">
        <v>1429</v>
      </c>
      <c r="D1474" s="245" t="s">
        <v>294</v>
      </c>
      <c r="E1474" s="246">
        <v>22.475000000000001</v>
      </c>
      <c r="F1474" s="247"/>
      <c r="G1474" s="248">
        <f>ROUND(E1474*F1474,2)</f>
        <v>0</v>
      </c>
      <c r="H1474" s="247"/>
      <c r="I1474" s="248">
        <f>ROUND(E1474*H1474,2)</f>
        <v>0</v>
      </c>
      <c r="J1474" s="247"/>
      <c r="K1474" s="248">
        <f>ROUND(E1474*J1474,2)</f>
        <v>0</v>
      </c>
      <c r="L1474" s="248">
        <v>21</v>
      </c>
      <c r="M1474" s="248">
        <f>G1474*(1+L1474/100)</f>
        <v>0</v>
      </c>
      <c r="N1474" s="248">
        <v>0</v>
      </c>
      <c r="O1474" s="248">
        <f>ROUND(E1474*N1474,2)</f>
        <v>0</v>
      </c>
      <c r="P1474" s="248">
        <v>0</v>
      </c>
      <c r="Q1474" s="248">
        <f>ROUND(E1474*P1474,2)</f>
        <v>0</v>
      </c>
      <c r="R1474" s="248" t="s">
        <v>1420</v>
      </c>
      <c r="S1474" s="248" t="s">
        <v>214</v>
      </c>
      <c r="T1474" s="249" t="s">
        <v>284</v>
      </c>
      <c r="U1474" s="222">
        <v>0.1</v>
      </c>
      <c r="V1474" s="222">
        <f>ROUND(E1474*U1474,2)</f>
        <v>2.25</v>
      </c>
      <c r="W1474" s="222"/>
      <c r="X1474" s="222" t="s">
        <v>248</v>
      </c>
      <c r="Y1474" s="211"/>
      <c r="Z1474" s="211"/>
      <c r="AA1474" s="211"/>
      <c r="AB1474" s="211"/>
      <c r="AC1474" s="211"/>
      <c r="AD1474" s="211"/>
      <c r="AE1474" s="211"/>
      <c r="AF1474" s="211"/>
      <c r="AG1474" s="211" t="s">
        <v>745</v>
      </c>
      <c r="AH1474" s="211"/>
      <c r="AI1474" s="211"/>
      <c r="AJ1474" s="211"/>
      <c r="AK1474" s="211"/>
      <c r="AL1474" s="211"/>
      <c r="AM1474" s="211"/>
      <c r="AN1474" s="211"/>
      <c r="AO1474" s="211"/>
      <c r="AP1474" s="211"/>
      <c r="AQ1474" s="211"/>
      <c r="AR1474" s="211"/>
      <c r="AS1474" s="211"/>
      <c r="AT1474" s="211"/>
      <c r="AU1474" s="211"/>
      <c r="AV1474" s="211"/>
      <c r="AW1474" s="211"/>
      <c r="AX1474" s="211"/>
      <c r="AY1474" s="211"/>
      <c r="AZ1474" s="211"/>
      <c r="BA1474" s="211"/>
      <c r="BB1474" s="211"/>
      <c r="BC1474" s="211"/>
      <c r="BD1474" s="211"/>
      <c r="BE1474" s="211"/>
      <c r="BF1474" s="211"/>
      <c r="BG1474" s="211"/>
      <c r="BH1474" s="211"/>
    </row>
    <row r="1475" spans="1:60" ht="20.95" outlineLevel="1" x14ac:dyDescent="0.2">
      <c r="A1475" s="233">
        <v>370</v>
      </c>
      <c r="B1475" s="234" t="s">
        <v>1430</v>
      </c>
      <c r="C1475" s="252" t="s">
        <v>1431</v>
      </c>
      <c r="D1475" s="235" t="s">
        <v>342</v>
      </c>
      <c r="E1475" s="236">
        <v>235.98750000000001</v>
      </c>
      <c r="F1475" s="237"/>
      <c r="G1475" s="238">
        <f>ROUND(E1475*F1475,2)</f>
        <v>0</v>
      </c>
      <c r="H1475" s="237"/>
      <c r="I1475" s="238">
        <f>ROUND(E1475*H1475,2)</f>
        <v>0</v>
      </c>
      <c r="J1475" s="237"/>
      <c r="K1475" s="238">
        <f>ROUND(E1475*J1475,2)</f>
        <v>0</v>
      </c>
      <c r="L1475" s="238">
        <v>21</v>
      </c>
      <c r="M1475" s="238">
        <f>G1475*(1+L1475/100)</f>
        <v>0</v>
      </c>
      <c r="N1475" s="238">
        <v>1E-3</v>
      </c>
      <c r="O1475" s="238">
        <f>ROUND(E1475*N1475,2)</f>
        <v>0.24</v>
      </c>
      <c r="P1475" s="238">
        <v>0</v>
      </c>
      <c r="Q1475" s="238">
        <f>ROUND(E1475*P1475,2)</f>
        <v>0</v>
      </c>
      <c r="R1475" s="238" t="s">
        <v>343</v>
      </c>
      <c r="S1475" s="238" t="s">
        <v>214</v>
      </c>
      <c r="T1475" s="239" t="s">
        <v>284</v>
      </c>
      <c r="U1475" s="222">
        <v>0</v>
      </c>
      <c r="V1475" s="222">
        <f>ROUND(E1475*U1475,2)</f>
        <v>0</v>
      </c>
      <c r="W1475" s="222"/>
      <c r="X1475" s="222" t="s">
        <v>344</v>
      </c>
      <c r="Y1475" s="211"/>
      <c r="Z1475" s="211"/>
      <c r="AA1475" s="211"/>
      <c r="AB1475" s="211"/>
      <c r="AC1475" s="211"/>
      <c r="AD1475" s="211"/>
      <c r="AE1475" s="211"/>
      <c r="AF1475" s="211"/>
      <c r="AG1475" s="211" t="s">
        <v>345</v>
      </c>
      <c r="AH1475" s="211"/>
      <c r="AI1475" s="211"/>
      <c r="AJ1475" s="211"/>
      <c r="AK1475" s="211"/>
      <c r="AL1475" s="211"/>
      <c r="AM1475" s="211"/>
      <c r="AN1475" s="211"/>
      <c r="AO1475" s="211"/>
      <c r="AP1475" s="211"/>
      <c r="AQ1475" s="211"/>
      <c r="AR1475" s="211"/>
      <c r="AS1475" s="211"/>
      <c r="AT1475" s="211"/>
      <c r="AU1475" s="211"/>
      <c r="AV1475" s="211"/>
      <c r="AW1475" s="211"/>
      <c r="AX1475" s="211"/>
      <c r="AY1475" s="211"/>
      <c r="AZ1475" s="211"/>
      <c r="BA1475" s="211"/>
      <c r="BB1475" s="211"/>
      <c r="BC1475" s="211"/>
      <c r="BD1475" s="211"/>
      <c r="BE1475" s="211"/>
      <c r="BF1475" s="211"/>
      <c r="BG1475" s="211"/>
      <c r="BH1475" s="211"/>
    </row>
    <row r="1476" spans="1:60" ht="20.95" outlineLevel="1" x14ac:dyDescent="0.2">
      <c r="A1476" s="218"/>
      <c r="B1476" s="219"/>
      <c r="C1476" s="268" t="s">
        <v>3132</v>
      </c>
      <c r="D1476" s="259"/>
      <c r="E1476" s="260">
        <v>235.98750000000001</v>
      </c>
      <c r="F1476" s="222"/>
      <c r="G1476" s="222"/>
      <c r="H1476" s="222"/>
      <c r="I1476" s="222"/>
      <c r="J1476" s="222"/>
      <c r="K1476" s="222"/>
      <c r="L1476" s="222"/>
      <c r="M1476" s="222"/>
      <c r="N1476" s="222"/>
      <c r="O1476" s="222"/>
      <c r="P1476" s="222"/>
      <c r="Q1476" s="222"/>
      <c r="R1476" s="222"/>
      <c r="S1476" s="222"/>
      <c r="T1476" s="222"/>
      <c r="U1476" s="222"/>
      <c r="V1476" s="222"/>
      <c r="W1476" s="222"/>
      <c r="X1476" s="222"/>
      <c r="Y1476" s="211"/>
      <c r="Z1476" s="211"/>
      <c r="AA1476" s="211"/>
      <c r="AB1476" s="211"/>
      <c r="AC1476" s="211"/>
      <c r="AD1476" s="211"/>
      <c r="AE1476" s="211"/>
      <c r="AF1476" s="211"/>
      <c r="AG1476" s="211" t="s">
        <v>288</v>
      </c>
      <c r="AH1476" s="211">
        <v>0</v>
      </c>
      <c r="AI1476" s="211"/>
      <c r="AJ1476" s="211"/>
      <c r="AK1476" s="211"/>
      <c r="AL1476" s="211"/>
      <c r="AM1476" s="211"/>
      <c r="AN1476" s="211"/>
      <c r="AO1476" s="211"/>
      <c r="AP1476" s="211"/>
      <c r="AQ1476" s="211"/>
      <c r="AR1476" s="211"/>
      <c r="AS1476" s="211"/>
      <c r="AT1476" s="211"/>
      <c r="AU1476" s="211"/>
      <c r="AV1476" s="211"/>
      <c r="AW1476" s="211"/>
      <c r="AX1476" s="211"/>
      <c r="AY1476" s="211"/>
      <c r="AZ1476" s="211"/>
      <c r="BA1476" s="211"/>
      <c r="BB1476" s="211"/>
      <c r="BC1476" s="211"/>
      <c r="BD1476" s="211"/>
      <c r="BE1476" s="211"/>
      <c r="BF1476" s="211"/>
      <c r="BG1476" s="211"/>
      <c r="BH1476" s="211"/>
    </row>
    <row r="1477" spans="1:60" outlineLevel="1" x14ac:dyDescent="0.2">
      <c r="A1477" s="233">
        <v>371</v>
      </c>
      <c r="B1477" s="234" t="s">
        <v>1433</v>
      </c>
      <c r="C1477" s="252" t="s">
        <v>1434</v>
      </c>
      <c r="D1477" s="235" t="s">
        <v>294</v>
      </c>
      <c r="E1477" s="236">
        <v>26.97</v>
      </c>
      <c r="F1477" s="237"/>
      <c r="G1477" s="238">
        <f>ROUND(E1477*F1477,2)</f>
        <v>0</v>
      </c>
      <c r="H1477" s="237"/>
      <c r="I1477" s="238">
        <f>ROUND(E1477*H1477,2)</f>
        <v>0</v>
      </c>
      <c r="J1477" s="237"/>
      <c r="K1477" s="238">
        <f>ROUND(E1477*J1477,2)</f>
        <v>0</v>
      </c>
      <c r="L1477" s="238">
        <v>21</v>
      </c>
      <c r="M1477" s="238">
        <f>G1477*(1+L1477/100)</f>
        <v>0</v>
      </c>
      <c r="N1477" s="238">
        <v>1.26E-2</v>
      </c>
      <c r="O1477" s="238">
        <f>ROUND(E1477*N1477,2)</f>
        <v>0.34</v>
      </c>
      <c r="P1477" s="238">
        <v>0</v>
      </c>
      <c r="Q1477" s="238">
        <f>ROUND(E1477*P1477,2)</f>
        <v>0</v>
      </c>
      <c r="R1477" s="238"/>
      <c r="S1477" s="238" t="s">
        <v>247</v>
      </c>
      <c r="T1477" s="239" t="s">
        <v>215</v>
      </c>
      <c r="U1477" s="222">
        <v>0</v>
      </c>
      <c r="V1477" s="222">
        <f>ROUND(E1477*U1477,2)</f>
        <v>0</v>
      </c>
      <c r="W1477" s="222"/>
      <c r="X1477" s="222" t="s">
        <v>344</v>
      </c>
      <c r="Y1477" s="211"/>
      <c r="Z1477" s="211"/>
      <c r="AA1477" s="211"/>
      <c r="AB1477" s="211"/>
      <c r="AC1477" s="211"/>
      <c r="AD1477" s="211"/>
      <c r="AE1477" s="211"/>
      <c r="AF1477" s="211"/>
      <c r="AG1477" s="211" t="s">
        <v>345</v>
      </c>
      <c r="AH1477" s="211"/>
      <c r="AI1477" s="211"/>
      <c r="AJ1477" s="211"/>
      <c r="AK1477" s="211"/>
      <c r="AL1477" s="211"/>
      <c r="AM1477" s="211"/>
      <c r="AN1477" s="211"/>
      <c r="AO1477" s="211"/>
      <c r="AP1477" s="211"/>
      <c r="AQ1477" s="211"/>
      <c r="AR1477" s="211"/>
      <c r="AS1477" s="211"/>
      <c r="AT1477" s="211"/>
      <c r="AU1477" s="211"/>
      <c r="AV1477" s="211"/>
      <c r="AW1477" s="211"/>
      <c r="AX1477" s="211"/>
      <c r="AY1477" s="211"/>
      <c r="AZ1477" s="211"/>
      <c r="BA1477" s="211"/>
      <c r="BB1477" s="211"/>
      <c r="BC1477" s="211"/>
      <c r="BD1477" s="211"/>
      <c r="BE1477" s="211"/>
      <c r="BF1477" s="211"/>
      <c r="BG1477" s="211"/>
      <c r="BH1477" s="211"/>
    </row>
    <row r="1478" spans="1:60" ht="20.95" outlineLevel="1" x14ac:dyDescent="0.2">
      <c r="A1478" s="218"/>
      <c r="B1478" s="219"/>
      <c r="C1478" s="268" t="s">
        <v>3133</v>
      </c>
      <c r="D1478" s="259"/>
      <c r="E1478" s="260">
        <v>26.97</v>
      </c>
      <c r="F1478" s="222"/>
      <c r="G1478" s="222"/>
      <c r="H1478" s="222"/>
      <c r="I1478" s="222"/>
      <c r="J1478" s="222"/>
      <c r="K1478" s="222"/>
      <c r="L1478" s="222"/>
      <c r="M1478" s="222"/>
      <c r="N1478" s="222"/>
      <c r="O1478" s="222"/>
      <c r="P1478" s="222"/>
      <c r="Q1478" s="222"/>
      <c r="R1478" s="222"/>
      <c r="S1478" s="222"/>
      <c r="T1478" s="222"/>
      <c r="U1478" s="222"/>
      <c r="V1478" s="222"/>
      <c r="W1478" s="222"/>
      <c r="X1478" s="222"/>
      <c r="Y1478" s="211"/>
      <c r="Z1478" s="211"/>
      <c r="AA1478" s="211"/>
      <c r="AB1478" s="211"/>
      <c r="AC1478" s="211"/>
      <c r="AD1478" s="211"/>
      <c r="AE1478" s="211"/>
      <c r="AF1478" s="211"/>
      <c r="AG1478" s="211" t="s">
        <v>288</v>
      </c>
      <c r="AH1478" s="211">
        <v>0</v>
      </c>
      <c r="AI1478" s="211"/>
      <c r="AJ1478" s="211"/>
      <c r="AK1478" s="211"/>
      <c r="AL1478" s="211"/>
      <c r="AM1478" s="211"/>
      <c r="AN1478" s="211"/>
      <c r="AO1478" s="211"/>
      <c r="AP1478" s="211"/>
      <c r="AQ1478" s="211"/>
      <c r="AR1478" s="211"/>
      <c r="AS1478" s="211"/>
      <c r="AT1478" s="211"/>
      <c r="AU1478" s="211"/>
      <c r="AV1478" s="211"/>
      <c r="AW1478" s="211"/>
      <c r="AX1478" s="211"/>
      <c r="AY1478" s="211"/>
      <c r="AZ1478" s="211"/>
      <c r="BA1478" s="211"/>
      <c r="BB1478" s="211"/>
      <c r="BC1478" s="211"/>
      <c r="BD1478" s="211"/>
      <c r="BE1478" s="211"/>
      <c r="BF1478" s="211"/>
      <c r="BG1478" s="211"/>
      <c r="BH1478" s="211"/>
    </row>
    <row r="1479" spans="1:60" outlineLevel="1" x14ac:dyDescent="0.2">
      <c r="A1479" s="243">
        <v>372</v>
      </c>
      <c r="B1479" s="244" t="s">
        <v>1436</v>
      </c>
      <c r="C1479" s="255" t="s">
        <v>1437</v>
      </c>
      <c r="D1479" s="245" t="s">
        <v>338</v>
      </c>
      <c r="E1479" s="246">
        <v>0.58840000000000003</v>
      </c>
      <c r="F1479" s="247"/>
      <c r="G1479" s="248">
        <f>ROUND(E1479*F1479,2)</f>
        <v>0</v>
      </c>
      <c r="H1479" s="247"/>
      <c r="I1479" s="248">
        <f>ROUND(E1479*H1479,2)</f>
        <v>0</v>
      </c>
      <c r="J1479" s="247"/>
      <c r="K1479" s="248">
        <f>ROUND(E1479*J1479,2)</f>
        <v>0</v>
      </c>
      <c r="L1479" s="248">
        <v>21</v>
      </c>
      <c r="M1479" s="248">
        <f>G1479*(1+L1479/100)</f>
        <v>0</v>
      </c>
      <c r="N1479" s="248">
        <v>0</v>
      </c>
      <c r="O1479" s="248">
        <f>ROUND(E1479*N1479,2)</f>
        <v>0</v>
      </c>
      <c r="P1479" s="248">
        <v>0</v>
      </c>
      <c r="Q1479" s="248">
        <f>ROUND(E1479*P1479,2)</f>
        <v>0</v>
      </c>
      <c r="R1479" s="248" t="s">
        <v>1420</v>
      </c>
      <c r="S1479" s="248" t="s">
        <v>214</v>
      </c>
      <c r="T1479" s="249" t="s">
        <v>284</v>
      </c>
      <c r="U1479" s="222">
        <v>1.3049999999999999</v>
      </c>
      <c r="V1479" s="222">
        <f>ROUND(E1479*U1479,2)</f>
        <v>0.77</v>
      </c>
      <c r="W1479" s="222"/>
      <c r="X1479" s="222" t="s">
        <v>248</v>
      </c>
      <c r="Y1479" s="211"/>
      <c r="Z1479" s="211"/>
      <c r="AA1479" s="211"/>
      <c r="AB1479" s="211"/>
      <c r="AC1479" s="211"/>
      <c r="AD1479" s="211"/>
      <c r="AE1479" s="211"/>
      <c r="AF1479" s="211"/>
      <c r="AG1479" s="211" t="s">
        <v>745</v>
      </c>
      <c r="AH1479" s="211"/>
      <c r="AI1479" s="211"/>
      <c r="AJ1479" s="211"/>
      <c r="AK1479" s="211"/>
      <c r="AL1479" s="211"/>
      <c r="AM1479" s="211"/>
      <c r="AN1479" s="211"/>
      <c r="AO1479" s="211"/>
      <c r="AP1479" s="211"/>
      <c r="AQ1479" s="211"/>
      <c r="AR1479" s="211"/>
      <c r="AS1479" s="211"/>
      <c r="AT1479" s="211"/>
      <c r="AU1479" s="211"/>
      <c r="AV1479" s="211"/>
      <c r="AW1479" s="211"/>
      <c r="AX1479" s="211"/>
      <c r="AY1479" s="211"/>
      <c r="AZ1479" s="211"/>
      <c r="BA1479" s="211"/>
      <c r="BB1479" s="211"/>
      <c r="BC1479" s="211"/>
      <c r="BD1479" s="211"/>
      <c r="BE1479" s="211"/>
      <c r="BF1479" s="211"/>
      <c r="BG1479" s="211"/>
      <c r="BH1479" s="211"/>
    </row>
    <row r="1480" spans="1:60" outlineLevel="1" x14ac:dyDescent="0.2">
      <c r="A1480" s="233">
        <v>373</v>
      </c>
      <c r="B1480" s="234" t="s">
        <v>1421</v>
      </c>
      <c r="C1480" s="252" t="s">
        <v>1422</v>
      </c>
      <c r="D1480" s="235" t="s">
        <v>294</v>
      </c>
      <c r="E1480" s="236">
        <v>210.56889000000001</v>
      </c>
      <c r="F1480" s="237"/>
      <c r="G1480" s="238">
        <f>ROUND(E1480*F1480,2)</f>
        <v>0</v>
      </c>
      <c r="H1480" s="237"/>
      <c r="I1480" s="238">
        <f>ROUND(E1480*H1480,2)</f>
        <v>0</v>
      </c>
      <c r="J1480" s="237"/>
      <c r="K1480" s="238">
        <f>ROUND(E1480*J1480,2)</f>
        <v>0</v>
      </c>
      <c r="L1480" s="238">
        <v>21</v>
      </c>
      <c r="M1480" s="238">
        <f>G1480*(1+L1480/100)</f>
        <v>0</v>
      </c>
      <c r="N1480" s="238">
        <v>1.6000000000000001E-4</v>
      </c>
      <c r="O1480" s="238">
        <f>ROUND(E1480*N1480,2)</f>
        <v>0.03</v>
      </c>
      <c r="P1480" s="238">
        <v>0</v>
      </c>
      <c r="Q1480" s="238">
        <f>ROUND(E1480*P1480,2)</f>
        <v>0</v>
      </c>
      <c r="R1480" s="238" t="s">
        <v>1420</v>
      </c>
      <c r="S1480" s="238" t="s">
        <v>214</v>
      </c>
      <c r="T1480" s="239" t="s">
        <v>284</v>
      </c>
      <c r="U1480" s="222">
        <v>0.05</v>
      </c>
      <c r="V1480" s="222">
        <f>ROUND(E1480*U1480,2)</f>
        <v>10.53</v>
      </c>
      <c r="W1480" s="222"/>
      <c r="X1480" s="222" t="s">
        <v>248</v>
      </c>
      <c r="Y1480" s="211"/>
      <c r="Z1480" s="211"/>
      <c r="AA1480" s="211"/>
      <c r="AB1480" s="211"/>
      <c r="AC1480" s="211"/>
      <c r="AD1480" s="211"/>
      <c r="AE1480" s="211"/>
      <c r="AF1480" s="211"/>
      <c r="AG1480" s="211" t="s">
        <v>745</v>
      </c>
      <c r="AH1480" s="211"/>
      <c r="AI1480" s="211"/>
      <c r="AJ1480" s="211"/>
      <c r="AK1480" s="211"/>
      <c r="AL1480" s="211"/>
      <c r="AM1480" s="211"/>
      <c r="AN1480" s="211"/>
      <c r="AO1480" s="211"/>
      <c r="AP1480" s="211"/>
      <c r="AQ1480" s="211"/>
      <c r="AR1480" s="211"/>
      <c r="AS1480" s="211"/>
      <c r="AT1480" s="211"/>
      <c r="AU1480" s="211"/>
      <c r="AV1480" s="211"/>
      <c r="AW1480" s="211"/>
      <c r="AX1480" s="211"/>
      <c r="AY1480" s="211"/>
      <c r="AZ1480" s="211"/>
      <c r="BA1480" s="211"/>
      <c r="BB1480" s="211"/>
      <c r="BC1480" s="211"/>
      <c r="BD1480" s="211"/>
      <c r="BE1480" s="211"/>
      <c r="BF1480" s="211"/>
      <c r="BG1480" s="211"/>
      <c r="BH1480" s="211"/>
    </row>
    <row r="1481" spans="1:60" ht="20.95" outlineLevel="1" x14ac:dyDescent="0.2">
      <c r="A1481" s="218"/>
      <c r="B1481" s="219"/>
      <c r="C1481" s="268" t="s">
        <v>2434</v>
      </c>
      <c r="D1481" s="259"/>
      <c r="E1481" s="260">
        <v>108.76</v>
      </c>
      <c r="F1481" s="222"/>
      <c r="G1481" s="222"/>
      <c r="H1481" s="222"/>
      <c r="I1481" s="222"/>
      <c r="J1481" s="222"/>
      <c r="K1481" s="222"/>
      <c r="L1481" s="222"/>
      <c r="M1481" s="222"/>
      <c r="N1481" s="222"/>
      <c r="O1481" s="222"/>
      <c r="P1481" s="222"/>
      <c r="Q1481" s="222"/>
      <c r="R1481" s="222"/>
      <c r="S1481" s="222"/>
      <c r="T1481" s="222"/>
      <c r="U1481" s="222"/>
      <c r="V1481" s="222"/>
      <c r="W1481" s="222"/>
      <c r="X1481" s="222"/>
      <c r="Y1481" s="211"/>
      <c r="Z1481" s="211"/>
      <c r="AA1481" s="211"/>
      <c r="AB1481" s="211"/>
      <c r="AC1481" s="211"/>
      <c r="AD1481" s="211"/>
      <c r="AE1481" s="211"/>
      <c r="AF1481" s="211"/>
      <c r="AG1481" s="211" t="s">
        <v>288</v>
      </c>
      <c r="AH1481" s="211">
        <v>0</v>
      </c>
      <c r="AI1481" s="211"/>
      <c r="AJ1481" s="211"/>
      <c r="AK1481" s="211"/>
      <c r="AL1481" s="211"/>
      <c r="AM1481" s="211"/>
      <c r="AN1481" s="211"/>
      <c r="AO1481" s="211"/>
      <c r="AP1481" s="211"/>
      <c r="AQ1481" s="211"/>
      <c r="AR1481" s="211"/>
      <c r="AS1481" s="211"/>
      <c r="AT1481" s="211"/>
      <c r="AU1481" s="211"/>
      <c r="AV1481" s="211"/>
      <c r="AW1481" s="211"/>
      <c r="AX1481" s="211"/>
      <c r="AY1481" s="211"/>
      <c r="AZ1481" s="211"/>
      <c r="BA1481" s="211"/>
      <c r="BB1481" s="211"/>
      <c r="BC1481" s="211"/>
      <c r="BD1481" s="211"/>
      <c r="BE1481" s="211"/>
      <c r="BF1481" s="211"/>
      <c r="BG1481" s="211"/>
      <c r="BH1481" s="211"/>
    </row>
    <row r="1482" spans="1:60" ht="31.45" outlineLevel="1" x14ac:dyDescent="0.2">
      <c r="A1482" s="218"/>
      <c r="B1482" s="219"/>
      <c r="C1482" s="268" t="s">
        <v>2387</v>
      </c>
      <c r="D1482" s="259"/>
      <c r="E1482" s="260">
        <v>101.81</v>
      </c>
      <c r="F1482" s="222"/>
      <c r="G1482" s="222"/>
      <c r="H1482" s="222"/>
      <c r="I1482" s="222"/>
      <c r="J1482" s="222"/>
      <c r="K1482" s="222"/>
      <c r="L1482" s="222"/>
      <c r="M1482" s="222"/>
      <c r="N1482" s="222"/>
      <c r="O1482" s="222"/>
      <c r="P1482" s="222"/>
      <c r="Q1482" s="222"/>
      <c r="R1482" s="222"/>
      <c r="S1482" s="222"/>
      <c r="T1482" s="222"/>
      <c r="U1482" s="222"/>
      <c r="V1482" s="222"/>
      <c r="W1482" s="222"/>
      <c r="X1482" s="222"/>
      <c r="Y1482" s="211"/>
      <c r="Z1482" s="211"/>
      <c r="AA1482" s="211"/>
      <c r="AB1482" s="211"/>
      <c r="AC1482" s="211"/>
      <c r="AD1482" s="211"/>
      <c r="AE1482" s="211"/>
      <c r="AF1482" s="211"/>
      <c r="AG1482" s="211" t="s">
        <v>288</v>
      </c>
      <c r="AH1482" s="211">
        <v>0</v>
      </c>
      <c r="AI1482" s="211"/>
      <c r="AJ1482" s="211"/>
      <c r="AK1482" s="211"/>
      <c r="AL1482" s="211"/>
      <c r="AM1482" s="211"/>
      <c r="AN1482" s="211"/>
      <c r="AO1482" s="211"/>
      <c r="AP1482" s="211"/>
      <c r="AQ1482" s="211"/>
      <c r="AR1482" s="211"/>
      <c r="AS1482" s="211"/>
      <c r="AT1482" s="211"/>
      <c r="AU1482" s="211"/>
      <c r="AV1482" s="211"/>
      <c r="AW1482" s="211"/>
      <c r="AX1482" s="211"/>
      <c r="AY1482" s="211"/>
      <c r="AZ1482" s="211"/>
      <c r="BA1482" s="211"/>
      <c r="BB1482" s="211"/>
      <c r="BC1482" s="211"/>
      <c r="BD1482" s="211"/>
      <c r="BE1482" s="211"/>
      <c r="BF1482" s="211"/>
      <c r="BG1482" s="211"/>
      <c r="BH1482" s="211"/>
    </row>
    <row r="1483" spans="1:60" ht="20.95" outlineLevel="1" x14ac:dyDescent="0.2">
      <c r="A1483" s="233">
        <v>374</v>
      </c>
      <c r="B1483" s="234" t="s">
        <v>3134</v>
      </c>
      <c r="C1483" s="252" t="s">
        <v>3135</v>
      </c>
      <c r="D1483" s="235" t="s">
        <v>294</v>
      </c>
      <c r="E1483" s="236">
        <v>210.56889000000001</v>
      </c>
      <c r="F1483" s="237"/>
      <c r="G1483" s="238">
        <f>ROUND(E1483*F1483,2)</f>
        <v>0</v>
      </c>
      <c r="H1483" s="237"/>
      <c r="I1483" s="238">
        <f>ROUND(E1483*H1483,2)</f>
        <v>0</v>
      </c>
      <c r="J1483" s="237"/>
      <c r="K1483" s="238">
        <f>ROUND(E1483*J1483,2)</f>
        <v>0</v>
      </c>
      <c r="L1483" s="238">
        <v>21</v>
      </c>
      <c r="M1483" s="238">
        <f>G1483*(1+L1483/100)</f>
        <v>0</v>
      </c>
      <c r="N1483" s="238">
        <v>8.8500000000000002E-3</v>
      </c>
      <c r="O1483" s="238">
        <f>ROUND(E1483*N1483,2)</f>
        <v>1.86</v>
      </c>
      <c r="P1483" s="238">
        <v>0</v>
      </c>
      <c r="Q1483" s="238">
        <f>ROUND(E1483*P1483,2)</f>
        <v>0</v>
      </c>
      <c r="R1483" s="238" t="s">
        <v>1420</v>
      </c>
      <c r="S1483" s="238" t="s">
        <v>214</v>
      </c>
      <c r="T1483" s="239" t="s">
        <v>284</v>
      </c>
      <c r="U1483" s="222">
        <v>2.024</v>
      </c>
      <c r="V1483" s="222">
        <f>ROUND(E1483*U1483,2)</f>
        <v>426.19</v>
      </c>
      <c r="W1483" s="222"/>
      <c r="X1483" s="222" t="s">
        <v>248</v>
      </c>
      <c r="Y1483" s="211"/>
      <c r="Z1483" s="211"/>
      <c r="AA1483" s="211"/>
      <c r="AB1483" s="211"/>
      <c r="AC1483" s="211"/>
      <c r="AD1483" s="211"/>
      <c r="AE1483" s="211"/>
      <c r="AF1483" s="211"/>
      <c r="AG1483" s="211" t="s">
        <v>745</v>
      </c>
      <c r="AH1483" s="211"/>
      <c r="AI1483" s="211"/>
      <c r="AJ1483" s="211"/>
      <c r="AK1483" s="211"/>
      <c r="AL1483" s="211"/>
      <c r="AM1483" s="211"/>
      <c r="AN1483" s="211"/>
      <c r="AO1483" s="211"/>
      <c r="AP1483" s="211"/>
      <c r="AQ1483" s="211"/>
      <c r="AR1483" s="211"/>
      <c r="AS1483" s="211"/>
      <c r="AT1483" s="211"/>
      <c r="AU1483" s="211"/>
      <c r="AV1483" s="211"/>
      <c r="AW1483" s="211"/>
      <c r="AX1483" s="211"/>
      <c r="AY1483" s="211"/>
      <c r="AZ1483" s="211"/>
      <c r="BA1483" s="211"/>
      <c r="BB1483" s="211"/>
      <c r="BC1483" s="211"/>
      <c r="BD1483" s="211"/>
      <c r="BE1483" s="211"/>
      <c r="BF1483" s="211"/>
      <c r="BG1483" s="211"/>
      <c r="BH1483" s="211"/>
    </row>
    <row r="1484" spans="1:60" ht="20.95" outlineLevel="1" x14ac:dyDescent="0.2">
      <c r="A1484" s="218"/>
      <c r="B1484" s="219"/>
      <c r="C1484" s="268" t="s">
        <v>2434</v>
      </c>
      <c r="D1484" s="259"/>
      <c r="E1484" s="260">
        <v>108.76</v>
      </c>
      <c r="F1484" s="222"/>
      <c r="G1484" s="222"/>
      <c r="H1484" s="222"/>
      <c r="I1484" s="222"/>
      <c r="J1484" s="222"/>
      <c r="K1484" s="222"/>
      <c r="L1484" s="222"/>
      <c r="M1484" s="222"/>
      <c r="N1484" s="222"/>
      <c r="O1484" s="222"/>
      <c r="P1484" s="222"/>
      <c r="Q1484" s="222"/>
      <c r="R1484" s="222"/>
      <c r="S1484" s="222"/>
      <c r="T1484" s="222"/>
      <c r="U1484" s="222"/>
      <c r="V1484" s="222"/>
      <c r="W1484" s="222"/>
      <c r="X1484" s="222"/>
      <c r="Y1484" s="211"/>
      <c r="Z1484" s="211"/>
      <c r="AA1484" s="211"/>
      <c r="AB1484" s="211"/>
      <c r="AC1484" s="211"/>
      <c r="AD1484" s="211"/>
      <c r="AE1484" s="211"/>
      <c r="AF1484" s="211"/>
      <c r="AG1484" s="211" t="s">
        <v>288</v>
      </c>
      <c r="AH1484" s="211">
        <v>0</v>
      </c>
      <c r="AI1484" s="211"/>
      <c r="AJ1484" s="211"/>
      <c r="AK1484" s="211"/>
      <c r="AL1484" s="211"/>
      <c r="AM1484" s="211"/>
      <c r="AN1484" s="211"/>
      <c r="AO1484" s="211"/>
      <c r="AP1484" s="211"/>
      <c r="AQ1484" s="211"/>
      <c r="AR1484" s="211"/>
      <c r="AS1484" s="211"/>
      <c r="AT1484" s="211"/>
      <c r="AU1484" s="211"/>
      <c r="AV1484" s="211"/>
      <c r="AW1484" s="211"/>
      <c r="AX1484" s="211"/>
      <c r="AY1484" s="211"/>
      <c r="AZ1484" s="211"/>
      <c r="BA1484" s="211"/>
      <c r="BB1484" s="211"/>
      <c r="BC1484" s="211"/>
      <c r="BD1484" s="211"/>
      <c r="BE1484" s="211"/>
      <c r="BF1484" s="211"/>
      <c r="BG1484" s="211"/>
      <c r="BH1484" s="211"/>
    </row>
    <row r="1485" spans="1:60" ht="31.45" outlineLevel="1" x14ac:dyDescent="0.2">
      <c r="A1485" s="218"/>
      <c r="B1485" s="219"/>
      <c r="C1485" s="268" t="s">
        <v>2387</v>
      </c>
      <c r="D1485" s="259"/>
      <c r="E1485" s="260">
        <v>101.81</v>
      </c>
      <c r="F1485" s="222"/>
      <c r="G1485" s="222"/>
      <c r="H1485" s="222"/>
      <c r="I1485" s="222"/>
      <c r="J1485" s="222"/>
      <c r="K1485" s="222"/>
      <c r="L1485" s="222"/>
      <c r="M1485" s="222"/>
      <c r="N1485" s="222"/>
      <c r="O1485" s="222"/>
      <c r="P1485" s="222"/>
      <c r="Q1485" s="222"/>
      <c r="R1485" s="222"/>
      <c r="S1485" s="222"/>
      <c r="T1485" s="222"/>
      <c r="U1485" s="222"/>
      <c r="V1485" s="222"/>
      <c r="W1485" s="222"/>
      <c r="X1485" s="222"/>
      <c r="Y1485" s="211"/>
      <c r="Z1485" s="211"/>
      <c r="AA1485" s="211"/>
      <c r="AB1485" s="211"/>
      <c r="AC1485" s="211"/>
      <c r="AD1485" s="211"/>
      <c r="AE1485" s="211"/>
      <c r="AF1485" s="211"/>
      <c r="AG1485" s="211" t="s">
        <v>288</v>
      </c>
      <c r="AH1485" s="211">
        <v>0</v>
      </c>
      <c r="AI1485" s="211"/>
      <c r="AJ1485" s="211"/>
      <c r="AK1485" s="211"/>
      <c r="AL1485" s="211"/>
      <c r="AM1485" s="211"/>
      <c r="AN1485" s="211"/>
      <c r="AO1485" s="211"/>
      <c r="AP1485" s="211"/>
      <c r="AQ1485" s="211"/>
      <c r="AR1485" s="211"/>
      <c r="AS1485" s="211"/>
      <c r="AT1485" s="211"/>
      <c r="AU1485" s="211"/>
      <c r="AV1485" s="211"/>
      <c r="AW1485" s="211"/>
      <c r="AX1485" s="211"/>
      <c r="AY1485" s="211"/>
      <c r="AZ1485" s="211"/>
      <c r="BA1485" s="211"/>
      <c r="BB1485" s="211"/>
      <c r="BC1485" s="211"/>
      <c r="BD1485" s="211"/>
      <c r="BE1485" s="211"/>
      <c r="BF1485" s="211"/>
      <c r="BG1485" s="211"/>
      <c r="BH1485" s="211"/>
    </row>
    <row r="1486" spans="1:60" outlineLevel="1" x14ac:dyDescent="0.2">
      <c r="A1486" s="233">
        <v>375</v>
      </c>
      <c r="B1486" s="234" t="s">
        <v>3136</v>
      </c>
      <c r="C1486" s="252" t="s">
        <v>3137</v>
      </c>
      <c r="D1486" s="235" t="s">
        <v>948</v>
      </c>
      <c r="E1486" s="236">
        <v>230.62307000000001</v>
      </c>
      <c r="F1486" s="237"/>
      <c r="G1486" s="238">
        <f>ROUND(E1486*F1486,2)</f>
        <v>0</v>
      </c>
      <c r="H1486" s="237"/>
      <c r="I1486" s="238">
        <f>ROUND(E1486*H1486,2)</f>
        <v>0</v>
      </c>
      <c r="J1486" s="237"/>
      <c r="K1486" s="238">
        <f>ROUND(E1486*J1486,2)</f>
        <v>0</v>
      </c>
      <c r="L1486" s="238">
        <v>21</v>
      </c>
      <c r="M1486" s="238">
        <f>G1486*(1+L1486/100)</f>
        <v>0</v>
      </c>
      <c r="N1486" s="238">
        <v>2.4E-2</v>
      </c>
      <c r="O1486" s="238">
        <f>ROUND(E1486*N1486,2)</f>
        <v>5.53</v>
      </c>
      <c r="P1486" s="238">
        <v>0</v>
      </c>
      <c r="Q1486" s="238">
        <f>ROUND(E1486*P1486,2)</f>
        <v>0</v>
      </c>
      <c r="R1486" s="238"/>
      <c r="S1486" s="238" t="s">
        <v>247</v>
      </c>
      <c r="T1486" s="239" t="s">
        <v>215</v>
      </c>
      <c r="U1486" s="222">
        <v>0</v>
      </c>
      <c r="V1486" s="222">
        <f>ROUND(E1486*U1486,2)</f>
        <v>0</v>
      </c>
      <c r="W1486" s="222"/>
      <c r="X1486" s="222" t="s">
        <v>344</v>
      </c>
      <c r="Y1486" s="211"/>
      <c r="Z1486" s="211"/>
      <c r="AA1486" s="211"/>
      <c r="AB1486" s="211"/>
      <c r="AC1486" s="211"/>
      <c r="AD1486" s="211"/>
      <c r="AE1486" s="211"/>
      <c r="AF1486" s="211"/>
      <c r="AG1486" s="211" t="s">
        <v>345</v>
      </c>
      <c r="AH1486" s="211"/>
      <c r="AI1486" s="211"/>
      <c r="AJ1486" s="211"/>
      <c r="AK1486" s="211"/>
      <c r="AL1486" s="211"/>
      <c r="AM1486" s="211"/>
      <c r="AN1486" s="211"/>
      <c r="AO1486" s="211"/>
      <c r="AP1486" s="211"/>
      <c r="AQ1486" s="211"/>
      <c r="AR1486" s="211"/>
      <c r="AS1486" s="211"/>
      <c r="AT1486" s="211"/>
      <c r="AU1486" s="211"/>
      <c r="AV1486" s="211"/>
      <c r="AW1486" s="211"/>
      <c r="AX1486" s="211"/>
      <c r="AY1486" s="211"/>
      <c r="AZ1486" s="211"/>
      <c r="BA1486" s="211"/>
      <c r="BB1486" s="211"/>
      <c r="BC1486" s="211"/>
      <c r="BD1486" s="211"/>
      <c r="BE1486" s="211"/>
      <c r="BF1486" s="211"/>
      <c r="BG1486" s="211"/>
      <c r="BH1486" s="211"/>
    </row>
    <row r="1487" spans="1:60" outlineLevel="1" x14ac:dyDescent="0.2">
      <c r="A1487" s="218"/>
      <c r="B1487" s="219"/>
      <c r="C1487" s="253" t="s">
        <v>3138</v>
      </c>
      <c r="D1487" s="240"/>
      <c r="E1487" s="240"/>
      <c r="F1487" s="240"/>
      <c r="G1487" s="240"/>
      <c r="H1487" s="222"/>
      <c r="I1487" s="222"/>
      <c r="J1487" s="222"/>
      <c r="K1487" s="222"/>
      <c r="L1487" s="222"/>
      <c r="M1487" s="222"/>
      <c r="N1487" s="222"/>
      <c r="O1487" s="222"/>
      <c r="P1487" s="222"/>
      <c r="Q1487" s="222"/>
      <c r="R1487" s="222"/>
      <c r="S1487" s="222"/>
      <c r="T1487" s="222"/>
      <c r="U1487" s="222"/>
      <c r="V1487" s="222"/>
      <c r="W1487" s="222"/>
      <c r="X1487" s="222"/>
      <c r="Y1487" s="211"/>
      <c r="Z1487" s="211"/>
      <c r="AA1487" s="211"/>
      <c r="AB1487" s="211"/>
      <c r="AC1487" s="211"/>
      <c r="AD1487" s="211"/>
      <c r="AE1487" s="211"/>
      <c r="AF1487" s="211"/>
      <c r="AG1487" s="211" t="s">
        <v>219</v>
      </c>
      <c r="AH1487" s="211"/>
      <c r="AI1487" s="211"/>
      <c r="AJ1487" s="211"/>
      <c r="AK1487" s="211"/>
      <c r="AL1487" s="211"/>
      <c r="AM1487" s="211"/>
      <c r="AN1487" s="211"/>
      <c r="AO1487" s="211"/>
      <c r="AP1487" s="211"/>
      <c r="AQ1487" s="211"/>
      <c r="AR1487" s="211"/>
      <c r="AS1487" s="211"/>
      <c r="AT1487" s="211"/>
      <c r="AU1487" s="211"/>
      <c r="AV1487" s="211"/>
      <c r="AW1487" s="211"/>
      <c r="AX1487" s="211"/>
      <c r="AY1487" s="211"/>
      <c r="AZ1487" s="211"/>
      <c r="BA1487" s="211"/>
      <c r="BB1487" s="211"/>
      <c r="BC1487" s="211"/>
      <c r="BD1487" s="211"/>
      <c r="BE1487" s="211"/>
      <c r="BF1487" s="211"/>
      <c r="BG1487" s="211"/>
      <c r="BH1487" s="211"/>
    </row>
    <row r="1488" spans="1:60" outlineLevel="1" x14ac:dyDescent="0.2">
      <c r="A1488" s="218"/>
      <c r="B1488" s="219"/>
      <c r="C1488" s="254" t="s">
        <v>3139</v>
      </c>
      <c r="D1488" s="242"/>
      <c r="E1488" s="242"/>
      <c r="F1488" s="242"/>
      <c r="G1488" s="242"/>
      <c r="H1488" s="222"/>
      <c r="I1488" s="222"/>
      <c r="J1488" s="222"/>
      <c r="K1488" s="222"/>
      <c r="L1488" s="222"/>
      <c r="M1488" s="222"/>
      <c r="N1488" s="222"/>
      <c r="O1488" s="222"/>
      <c r="P1488" s="222"/>
      <c r="Q1488" s="222"/>
      <c r="R1488" s="222"/>
      <c r="S1488" s="222"/>
      <c r="T1488" s="222"/>
      <c r="U1488" s="222"/>
      <c r="V1488" s="222"/>
      <c r="W1488" s="222"/>
      <c r="X1488" s="222"/>
      <c r="Y1488" s="211"/>
      <c r="Z1488" s="211"/>
      <c r="AA1488" s="211"/>
      <c r="AB1488" s="211"/>
      <c r="AC1488" s="211"/>
      <c r="AD1488" s="211"/>
      <c r="AE1488" s="211"/>
      <c r="AF1488" s="211"/>
      <c r="AG1488" s="211" t="s">
        <v>219</v>
      </c>
      <c r="AH1488" s="211"/>
      <c r="AI1488" s="211"/>
      <c r="AJ1488" s="211"/>
      <c r="AK1488" s="211"/>
      <c r="AL1488" s="211"/>
      <c r="AM1488" s="211"/>
      <c r="AN1488" s="211"/>
      <c r="AO1488" s="211"/>
      <c r="AP1488" s="211"/>
      <c r="AQ1488" s="211"/>
      <c r="AR1488" s="211"/>
      <c r="AS1488" s="211"/>
      <c r="AT1488" s="211"/>
      <c r="AU1488" s="211"/>
      <c r="AV1488" s="211"/>
      <c r="AW1488" s="211"/>
      <c r="AX1488" s="211"/>
      <c r="AY1488" s="211"/>
      <c r="AZ1488" s="211"/>
      <c r="BA1488" s="211"/>
      <c r="BB1488" s="211"/>
      <c r="BC1488" s="211"/>
      <c r="BD1488" s="211"/>
      <c r="BE1488" s="211"/>
      <c r="BF1488" s="211"/>
      <c r="BG1488" s="211"/>
      <c r="BH1488" s="211"/>
    </row>
    <row r="1489" spans="1:60" outlineLevel="1" x14ac:dyDescent="0.2">
      <c r="A1489" s="218"/>
      <c r="B1489" s="219"/>
      <c r="C1489" s="254" t="s">
        <v>3140</v>
      </c>
      <c r="D1489" s="242"/>
      <c r="E1489" s="242"/>
      <c r="F1489" s="242"/>
      <c r="G1489" s="242"/>
      <c r="H1489" s="222"/>
      <c r="I1489" s="222"/>
      <c r="J1489" s="222"/>
      <c r="K1489" s="222"/>
      <c r="L1489" s="222"/>
      <c r="M1489" s="222"/>
      <c r="N1489" s="222"/>
      <c r="O1489" s="222"/>
      <c r="P1489" s="222"/>
      <c r="Q1489" s="222"/>
      <c r="R1489" s="222"/>
      <c r="S1489" s="222"/>
      <c r="T1489" s="222"/>
      <c r="U1489" s="222"/>
      <c r="V1489" s="222"/>
      <c r="W1489" s="222"/>
      <c r="X1489" s="222"/>
      <c r="Y1489" s="211"/>
      <c r="Z1489" s="211"/>
      <c r="AA1489" s="211"/>
      <c r="AB1489" s="211"/>
      <c r="AC1489" s="211"/>
      <c r="AD1489" s="211"/>
      <c r="AE1489" s="211"/>
      <c r="AF1489" s="211"/>
      <c r="AG1489" s="211" t="s">
        <v>219</v>
      </c>
      <c r="AH1489" s="211"/>
      <c r="AI1489" s="211"/>
      <c r="AJ1489" s="211"/>
      <c r="AK1489" s="211"/>
      <c r="AL1489" s="211"/>
      <c r="AM1489" s="211"/>
      <c r="AN1489" s="211"/>
      <c r="AO1489" s="211"/>
      <c r="AP1489" s="211"/>
      <c r="AQ1489" s="211"/>
      <c r="AR1489" s="211"/>
      <c r="AS1489" s="211"/>
      <c r="AT1489" s="211"/>
      <c r="AU1489" s="211"/>
      <c r="AV1489" s="211"/>
      <c r="AW1489" s="211"/>
      <c r="AX1489" s="211"/>
      <c r="AY1489" s="211"/>
      <c r="AZ1489" s="211"/>
      <c r="BA1489" s="211"/>
      <c r="BB1489" s="211"/>
      <c r="BC1489" s="211"/>
      <c r="BD1489" s="211"/>
      <c r="BE1489" s="211"/>
      <c r="BF1489" s="211"/>
      <c r="BG1489" s="211"/>
      <c r="BH1489" s="211"/>
    </row>
    <row r="1490" spans="1:60" ht="20.95" outlineLevel="1" x14ac:dyDescent="0.2">
      <c r="A1490" s="218"/>
      <c r="B1490" s="219"/>
      <c r="C1490" s="268" t="s">
        <v>3141</v>
      </c>
      <c r="D1490" s="259"/>
      <c r="E1490" s="260">
        <v>119.12</v>
      </c>
      <c r="F1490" s="222"/>
      <c r="G1490" s="222"/>
      <c r="H1490" s="222"/>
      <c r="I1490" s="222"/>
      <c r="J1490" s="222"/>
      <c r="K1490" s="222"/>
      <c r="L1490" s="222"/>
      <c r="M1490" s="222"/>
      <c r="N1490" s="222"/>
      <c r="O1490" s="222"/>
      <c r="P1490" s="222"/>
      <c r="Q1490" s="222"/>
      <c r="R1490" s="222"/>
      <c r="S1490" s="222"/>
      <c r="T1490" s="222"/>
      <c r="U1490" s="222"/>
      <c r="V1490" s="222"/>
      <c r="W1490" s="222"/>
      <c r="X1490" s="222"/>
      <c r="Y1490" s="211"/>
      <c r="Z1490" s="211"/>
      <c r="AA1490" s="211"/>
      <c r="AB1490" s="211"/>
      <c r="AC1490" s="211"/>
      <c r="AD1490" s="211"/>
      <c r="AE1490" s="211"/>
      <c r="AF1490" s="211"/>
      <c r="AG1490" s="211" t="s">
        <v>288</v>
      </c>
      <c r="AH1490" s="211">
        <v>0</v>
      </c>
      <c r="AI1490" s="211"/>
      <c r="AJ1490" s="211"/>
      <c r="AK1490" s="211"/>
      <c r="AL1490" s="211"/>
      <c r="AM1490" s="211"/>
      <c r="AN1490" s="211"/>
      <c r="AO1490" s="211"/>
      <c r="AP1490" s="211"/>
      <c r="AQ1490" s="211"/>
      <c r="AR1490" s="211"/>
      <c r="AS1490" s="211"/>
      <c r="AT1490" s="211"/>
      <c r="AU1490" s="211"/>
      <c r="AV1490" s="211"/>
      <c r="AW1490" s="211"/>
      <c r="AX1490" s="211"/>
      <c r="AY1490" s="211"/>
      <c r="AZ1490" s="211"/>
      <c r="BA1490" s="211"/>
      <c r="BB1490" s="211"/>
      <c r="BC1490" s="211"/>
      <c r="BD1490" s="211"/>
      <c r="BE1490" s="211"/>
      <c r="BF1490" s="211"/>
      <c r="BG1490" s="211"/>
      <c r="BH1490" s="211"/>
    </row>
    <row r="1491" spans="1:60" ht="31.45" outlineLevel="1" x14ac:dyDescent="0.2">
      <c r="A1491" s="218"/>
      <c r="B1491" s="219"/>
      <c r="C1491" s="268" t="s">
        <v>3142</v>
      </c>
      <c r="D1491" s="259"/>
      <c r="E1491" s="260">
        <v>111.51</v>
      </c>
      <c r="F1491" s="222"/>
      <c r="G1491" s="222"/>
      <c r="H1491" s="222"/>
      <c r="I1491" s="222"/>
      <c r="J1491" s="222"/>
      <c r="K1491" s="222"/>
      <c r="L1491" s="222"/>
      <c r="M1491" s="222"/>
      <c r="N1491" s="222"/>
      <c r="O1491" s="222"/>
      <c r="P1491" s="222"/>
      <c r="Q1491" s="222"/>
      <c r="R1491" s="222"/>
      <c r="S1491" s="222"/>
      <c r="T1491" s="222"/>
      <c r="U1491" s="222"/>
      <c r="V1491" s="222"/>
      <c r="W1491" s="222"/>
      <c r="X1491" s="222"/>
      <c r="Y1491" s="211"/>
      <c r="Z1491" s="211"/>
      <c r="AA1491" s="211"/>
      <c r="AB1491" s="211"/>
      <c r="AC1491" s="211"/>
      <c r="AD1491" s="211"/>
      <c r="AE1491" s="211"/>
      <c r="AF1491" s="211"/>
      <c r="AG1491" s="211" t="s">
        <v>288</v>
      </c>
      <c r="AH1491" s="211">
        <v>0</v>
      </c>
      <c r="AI1491" s="211"/>
      <c r="AJ1491" s="211"/>
      <c r="AK1491" s="211"/>
      <c r="AL1491" s="211"/>
      <c r="AM1491" s="211"/>
      <c r="AN1491" s="211"/>
      <c r="AO1491" s="211"/>
      <c r="AP1491" s="211"/>
      <c r="AQ1491" s="211"/>
      <c r="AR1491" s="211"/>
      <c r="AS1491" s="211"/>
      <c r="AT1491" s="211"/>
      <c r="AU1491" s="211"/>
      <c r="AV1491" s="211"/>
      <c r="AW1491" s="211"/>
      <c r="AX1491" s="211"/>
      <c r="AY1491" s="211"/>
      <c r="AZ1491" s="211"/>
      <c r="BA1491" s="211"/>
      <c r="BB1491" s="211"/>
      <c r="BC1491" s="211"/>
      <c r="BD1491" s="211"/>
      <c r="BE1491" s="211"/>
      <c r="BF1491" s="211"/>
      <c r="BG1491" s="211"/>
      <c r="BH1491" s="211"/>
    </row>
    <row r="1492" spans="1:60" outlineLevel="1" x14ac:dyDescent="0.2">
      <c r="A1492" s="243">
        <v>376</v>
      </c>
      <c r="B1492" s="244" t="s">
        <v>1436</v>
      </c>
      <c r="C1492" s="255" t="s">
        <v>1437</v>
      </c>
      <c r="D1492" s="245" t="s">
        <v>338</v>
      </c>
      <c r="E1492" s="246">
        <v>7.4321799999999998</v>
      </c>
      <c r="F1492" s="247"/>
      <c r="G1492" s="248">
        <f>ROUND(E1492*F1492,2)</f>
        <v>0</v>
      </c>
      <c r="H1492" s="247"/>
      <c r="I1492" s="248">
        <f>ROUND(E1492*H1492,2)</f>
        <v>0</v>
      </c>
      <c r="J1492" s="247"/>
      <c r="K1492" s="248">
        <f>ROUND(E1492*J1492,2)</f>
        <v>0</v>
      </c>
      <c r="L1492" s="248">
        <v>21</v>
      </c>
      <c r="M1492" s="248">
        <f>G1492*(1+L1492/100)</f>
        <v>0</v>
      </c>
      <c r="N1492" s="248">
        <v>0</v>
      </c>
      <c r="O1492" s="248">
        <f>ROUND(E1492*N1492,2)</f>
        <v>0</v>
      </c>
      <c r="P1492" s="248">
        <v>0</v>
      </c>
      <c r="Q1492" s="248">
        <f>ROUND(E1492*P1492,2)</f>
        <v>0</v>
      </c>
      <c r="R1492" s="248" t="s">
        <v>1420</v>
      </c>
      <c r="S1492" s="248" t="s">
        <v>214</v>
      </c>
      <c r="T1492" s="249" t="s">
        <v>284</v>
      </c>
      <c r="U1492" s="222">
        <v>1.3049999999999999</v>
      </c>
      <c r="V1492" s="222">
        <f>ROUND(E1492*U1492,2)</f>
        <v>9.6999999999999993</v>
      </c>
      <c r="W1492" s="222"/>
      <c r="X1492" s="222" t="s">
        <v>248</v>
      </c>
      <c r="Y1492" s="211"/>
      <c r="Z1492" s="211"/>
      <c r="AA1492" s="211"/>
      <c r="AB1492" s="211"/>
      <c r="AC1492" s="211"/>
      <c r="AD1492" s="211"/>
      <c r="AE1492" s="211"/>
      <c r="AF1492" s="211"/>
      <c r="AG1492" s="211" t="s">
        <v>745</v>
      </c>
      <c r="AH1492" s="211"/>
      <c r="AI1492" s="211"/>
      <c r="AJ1492" s="211"/>
      <c r="AK1492" s="211"/>
      <c r="AL1492" s="211"/>
      <c r="AM1492" s="211"/>
      <c r="AN1492" s="211"/>
      <c r="AO1492" s="211"/>
      <c r="AP1492" s="211"/>
      <c r="AQ1492" s="211"/>
      <c r="AR1492" s="211"/>
      <c r="AS1492" s="211"/>
      <c r="AT1492" s="211"/>
      <c r="AU1492" s="211"/>
      <c r="AV1492" s="211"/>
      <c r="AW1492" s="211"/>
      <c r="AX1492" s="211"/>
      <c r="AY1492" s="211"/>
      <c r="AZ1492" s="211"/>
      <c r="BA1492" s="211"/>
      <c r="BB1492" s="211"/>
      <c r="BC1492" s="211"/>
      <c r="BD1492" s="211"/>
      <c r="BE1492" s="211"/>
      <c r="BF1492" s="211"/>
      <c r="BG1492" s="211"/>
      <c r="BH1492" s="211"/>
    </row>
    <row r="1493" spans="1:60" ht="13.1" x14ac:dyDescent="0.2">
      <c r="A1493" s="227" t="s">
        <v>209</v>
      </c>
      <c r="B1493" s="228" t="s">
        <v>162</v>
      </c>
      <c r="C1493" s="251" t="s">
        <v>163</v>
      </c>
      <c r="D1493" s="229"/>
      <c r="E1493" s="230"/>
      <c r="F1493" s="231"/>
      <c r="G1493" s="231">
        <f>SUMIF(AG1494:AG1530,"&lt;&gt;NOR",G1494:G1530)</f>
        <v>0</v>
      </c>
      <c r="H1493" s="231"/>
      <c r="I1493" s="231">
        <f>SUM(I1494:I1530)</f>
        <v>0</v>
      </c>
      <c r="J1493" s="231"/>
      <c r="K1493" s="231">
        <f>SUM(K1494:K1530)</f>
        <v>0</v>
      </c>
      <c r="L1493" s="231"/>
      <c r="M1493" s="231">
        <f>SUM(M1494:M1530)</f>
        <v>0</v>
      </c>
      <c r="N1493" s="231"/>
      <c r="O1493" s="231">
        <f>SUM(O1494:O1530)</f>
        <v>0.24</v>
      </c>
      <c r="P1493" s="231"/>
      <c r="Q1493" s="231">
        <f>SUM(Q1494:Q1530)</f>
        <v>0</v>
      </c>
      <c r="R1493" s="231"/>
      <c r="S1493" s="231"/>
      <c r="T1493" s="232"/>
      <c r="U1493" s="226"/>
      <c r="V1493" s="226">
        <f>SUM(V1494:V1530)</f>
        <v>222.54</v>
      </c>
      <c r="W1493" s="226"/>
      <c r="X1493" s="226"/>
      <c r="AG1493" t="s">
        <v>210</v>
      </c>
    </row>
    <row r="1494" spans="1:60" outlineLevel="1" x14ac:dyDescent="0.2">
      <c r="A1494" s="233">
        <v>377</v>
      </c>
      <c r="B1494" s="234" t="s">
        <v>1462</v>
      </c>
      <c r="C1494" s="252" t="s">
        <v>1463</v>
      </c>
      <c r="D1494" s="235" t="s">
        <v>294</v>
      </c>
      <c r="E1494" s="236">
        <v>1473.7688900000001</v>
      </c>
      <c r="F1494" s="237"/>
      <c r="G1494" s="238">
        <f>ROUND(E1494*F1494,2)</f>
        <v>0</v>
      </c>
      <c r="H1494" s="237"/>
      <c r="I1494" s="238">
        <f>ROUND(E1494*H1494,2)</f>
        <v>0</v>
      </c>
      <c r="J1494" s="237"/>
      <c r="K1494" s="238">
        <f>ROUND(E1494*J1494,2)</f>
        <v>0</v>
      </c>
      <c r="L1494" s="238">
        <v>21</v>
      </c>
      <c r="M1494" s="238">
        <f>G1494*(1+L1494/100)</f>
        <v>0</v>
      </c>
      <c r="N1494" s="238">
        <v>1.6000000000000001E-4</v>
      </c>
      <c r="O1494" s="238">
        <f>ROUND(E1494*N1494,2)</f>
        <v>0.24</v>
      </c>
      <c r="P1494" s="238">
        <v>0</v>
      </c>
      <c r="Q1494" s="238">
        <f>ROUND(E1494*P1494,2)</f>
        <v>0</v>
      </c>
      <c r="R1494" s="238" t="s">
        <v>1440</v>
      </c>
      <c r="S1494" s="238" t="s">
        <v>214</v>
      </c>
      <c r="T1494" s="239" t="s">
        <v>284</v>
      </c>
      <c r="U1494" s="222">
        <v>0.151</v>
      </c>
      <c r="V1494" s="222">
        <f>ROUND(E1494*U1494,2)</f>
        <v>222.54</v>
      </c>
      <c r="W1494" s="222"/>
      <c r="X1494" s="222" t="s">
        <v>248</v>
      </c>
      <c r="Y1494" s="211"/>
      <c r="Z1494" s="211"/>
      <c r="AA1494" s="211"/>
      <c r="AB1494" s="211"/>
      <c r="AC1494" s="211"/>
      <c r="AD1494" s="211"/>
      <c r="AE1494" s="211"/>
      <c r="AF1494" s="211"/>
      <c r="AG1494" s="211" t="s">
        <v>745</v>
      </c>
      <c r="AH1494" s="211"/>
      <c r="AI1494" s="211"/>
      <c r="AJ1494" s="211"/>
      <c r="AK1494" s="211"/>
      <c r="AL1494" s="211"/>
      <c r="AM1494" s="211"/>
      <c r="AN1494" s="211"/>
      <c r="AO1494" s="211"/>
      <c r="AP1494" s="211"/>
      <c r="AQ1494" s="211"/>
      <c r="AR1494" s="211"/>
      <c r="AS1494" s="211"/>
      <c r="AT1494" s="211"/>
      <c r="AU1494" s="211"/>
      <c r="AV1494" s="211"/>
      <c r="AW1494" s="211"/>
      <c r="AX1494" s="211"/>
      <c r="AY1494" s="211"/>
      <c r="AZ1494" s="211"/>
      <c r="BA1494" s="211"/>
      <c r="BB1494" s="211"/>
      <c r="BC1494" s="211"/>
      <c r="BD1494" s="211"/>
      <c r="BE1494" s="211"/>
      <c r="BF1494" s="211"/>
      <c r="BG1494" s="211"/>
      <c r="BH1494" s="211"/>
    </row>
    <row r="1495" spans="1:60" outlineLevel="1" x14ac:dyDescent="0.2">
      <c r="A1495" s="218"/>
      <c r="B1495" s="219"/>
      <c r="C1495" s="267" t="s">
        <v>1464</v>
      </c>
      <c r="D1495" s="265"/>
      <c r="E1495" s="265"/>
      <c r="F1495" s="265"/>
      <c r="G1495" s="265"/>
      <c r="H1495" s="222"/>
      <c r="I1495" s="222"/>
      <c r="J1495" s="222"/>
      <c r="K1495" s="222"/>
      <c r="L1495" s="222"/>
      <c r="M1495" s="222"/>
      <c r="N1495" s="222"/>
      <c r="O1495" s="222"/>
      <c r="P1495" s="222"/>
      <c r="Q1495" s="222"/>
      <c r="R1495" s="222"/>
      <c r="S1495" s="222"/>
      <c r="T1495" s="222"/>
      <c r="U1495" s="222"/>
      <c r="V1495" s="222"/>
      <c r="W1495" s="222"/>
      <c r="X1495" s="222"/>
      <c r="Y1495" s="211"/>
      <c r="Z1495" s="211"/>
      <c r="AA1495" s="211"/>
      <c r="AB1495" s="211"/>
      <c r="AC1495" s="211"/>
      <c r="AD1495" s="211"/>
      <c r="AE1495" s="211"/>
      <c r="AF1495" s="211"/>
      <c r="AG1495" s="211" t="s">
        <v>286</v>
      </c>
      <c r="AH1495" s="211"/>
      <c r="AI1495" s="211"/>
      <c r="AJ1495" s="211"/>
      <c r="AK1495" s="211"/>
      <c r="AL1495" s="211"/>
      <c r="AM1495" s="211"/>
      <c r="AN1495" s="211"/>
      <c r="AO1495" s="211"/>
      <c r="AP1495" s="211"/>
      <c r="AQ1495" s="211"/>
      <c r="AR1495" s="211"/>
      <c r="AS1495" s="211"/>
      <c r="AT1495" s="211"/>
      <c r="AU1495" s="211"/>
      <c r="AV1495" s="211"/>
      <c r="AW1495" s="211"/>
      <c r="AX1495" s="211"/>
      <c r="AY1495" s="211"/>
      <c r="AZ1495" s="211"/>
      <c r="BA1495" s="211"/>
      <c r="BB1495" s="211"/>
      <c r="BC1495" s="211"/>
      <c r="BD1495" s="211"/>
      <c r="BE1495" s="211"/>
      <c r="BF1495" s="211"/>
      <c r="BG1495" s="211"/>
      <c r="BH1495" s="211"/>
    </row>
    <row r="1496" spans="1:60" outlineLevel="1" x14ac:dyDescent="0.2">
      <c r="A1496" s="218"/>
      <c r="B1496" s="219"/>
      <c r="C1496" s="268" t="s">
        <v>2593</v>
      </c>
      <c r="D1496" s="259"/>
      <c r="E1496" s="260">
        <v>857.43</v>
      </c>
      <c r="F1496" s="222"/>
      <c r="G1496" s="222"/>
      <c r="H1496" s="222"/>
      <c r="I1496" s="222"/>
      <c r="J1496" s="222"/>
      <c r="K1496" s="222"/>
      <c r="L1496" s="222"/>
      <c r="M1496" s="222"/>
      <c r="N1496" s="222"/>
      <c r="O1496" s="222"/>
      <c r="P1496" s="222"/>
      <c r="Q1496" s="222"/>
      <c r="R1496" s="222"/>
      <c r="S1496" s="222"/>
      <c r="T1496" s="222"/>
      <c r="U1496" s="222"/>
      <c r="V1496" s="222"/>
      <c r="W1496" s="222"/>
      <c r="X1496" s="222"/>
      <c r="Y1496" s="211"/>
      <c r="Z1496" s="211"/>
      <c r="AA1496" s="211"/>
      <c r="AB1496" s="211"/>
      <c r="AC1496" s="211"/>
      <c r="AD1496" s="211"/>
      <c r="AE1496" s="211"/>
      <c r="AF1496" s="211"/>
      <c r="AG1496" s="211" t="s">
        <v>288</v>
      </c>
      <c r="AH1496" s="211">
        <v>0</v>
      </c>
      <c r="AI1496" s="211"/>
      <c r="AJ1496" s="211"/>
      <c r="AK1496" s="211"/>
      <c r="AL1496" s="211"/>
      <c r="AM1496" s="211"/>
      <c r="AN1496" s="211"/>
      <c r="AO1496" s="211"/>
      <c r="AP1496" s="211"/>
      <c r="AQ1496" s="211"/>
      <c r="AR1496" s="211"/>
      <c r="AS1496" s="211"/>
      <c r="AT1496" s="211"/>
      <c r="AU1496" s="211"/>
      <c r="AV1496" s="211"/>
      <c r="AW1496" s="211"/>
      <c r="AX1496" s="211"/>
      <c r="AY1496" s="211"/>
      <c r="AZ1496" s="211"/>
      <c r="BA1496" s="211"/>
      <c r="BB1496" s="211"/>
      <c r="BC1496" s="211"/>
      <c r="BD1496" s="211"/>
      <c r="BE1496" s="211"/>
      <c r="BF1496" s="211"/>
      <c r="BG1496" s="211"/>
      <c r="BH1496" s="211"/>
    </row>
    <row r="1497" spans="1:60" outlineLevel="1" x14ac:dyDescent="0.2">
      <c r="A1497" s="218"/>
      <c r="B1497" s="219"/>
      <c r="C1497" s="268" t="s">
        <v>2709</v>
      </c>
      <c r="D1497" s="259"/>
      <c r="E1497" s="260">
        <v>181.95</v>
      </c>
      <c r="F1497" s="222"/>
      <c r="G1497" s="222"/>
      <c r="H1497" s="222"/>
      <c r="I1497" s="222"/>
      <c r="J1497" s="222"/>
      <c r="K1497" s="222"/>
      <c r="L1497" s="222"/>
      <c r="M1497" s="222"/>
      <c r="N1497" s="222"/>
      <c r="O1497" s="222"/>
      <c r="P1497" s="222"/>
      <c r="Q1497" s="222"/>
      <c r="R1497" s="222"/>
      <c r="S1497" s="222"/>
      <c r="T1497" s="222"/>
      <c r="U1497" s="222"/>
      <c r="V1497" s="222"/>
      <c r="W1497" s="222"/>
      <c r="X1497" s="222"/>
      <c r="Y1497" s="211"/>
      <c r="Z1497" s="211"/>
      <c r="AA1497" s="211"/>
      <c r="AB1497" s="211"/>
      <c r="AC1497" s="211"/>
      <c r="AD1497" s="211"/>
      <c r="AE1497" s="211"/>
      <c r="AF1497" s="211"/>
      <c r="AG1497" s="211" t="s">
        <v>288</v>
      </c>
      <c r="AH1497" s="211">
        <v>0</v>
      </c>
      <c r="AI1497" s="211"/>
      <c r="AJ1497" s="211"/>
      <c r="AK1497" s="211"/>
      <c r="AL1497" s="211"/>
      <c r="AM1497" s="211"/>
      <c r="AN1497" s="211"/>
      <c r="AO1497" s="211"/>
      <c r="AP1497" s="211"/>
      <c r="AQ1497" s="211"/>
      <c r="AR1497" s="211"/>
      <c r="AS1497" s="211"/>
      <c r="AT1497" s="211"/>
      <c r="AU1497" s="211"/>
      <c r="AV1497" s="211"/>
      <c r="AW1497" s="211"/>
      <c r="AX1497" s="211"/>
      <c r="AY1497" s="211"/>
      <c r="AZ1497" s="211"/>
      <c r="BA1497" s="211"/>
      <c r="BB1497" s="211"/>
      <c r="BC1497" s="211"/>
      <c r="BD1497" s="211"/>
      <c r="BE1497" s="211"/>
      <c r="BF1497" s="211"/>
      <c r="BG1497" s="211"/>
      <c r="BH1497" s="211"/>
    </row>
    <row r="1498" spans="1:60" outlineLevel="1" x14ac:dyDescent="0.2">
      <c r="A1498" s="218"/>
      <c r="B1498" s="219"/>
      <c r="C1498" s="269" t="s">
        <v>310</v>
      </c>
      <c r="D1498" s="261"/>
      <c r="E1498" s="262"/>
      <c r="F1498" s="222"/>
      <c r="G1498" s="222"/>
      <c r="H1498" s="222"/>
      <c r="I1498" s="222"/>
      <c r="J1498" s="222"/>
      <c r="K1498" s="222"/>
      <c r="L1498" s="222"/>
      <c r="M1498" s="222"/>
      <c r="N1498" s="222"/>
      <c r="O1498" s="222"/>
      <c r="P1498" s="222"/>
      <c r="Q1498" s="222"/>
      <c r="R1498" s="222"/>
      <c r="S1498" s="222"/>
      <c r="T1498" s="222"/>
      <c r="U1498" s="222"/>
      <c r="V1498" s="222"/>
      <c r="W1498" s="222"/>
      <c r="X1498" s="222"/>
      <c r="Y1498" s="211"/>
      <c r="Z1498" s="211"/>
      <c r="AA1498" s="211"/>
      <c r="AB1498" s="211"/>
      <c r="AC1498" s="211"/>
      <c r="AD1498" s="211"/>
      <c r="AE1498" s="211"/>
      <c r="AF1498" s="211"/>
      <c r="AG1498" s="211" t="s">
        <v>288</v>
      </c>
      <c r="AH1498" s="211"/>
      <c r="AI1498" s="211"/>
      <c r="AJ1498" s="211"/>
      <c r="AK1498" s="211"/>
      <c r="AL1498" s="211"/>
      <c r="AM1498" s="211"/>
      <c r="AN1498" s="211"/>
      <c r="AO1498" s="211"/>
      <c r="AP1498" s="211"/>
      <c r="AQ1498" s="211"/>
      <c r="AR1498" s="211"/>
      <c r="AS1498" s="211"/>
      <c r="AT1498" s="211"/>
      <c r="AU1498" s="211"/>
      <c r="AV1498" s="211"/>
      <c r="AW1498" s="211"/>
      <c r="AX1498" s="211"/>
      <c r="AY1498" s="211"/>
      <c r="AZ1498" s="211"/>
      <c r="BA1498" s="211"/>
      <c r="BB1498" s="211"/>
      <c r="BC1498" s="211"/>
      <c r="BD1498" s="211"/>
      <c r="BE1498" s="211"/>
      <c r="BF1498" s="211"/>
      <c r="BG1498" s="211"/>
      <c r="BH1498" s="211"/>
    </row>
    <row r="1499" spans="1:60" outlineLevel="1" x14ac:dyDescent="0.2">
      <c r="A1499" s="218"/>
      <c r="B1499" s="219"/>
      <c r="C1499" s="270" t="s">
        <v>2715</v>
      </c>
      <c r="D1499" s="261"/>
      <c r="E1499" s="262">
        <v>4.3</v>
      </c>
      <c r="F1499" s="222"/>
      <c r="G1499" s="222"/>
      <c r="H1499" s="222"/>
      <c r="I1499" s="222"/>
      <c r="J1499" s="222"/>
      <c r="K1499" s="222"/>
      <c r="L1499" s="222"/>
      <c r="M1499" s="222"/>
      <c r="N1499" s="222"/>
      <c r="O1499" s="222"/>
      <c r="P1499" s="222"/>
      <c r="Q1499" s="222"/>
      <c r="R1499" s="222"/>
      <c r="S1499" s="222"/>
      <c r="T1499" s="222"/>
      <c r="U1499" s="222"/>
      <c r="V1499" s="222"/>
      <c r="W1499" s="222"/>
      <c r="X1499" s="222"/>
      <c r="Y1499" s="211"/>
      <c r="Z1499" s="211"/>
      <c r="AA1499" s="211"/>
      <c r="AB1499" s="211"/>
      <c r="AC1499" s="211"/>
      <c r="AD1499" s="211"/>
      <c r="AE1499" s="211"/>
      <c r="AF1499" s="211"/>
      <c r="AG1499" s="211" t="s">
        <v>288</v>
      </c>
      <c r="AH1499" s="211">
        <v>2</v>
      </c>
      <c r="AI1499" s="211"/>
      <c r="AJ1499" s="211"/>
      <c r="AK1499" s="211"/>
      <c r="AL1499" s="211"/>
      <c r="AM1499" s="211"/>
      <c r="AN1499" s="211"/>
      <c r="AO1499" s="211"/>
      <c r="AP1499" s="211"/>
      <c r="AQ1499" s="211"/>
      <c r="AR1499" s="211"/>
      <c r="AS1499" s="211"/>
      <c r="AT1499" s="211"/>
      <c r="AU1499" s="211"/>
      <c r="AV1499" s="211"/>
      <c r="AW1499" s="211"/>
      <c r="AX1499" s="211"/>
      <c r="AY1499" s="211"/>
      <c r="AZ1499" s="211"/>
      <c r="BA1499" s="211"/>
      <c r="BB1499" s="211"/>
      <c r="BC1499" s="211"/>
      <c r="BD1499" s="211"/>
      <c r="BE1499" s="211"/>
      <c r="BF1499" s="211"/>
      <c r="BG1499" s="211"/>
      <c r="BH1499" s="211"/>
    </row>
    <row r="1500" spans="1:60" outlineLevel="1" x14ac:dyDescent="0.2">
      <c r="A1500" s="218"/>
      <c r="B1500" s="219"/>
      <c r="C1500" s="270" t="s">
        <v>2716</v>
      </c>
      <c r="D1500" s="261"/>
      <c r="E1500" s="262">
        <v>3.6</v>
      </c>
      <c r="F1500" s="222"/>
      <c r="G1500" s="222"/>
      <c r="H1500" s="222"/>
      <c r="I1500" s="222"/>
      <c r="J1500" s="222"/>
      <c r="K1500" s="222"/>
      <c r="L1500" s="222"/>
      <c r="M1500" s="222"/>
      <c r="N1500" s="222"/>
      <c r="O1500" s="222"/>
      <c r="P1500" s="222"/>
      <c r="Q1500" s="222"/>
      <c r="R1500" s="222"/>
      <c r="S1500" s="222"/>
      <c r="T1500" s="222"/>
      <c r="U1500" s="222"/>
      <c r="V1500" s="222"/>
      <c r="W1500" s="222"/>
      <c r="X1500" s="222"/>
      <c r="Y1500" s="211"/>
      <c r="Z1500" s="211"/>
      <c r="AA1500" s="211"/>
      <c r="AB1500" s="211"/>
      <c r="AC1500" s="211"/>
      <c r="AD1500" s="211"/>
      <c r="AE1500" s="211"/>
      <c r="AF1500" s="211"/>
      <c r="AG1500" s="211" t="s">
        <v>288</v>
      </c>
      <c r="AH1500" s="211">
        <v>2</v>
      </c>
      <c r="AI1500" s="211"/>
      <c r="AJ1500" s="211"/>
      <c r="AK1500" s="211"/>
      <c r="AL1500" s="211"/>
      <c r="AM1500" s="211"/>
      <c r="AN1500" s="211"/>
      <c r="AO1500" s="211"/>
      <c r="AP1500" s="211"/>
      <c r="AQ1500" s="211"/>
      <c r="AR1500" s="211"/>
      <c r="AS1500" s="211"/>
      <c r="AT1500" s="211"/>
      <c r="AU1500" s="211"/>
      <c r="AV1500" s="211"/>
      <c r="AW1500" s="211"/>
      <c r="AX1500" s="211"/>
      <c r="AY1500" s="211"/>
      <c r="AZ1500" s="211"/>
      <c r="BA1500" s="211"/>
      <c r="BB1500" s="211"/>
      <c r="BC1500" s="211"/>
      <c r="BD1500" s="211"/>
      <c r="BE1500" s="211"/>
      <c r="BF1500" s="211"/>
      <c r="BG1500" s="211"/>
      <c r="BH1500" s="211"/>
    </row>
    <row r="1501" spans="1:60" outlineLevel="1" x14ac:dyDescent="0.2">
      <c r="A1501" s="218"/>
      <c r="B1501" s="219"/>
      <c r="C1501" s="271" t="s">
        <v>315</v>
      </c>
      <c r="D1501" s="263"/>
      <c r="E1501" s="264"/>
      <c r="F1501" s="222"/>
      <c r="G1501" s="222"/>
      <c r="H1501" s="222"/>
      <c r="I1501" s="222"/>
      <c r="J1501" s="222"/>
      <c r="K1501" s="222"/>
      <c r="L1501" s="222"/>
      <c r="M1501" s="222"/>
      <c r="N1501" s="222"/>
      <c r="O1501" s="222"/>
      <c r="P1501" s="222"/>
      <c r="Q1501" s="222"/>
      <c r="R1501" s="222"/>
      <c r="S1501" s="222"/>
      <c r="T1501" s="222"/>
      <c r="U1501" s="222"/>
      <c r="V1501" s="222"/>
      <c r="W1501" s="222"/>
      <c r="X1501" s="222"/>
      <c r="Y1501" s="211"/>
      <c r="Z1501" s="211"/>
      <c r="AA1501" s="211"/>
      <c r="AB1501" s="211"/>
      <c r="AC1501" s="211"/>
      <c r="AD1501" s="211"/>
      <c r="AE1501" s="211"/>
      <c r="AF1501" s="211"/>
      <c r="AG1501" s="211" t="s">
        <v>288</v>
      </c>
      <c r="AH1501" s="211">
        <v>3</v>
      </c>
      <c r="AI1501" s="211"/>
      <c r="AJ1501" s="211"/>
      <c r="AK1501" s="211"/>
      <c r="AL1501" s="211"/>
      <c r="AM1501" s="211"/>
      <c r="AN1501" s="211"/>
      <c r="AO1501" s="211"/>
      <c r="AP1501" s="211"/>
      <c r="AQ1501" s="211"/>
      <c r="AR1501" s="211"/>
      <c r="AS1501" s="211"/>
      <c r="AT1501" s="211"/>
      <c r="AU1501" s="211"/>
      <c r="AV1501" s="211"/>
      <c r="AW1501" s="211"/>
      <c r="AX1501" s="211"/>
      <c r="AY1501" s="211"/>
      <c r="AZ1501" s="211"/>
      <c r="BA1501" s="211"/>
      <c r="BB1501" s="211"/>
      <c r="BC1501" s="211"/>
      <c r="BD1501" s="211"/>
      <c r="BE1501" s="211"/>
      <c r="BF1501" s="211"/>
      <c r="BG1501" s="211"/>
      <c r="BH1501" s="211"/>
    </row>
    <row r="1502" spans="1:60" outlineLevel="1" x14ac:dyDescent="0.2">
      <c r="A1502" s="218"/>
      <c r="B1502" s="219"/>
      <c r="C1502" s="269" t="s">
        <v>316</v>
      </c>
      <c r="D1502" s="261"/>
      <c r="E1502" s="262"/>
      <c r="F1502" s="222"/>
      <c r="G1502" s="222"/>
      <c r="H1502" s="222"/>
      <c r="I1502" s="222"/>
      <c r="J1502" s="222"/>
      <c r="K1502" s="222"/>
      <c r="L1502" s="222"/>
      <c r="M1502" s="222"/>
      <c r="N1502" s="222"/>
      <c r="O1502" s="222"/>
      <c r="P1502" s="222"/>
      <c r="Q1502" s="222"/>
      <c r="R1502" s="222"/>
      <c r="S1502" s="222"/>
      <c r="T1502" s="222"/>
      <c r="U1502" s="222"/>
      <c r="V1502" s="222"/>
      <c r="W1502" s="222"/>
      <c r="X1502" s="222"/>
      <c r="Y1502" s="211"/>
      <c r="Z1502" s="211"/>
      <c r="AA1502" s="211"/>
      <c r="AB1502" s="211"/>
      <c r="AC1502" s="211"/>
      <c r="AD1502" s="211"/>
      <c r="AE1502" s="211"/>
      <c r="AF1502" s="211"/>
      <c r="AG1502" s="211" t="s">
        <v>288</v>
      </c>
      <c r="AH1502" s="211"/>
      <c r="AI1502" s="211"/>
      <c r="AJ1502" s="211"/>
      <c r="AK1502" s="211"/>
      <c r="AL1502" s="211"/>
      <c r="AM1502" s="211"/>
      <c r="AN1502" s="211"/>
      <c r="AO1502" s="211"/>
      <c r="AP1502" s="211"/>
      <c r="AQ1502" s="211"/>
      <c r="AR1502" s="211"/>
      <c r="AS1502" s="211"/>
      <c r="AT1502" s="211"/>
      <c r="AU1502" s="211"/>
      <c r="AV1502" s="211"/>
      <c r="AW1502" s="211"/>
      <c r="AX1502" s="211"/>
      <c r="AY1502" s="211"/>
      <c r="AZ1502" s="211"/>
      <c r="BA1502" s="211"/>
      <c r="BB1502" s="211"/>
      <c r="BC1502" s="211"/>
      <c r="BD1502" s="211"/>
      <c r="BE1502" s="211"/>
      <c r="BF1502" s="211"/>
      <c r="BG1502" s="211"/>
      <c r="BH1502" s="211"/>
    </row>
    <row r="1503" spans="1:60" outlineLevel="1" x14ac:dyDescent="0.2">
      <c r="A1503" s="218"/>
      <c r="B1503" s="219"/>
      <c r="C1503" s="268" t="s">
        <v>3143</v>
      </c>
      <c r="D1503" s="259"/>
      <c r="E1503" s="260">
        <v>4.42</v>
      </c>
      <c r="F1503" s="222"/>
      <c r="G1503" s="222"/>
      <c r="H1503" s="222"/>
      <c r="I1503" s="222"/>
      <c r="J1503" s="222"/>
      <c r="K1503" s="222"/>
      <c r="L1503" s="222"/>
      <c r="M1503" s="222"/>
      <c r="N1503" s="222"/>
      <c r="O1503" s="222"/>
      <c r="P1503" s="222"/>
      <c r="Q1503" s="222"/>
      <c r="R1503" s="222"/>
      <c r="S1503" s="222"/>
      <c r="T1503" s="222"/>
      <c r="U1503" s="222"/>
      <c r="V1503" s="222"/>
      <c r="W1503" s="222"/>
      <c r="X1503" s="222"/>
      <c r="Y1503" s="211"/>
      <c r="Z1503" s="211"/>
      <c r="AA1503" s="211"/>
      <c r="AB1503" s="211"/>
      <c r="AC1503" s="211"/>
      <c r="AD1503" s="211"/>
      <c r="AE1503" s="211"/>
      <c r="AF1503" s="211"/>
      <c r="AG1503" s="211" t="s">
        <v>288</v>
      </c>
      <c r="AH1503" s="211">
        <v>0</v>
      </c>
      <c r="AI1503" s="211"/>
      <c r="AJ1503" s="211"/>
      <c r="AK1503" s="211"/>
      <c r="AL1503" s="211"/>
      <c r="AM1503" s="211"/>
      <c r="AN1503" s="211"/>
      <c r="AO1503" s="211"/>
      <c r="AP1503" s="211"/>
      <c r="AQ1503" s="211"/>
      <c r="AR1503" s="211"/>
      <c r="AS1503" s="211"/>
      <c r="AT1503" s="211"/>
      <c r="AU1503" s="211"/>
      <c r="AV1503" s="211"/>
      <c r="AW1503" s="211"/>
      <c r="AX1503" s="211"/>
      <c r="AY1503" s="211"/>
      <c r="AZ1503" s="211"/>
      <c r="BA1503" s="211"/>
      <c r="BB1503" s="211"/>
      <c r="BC1503" s="211"/>
      <c r="BD1503" s="211"/>
      <c r="BE1503" s="211"/>
      <c r="BF1503" s="211"/>
      <c r="BG1503" s="211"/>
      <c r="BH1503" s="211"/>
    </row>
    <row r="1504" spans="1:60" outlineLevel="1" x14ac:dyDescent="0.2">
      <c r="A1504" s="218"/>
      <c r="B1504" s="219"/>
      <c r="C1504" s="268" t="s">
        <v>3144</v>
      </c>
      <c r="D1504" s="259"/>
      <c r="E1504" s="260">
        <v>36.29</v>
      </c>
      <c r="F1504" s="222"/>
      <c r="G1504" s="222"/>
      <c r="H1504" s="222"/>
      <c r="I1504" s="222"/>
      <c r="J1504" s="222"/>
      <c r="K1504" s="222"/>
      <c r="L1504" s="222"/>
      <c r="M1504" s="222"/>
      <c r="N1504" s="222"/>
      <c r="O1504" s="222"/>
      <c r="P1504" s="222"/>
      <c r="Q1504" s="222"/>
      <c r="R1504" s="222"/>
      <c r="S1504" s="222"/>
      <c r="T1504" s="222"/>
      <c r="U1504" s="222"/>
      <c r="V1504" s="222"/>
      <c r="W1504" s="222"/>
      <c r="X1504" s="222"/>
      <c r="Y1504" s="211"/>
      <c r="Z1504" s="211"/>
      <c r="AA1504" s="211"/>
      <c r="AB1504" s="211"/>
      <c r="AC1504" s="211"/>
      <c r="AD1504" s="211"/>
      <c r="AE1504" s="211"/>
      <c r="AF1504" s="211"/>
      <c r="AG1504" s="211" t="s">
        <v>288</v>
      </c>
      <c r="AH1504" s="211">
        <v>0</v>
      </c>
      <c r="AI1504" s="211"/>
      <c r="AJ1504" s="211"/>
      <c r="AK1504" s="211"/>
      <c r="AL1504" s="211"/>
      <c r="AM1504" s="211"/>
      <c r="AN1504" s="211"/>
      <c r="AO1504" s="211"/>
      <c r="AP1504" s="211"/>
      <c r="AQ1504" s="211"/>
      <c r="AR1504" s="211"/>
      <c r="AS1504" s="211"/>
      <c r="AT1504" s="211"/>
      <c r="AU1504" s="211"/>
      <c r="AV1504" s="211"/>
      <c r="AW1504" s="211"/>
      <c r="AX1504" s="211"/>
      <c r="AY1504" s="211"/>
      <c r="AZ1504" s="211"/>
      <c r="BA1504" s="211"/>
      <c r="BB1504" s="211"/>
      <c r="BC1504" s="211"/>
      <c r="BD1504" s="211"/>
      <c r="BE1504" s="211"/>
      <c r="BF1504" s="211"/>
      <c r="BG1504" s="211"/>
      <c r="BH1504" s="211"/>
    </row>
    <row r="1505" spans="1:60" outlineLevel="1" x14ac:dyDescent="0.2">
      <c r="A1505" s="218"/>
      <c r="B1505" s="219"/>
      <c r="C1505" s="269" t="s">
        <v>310</v>
      </c>
      <c r="D1505" s="261"/>
      <c r="E1505" s="262"/>
      <c r="F1505" s="222"/>
      <c r="G1505" s="222"/>
      <c r="H1505" s="222"/>
      <c r="I1505" s="222"/>
      <c r="J1505" s="222"/>
      <c r="K1505" s="222"/>
      <c r="L1505" s="222"/>
      <c r="M1505" s="222"/>
      <c r="N1505" s="222"/>
      <c r="O1505" s="222"/>
      <c r="P1505" s="222"/>
      <c r="Q1505" s="222"/>
      <c r="R1505" s="222"/>
      <c r="S1505" s="222"/>
      <c r="T1505" s="222"/>
      <c r="U1505" s="222"/>
      <c r="V1505" s="222"/>
      <c r="W1505" s="222"/>
      <c r="X1505" s="222"/>
      <c r="Y1505" s="211"/>
      <c r="Z1505" s="211"/>
      <c r="AA1505" s="211"/>
      <c r="AB1505" s="211"/>
      <c r="AC1505" s="211"/>
      <c r="AD1505" s="211"/>
      <c r="AE1505" s="211"/>
      <c r="AF1505" s="211"/>
      <c r="AG1505" s="211" t="s">
        <v>288</v>
      </c>
      <c r="AH1505" s="211"/>
      <c r="AI1505" s="211"/>
      <c r="AJ1505" s="211"/>
      <c r="AK1505" s="211"/>
      <c r="AL1505" s="211"/>
      <c r="AM1505" s="211"/>
      <c r="AN1505" s="211"/>
      <c r="AO1505" s="211"/>
      <c r="AP1505" s="211"/>
      <c r="AQ1505" s="211"/>
      <c r="AR1505" s="211"/>
      <c r="AS1505" s="211"/>
      <c r="AT1505" s="211"/>
      <c r="AU1505" s="211"/>
      <c r="AV1505" s="211"/>
      <c r="AW1505" s="211"/>
      <c r="AX1505" s="211"/>
      <c r="AY1505" s="211"/>
      <c r="AZ1505" s="211"/>
      <c r="BA1505" s="211"/>
      <c r="BB1505" s="211"/>
      <c r="BC1505" s="211"/>
      <c r="BD1505" s="211"/>
      <c r="BE1505" s="211"/>
      <c r="BF1505" s="211"/>
      <c r="BG1505" s="211"/>
      <c r="BH1505" s="211"/>
    </row>
    <row r="1506" spans="1:60" outlineLevel="1" x14ac:dyDescent="0.2">
      <c r="A1506" s="218"/>
      <c r="B1506" s="219"/>
      <c r="C1506" s="270" t="s">
        <v>2719</v>
      </c>
      <c r="D1506" s="261"/>
      <c r="E1506" s="262">
        <v>26.4</v>
      </c>
      <c r="F1506" s="222"/>
      <c r="G1506" s="222"/>
      <c r="H1506" s="222"/>
      <c r="I1506" s="222"/>
      <c r="J1506" s="222"/>
      <c r="K1506" s="222"/>
      <c r="L1506" s="222"/>
      <c r="M1506" s="222"/>
      <c r="N1506" s="222"/>
      <c r="O1506" s="222"/>
      <c r="P1506" s="222"/>
      <c r="Q1506" s="222"/>
      <c r="R1506" s="222"/>
      <c r="S1506" s="222"/>
      <c r="T1506" s="222"/>
      <c r="U1506" s="222"/>
      <c r="V1506" s="222"/>
      <c r="W1506" s="222"/>
      <c r="X1506" s="222"/>
      <c r="Y1506" s="211"/>
      <c r="Z1506" s="211"/>
      <c r="AA1506" s="211"/>
      <c r="AB1506" s="211"/>
      <c r="AC1506" s="211"/>
      <c r="AD1506" s="211"/>
      <c r="AE1506" s="211"/>
      <c r="AF1506" s="211"/>
      <c r="AG1506" s="211" t="s">
        <v>288</v>
      </c>
      <c r="AH1506" s="211">
        <v>2</v>
      </c>
      <c r="AI1506" s="211"/>
      <c r="AJ1506" s="211"/>
      <c r="AK1506" s="211"/>
      <c r="AL1506" s="211"/>
      <c r="AM1506" s="211"/>
      <c r="AN1506" s="211"/>
      <c r="AO1506" s="211"/>
      <c r="AP1506" s="211"/>
      <c r="AQ1506" s="211"/>
      <c r="AR1506" s="211"/>
      <c r="AS1506" s="211"/>
      <c r="AT1506" s="211"/>
      <c r="AU1506" s="211"/>
      <c r="AV1506" s="211"/>
      <c r="AW1506" s="211"/>
      <c r="AX1506" s="211"/>
      <c r="AY1506" s="211"/>
      <c r="AZ1506" s="211"/>
      <c r="BA1506" s="211"/>
      <c r="BB1506" s="211"/>
      <c r="BC1506" s="211"/>
      <c r="BD1506" s="211"/>
      <c r="BE1506" s="211"/>
      <c r="BF1506" s="211"/>
      <c r="BG1506" s="211"/>
      <c r="BH1506" s="211"/>
    </row>
    <row r="1507" spans="1:60" outlineLevel="1" x14ac:dyDescent="0.2">
      <c r="A1507" s="218"/>
      <c r="B1507" s="219"/>
      <c r="C1507" s="270" t="s">
        <v>2720</v>
      </c>
      <c r="D1507" s="261"/>
      <c r="E1507" s="262">
        <v>34.799999999999997</v>
      </c>
      <c r="F1507" s="222"/>
      <c r="G1507" s="222"/>
      <c r="H1507" s="222"/>
      <c r="I1507" s="222"/>
      <c r="J1507" s="222"/>
      <c r="K1507" s="222"/>
      <c r="L1507" s="222"/>
      <c r="M1507" s="222"/>
      <c r="N1507" s="222"/>
      <c r="O1507" s="222"/>
      <c r="P1507" s="222"/>
      <c r="Q1507" s="222"/>
      <c r="R1507" s="222"/>
      <c r="S1507" s="222"/>
      <c r="T1507" s="222"/>
      <c r="U1507" s="222"/>
      <c r="V1507" s="222"/>
      <c r="W1507" s="222"/>
      <c r="X1507" s="222"/>
      <c r="Y1507" s="211"/>
      <c r="Z1507" s="211"/>
      <c r="AA1507" s="211"/>
      <c r="AB1507" s="211"/>
      <c r="AC1507" s="211"/>
      <c r="AD1507" s="211"/>
      <c r="AE1507" s="211"/>
      <c r="AF1507" s="211"/>
      <c r="AG1507" s="211" t="s">
        <v>288</v>
      </c>
      <c r="AH1507" s="211">
        <v>2</v>
      </c>
      <c r="AI1507" s="211"/>
      <c r="AJ1507" s="211"/>
      <c r="AK1507" s="211"/>
      <c r="AL1507" s="211"/>
      <c r="AM1507" s="211"/>
      <c r="AN1507" s="211"/>
      <c r="AO1507" s="211"/>
      <c r="AP1507" s="211"/>
      <c r="AQ1507" s="211"/>
      <c r="AR1507" s="211"/>
      <c r="AS1507" s="211"/>
      <c r="AT1507" s="211"/>
      <c r="AU1507" s="211"/>
      <c r="AV1507" s="211"/>
      <c r="AW1507" s="211"/>
      <c r="AX1507" s="211"/>
      <c r="AY1507" s="211"/>
      <c r="AZ1507" s="211"/>
      <c r="BA1507" s="211"/>
      <c r="BB1507" s="211"/>
      <c r="BC1507" s="211"/>
      <c r="BD1507" s="211"/>
      <c r="BE1507" s="211"/>
      <c r="BF1507" s="211"/>
      <c r="BG1507" s="211"/>
      <c r="BH1507" s="211"/>
    </row>
    <row r="1508" spans="1:60" outlineLevel="1" x14ac:dyDescent="0.2">
      <c r="A1508" s="218"/>
      <c r="B1508" s="219"/>
      <c r="C1508" s="271" t="s">
        <v>315</v>
      </c>
      <c r="D1508" s="263"/>
      <c r="E1508" s="264"/>
      <c r="F1508" s="222"/>
      <c r="G1508" s="222"/>
      <c r="H1508" s="222"/>
      <c r="I1508" s="222"/>
      <c r="J1508" s="222"/>
      <c r="K1508" s="222"/>
      <c r="L1508" s="222"/>
      <c r="M1508" s="222"/>
      <c r="N1508" s="222"/>
      <c r="O1508" s="222"/>
      <c r="P1508" s="222"/>
      <c r="Q1508" s="222"/>
      <c r="R1508" s="222"/>
      <c r="S1508" s="222"/>
      <c r="T1508" s="222"/>
      <c r="U1508" s="222"/>
      <c r="V1508" s="222"/>
      <c r="W1508" s="222"/>
      <c r="X1508" s="222"/>
      <c r="Y1508" s="211"/>
      <c r="Z1508" s="211"/>
      <c r="AA1508" s="211"/>
      <c r="AB1508" s="211"/>
      <c r="AC1508" s="211"/>
      <c r="AD1508" s="211"/>
      <c r="AE1508" s="211"/>
      <c r="AF1508" s="211"/>
      <c r="AG1508" s="211" t="s">
        <v>288</v>
      </c>
      <c r="AH1508" s="211">
        <v>3</v>
      </c>
      <c r="AI1508" s="211"/>
      <c r="AJ1508" s="211"/>
      <c r="AK1508" s="211"/>
      <c r="AL1508" s="211"/>
      <c r="AM1508" s="211"/>
      <c r="AN1508" s="211"/>
      <c r="AO1508" s="211"/>
      <c r="AP1508" s="211"/>
      <c r="AQ1508" s="211"/>
      <c r="AR1508" s="211"/>
      <c r="AS1508" s="211"/>
      <c r="AT1508" s="211"/>
      <c r="AU1508" s="211"/>
      <c r="AV1508" s="211"/>
      <c r="AW1508" s="211"/>
      <c r="AX1508" s="211"/>
      <c r="AY1508" s="211"/>
      <c r="AZ1508" s="211"/>
      <c r="BA1508" s="211"/>
      <c r="BB1508" s="211"/>
      <c r="BC1508" s="211"/>
      <c r="BD1508" s="211"/>
      <c r="BE1508" s="211"/>
      <c r="BF1508" s="211"/>
      <c r="BG1508" s="211"/>
      <c r="BH1508" s="211"/>
    </row>
    <row r="1509" spans="1:60" outlineLevel="1" x14ac:dyDescent="0.2">
      <c r="A1509" s="218"/>
      <c r="B1509" s="219"/>
      <c r="C1509" s="269" t="s">
        <v>316</v>
      </c>
      <c r="D1509" s="261"/>
      <c r="E1509" s="262"/>
      <c r="F1509" s="222"/>
      <c r="G1509" s="222"/>
      <c r="H1509" s="222"/>
      <c r="I1509" s="222"/>
      <c r="J1509" s="222"/>
      <c r="K1509" s="222"/>
      <c r="L1509" s="222"/>
      <c r="M1509" s="222"/>
      <c r="N1509" s="222"/>
      <c r="O1509" s="222"/>
      <c r="P1509" s="222"/>
      <c r="Q1509" s="222"/>
      <c r="R1509" s="222"/>
      <c r="S1509" s="222"/>
      <c r="T1509" s="222"/>
      <c r="U1509" s="222"/>
      <c r="V1509" s="222"/>
      <c r="W1509" s="222"/>
      <c r="X1509" s="222"/>
      <c r="Y1509" s="211"/>
      <c r="Z1509" s="211"/>
      <c r="AA1509" s="211"/>
      <c r="AB1509" s="211"/>
      <c r="AC1509" s="211"/>
      <c r="AD1509" s="211"/>
      <c r="AE1509" s="211"/>
      <c r="AF1509" s="211"/>
      <c r="AG1509" s="211" t="s">
        <v>288</v>
      </c>
      <c r="AH1509" s="211"/>
      <c r="AI1509" s="211"/>
      <c r="AJ1509" s="211"/>
      <c r="AK1509" s="211"/>
      <c r="AL1509" s="211"/>
      <c r="AM1509" s="211"/>
      <c r="AN1509" s="211"/>
      <c r="AO1509" s="211"/>
      <c r="AP1509" s="211"/>
      <c r="AQ1509" s="211"/>
      <c r="AR1509" s="211"/>
      <c r="AS1509" s="211"/>
      <c r="AT1509" s="211"/>
      <c r="AU1509" s="211"/>
      <c r="AV1509" s="211"/>
      <c r="AW1509" s="211"/>
      <c r="AX1509" s="211"/>
      <c r="AY1509" s="211"/>
      <c r="AZ1509" s="211"/>
      <c r="BA1509" s="211"/>
      <c r="BB1509" s="211"/>
      <c r="BC1509" s="211"/>
      <c r="BD1509" s="211"/>
      <c r="BE1509" s="211"/>
      <c r="BF1509" s="211"/>
      <c r="BG1509" s="211"/>
      <c r="BH1509" s="211"/>
    </row>
    <row r="1510" spans="1:60" outlineLevel="1" x14ac:dyDescent="0.2">
      <c r="A1510" s="218"/>
      <c r="B1510" s="219"/>
      <c r="C1510" s="268" t="s">
        <v>3145</v>
      </c>
      <c r="D1510" s="259"/>
      <c r="E1510" s="260">
        <v>36.72</v>
      </c>
      <c r="F1510" s="222"/>
      <c r="G1510" s="222"/>
      <c r="H1510" s="222"/>
      <c r="I1510" s="222"/>
      <c r="J1510" s="222"/>
      <c r="K1510" s="222"/>
      <c r="L1510" s="222"/>
      <c r="M1510" s="222"/>
      <c r="N1510" s="222"/>
      <c r="O1510" s="222"/>
      <c r="P1510" s="222"/>
      <c r="Q1510" s="222"/>
      <c r="R1510" s="222"/>
      <c r="S1510" s="222"/>
      <c r="T1510" s="222"/>
      <c r="U1510" s="222"/>
      <c r="V1510" s="222"/>
      <c r="W1510" s="222"/>
      <c r="X1510" s="222"/>
      <c r="Y1510" s="211"/>
      <c r="Z1510" s="211"/>
      <c r="AA1510" s="211"/>
      <c r="AB1510" s="211"/>
      <c r="AC1510" s="211"/>
      <c r="AD1510" s="211"/>
      <c r="AE1510" s="211"/>
      <c r="AF1510" s="211"/>
      <c r="AG1510" s="211" t="s">
        <v>288</v>
      </c>
      <c r="AH1510" s="211">
        <v>0</v>
      </c>
      <c r="AI1510" s="211"/>
      <c r="AJ1510" s="211"/>
      <c r="AK1510" s="211"/>
      <c r="AL1510" s="211"/>
      <c r="AM1510" s="211"/>
      <c r="AN1510" s="211"/>
      <c r="AO1510" s="211"/>
      <c r="AP1510" s="211"/>
      <c r="AQ1510" s="211"/>
      <c r="AR1510" s="211"/>
      <c r="AS1510" s="211"/>
      <c r="AT1510" s="211"/>
      <c r="AU1510" s="211"/>
      <c r="AV1510" s="211"/>
      <c r="AW1510" s="211"/>
      <c r="AX1510" s="211"/>
      <c r="AY1510" s="211"/>
      <c r="AZ1510" s="211"/>
      <c r="BA1510" s="211"/>
      <c r="BB1510" s="211"/>
      <c r="BC1510" s="211"/>
      <c r="BD1510" s="211"/>
      <c r="BE1510" s="211"/>
      <c r="BF1510" s="211"/>
      <c r="BG1510" s="211"/>
      <c r="BH1510" s="211"/>
    </row>
    <row r="1511" spans="1:60" outlineLevel="1" x14ac:dyDescent="0.2">
      <c r="A1511" s="218"/>
      <c r="B1511" s="219"/>
      <c r="C1511" s="269" t="s">
        <v>310</v>
      </c>
      <c r="D1511" s="261"/>
      <c r="E1511" s="262"/>
      <c r="F1511" s="222"/>
      <c r="G1511" s="222"/>
      <c r="H1511" s="222"/>
      <c r="I1511" s="222"/>
      <c r="J1511" s="222"/>
      <c r="K1511" s="222"/>
      <c r="L1511" s="222"/>
      <c r="M1511" s="222"/>
      <c r="N1511" s="222"/>
      <c r="O1511" s="222"/>
      <c r="P1511" s="222"/>
      <c r="Q1511" s="222"/>
      <c r="R1511" s="222"/>
      <c r="S1511" s="222"/>
      <c r="T1511" s="222"/>
      <c r="U1511" s="222"/>
      <c r="V1511" s="222"/>
      <c r="W1511" s="222"/>
      <c r="X1511" s="222"/>
      <c r="Y1511" s="211"/>
      <c r="Z1511" s="211"/>
      <c r="AA1511" s="211"/>
      <c r="AB1511" s="211"/>
      <c r="AC1511" s="211"/>
      <c r="AD1511" s="211"/>
      <c r="AE1511" s="211"/>
      <c r="AF1511" s="211"/>
      <c r="AG1511" s="211" t="s">
        <v>288</v>
      </c>
      <c r="AH1511" s="211"/>
      <c r="AI1511" s="211"/>
      <c r="AJ1511" s="211"/>
      <c r="AK1511" s="211"/>
      <c r="AL1511" s="211"/>
      <c r="AM1511" s="211"/>
      <c r="AN1511" s="211"/>
      <c r="AO1511" s="211"/>
      <c r="AP1511" s="211"/>
      <c r="AQ1511" s="211"/>
      <c r="AR1511" s="211"/>
      <c r="AS1511" s="211"/>
      <c r="AT1511" s="211"/>
      <c r="AU1511" s="211"/>
      <c r="AV1511" s="211"/>
      <c r="AW1511" s="211"/>
      <c r="AX1511" s="211"/>
      <c r="AY1511" s="211"/>
      <c r="AZ1511" s="211"/>
      <c r="BA1511" s="211"/>
      <c r="BB1511" s="211"/>
      <c r="BC1511" s="211"/>
      <c r="BD1511" s="211"/>
      <c r="BE1511" s="211"/>
      <c r="BF1511" s="211"/>
      <c r="BG1511" s="211"/>
      <c r="BH1511" s="211"/>
    </row>
    <row r="1512" spans="1:60" outlineLevel="1" x14ac:dyDescent="0.2">
      <c r="A1512" s="218"/>
      <c r="B1512" s="219"/>
      <c r="C1512" s="270" t="s">
        <v>2722</v>
      </c>
      <c r="D1512" s="261"/>
      <c r="E1512" s="262">
        <v>5.5</v>
      </c>
      <c r="F1512" s="222"/>
      <c r="G1512" s="222"/>
      <c r="H1512" s="222"/>
      <c r="I1512" s="222"/>
      <c r="J1512" s="222"/>
      <c r="K1512" s="222"/>
      <c r="L1512" s="222"/>
      <c r="M1512" s="222"/>
      <c r="N1512" s="222"/>
      <c r="O1512" s="222"/>
      <c r="P1512" s="222"/>
      <c r="Q1512" s="222"/>
      <c r="R1512" s="222"/>
      <c r="S1512" s="222"/>
      <c r="T1512" s="222"/>
      <c r="U1512" s="222"/>
      <c r="V1512" s="222"/>
      <c r="W1512" s="222"/>
      <c r="X1512" s="222"/>
      <c r="Y1512" s="211"/>
      <c r="Z1512" s="211"/>
      <c r="AA1512" s="211"/>
      <c r="AB1512" s="211"/>
      <c r="AC1512" s="211"/>
      <c r="AD1512" s="211"/>
      <c r="AE1512" s="211"/>
      <c r="AF1512" s="211"/>
      <c r="AG1512" s="211" t="s">
        <v>288</v>
      </c>
      <c r="AH1512" s="211">
        <v>2</v>
      </c>
      <c r="AI1512" s="211"/>
      <c r="AJ1512" s="211"/>
      <c r="AK1512" s="211"/>
      <c r="AL1512" s="211"/>
      <c r="AM1512" s="211"/>
      <c r="AN1512" s="211"/>
      <c r="AO1512" s="211"/>
      <c r="AP1512" s="211"/>
      <c r="AQ1512" s="211"/>
      <c r="AR1512" s="211"/>
      <c r="AS1512" s="211"/>
      <c r="AT1512" s="211"/>
      <c r="AU1512" s="211"/>
      <c r="AV1512" s="211"/>
      <c r="AW1512" s="211"/>
      <c r="AX1512" s="211"/>
      <c r="AY1512" s="211"/>
      <c r="AZ1512" s="211"/>
      <c r="BA1512" s="211"/>
      <c r="BB1512" s="211"/>
      <c r="BC1512" s="211"/>
      <c r="BD1512" s="211"/>
      <c r="BE1512" s="211"/>
      <c r="BF1512" s="211"/>
      <c r="BG1512" s="211"/>
      <c r="BH1512" s="211"/>
    </row>
    <row r="1513" spans="1:60" outlineLevel="1" x14ac:dyDescent="0.2">
      <c r="A1513" s="218"/>
      <c r="B1513" s="219"/>
      <c r="C1513" s="270" t="s">
        <v>2723</v>
      </c>
      <c r="D1513" s="261"/>
      <c r="E1513" s="262">
        <v>4.8</v>
      </c>
      <c r="F1513" s="222"/>
      <c r="G1513" s="222"/>
      <c r="H1513" s="222"/>
      <c r="I1513" s="222"/>
      <c r="J1513" s="222"/>
      <c r="K1513" s="222"/>
      <c r="L1513" s="222"/>
      <c r="M1513" s="222"/>
      <c r="N1513" s="222"/>
      <c r="O1513" s="222"/>
      <c r="P1513" s="222"/>
      <c r="Q1513" s="222"/>
      <c r="R1513" s="222"/>
      <c r="S1513" s="222"/>
      <c r="T1513" s="222"/>
      <c r="U1513" s="222"/>
      <c r="V1513" s="222"/>
      <c r="W1513" s="222"/>
      <c r="X1513" s="222"/>
      <c r="Y1513" s="211"/>
      <c r="Z1513" s="211"/>
      <c r="AA1513" s="211"/>
      <c r="AB1513" s="211"/>
      <c r="AC1513" s="211"/>
      <c r="AD1513" s="211"/>
      <c r="AE1513" s="211"/>
      <c r="AF1513" s="211"/>
      <c r="AG1513" s="211" t="s">
        <v>288</v>
      </c>
      <c r="AH1513" s="211">
        <v>2</v>
      </c>
      <c r="AI1513" s="211"/>
      <c r="AJ1513" s="211"/>
      <c r="AK1513" s="211"/>
      <c r="AL1513" s="211"/>
      <c r="AM1513" s="211"/>
      <c r="AN1513" s="211"/>
      <c r="AO1513" s="211"/>
      <c r="AP1513" s="211"/>
      <c r="AQ1513" s="211"/>
      <c r="AR1513" s="211"/>
      <c r="AS1513" s="211"/>
      <c r="AT1513" s="211"/>
      <c r="AU1513" s="211"/>
      <c r="AV1513" s="211"/>
      <c r="AW1513" s="211"/>
      <c r="AX1513" s="211"/>
      <c r="AY1513" s="211"/>
      <c r="AZ1513" s="211"/>
      <c r="BA1513" s="211"/>
      <c r="BB1513" s="211"/>
      <c r="BC1513" s="211"/>
      <c r="BD1513" s="211"/>
      <c r="BE1513" s="211"/>
      <c r="BF1513" s="211"/>
      <c r="BG1513" s="211"/>
      <c r="BH1513" s="211"/>
    </row>
    <row r="1514" spans="1:60" outlineLevel="1" x14ac:dyDescent="0.2">
      <c r="A1514" s="218"/>
      <c r="B1514" s="219"/>
      <c r="C1514" s="271" t="s">
        <v>315</v>
      </c>
      <c r="D1514" s="263"/>
      <c r="E1514" s="264"/>
      <c r="F1514" s="222"/>
      <c r="G1514" s="222"/>
      <c r="H1514" s="222"/>
      <c r="I1514" s="222"/>
      <c r="J1514" s="222"/>
      <c r="K1514" s="222"/>
      <c r="L1514" s="222"/>
      <c r="M1514" s="222"/>
      <c r="N1514" s="222"/>
      <c r="O1514" s="222"/>
      <c r="P1514" s="222"/>
      <c r="Q1514" s="222"/>
      <c r="R1514" s="222"/>
      <c r="S1514" s="222"/>
      <c r="T1514" s="222"/>
      <c r="U1514" s="222"/>
      <c r="V1514" s="222"/>
      <c r="W1514" s="222"/>
      <c r="X1514" s="222"/>
      <c r="Y1514" s="211"/>
      <c r="Z1514" s="211"/>
      <c r="AA1514" s="211"/>
      <c r="AB1514" s="211"/>
      <c r="AC1514" s="211"/>
      <c r="AD1514" s="211"/>
      <c r="AE1514" s="211"/>
      <c r="AF1514" s="211"/>
      <c r="AG1514" s="211" t="s">
        <v>288</v>
      </c>
      <c r="AH1514" s="211">
        <v>3</v>
      </c>
      <c r="AI1514" s="211"/>
      <c r="AJ1514" s="211"/>
      <c r="AK1514" s="211"/>
      <c r="AL1514" s="211"/>
      <c r="AM1514" s="211"/>
      <c r="AN1514" s="211"/>
      <c r="AO1514" s="211"/>
      <c r="AP1514" s="211"/>
      <c r="AQ1514" s="211"/>
      <c r="AR1514" s="211"/>
      <c r="AS1514" s="211"/>
      <c r="AT1514" s="211"/>
      <c r="AU1514" s="211"/>
      <c r="AV1514" s="211"/>
      <c r="AW1514" s="211"/>
      <c r="AX1514" s="211"/>
      <c r="AY1514" s="211"/>
      <c r="AZ1514" s="211"/>
      <c r="BA1514" s="211"/>
      <c r="BB1514" s="211"/>
      <c r="BC1514" s="211"/>
      <c r="BD1514" s="211"/>
      <c r="BE1514" s="211"/>
      <c r="BF1514" s="211"/>
      <c r="BG1514" s="211"/>
      <c r="BH1514" s="211"/>
    </row>
    <row r="1515" spans="1:60" outlineLevel="1" x14ac:dyDescent="0.2">
      <c r="A1515" s="218"/>
      <c r="B1515" s="219"/>
      <c r="C1515" s="269" t="s">
        <v>316</v>
      </c>
      <c r="D1515" s="261"/>
      <c r="E1515" s="262"/>
      <c r="F1515" s="222"/>
      <c r="G1515" s="222"/>
      <c r="H1515" s="222"/>
      <c r="I1515" s="222"/>
      <c r="J1515" s="222"/>
      <c r="K1515" s="222"/>
      <c r="L1515" s="222"/>
      <c r="M1515" s="222"/>
      <c r="N1515" s="222"/>
      <c r="O1515" s="222"/>
      <c r="P1515" s="222"/>
      <c r="Q1515" s="222"/>
      <c r="R1515" s="222"/>
      <c r="S1515" s="222"/>
      <c r="T1515" s="222"/>
      <c r="U1515" s="222"/>
      <c r="V1515" s="222"/>
      <c r="W1515" s="222"/>
      <c r="X1515" s="222"/>
      <c r="Y1515" s="211"/>
      <c r="Z1515" s="211"/>
      <c r="AA1515" s="211"/>
      <c r="AB1515" s="211"/>
      <c r="AC1515" s="211"/>
      <c r="AD1515" s="211"/>
      <c r="AE1515" s="211"/>
      <c r="AF1515" s="211"/>
      <c r="AG1515" s="211" t="s">
        <v>288</v>
      </c>
      <c r="AH1515" s="211"/>
      <c r="AI1515" s="211"/>
      <c r="AJ1515" s="211"/>
      <c r="AK1515" s="211"/>
      <c r="AL1515" s="211"/>
      <c r="AM1515" s="211"/>
      <c r="AN1515" s="211"/>
      <c r="AO1515" s="211"/>
      <c r="AP1515" s="211"/>
      <c r="AQ1515" s="211"/>
      <c r="AR1515" s="211"/>
      <c r="AS1515" s="211"/>
      <c r="AT1515" s="211"/>
      <c r="AU1515" s="211"/>
      <c r="AV1515" s="211"/>
      <c r="AW1515" s="211"/>
      <c r="AX1515" s="211"/>
      <c r="AY1515" s="211"/>
      <c r="AZ1515" s="211"/>
      <c r="BA1515" s="211"/>
      <c r="BB1515" s="211"/>
      <c r="BC1515" s="211"/>
      <c r="BD1515" s="211"/>
      <c r="BE1515" s="211"/>
      <c r="BF1515" s="211"/>
      <c r="BG1515" s="211"/>
      <c r="BH1515" s="211"/>
    </row>
    <row r="1516" spans="1:60" outlineLevel="1" x14ac:dyDescent="0.2">
      <c r="A1516" s="218"/>
      <c r="B1516" s="219"/>
      <c r="C1516" s="268" t="s">
        <v>3146</v>
      </c>
      <c r="D1516" s="259"/>
      <c r="E1516" s="260">
        <v>7</v>
      </c>
      <c r="F1516" s="222"/>
      <c r="G1516" s="222"/>
      <c r="H1516" s="222"/>
      <c r="I1516" s="222"/>
      <c r="J1516" s="222"/>
      <c r="K1516" s="222"/>
      <c r="L1516" s="222"/>
      <c r="M1516" s="222"/>
      <c r="N1516" s="222"/>
      <c r="O1516" s="222"/>
      <c r="P1516" s="222"/>
      <c r="Q1516" s="222"/>
      <c r="R1516" s="222"/>
      <c r="S1516" s="222"/>
      <c r="T1516" s="222"/>
      <c r="U1516" s="222"/>
      <c r="V1516" s="222"/>
      <c r="W1516" s="222"/>
      <c r="X1516" s="222"/>
      <c r="Y1516" s="211"/>
      <c r="Z1516" s="211"/>
      <c r="AA1516" s="211"/>
      <c r="AB1516" s="211"/>
      <c r="AC1516" s="211"/>
      <c r="AD1516" s="211"/>
      <c r="AE1516" s="211"/>
      <c r="AF1516" s="211"/>
      <c r="AG1516" s="211" t="s">
        <v>288</v>
      </c>
      <c r="AH1516" s="211">
        <v>0</v>
      </c>
      <c r="AI1516" s="211"/>
      <c r="AJ1516" s="211"/>
      <c r="AK1516" s="211"/>
      <c r="AL1516" s="211"/>
      <c r="AM1516" s="211"/>
      <c r="AN1516" s="211"/>
      <c r="AO1516" s="211"/>
      <c r="AP1516" s="211"/>
      <c r="AQ1516" s="211"/>
      <c r="AR1516" s="211"/>
      <c r="AS1516" s="211"/>
      <c r="AT1516" s="211"/>
      <c r="AU1516" s="211"/>
      <c r="AV1516" s="211"/>
      <c r="AW1516" s="211"/>
      <c r="AX1516" s="211"/>
      <c r="AY1516" s="211"/>
      <c r="AZ1516" s="211"/>
      <c r="BA1516" s="211"/>
      <c r="BB1516" s="211"/>
      <c r="BC1516" s="211"/>
      <c r="BD1516" s="211"/>
      <c r="BE1516" s="211"/>
      <c r="BF1516" s="211"/>
      <c r="BG1516" s="211"/>
      <c r="BH1516" s="211"/>
    </row>
    <row r="1517" spans="1:60" outlineLevel="1" x14ac:dyDescent="0.2">
      <c r="A1517" s="218"/>
      <c r="B1517" s="219"/>
      <c r="C1517" s="269" t="s">
        <v>310</v>
      </c>
      <c r="D1517" s="261"/>
      <c r="E1517" s="262"/>
      <c r="F1517" s="222"/>
      <c r="G1517" s="222"/>
      <c r="H1517" s="222"/>
      <c r="I1517" s="222"/>
      <c r="J1517" s="222"/>
      <c r="K1517" s="222"/>
      <c r="L1517" s="222"/>
      <c r="M1517" s="222"/>
      <c r="N1517" s="222"/>
      <c r="O1517" s="222"/>
      <c r="P1517" s="222"/>
      <c r="Q1517" s="222"/>
      <c r="R1517" s="222"/>
      <c r="S1517" s="222"/>
      <c r="T1517" s="222"/>
      <c r="U1517" s="222"/>
      <c r="V1517" s="222"/>
      <c r="W1517" s="222"/>
      <c r="X1517" s="222"/>
      <c r="Y1517" s="211"/>
      <c r="Z1517" s="211"/>
      <c r="AA1517" s="211"/>
      <c r="AB1517" s="211"/>
      <c r="AC1517" s="211"/>
      <c r="AD1517" s="211"/>
      <c r="AE1517" s="211"/>
      <c r="AF1517" s="211"/>
      <c r="AG1517" s="211" t="s">
        <v>288</v>
      </c>
      <c r="AH1517" s="211"/>
      <c r="AI1517" s="211"/>
      <c r="AJ1517" s="211"/>
      <c r="AK1517" s="211"/>
      <c r="AL1517" s="211"/>
      <c r="AM1517" s="211"/>
      <c r="AN1517" s="211"/>
      <c r="AO1517" s="211"/>
      <c r="AP1517" s="211"/>
      <c r="AQ1517" s="211"/>
      <c r="AR1517" s="211"/>
      <c r="AS1517" s="211"/>
      <c r="AT1517" s="211"/>
      <c r="AU1517" s="211"/>
      <c r="AV1517" s="211"/>
      <c r="AW1517" s="211"/>
      <c r="AX1517" s="211"/>
      <c r="AY1517" s="211"/>
      <c r="AZ1517" s="211"/>
      <c r="BA1517" s="211"/>
      <c r="BB1517" s="211"/>
      <c r="BC1517" s="211"/>
      <c r="BD1517" s="211"/>
      <c r="BE1517" s="211"/>
      <c r="BF1517" s="211"/>
      <c r="BG1517" s="211"/>
      <c r="BH1517" s="211"/>
    </row>
    <row r="1518" spans="1:60" outlineLevel="1" x14ac:dyDescent="0.2">
      <c r="A1518" s="218"/>
      <c r="B1518" s="219"/>
      <c r="C1518" s="270" t="s">
        <v>2725</v>
      </c>
      <c r="D1518" s="261"/>
      <c r="E1518" s="262">
        <v>816.6</v>
      </c>
      <c r="F1518" s="222"/>
      <c r="G1518" s="222"/>
      <c r="H1518" s="222"/>
      <c r="I1518" s="222"/>
      <c r="J1518" s="222"/>
      <c r="K1518" s="222"/>
      <c r="L1518" s="222"/>
      <c r="M1518" s="222"/>
      <c r="N1518" s="222"/>
      <c r="O1518" s="222"/>
      <c r="P1518" s="222"/>
      <c r="Q1518" s="222"/>
      <c r="R1518" s="222"/>
      <c r="S1518" s="222"/>
      <c r="T1518" s="222"/>
      <c r="U1518" s="222"/>
      <c r="V1518" s="222"/>
      <c r="W1518" s="222"/>
      <c r="X1518" s="222"/>
      <c r="Y1518" s="211"/>
      <c r="Z1518" s="211"/>
      <c r="AA1518" s="211"/>
      <c r="AB1518" s="211"/>
      <c r="AC1518" s="211"/>
      <c r="AD1518" s="211"/>
      <c r="AE1518" s="211"/>
      <c r="AF1518" s="211"/>
      <c r="AG1518" s="211" t="s">
        <v>288</v>
      </c>
      <c r="AH1518" s="211">
        <v>2</v>
      </c>
      <c r="AI1518" s="211"/>
      <c r="AJ1518" s="211"/>
      <c r="AK1518" s="211"/>
      <c r="AL1518" s="211"/>
      <c r="AM1518" s="211"/>
      <c r="AN1518" s="211"/>
      <c r="AO1518" s="211"/>
      <c r="AP1518" s="211"/>
      <c r="AQ1518" s="211"/>
      <c r="AR1518" s="211"/>
      <c r="AS1518" s="211"/>
      <c r="AT1518" s="211"/>
      <c r="AU1518" s="211"/>
      <c r="AV1518" s="211"/>
      <c r="AW1518" s="211"/>
      <c r="AX1518" s="211"/>
      <c r="AY1518" s="211"/>
      <c r="AZ1518" s="211"/>
      <c r="BA1518" s="211"/>
      <c r="BB1518" s="211"/>
      <c r="BC1518" s="211"/>
      <c r="BD1518" s="211"/>
      <c r="BE1518" s="211"/>
      <c r="BF1518" s="211"/>
      <c r="BG1518" s="211"/>
      <c r="BH1518" s="211"/>
    </row>
    <row r="1519" spans="1:60" outlineLevel="1" x14ac:dyDescent="0.2">
      <c r="A1519" s="218"/>
      <c r="B1519" s="219"/>
      <c r="C1519" s="270" t="s">
        <v>2726</v>
      </c>
      <c r="D1519" s="261"/>
      <c r="E1519" s="262">
        <v>86.64</v>
      </c>
      <c r="F1519" s="222"/>
      <c r="G1519" s="222"/>
      <c r="H1519" s="222"/>
      <c r="I1519" s="222"/>
      <c r="J1519" s="222"/>
      <c r="K1519" s="222"/>
      <c r="L1519" s="222"/>
      <c r="M1519" s="222"/>
      <c r="N1519" s="222"/>
      <c r="O1519" s="222"/>
      <c r="P1519" s="222"/>
      <c r="Q1519" s="222"/>
      <c r="R1519" s="222"/>
      <c r="S1519" s="222"/>
      <c r="T1519" s="222"/>
      <c r="U1519" s="222"/>
      <c r="V1519" s="222"/>
      <c r="W1519" s="222"/>
      <c r="X1519" s="222"/>
      <c r="Y1519" s="211"/>
      <c r="Z1519" s="211"/>
      <c r="AA1519" s="211"/>
      <c r="AB1519" s="211"/>
      <c r="AC1519" s="211"/>
      <c r="AD1519" s="211"/>
      <c r="AE1519" s="211"/>
      <c r="AF1519" s="211"/>
      <c r="AG1519" s="211" t="s">
        <v>288</v>
      </c>
      <c r="AH1519" s="211">
        <v>2</v>
      </c>
      <c r="AI1519" s="211"/>
      <c r="AJ1519" s="211"/>
      <c r="AK1519" s="211"/>
      <c r="AL1519" s="211"/>
      <c r="AM1519" s="211"/>
      <c r="AN1519" s="211"/>
      <c r="AO1519" s="211"/>
      <c r="AP1519" s="211"/>
      <c r="AQ1519" s="211"/>
      <c r="AR1519" s="211"/>
      <c r="AS1519" s="211"/>
      <c r="AT1519" s="211"/>
      <c r="AU1519" s="211"/>
      <c r="AV1519" s="211"/>
      <c r="AW1519" s="211"/>
      <c r="AX1519" s="211"/>
      <c r="AY1519" s="211"/>
      <c r="AZ1519" s="211"/>
      <c r="BA1519" s="211"/>
      <c r="BB1519" s="211"/>
      <c r="BC1519" s="211"/>
      <c r="BD1519" s="211"/>
      <c r="BE1519" s="211"/>
      <c r="BF1519" s="211"/>
      <c r="BG1519" s="211"/>
      <c r="BH1519" s="211"/>
    </row>
    <row r="1520" spans="1:60" outlineLevel="1" x14ac:dyDescent="0.2">
      <c r="A1520" s="218"/>
      <c r="B1520" s="219"/>
      <c r="C1520" s="271" t="s">
        <v>315</v>
      </c>
      <c r="D1520" s="263"/>
      <c r="E1520" s="264"/>
      <c r="F1520" s="222"/>
      <c r="G1520" s="222"/>
      <c r="H1520" s="222"/>
      <c r="I1520" s="222"/>
      <c r="J1520" s="222"/>
      <c r="K1520" s="222"/>
      <c r="L1520" s="222"/>
      <c r="M1520" s="222"/>
      <c r="N1520" s="222"/>
      <c r="O1520" s="222"/>
      <c r="P1520" s="222"/>
      <c r="Q1520" s="222"/>
      <c r="R1520" s="222"/>
      <c r="S1520" s="222"/>
      <c r="T1520" s="222"/>
      <c r="U1520" s="222"/>
      <c r="V1520" s="222"/>
      <c r="W1520" s="222"/>
      <c r="X1520" s="222"/>
      <c r="Y1520" s="211"/>
      <c r="Z1520" s="211"/>
      <c r="AA1520" s="211"/>
      <c r="AB1520" s="211"/>
      <c r="AC1520" s="211"/>
      <c r="AD1520" s="211"/>
      <c r="AE1520" s="211"/>
      <c r="AF1520" s="211"/>
      <c r="AG1520" s="211" t="s">
        <v>288</v>
      </c>
      <c r="AH1520" s="211">
        <v>3</v>
      </c>
      <c r="AI1520" s="211"/>
      <c r="AJ1520" s="211"/>
      <c r="AK1520" s="211"/>
      <c r="AL1520" s="211"/>
      <c r="AM1520" s="211"/>
      <c r="AN1520" s="211"/>
      <c r="AO1520" s="211"/>
      <c r="AP1520" s="211"/>
      <c r="AQ1520" s="211"/>
      <c r="AR1520" s="211"/>
      <c r="AS1520" s="211"/>
      <c r="AT1520" s="211"/>
      <c r="AU1520" s="211"/>
      <c r="AV1520" s="211"/>
      <c r="AW1520" s="211"/>
      <c r="AX1520" s="211"/>
      <c r="AY1520" s="211"/>
      <c r="AZ1520" s="211"/>
      <c r="BA1520" s="211"/>
      <c r="BB1520" s="211"/>
      <c r="BC1520" s="211"/>
      <c r="BD1520" s="211"/>
      <c r="BE1520" s="211"/>
      <c r="BF1520" s="211"/>
      <c r="BG1520" s="211"/>
      <c r="BH1520" s="211"/>
    </row>
    <row r="1521" spans="1:60" outlineLevel="1" x14ac:dyDescent="0.2">
      <c r="A1521" s="218"/>
      <c r="B1521" s="219"/>
      <c r="C1521" s="269" t="s">
        <v>316</v>
      </c>
      <c r="D1521" s="261"/>
      <c r="E1521" s="262"/>
      <c r="F1521" s="222"/>
      <c r="G1521" s="222"/>
      <c r="H1521" s="222"/>
      <c r="I1521" s="222"/>
      <c r="J1521" s="222"/>
      <c r="K1521" s="222"/>
      <c r="L1521" s="222"/>
      <c r="M1521" s="222"/>
      <c r="N1521" s="222"/>
      <c r="O1521" s="222"/>
      <c r="P1521" s="222"/>
      <c r="Q1521" s="222"/>
      <c r="R1521" s="222"/>
      <c r="S1521" s="222"/>
      <c r="T1521" s="222"/>
      <c r="U1521" s="222"/>
      <c r="V1521" s="222"/>
      <c r="W1521" s="222"/>
      <c r="X1521" s="222"/>
      <c r="Y1521" s="211"/>
      <c r="Z1521" s="211"/>
      <c r="AA1521" s="211"/>
      <c r="AB1521" s="211"/>
      <c r="AC1521" s="211"/>
      <c r="AD1521" s="211"/>
      <c r="AE1521" s="211"/>
      <c r="AF1521" s="211"/>
      <c r="AG1521" s="211" t="s">
        <v>288</v>
      </c>
      <c r="AH1521" s="211"/>
      <c r="AI1521" s="211"/>
      <c r="AJ1521" s="211"/>
      <c r="AK1521" s="211"/>
      <c r="AL1521" s="211"/>
      <c r="AM1521" s="211"/>
      <c r="AN1521" s="211"/>
      <c r="AO1521" s="211"/>
      <c r="AP1521" s="211"/>
      <c r="AQ1521" s="211"/>
      <c r="AR1521" s="211"/>
      <c r="AS1521" s="211"/>
      <c r="AT1521" s="211"/>
      <c r="AU1521" s="211"/>
      <c r="AV1521" s="211"/>
      <c r="AW1521" s="211"/>
      <c r="AX1521" s="211"/>
      <c r="AY1521" s="211"/>
      <c r="AZ1521" s="211"/>
      <c r="BA1521" s="211"/>
      <c r="BB1521" s="211"/>
      <c r="BC1521" s="211"/>
      <c r="BD1521" s="211"/>
      <c r="BE1521" s="211"/>
      <c r="BF1521" s="211"/>
      <c r="BG1521" s="211"/>
      <c r="BH1521" s="211"/>
    </row>
    <row r="1522" spans="1:60" outlineLevel="1" x14ac:dyDescent="0.2">
      <c r="A1522" s="218"/>
      <c r="B1522" s="219"/>
      <c r="C1522" s="268" t="s">
        <v>3147</v>
      </c>
      <c r="D1522" s="259"/>
      <c r="E1522" s="260">
        <v>228.66</v>
      </c>
      <c r="F1522" s="222"/>
      <c r="G1522" s="222"/>
      <c r="H1522" s="222"/>
      <c r="I1522" s="222"/>
      <c r="J1522" s="222"/>
      <c r="K1522" s="222"/>
      <c r="L1522" s="222"/>
      <c r="M1522" s="222"/>
      <c r="N1522" s="222"/>
      <c r="O1522" s="222"/>
      <c r="P1522" s="222"/>
      <c r="Q1522" s="222"/>
      <c r="R1522" s="222"/>
      <c r="S1522" s="222"/>
      <c r="T1522" s="222"/>
      <c r="U1522" s="222"/>
      <c r="V1522" s="222"/>
      <c r="W1522" s="222"/>
      <c r="X1522" s="222"/>
      <c r="Y1522" s="211"/>
      <c r="Z1522" s="211"/>
      <c r="AA1522" s="211"/>
      <c r="AB1522" s="211"/>
      <c r="AC1522" s="211"/>
      <c r="AD1522" s="211"/>
      <c r="AE1522" s="211"/>
      <c r="AF1522" s="211"/>
      <c r="AG1522" s="211" t="s">
        <v>288</v>
      </c>
      <c r="AH1522" s="211">
        <v>0</v>
      </c>
      <c r="AI1522" s="211"/>
      <c r="AJ1522" s="211"/>
      <c r="AK1522" s="211"/>
      <c r="AL1522" s="211"/>
      <c r="AM1522" s="211"/>
      <c r="AN1522" s="211"/>
      <c r="AO1522" s="211"/>
      <c r="AP1522" s="211"/>
      <c r="AQ1522" s="211"/>
      <c r="AR1522" s="211"/>
      <c r="AS1522" s="211"/>
      <c r="AT1522" s="211"/>
      <c r="AU1522" s="211"/>
      <c r="AV1522" s="211"/>
      <c r="AW1522" s="211"/>
      <c r="AX1522" s="211"/>
      <c r="AY1522" s="211"/>
      <c r="AZ1522" s="211"/>
      <c r="BA1522" s="211"/>
      <c r="BB1522" s="211"/>
      <c r="BC1522" s="211"/>
      <c r="BD1522" s="211"/>
      <c r="BE1522" s="211"/>
      <c r="BF1522" s="211"/>
      <c r="BG1522" s="211"/>
      <c r="BH1522" s="211"/>
    </row>
    <row r="1523" spans="1:60" outlineLevel="1" x14ac:dyDescent="0.2">
      <c r="A1523" s="218"/>
      <c r="B1523" s="219"/>
      <c r="C1523" s="268" t="s">
        <v>3148</v>
      </c>
      <c r="D1523" s="259"/>
      <c r="E1523" s="260">
        <v>49.89</v>
      </c>
      <c r="F1523" s="222"/>
      <c r="G1523" s="222"/>
      <c r="H1523" s="222"/>
      <c r="I1523" s="222"/>
      <c r="J1523" s="222"/>
      <c r="K1523" s="222"/>
      <c r="L1523" s="222"/>
      <c r="M1523" s="222"/>
      <c r="N1523" s="222"/>
      <c r="O1523" s="222"/>
      <c r="P1523" s="222"/>
      <c r="Q1523" s="222"/>
      <c r="R1523" s="222"/>
      <c r="S1523" s="222"/>
      <c r="T1523" s="222"/>
      <c r="U1523" s="222"/>
      <c r="V1523" s="222"/>
      <c r="W1523" s="222"/>
      <c r="X1523" s="222"/>
      <c r="Y1523" s="211"/>
      <c r="Z1523" s="211"/>
      <c r="AA1523" s="211"/>
      <c r="AB1523" s="211"/>
      <c r="AC1523" s="211"/>
      <c r="AD1523" s="211"/>
      <c r="AE1523" s="211"/>
      <c r="AF1523" s="211"/>
      <c r="AG1523" s="211" t="s">
        <v>288</v>
      </c>
      <c r="AH1523" s="211">
        <v>0</v>
      </c>
      <c r="AI1523" s="211"/>
      <c r="AJ1523" s="211"/>
      <c r="AK1523" s="211"/>
      <c r="AL1523" s="211"/>
      <c r="AM1523" s="211"/>
      <c r="AN1523" s="211"/>
      <c r="AO1523" s="211"/>
      <c r="AP1523" s="211"/>
      <c r="AQ1523" s="211"/>
      <c r="AR1523" s="211"/>
      <c r="AS1523" s="211"/>
      <c r="AT1523" s="211"/>
      <c r="AU1523" s="211"/>
      <c r="AV1523" s="211"/>
      <c r="AW1523" s="211"/>
      <c r="AX1523" s="211"/>
      <c r="AY1523" s="211"/>
      <c r="AZ1523" s="211"/>
      <c r="BA1523" s="211"/>
      <c r="BB1523" s="211"/>
      <c r="BC1523" s="211"/>
      <c r="BD1523" s="211"/>
      <c r="BE1523" s="211"/>
      <c r="BF1523" s="211"/>
      <c r="BG1523" s="211"/>
      <c r="BH1523" s="211"/>
    </row>
    <row r="1524" spans="1:60" outlineLevel="1" x14ac:dyDescent="0.2">
      <c r="A1524" s="218"/>
      <c r="B1524" s="219"/>
      <c r="C1524" s="268" t="s">
        <v>3149</v>
      </c>
      <c r="D1524" s="259"/>
      <c r="E1524" s="260">
        <v>71.400000000000006</v>
      </c>
      <c r="F1524" s="222"/>
      <c r="G1524" s="222"/>
      <c r="H1524" s="222"/>
      <c r="I1524" s="222"/>
      <c r="J1524" s="222"/>
      <c r="K1524" s="222"/>
      <c r="L1524" s="222"/>
      <c r="M1524" s="222"/>
      <c r="N1524" s="222"/>
      <c r="O1524" s="222"/>
      <c r="P1524" s="222"/>
      <c r="Q1524" s="222"/>
      <c r="R1524" s="222"/>
      <c r="S1524" s="222"/>
      <c r="T1524" s="222"/>
      <c r="U1524" s="222"/>
      <c r="V1524" s="222"/>
      <c r="W1524" s="222"/>
      <c r="X1524" s="222"/>
      <c r="Y1524" s="211"/>
      <c r="Z1524" s="211"/>
      <c r="AA1524" s="211"/>
      <c r="AB1524" s="211"/>
      <c r="AC1524" s="211"/>
      <c r="AD1524" s="211"/>
      <c r="AE1524" s="211"/>
      <c r="AF1524" s="211"/>
      <c r="AG1524" s="211" t="s">
        <v>288</v>
      </c>
      <c r="AH1524" s="211">
        <v>0</v>
      </c>
      <c r="AI1524" s="211"/>
      <c r="AJ1524" s="211"/>
      <c r="AK1524" s="211"/>
      <c r="AL1524" s="211"/>
      <c r="AM1524" s="211"/>
      <c r="AN1524" s="211"/>
      <c r="AO1524" s="211"/>
      <c r="AP1524" s="211"/>
      <c r="AQ1524" s="211"/>
      <c r="AR1524" s="211"/>
      <c r="AS1524" s="211"/>
      <c r="AT1524" s="211"/>
      <c r="AU1524" s="211"/>
      <c r="AV1524" s="211"/>
      <c r="AW1524" s="211"/>
      <c r="AX1524" s="211"/>
      <c r="AY1524" s="211"/>
      <c r="AZ1524" s="211"/>
      <c r="BA1524" s="211"/>
      <c r="BB1524" s="211"/>
      <c r="BC1524" s="211"/>
      <c r="BD1524" s="211"/>
      <c r="BE1524" s="211"/>
      <c r="BF1524" s="211"/>
      <c r="BG1524" s="211"/>
      <c r="BH1524" s="211"/>
    </row>
    <row r="1525" spans="1:60" outlineLevel="1" x14ac:dyDescent="0.2">
      <c r="A1525" s="233">
        <v>378</v>
      </c>
      <c r="B1525" s="234" t="s">
        <v>3150</v>
      </c>
      <c r="C1525" s="252" t="s">
        <v>3151</v>
      </c>
      <c r="D1525" s="235" t="s">
        <v>980</v>
      </c>
      <c r="E1525" s="236">
        <v>4</v>
      </c>
      <c r="F1525" s="237"/>
      <c r="G1525" s="238">
        <f>ROUND(E1525*F1525,2)</f>
        <v>0</v>
      </c>
      <c r="H1525" s="237"/>
      <c r="I1525" s="238">
        <f>ROUND(E1525*H1525,2)</f>
        <v>0</v>
      </c>
      <c r="J1525" s="237"/>
      <c r="K1525" s="238">
        <f>ROUND(E1525*J1525,2)</f>
        <v>0</v>
      </c>
      <c r="L1525" s="238">
        <v>21</v>
      </c>
      <c r="M1525" s="238">
        <f>G1525*(1+L1525/100)</f>
        <v>0</v>
      </c>
      <c r="N1525" s="238">
        <v>0</v>
      </c>
      <c r="O1525" s="238">
        <f>ROUND(E1525*N1525,2)</f>
        <v>0</v>
      </c>
      <c r="P1525" s="238">
        <v>0</v>
      </c>
      <c r="Q1525" s="238">
        <f>ROUND(E1525*P1525,2)</f>
        <v>0</v>
      </c>
      <c r="R1525" s="238"/>
      <c r="S1525" s="238" t="s">
        <v>247</v>
      </c>
      <c r="T1525" s="239" t="s">
        <v>215</v>
      </c>
      <c r="U1525" s="222">
        <v>0</v>
      </c>
      <c r="V1525" s="222">
        <f>ROUND(E1525*U1525,2)</f>
        <v>0</v>
      </c>
      <c r="W1525" s="222"/>
      <c r="X1525" s="222" t="s">
        <v>248</v>
      </c>
      <c r="Y1525" s="211"/>
      <c r="Z1525" s="211"/>
      <c r="AA1525" s="211"/>
      <c r="AB1525" s="211"/>
      <c r="AC1525" s="211"/>
      <c r="AD1525" s="211"/>
      <c r="AE1525" s="211"/>
      <c r="AF1525" s="211"/>
      <c r="AG1525" s="211" t="s">
        <v>249</v>
      </c>
      <c r="AH1525" s="211"/>
      <c r="AI1525" s="211"/>
      <c r="AJ1525" s="211"/>
      <c r="AK1525" s="211"/>
      <c r="AL1525" s="211"/>
      <c r="AM1525" s="211"/>
      <c r="AN1525" s="211"/>
      <c r="AO1525" s="211"/>
      <c r="AP1525" s="211"/>
      <c r="AQ1525" s="211"/>
      <c r="AR1525" s="211"/>
      <c r="AS1525" s="211"/>
      <c r="AT1525" s="211"/>
      <c r="AU1525" s="211"/>
      <c r="AV1525" s="211"/>
      <c r="AW1525" s="211"/>
      <c r="AX1525" s="211"/>
      <c r="AY1525" s="211"/>
      <c r="AZ1525" s="211"/>
      <c r="BA1525" s="211"/>
      <c r="BB1525" s="211"/>
      <c r="BC1525" s="211"/>
      <c r="BD1525" s="211"/>
      <c r="BE1525" s="211"/>
      <c r="BF1525" s="211"/>
      <c r="BG1525" s="211"/>
      <c r="BH1525" s="211"/>
    </row>
    <row r="1526" spans="1:60" outlineLevel="1" x14ac:dyDescent="0.2">
      <c r="A1526" s="218"/>
      <c r="B1526" s="219"/>
      <c r="C1526" s="253" t="s">
        <v>3214</v>
      </c>
      <c r="D1526" s="240"/>
      <c r="E1526" s="240"/>
      <c r="F1526" s="240"/>
      <c r="G1526" s="240"/>
      <c r="H1526" s="222"/>
      <c r="I1526" s="222"/>
      <c r="J1526" s="222"/>
      <c r="K1526" s="222"/>
      <c r="L1526" s="222"/>
      <c r="M1526" s="222"/>
      <c r="N1526" s="222"/>
      <c r="O1526" s="222"/>
      <c r="P1526" s="222"/>
      <c r="Q1526" s="222"/>
      <c r="R1526" s="222"/>
      <c r="S1526" s="222"/>
      <c r="T1526" s="222"/>
      <c r="U1526" s="222"/>
      <c r="V1526" s="222"/>
      <c r="W1526" s="222"/>
      <c r="X1526" s="222"/>
      <c r="Y1526" s="211"/>
      <c r="Z1526" s="211"/>
      <c r="AA1526" s="211"/>
      <c r="AB1526" s="211"/>
      <c r="AC1526" s="211"/>
      <c r="AD1526" s="211"/>
      <c r="AE1526" s="211"/>
      <c r="AF1526" s="211"/>
      <c r="AG1526" s="211" t="s">
        <v>219</v>
      </c>
      <c r="AH1526" s="211"/>
      <c r="AI1526" s="211"/>
      <c r="AJ1526" s="211"/>
      <c r="AK1526" s="211"/>
      <c r="AL1526" s="211"/>
      <c r="AM1526" s="211"/>
      <c r="AN1526" s="211"/>
      <c r="AO1526" s="211"/>
      <c r="AP1526" s="211"/>
      <c r="AQ1526" s="211"/>
      <c r="AR1526" s="211"/>
      <c r="AS1526" s="211"/>
      <c r="AT1526" s="211"/>
      <c r="AU1526" s="211"/>
      <c r="AV1526" s="211"/>
      <c r="AW1526" s="211"/>
      <c r="AX1526" s="211"/>
      <c r="AY1526" s="211"/>
      <c r="AZ1526" s="211"/>
      <c r="BA1526" s="211"/>
      <c r="BB1526" s="211"/>
      <c r="BC1526" s="211"/>
      <c r="BD1526" s="211"/>
      <c r="BE1526" s="211"/>
      <c r="BF1526" s="211"/>
      <c r="BG1526" s="211"/>
      <c r="BH1526" s="211"/>
    </row>
    <row r="1527" spans="1:60" outlineLevel="1" x14ac:dyDescent="0.2">
      <c r="A1527" s="218"/>
      <c r="B1527" s="219"/>
      <c r="C1527" s="254" t="s">
        <v>3215</v>
      </c>
      <c r="D1527" s="242"/>
      <c r="E1527" s="242"/>
      <c r="F1527" s="242"/>
      <c r="G1527" s="242"/>
      <c r="H1527" s="222"/>
      <c r="I1527" s="222"/>
      <c r="J1527" s="222"/>
      <c r="K1527" s="222"/>
      <c r="L1527" s="222"/>
      <c r="M1527" s="222"/>
      <c r="N1527" s="222"/>
      <c r="O1527" s="222"/>
      <c r="P1527" s="222"/>
      <c r="Q1527" s="222"/>
      <c r="R1527" s="222"/>
      <c r="S1527" s="222"/>
      <c r="T1527" s="222"/>
      <c r="U1527" s="222"/>
      <c r="V1527" s="222"/>
      <c r="W1527" s="222"/>
      <c r="X1527" s="222"/>
      <c r="Y1527" s="211"/>
      <c r="Z1527" s="211"/>
      <c r="AA1527" s="211"/>
      <c r="AB1527" s="211"/>
      <c r="AC1527" s="211"/>
      <c r="AD1527" s="211"/>
      <c r="AE1527" s="211"/>
      <c r="AF1527" s="211"/>
      <c r="AG1527" s="211" t="s">
        <v>219</v>
      </c>
      <c r="AH1527" s="211"/>
      <c r="AI1527" s="211"/>
      <c r="AJ1527" s="211"/>
      <c r="AK1527" s="211"/>
      <c r="AL1527" s="211"/>
      <c r="AM1527" s="211"/>
      <c r="AN1527" s="211"/>
      <c r="AO1527" s="211"/>
      <c r="AP1527" s="211"/>
      <c r="AQ1527" s="211"/>
      <c r="AR1527" s="211"/>
      <c r="AS1527" s="211"/>
      <c r="AT1527" s="211"/>
      <c r="AU1527" s="211"/>
      <c r="AV1527" s="211"/>
      <c r="AW1527" s="211"/>
      <c r="AX1527" s="211"/>
      <c r="AY1527" s="211"/>
      <c r="AZ1527" s="211"/>
      <c r="BA1527" s="211"/>
      <c r="BB1527" s="211"/>
      <c r="BC1527" s="211"/>
      <c r="BD1527" s="211"/>
      <c r="BE1527" s="211"/>
      <c r="BF1527" s="211"/>
      <c r="BG1527" s="211"/>
      <c r="BH1527" s="211"/>
    </row>
    <row r="1528" spans="1:60" outlineLevel="1" x14ac:dyDescent="0.2">
      <c r="A1528" s="218"/>
      <c r="B1528" s="219"/>
      <c r="C1528" s="254" t="s">
        <v>1491</v>
      </c>
      <c r="D1528" s="242"/>
      <c r="E1528" s="242"/>
      <c r="F1528" s="242"/>
      <c r="G1528" s="242"/>
      <c r="H1528" s="222"/>
      <c r="I1528" s="222"/>
      <c r="J1528" s="222"/>
      <c r="K1528" s="222"/>
      <c r="L1528" s="222"/>
      <c r="M1528" s="222"/>
      <c r="N1528" s="222"/>
      <c r="O1528" s="222"/>
      <c r="P1528" s="222"/>
      <c r="Q1528" s="222"/>
      <c r="R1528" s="222"/>
      <c r="S1528" s="222"/>
      <c r="T1528" s="222"/>
      <c r="U1528" s="222"/>
      <c r="V1528" s="222"/>
      <c r="W1528" s="222"/>
      <c r="X1528" s="222"/>
      <c r="Y1528" s="211"/>
      <c r="Z1528" s="211"/>
      <c r="AA1528" s="211"/>
      <c r="AB1528" s="211"/>
      <c r="AC1528" s="211"/>
      <c r="AD1528" s="211"/>
      <c r="AE1528" s="211"/>
      <c r="AF1528" s="211"/>
      <c r="AG1528" s="211" t="s">
        <v>219</v>
      </c>
      <c r="AH1528" s="211"/>
      <c r="AI1528" s="211"/>
      <c r="AJ1528" s="211"/>
      <c r="AK1528" s="211"/>
      <c r="AL1528" s="211"/>
      <c r="AM1528" s="211"/>
      <c r="AN1528" s="211"/>
      <c r="AO1528" s="211"/>
      <c r="AP1528" s="211"/>
      <c r="AQ1528" s="211"/>
      <c r="AR1528" s="211"/>
      <c r="AS1528" s="211"/>
      <c r="AT1528" s="211"/>
      <c r="AU1528" s="211"/>
      <c r="AV1528" s="211"/>
      <c r="AW1528" s="211"/>
      <c r="AX1528" s="211"/>
      <c r="AY1528" s="211"/>
      <c r="AZ1528" s="211"/>
      <c r="BA1528" s="211"/>
      <c r="BB1528" s="211"/>
      <c r="BC1528" s="211"/>
      <c r="BD1528" s="211"/>
      <c r="BE1528" s="211"/>
      <c r="BF1528" s="211"/>
      <c r="BG1528" s="211"/>
      <c r="BH1528" s="211"/>
    </row>
    <row r="1529" spans="1:60" outlineLevel="1" x14ac:dyDescent="0.2">
      <c r="A1529" s="218"/>
      <c r="B1529" s="219"/>
      <c r="C1529" s="254" t="s">
        <v>3152</v>
      </c>
      <c r="D1529" s="242"/>
      <c r="E1529" s="242"/>
      <c r="F1529" s="242"/>
      <c r="G1529" s="242"/>
      <c r="H1529" s="222"/>
      <c r="I1529" s="222"/>
      <c r="J1529" s="222"/>
      <c r="K1529" s="222"/>
      <c r="L1529" s="222"/>
      <c r="M1529" s="222"/>
      <c r="N1529" s="222"/>
      <c r="O1529" s="222"/>
      <c r="P1529" s="222"/>
      <c r="Q1529" s="222"/>
      <c r="R1529" s="222"/>
      <c r="S1529" s="222"/>
      <c r="T1529" s="222"/>
      <c r="U1529" s="222"/>
      <c r="V1529" s="222"/>
      <c r="W1529" s="222"/>
      <c r="X1529" s="222"/>
      <c r="Y1529" s="211"/>
      <c r="Z1529" s="211"/>
      <c r="AA1529" s="211"/>
      <c r="AB1529" s="211"/>
      <c r="AC1529" s="211"/>
      <c r="AD1529" s="211"/>
      <c r="AE1529" s="211"/>
      <c r="AF1529" s="211"/>
      <c r="AG1529" s="211" t="s">
        <v>219</v>
      </c>
      <c r="AH1529" s="211"/>
      <c r="AI1529" s="211"/>
      <c r="AJ1529" s="211"/>
      <c r="AK1529" s="211"/>
      <c r="AL1529" s="211"/>
      <c r="AM1529" s="211"/>
      <c r="AN1529" s="211"/>
      <c r="AO1529" s="211"/>
      <c r="AP1529" s="211"/>
      <c r="AQ1529" s="211"/>
      <c r="AR1529" s="211"/>
      <c r="AS1529" s="211"/>
      <c r="AT1529" s="211"/>
      <c r="AU1529" s="211"/>
      <c r="AV1529" s="211"/>
      <c r="AW1529" s="211"/>
      <c r="AX1529" s="211"/>
      <c r="AY1529" s="211"/>
      <c r="AZ1529" s="211"/>
      <c r="BA1529" s="211"/>
      <c r="BB1529" s="211"/>
      <c r="BC1529" s="211"/>
      <c r="BD1529" s="211"/>
      <c r="BE1529" s="211"/>
      <c r="BF1529" s="211"/>
      <c r="BG1529" s="211"/>
      <c r="BH1529" s="211"/>
    </row>
    <row r="1530" spans="1:60" outlineLevel="1" x14ac:dyDescent="0.2">
      <c r="A1530" s="218"/>
      <c r="B1530" s="219"/>
      <c r="C1530" s="268" t="s">
        <v>3153</v>
      </c>
      <c r="D1530" s="259"/>
      <c r="E1530" s="260">
        <v>4</v>
      </c>
      <c r="F1530" s="222"/>
      <c r="G1530" s="222"/>
      <c r="H1530" s="222"/>
      <c r="I1530" s="222"/>
      <c r="J1530" s="222"/>
      <c r="K1530" s="222"/>
      <c r="L1530" s="222"/>
      <c r="M1530" s="222"/>
      <c r="N1530" s="222"/>
      <c r="O1530" s="222"/>
      <c r="P1530" s="222"/>
      <c r="Q1530" s="222"/>
      <c r="R1530" s="222"/>
      <c r="S1530" s="222"/>
      <c r="T1530" s="222"/>
      <c r="U1530" s="222"/>
      <c r="V1530" s="222"/>
      <c r="W1530" s="222"/>
      <c r="X1530" s="222"/>
      <c r="Y1530" s="211"/>
      <c r="Z1530" s="211"/>
      <c r="AA1530" s="211"/>
      <c r="AB1530" s="211"/>
      <c r="AC1530" s="211"/>
      <c r="AD1530" s="211"/>
      <c r="AE1530" s="211"/>
      <c r="AF1530" s="211"/>
      <c r="AG1530" s="211" t="s">
        <v>288</v>
      </c>
      <c r="AH1530" s="211">
        <v>0</v>
      </c>
      <c r="AI1530" s="211"/>
      <c r="AJ1530" s="211"/>
      <c r="AK1530" s="211"/>
      <c r="AL1530" s="211"/>
      <c r="AM1530" s="211"/>
      <c r="AN1530" s="211"/>
      <c r="AO1530" s="211"/>
      <c r="AP1530" s="211"/>
      <c r="AQ1530" s="211"/>
      <c r="AR1530" s="211"/>
      <c r="AS1530" s="211"/>
      <c r="AT1530" s="211"/>
      <c r="AU1530" s="211"/>
      <c r="AV1530" s="211"/>
      <c r="AW1530" s="211"/>
      <c r="AX1530" s="211"/>
      <c r="AY1530" s="211"/>
      <c r="AZ1530" s="211"/>
      <c r="BA1530" s="211"/>
      <c r="BB1530" s="211"/>
      <c r="BC1530" s="211"/>
      <c r="BD1530" s="211"/>
      <c r="BE1530" s="211"/>
      <c r="BF1530" s="211"/>
      <c r="BG1530" s="211"/>
      <c r="BH1530" s="211"/>
    </row>
    <row r="1531" spans="1:60" ht="13.1" x14ac:dyDescent="0.2">
      <c r="A1531" s="227" t="s">
        <v>209</v>
      </c>
      <c r="B1531" s="228" t="s">
        <v>164</v>
      </c>
      <c r="C1531" s="251" t="s">
        <v>165</v>
      </c>
      <c r="D1531" s="229"/>
      <c r="E1531" s="230"/>
      <c r="F1531" s="231"/>
      <c r="G1531" s="231">
        <f>SUMIF(AG1532:AG1545,"&lt;&gt;NOR",G1532:G1545)</f>
        <v>0</v>
      </c>
      <c r="H1531" s="231"/>
      <c r="I1531" s="231">
        <f>SUM(I1532:I1545)</f>
        <v>0</v>
      </c>
      <c r="J1531" s="231"/>
      <c r="K1531" s="231">
        <f>SUM(K1532:K1545)</f>
        <v>0</v>
      </c>
      <c r="L1531" s="231"/>
      <c r="M1531" s="231">
        <f>SUM(M1532:M1545)</f>
        <v>0</v>
      </c>
      <c r="N1531" s="231"/>
      <c r="O1531" s="231">
        <f>SUM(O1532:O1545)</f>
        <v>0.70000000000000007</v>
      </c>
      <c r="P1531" s="231"/>
      <c r="Q1531" s="231">
        <f>SUM(Q1532:Q1545)</f>
        <v>0</v>
      </c>
      <c r="R1531" s="231"/>
      <c r="S1531" s="231"/>
      <c r="T1531" s="232"/>
      <c r="U1531" s="226"/>
      <c r="V1531" s="226">
        <f>SUM(V1532:V1545)</f>
        <v>242.18</v>
      </c>
      <c r="W1531" s="226"/>
      <c r="X1531" s="226"/>
      <c r="AG1531" t="s">
        <v>210</v>
      </c>
    </row>
    <row r="1532" spans="1:60" outlineLevel="1" x14ac:dyDescent="0.2">
      <c r="A1532" s="233">
        <v>379</v>
      </c>
      <c r="B1532" s="234" t="s">
        <v>1472</v>
      </c>
      <c r="C1532" s="252" t="s">
        <v>1473</v>
      </c>
      <c r="D1532" s="235" t="s">
        <v>294</v>
      </c>
      <c r="E1532" s="236">
        <v>1711.5337</v>
      </c>
      <c r="F1532" s="237"/>
      <c r="G1532" s="238">
        <f>ROUND(E1532*F1532,2)</f>
        <v>0</v>
      </c>
      <c r="H1532" s="237"/>
      <c r="I1532" s="238">
        <f>ROUND(E1532*H1532,2)</f>
        <v>0</v>
      </c>
      <c r="J1532" s="237"/>
      <c r="K1532" s="238">
        <f>ROUND(E1532*J1532,2)</f>
        <v>0</v>
      </c>
      <c r="L1532" s="238">
        <v>21</v>
      </c>
      <c r="M1532" s="238">
        <f>G1532*(1+L1532/100)</f>
        <v>0</v>
      </c>
      <c r="N1532" s="238">
        <v>1E-4</v>
      </c>
      <c r="O1532" s="238">
        <f>ROUND(E1532*N1532,2)</f>
        <v>0.17</v>
      </c>
      <c r="P1532" s="238">
        <v>0</v>
      </c>
      <c r="Q1532" s="238">
        <f>ROUND(E1532*P1532,2)</f>
        <v>0</v>
      </c>
      <c r="R1532" s="238" t="s">
        <v>1474</v>
      </c>
      <c r="S1532" s="238" t="s">
        <v>214</v>
      </c>
      <c r="T1532" s="239" t="s">
        <v>284</v>
      </c>
      <c r="U1532" s="222">
        <v>3.2480000000000002E-2</v>
      </c>
      <c r="V1532" s="222">
        <f>ROUND(E1532*U1532,2)</f>
        <v>55.59</v>
      </c>
      <c r="W1532" s="222"/>
      <c r="X1532" s="222" t="s">
        <v>248</v>
      </c>
      <c r="Y1532" s="211"/>
      <c r="Z1532" s="211"/>
      <c r="AA1532" s="211"/>
      <c r="AB1532" s="211"/>
      <c r="AC1532" s="211"/>
      <c r="AD1532" s="211"/>
      <c r="AE1532" s="211"/>
      <c r="AF1532" s="211"/>
      <c r="AG1532" s="211" t="s">
        <v>745</v>
      </c>
      <c r="AH1532" s="211"/>
      <c r="AI1532" s="211"/>
      <c r="AJ1532" s="211"/>
      <c r="AK1532" s="211"/>
      <c r="AL1532" s="211"/>
      <c r="AM1532" s="211"/>
      <c r="AN1532" s="211"/>
      <c r="AO1532" s="211"/>
      <c r="AP1532" s="211"/>
      <c r="AQ1532" s="211"/>
      <c r="AR1532" s="211"/>
      <c r="AS1532" s="211"/>
      <c r="AT1532" s="211"/>
      <c r="AU1532" s="211"/>
      <c r="AV1532" s="211"/>
      <c r="AW1532" s="211"/>
      <c r="AX1532" s="211"/>
      <c r="AY1532" s="211"/>
      <c r="AZ1532" s="211"/>
      <c r="BA1532" s="211"/>
      <c r="BB1532" s="211"/>
      <c r="BC1532" s="211"/>
      <c r="BD1532" s="211"/>
      <c r="BE1532" s="211"/>
      <c r="BF1532" s="211"/>
      <c r="BG1532" s="211"/>
      <c r="BH1532" s="211"/>
    </row>
    <row r="1533" spans="1:60" outlineLevel="1" x14ac:dyDescent="0.2">
      <c r="A1533" s="218"/>
      <c r="B1533" s="219"/>
      <c r="C1533" s="269" t="s">
        <v>310</v>
      </c>
      <c r="D1533" s="261"/>
      <c r="E1533" s="262"/>
      <c r="F1533" s="222"/>
      <c r="G1533" s="222"/>
      <c r="H1533" s="222"/>
      <c r="I1533" s="222"/>
      <c r="J1533" s="222"/>
      <c r="K1533" s="222"/>
      <c r="L1533" s="222"/>
      <c r="M1533" s="222"/>
      <c r="N1533" s="222"/>
      <c r="O1533" s="222"/>
      <c r="P1533" s="222"/>
      <c r="Q1533" s="222"/>
      <c r="R1533" s="222"/>
      <c r="S1533" s="222"/>
      <c r="T1533" s="222"/>
      <c r="U1533" s="222"/>
      <c r="V1533" s="222"/>
      <c r="W1533" s="222"/>
      <c r="X1533" s="222"/>
      <c r="Y1533" s="211"/>
      <c r="Z1533" s="211"/>
      <c r="AA1533" s="211"/>
      <c r="AB1533" s="211"/>
      <c r="AC1533" s="211"/>
      <c r="AD1533" s="211"/>
      <c r="AE1533" s="211"/>
      <c r="AF1533" s="211"/>
      <c r="AG1533" s="211" t="s">
        <v>288</v>
      </c>
      <c r="AH1533" s="211"/>
      <c r="AI1533" s="211"/>
      <c r="AJ1533" s="211"/>
      <c r="AK1533" s="211"/>
      <c r="AL1533" s="211"/>
      <c r="AM1533" s="211"/>
      <c r="AN1533" s="211"/>
      <c r="AO1533" s="211"/>
      <c r="AP1533" s="211"/>
      <c r="AQ1533" s="211"/>
      <c r="AR1533" s="211"/>
      <c r="AS1533" s="211"/>
      <c r="AT1533" s="211"/>
      <c r="AU1533" s="211"/>
      <c r="AV1533" s="211"/>
      <c r="AW1533" s="211"/>
      <c r="AX1533" s="211"/>
      <c r="AY1533" s="211"/>
      <c r="AZ1533" s="211"/>
      <c r="BA1533" s="211"/>
      <c r="BB1533" s="211"/>
      <c r="BC1533" s="211"/>
      <c r="BD1533" s="211"/>
      <c r="BE1533" s="211"/>
      <c r="BF1533" s="211"/>
      <c r="BG1533" s="211"/>
      <c r="BH1533" s="211"/>
    </row>
    <row r="1534" spans="1:60" ht="31.45" outlineLevel="1" x14ac:dyDescent="0.2">
      <c r="A1534" s="218"/>
      <c r="B1534" s="219"/>
      <c r="C1534" s="270" t="s">
        <v>2383</v>
      </c>
      <c r="D1534" s="261"/>
      <c r="E1534" s="262">
        <v>191.8</v>
      </c>
      <c r="F1534" s="222"/>
      <c r="G1534" s="222"/>
      <c r="H1534" s="222"/>
      <c r="I1534" s="222"/>
      <c r="J1534" s="222"/>
      <c r="K1534" s="222"/>
      <c r="L1534" s="222"/>
      <c r="M1534" s="222"/>
      <c r="N1534" s="222"/>
      <c r="O1534" s="222"/>
      <c r="P1534" s="222"/>
      <c r="Q1534" s="222"/>
      <c r="R1534" s="222"/>
      <c r="S1534" s="222"/>
      <c r="T1534" s="222"/>
      <c r="U1534" s="222"/>
      <c r="V1534" s="222"/>
      <c r="W1534" s="222"/>
      <c r="X1534" s="222"/>
      <c r="Y1534" s="211"/>
      <c r="Z1534" s="211"/>
      <c r="AA1534" s="211"/>
      <c r="AB1534" s="211"/>
      <c r="AC1534" s="211"/>
      <c r="AD1534" s="211"/>
      <c r="AE1534" s="211"/>
      <c r="AF1534" s="211"/>
      <c r="AG1534" s="211" t="s">
        <v>288</v>
      </c>
      <c r="AH1534" s="211">
        <v>2</v>
      </c>
      <c r="AI1534" s="211"/>
      <c r="AJ1534" s="211"/>
      <c r="AK1534" s="211"/>
      <c r="AL1534" s="211"/>
      <c r="AM1534" s="211"/>
      <c r="AN1534" s="211"/>
      <c r="AO1534" s="211"/>
      <c r="AP1534" s="211"/>
      <c r="AQ1534" s="211"/>
      <c r="AR1534" s="211"/>
      <c r="AS1534" s="211"/>
      <c r="AT1534" s="211"/>
      <c r="AU1534" s="211"/>
      <c r="AV1534" s="211"/>
      <c r="AW1534" s="211"/>
      <c r="AX1534" s="211"/>
      <c r="AY1534" s="211"/>
      <c r="AZ1534" s="211"/>
      <c r="BA1534" s="211"/>
      <c r="BB1534" s="211"/>
      <c r="BC1534" s="211"/>
      <c r="BD1534" s="211"/>
      <c r="BE1534" s="211"/>
      <c r="BF1534" s="211"/>
      <c r="BG1534" s="211"/>
      <c r="BH1534" s="211"/>
    </row>
    <row r="1535" spans="1:60" outlineLevel="1" x14ac:dyDescent="0.2">
      <c r="A1535" s="218"/>
      <c r="B1535" s="219"/>
      <c r="C1535" s="270" t="s">
        <v>3154</v>
      </c>
      <c r="D1535" s="261"/>
      <c r="E1535" s="262">
        <v>227.9</v>
      </c>
      <c r="F1535" s="222"/>
      <c r="G1535" s="222"/>
      <c r="H1535" s="222"/>
      <c r="I1535" s="222"/>
      <c r="J1535" s="222"/>
      <c r="K1535" s="222"/>
      <c r="L1535" s="222"/>
      <c r="M1535" s="222"/>
      <c r="N1535" s="222"/>
      <c r="O1535" s="222"/>
      <c r="P1535" s="222"/>
      <c r="Q1535" s="222"/>
      <c r="R1535" s="222"/>
      <c r="S1535" s="222"/>
      <c r="T1535" s="222"/>
      <c r="U1535" s="222"/>
      <c r="V1535" s="222"/>
      <c r="W1535" s="222"/>
      <c r="X1535" s="222"/>
      <c r="Y1535" s="211"/>
      <c r="Z1535" s="211"/>
      <c r="AA1535" s="211"/>
      <c r="AB1535" s="211"/>
      <c r="AC1535" s="211"/>
      <c r="AD1535" s="211"/>
      <c r="AE1535" s="211"/>
      <c r="AF1535" s="211"/>
      <c r="AG1535" s="211" t="s">
        <v>288</v>
      </c>
      <c r="AH1535" s="211">
        <v>2</v>
      </c>
      <c r="AI1535" s="211"/>
      <c r="AJ1535" s="211"/>
      <c r="AK1535" s="211"/>
      <c r="AL1535" s="211"/>
      <c r="AM1535" s="211"/>
      <c r="AN1535" s="211"/>
      <c r="AO1535" s="211"/>
      <c r="AP1535" s="211"/>
      <c r="AQ1535" s="211"/>
      <c r="AR1535" s="211"/>
      <c r="AS1535" s="211"/>
      <c r="AT1535" s="211"/>
      <c r="AU1535" s="211"/>
      <c r="AV1535" s="211"/>
      <c r="AW1535" s="211"/>
      <c r="AX1535" s="211"/>
      <c r="AY1535" s="211"/>
      <c r="AZ1535" s="211"/>
      <c r="BA1535" s="211"/>
      <c r="BB1535" s="211"/>
      <c r="BC1535" s="211"/>
      <c r="BD1535" s="211"/>
      <c r="BE1535" s="211"/>
      <c r="BF1535" s="211"/>
      <c r="BG1535" s="211"/>
      <c r="BH1535" s="211"/>
    </row>
    <row r="1536" spans="1:60" outlineLevel="1" x14ac:dyDescent="0.2">
      <c r="A1536" s="218"/>
      <c r="B1536" s="219"/>
      <c r="C1536" s="270" t="s">
        <v>2385</v>
      </c>
      <c r="D1536" s="261"/>
      <c r="E1536" s="262">
        <v>12.9</v>
      </c>
      <c r="F1536" s="222"/>
      <c r="G1536" s="222"/>
      <c r="H1536" s="222"/>
      <c r="I1536" s="222"/>
      <c r="J1536" s="222"/>
      <c r="K1536" s="222"/>
      <c r="L1536" s="222"/>
      <c r="M1536" s="222"/>
      <c r="N1536" s="222"/>
      <c r="O1536" s="222"/>
      <c r="P1536" s="222"/>
      <c r="Q1536" s="222"/>
      <c r="R1536" s="222"/>
      <c r="S1536" s="222"/>
      <c r="T1536" s="222"/>
      <c r="U1536" s="222"/>
      <c r="V1536" s="222"/>
      <c r="W1536" s="222"/>
      <c r="X1536" s="222"/>
      <c r="Y1536" s="211"/>
      <c r="Z1536" s="211"/>
      <c r="AA1536" s="211"/>
      <c r="AB1536" s="211"/>
      <c r="AC1536" s="211"/>
      <c r="AD1536" s="211"/>
      <c r="AE1536" s="211"/>
      <c r="AF1536" s="211"/>
      <c r="AG1536" s="211" t="s">
        <v>288</v>
      </c>
      <c r="AH1536" s="211">
        <v>2</v>
      </c>
      <c r="AI1536" s="211"/>
      <c r="AJ1536" s="211"/>
      <c r="AK1536" s="211"/>
      <c r="AL1536" s="211"/>
      <c r="AM1536" s="211"/>
      <c r="AN1536" s="211"/>
      <c r="AO1536" s="211"/>
      <c r="AP1536" s="211"/>
      <c r="AQ1536" s="211"/>
      <c r="AR1536" s="211"/>
      <c r="AS1536" s="211"/>
      <c r="AT1536" s="211"/>
      <c r="AU1536" s="211"/>
      <c r="AV1536" s="211"/>
      <c r="AW1536" s="211"/>
      <c r="AX1536" s="211"/>
      <c r="AY1536" s="211"/>
      <c r="AZ1536" s="211"/>
      <c r="BA1536" s="211"/>
      <c r="BB1536" s="211"/>
      <c r="BC1536" s="211"/>
      <c r="BD1536" s="211"/>
      <c r="BE1536" s="211"/>
      <c r="BF1536" s="211"/>
      <c r="BG1536" s="211"/>
      <c r="BH1536" s="211"/>
    </row>
    <row r="1537" spans="1:60" outlineLevel="1" x14ac:dyDescent="0.2">
      <c r="A1537" s="218"/>
      <c r="B1537" s="219"/>
      <c r="C1537" s="271" t="s">
        <v>315</v>
      </c>
      <c r="D1537" s="263"/>
      <c r="E1537" s="264"/>
      <c r="F1537" s="222"/>
      <c r="G1537" s="222"/>
      <c r="H1537" s="222"/>
      <c r="I1537" s="222"/>
      <c r="J1537" s="222"/>
      <c r="K1537" s="222"/>
      <c r="L1537" s="222"/>
      <c r="M1537" s="222"/>
      <c r="N1537" s="222"/>
      <c r="O1537" s="222"/>
      <c r="P1537" s="222"/>
      <c r="Q1537" s="222"/>
      <c r="R1537" s="222"/>
      <c r="S1537" s="222"/>
      <c r="T1537" s="222"/>
      <c r="U1537" s="222"/>
      <c r="V1537" s="222"/>
      <c r="W1537" s="222"/>
      <c r="X1537" s="222"/>
      <c r="Y1537" s="211"/>
      <c r="Z1537" s="211"/>
      <c r="AA1537" s="211"/>
      <c r="AB1537" s="211"/>
      <c r="AC1537" s="211"/>
      <c r="AD1537" s="211"/>
      <c r="AE1537" s="211"/>
      <c r="AF1537" s="211"/>
      <c r="AG1537" s="211" t="s">
        <v>288</v>
      </c>
      <c r="AH1537" s="211">
        <v>3</v>
      </c>
      <c r="AI1537" s="211"/>
      <c r="AJ1537" s="211"/>
      <c r="AK1537" s="211"/>
      <c r="AL1537" s="211"/>
      <c r="AM1537" s="211"/>
      <c r="AN1537" s="211"/>
      <c r="AO1537" s="211"/>
      <c r="AP1537" s="211"/>
      <c r="AQ1537" s="211"/>
      <c r="AR1537" s="211"/>
      <c r="AS1537" s="211"/>
      <c r="AT1537" s="211"/>
      <c r="AU1537" s="211"/>
      <c r="AV1537" s="211"/>
      <c r="AW1537" s="211"/>
      <c r="AX1537" s="211"/>
      <c r="AY1537" s="211"/>
      <c r="AZ1537" s="211"/>
      <c r="BA1537" s="211"/>
      <c r="BB1537" s="211"/>
      <c r="BC1537" s="211"/>
      <c r="BD1537" s="211"/>
      <c r="BE1537" s="211"/>
      <c r="BF1537" s="211"/>
      <c r="BG1537" s="211"/>
      <c r="BH1537" s="211"/>
    </row>
    <row r="1538" spans="1:60" outlineLevel="1" x14ac:dyDescent="0.2">
      <c r="A1538" s="218"/>
      <c r="B1538" s="219"/>
      <c r="C1538" s="269" t="s">
        <v>316</v>
      </c>
      <c r="D1538" s="261"/>
      <c r="E1538" s="262"/>
      <c r="F1538" s="222"/>
      <c r="G1538" s="222"/>
      <c r="H1538" s="222"/>
      <c r="I1538" s="222"/>
      <c r="J1538" s="222"/>
      <c r="K1538" s="222"/>
      <c r="L1538" s="222"/>
      <c r="M1538" s="222"/>
      <c r="N1538" s="222"/>
      <c r="O1538" s="222"/>
      <c r="P1538" s="222"/>
      <c r="Q1538" s="222"/>
      <c r="R1538" s="222"/>
      <c r="S1538" s="222"/>
      <c r="T1538" s="222"/>
      <c r="U1538" s="222"/>
      <c r="V1538" s="222"/>
      <c r="W1538" s="222"/>
      <c r="X1538" s="222"/>
      <c r="Y1538" s="211"/>
      <c r="Z1538" s="211"/>
      <c r="AA1538" s="211"/>
      <c r="AB1538" s="211"/>
      <c r="AC1538" s="211"/>
      <c r="AD1538" s="211"/>
      <c r="AE1538" s="211"/>
      <c r="AF1538" s="211"/>
      <c r="AG1538" s="211" t="s">
        <v>288</v>
      </c>
      <c r="AH1538" s="211"/>
      <c r="AI1538" s="211"/>
      <c r="AJ1538" s="211"/>
      <c r="AK1538" s="211"/>
      <c r="AL1538" s="211"/>
      <c r="AM1538" s="211"/>
      <c r="AN1538" s="211"/>
      <c r="AO1538" s="211"/>
      <c r="AP1538" s="211"/>
      <c r="AQ1538" s="211"/>
      <c r="AR1538" s="211"/>
      <c r="AS1538" s="211"/>
      <c r="AT1538" s="211"/>
      <c r="AU1538" s="211"/>
      <c r="AV1538" s="211"/>
      <c r="AW1538" s="211"/>
      <c r="AX1538" s="211"/>
      <c r="AY1538" s="211"/>
      <c r="AZ1538" s="211"/>
      <c r="BA1538" s="211"/>
      <c r="BB1538" s="211"/>
      <c r="BC1538" s="211"/>
      <c r="BD1538" s="211"/>
      <c r="BE1538" s="211"/>
      <c r="BF1538" s="211"/>
      <c r="BG1538" s="211"/>
      <c r="BH1538" s="211"/>
    </row>
    <row r="1539" spans="1:60" outlineLevel="1" x14ac:dyDescent="0.2">
      <c r="A1539" s="218"/>
      <c r="B1539" s="219"/>
      <c r="C1539" s="268" t="s">
        <v>3155</v>
      </c>
      <c r="D1539" s="259"/>
      <c r="E1539" s="260">
        <v>136.27000000000001</v>
      </c>
      <c r="F1539" s="222"/>
      <c r="G1539" s="222"/>
      <c r="H1539" s="222"/>
      <c r="I1539" s="222"/>
      <c r="J1539" s="222"/>
      <c r="K1539" s="222"/>
      <c r="L1539" s="222"/>
      <c r="M1539" s="222"/>
      <c r="N1539" s="222"/>
      <c r="O1539" s="222"/>
      <c r="P1539" s="222"/>
      <c r="Q1539" s="222"/>
      <c r="R1539" s="222"/>
      <c r="S1539" s="222"/>
      <c r="T1539" s="222"/>
      <c r="U1539" s="222"/>
      <c r="V1539" s="222"/>
      <c r="W1539" s="222"/>
      <c r="X1539" s="222"/>
      <c r="Y1539" s="211"/>
      <c r="Z1539" s="211"/>
      <c r="AA1539" s="211"/>
      <c r="AB1539" s="211"/>
      <c r="AC1539" s="211"/>
      <c r="AD1539" s="211"/>
      <c r="AE1539" s="211"/>
      <c r="AF1539" s="211"/>
      <c r="AG1539" s="211" t="s">
        <v>288</v>
      </c>
      <c r="AH1539" s="211">
        <v>0</v>
      </c>
      <c r="AI1539" s="211"/>
      <c r="AJ1539" s="211"/>
      <c r="AK1539" s="211"/>
      <c r="AL1539" s="211"/>
      <c r="AM1539" s="211"/>
      <c r="AN1539" s="211"/>
      <c r="AO1539" s="211"/>
      <c r="AP1539" s="211"/>
      <c r="AQ1539" s="211"/>
      <c r="AR1539" s="211"/>
      <c r="AS1539" s="211"/>
      <c r="AT1539" s="211"/>
      <c r="AU1539" s="211"/>
      <c r="AV1539" s="211"/>
      <c r="AW1539" s="211"/>
      <c r="AX1539" s="211"/>
      <c r="AY1539" s="211"/>
      <c r="AZ1539" s="211"/>
      <c r="BA1539" s="211"/>
      <c r="BB1539" s="211"/>
      <c r="BC1539" s="211"/>
      <c r="BD1539" s="211"/>
      <c r="BE1539" s="211"/>
      <c r="BF1539" s="211"/>
      <c r="BG1539" s="211"/>
      <c r="BH1539" s="211"/>
    </row>
    <row r="1540" spans="1:60" ht="20.95" outlineLevel="1" x14ac:dyDescent="0.2">
      <c r="A1540" s="218"/>
      <c r="B1540" s="219"/>
      <c r="C1540" s="268" t="s">
        <v>3156</v>
      </c>
      <c r="D1540" s="259"/>
      <c r="E1540" s="260">
        <v>98.53</v>
      </c>
      <c r="F1540" s="222"/>
      <c r="G1540" s="222"/>
      <c r="H1540" s="222"/>
      <c r="I1540" s="222"/>
      <c r="J1540" s="222"/>
      <c r="K1540" s="222"/>
      <c r="L1540" s="222"/>
      <c r="M1540" s="222"/>
      <c r="N1540" s="222"/>
      <c r="O1540" s="222"/>
      <c r="P1540" s="222"/>
      <c r="Q1540" s="222"/>
      <c r="R1540" s="222"/>
      <c r="S1540" s="222"/>
      <c r="T1540" s="222"/>
      <c r="U1540" s="222"/>
      <c r="V1540" s="222"/>
      <c r="W1540" s="222"/>
      <c r="X1540" s="222"/>
      <c r="Y1540" s="211"/>
      <c r="Z1540" s="211"/>
      <c r="AA1540" s="211"/>
      <c r="AB1540" s="211"/>
      <c r="AC1540" s="211"/>
      <c r="AD1540" s="211"/>
      <c r="AE1540" s="211"/>
      <c r="AF1540" s="211"/>
      <c r="AG1540" s="211" t="s">
        <v>288</v>
      </c>
      <c r="AH1540" s="211">
        <v>0</v>
      </c>
      <c r="AI1540" s="211"/>
      <c r="AJ1540" s="211"/>
      <c r="AK1540" s="211"/>
      <c r="AL1540" s="211"/>
      <c r="AM1540" s="211"/>
      <c r="AN1540" s="211"/>
      <c r="AO1540" s="211"/>
      <c r="AP1540" s="211"/>
      <c r="AQ1540" s="211"/>
      <c r="AR1540" s="211"/>
      <c r="AS1540" s="211"/>
      <c r="AT1540" s="211"/>
      <c r="AU1540" s="211"/>
      <c r="AV1540" s="211"/>
      <c r="AW1540" s="211"/>
      <c r="AX1540" s="211"/>
      <c r="AY1540" s="211"/>
      <c r="AZ1540" s="211"/>
      <c r="BA1540" s="211"/>
      <c r="BB1540" s="211"/>
      <c r="BC1540" s="211"/>
      <c r="BD1540" s="211"/>
      <c r="BE1540" s="211"/>
      <c r="BF1540" s="211"/>
      <c r="BG1540" s="211"/>
      <c r="BH1540" s="211"/>
    </row>
    <row r="1541" spans="1:60" ht="31.45" outlineLevel="1" x14ac:dyDescent="0.2">
      <c r="A1541" s="218"/>
      <c r="B1541" s="219"/>
      <c r="C1541" s="268" t="s">
        <v>3157</v>
      </c>
      <c r="D1541" s="259"/>
      <c r="E1541" s="260">
        <v>274.62</v>
      </c>
      <c r="F1541" s="222"/>
      <c r="G1541" s="222"/>
      <c r="H1541" s="222"/>
      <c r="I1541" s="222"/>
      <c r="J1541" s="222"/>
      <c r="K1541" s="222"/>
      <c r="L1541" s="222"/>
      <c r="M1541" s="222"/>
      <c r="N1541" s="222"/>
      <c r="O1541" s="222"/>
      <c r="P1541" s="222"/>
      <c r="Q1541" s="222"/>
      <c r="R1541" s="222"/>
      <c r="S1541" s="222"/>
      <c r="T1541" s="222"/>
      <c r="U1541" s="222"/>
      <c r="V1541" s="222"/>
      <c r="W1541" s="222"/>
      <c r="X1541" s="222"/>
      <c r="Y1541" s="211"/>
      <c r="Z1541" s="211"/>
      <c r="AA1541" s="211"/>
      <c r="AB1541" s="211"/>
      <c r="AC1541" s="211"/>
      <c r="AD1541" s="211"/>
      <c r="AE1541" s="211"/>
      <c r="AF1541" s="211"/>
      <c r="AG1541" s="211" t="s">
        <v>288</v>
      </c>
      <c r="AH1541" s="211">
        <v>0</v>
      </c>
      <c r="AI1541" s="211"/>
      <c r="AJ1541" s="211"/>
      <c r="AK1541" s="211"/>
      <c r="AL1541" s="211"/>
      <c r="AM1541" s="211"/>
      <c r="AN1541" s="211"/>
      <c r="AO1541" s="211"/>
      <c r="AP1541" s="211"/>
      <c r="AQ1541" s="211"/>
      <c r="AR1541" s="211"/>
      <c r="AS1541" s="211"/>
      <c r="AT1541" s="211"/>
      <c r="AU1541" s="211"/>
      <c r="AV1541" s="211"/>
      <c r="AW1541" s="211"/>
      <c r="AX1541" s="211"/>
      <c r="AY1541" s="211"/>
      <c r="AZ1541" s="211"/>
      <c r="BA1541" s="211"/>
      <c r="BB1541" s="211"/>
      <c r="BC1541" s="211"/>
      <c r="BD1541" s="211"/>
      <c r="BE1541" s="211"/>
      <c r="BF1541" s="211"/>
      <c r="BG1541" s="211"/>
      <c r="BH1541" s="211"/>
    </row>
    <row r="1542" spans="1:60" ht="31.45" outlineLevel="1" x14ac:dyDescent="0.2">
      <c r="A1542" s="218"/>
      <c r="B1542" s="219"/>
      <c r="C1542" s="268" t="s">
        <v>3158</v>
      </c>
      <c r="D1542" s="259"/>
      <c r="E1542" s="260">
        <v>406.63</v>
      </c>
      <c r="F1542" s="222"/>
      <c r="G1542" s="222"/>
      <c r="H1542" s="222"/>
      <c r="I1542" s="222"/>
      <c r="J1542" s="222"/>
      <c r="K1542" s="222"/>
      <c r="L1542" s="222"/>
      <c r="M1542" s="222"/>
      <c r="N1542" s="222"/>
      <c r="O1542" s="222"/>
      <c r="P1542" s="222"/>
      <c r="Q1542" s="222"/>
      <c r="R1542" s="222"/>
      <c r="S1542" s="222"/>
      <c r="T1542" s="222"/>
      <c r="U1542" s="222"/>
      <c r="V1542" s="222"/>
      <c r="W1542" s="222"/>
      <c r="X1542" s="222"/>
      <c r="Y1542" s="211"/>
      <c r="Z1542" s="211"/>
      <c r="AA1542" s="211"/>
      <c r="AB1542" s="211"/>
      <c r="AC1542" s="211"/>
      <c r="AD1542" s="211"/>
      <c r="AE1542" s="211"/>
      <c r="AF1542" s="211"/>
      <c r="AG1542" s="211" t="s">
        <v>288</v>
      </c>
      <c r="AH1542" s="211">
        <v>0</v>
      </c>
      <c r="AI1542" s="211"/>
      <c r="AJ1542" s="211"/>
      <c r="AK1542" s="211"/>
      <c r="AL1542" s="211"/>
      <c r="AM1542" s="211"/>
      <c r="AN1542" s="211"/>
      <c r="AO1542" s="211"/>
      <c r="AP1542" s="211"/>
      <c r="AQ1542" s="211"/>
      <c r="AR1542" s="211"/>
      <c r="AS1542" s="211"/>
      <c r="AT1542" s="211"/>
      <c r="AU1542" s="211"/>
      <c r="AV1542" s="211"/>
      <c r="AW1542" s="211"/>
      <c r="AX1542" s="211"/>
      <c r="AY1542" s="211"/>
      <c r="AZ1542" s="211"/>
      <c r="BA1542" s="211"/>
      <c r="BB1542" s="211"/>
      <c r="BC1542" s="211"/>
      <c r="BD1542" s="211"/>
      <c r="BE1542" s="211"/>
      <c r="BF1542" s="211"/>
      <c r="BG1542" s="211"/>
      <c r="BH1542" s="211"/>
    </row>
    <row r="1543" spans="1:60" ht="31.45" outlineLevel="1" x14ac:dyDescent="0.2">
      <c r="A1543" s="218"/>
      <c r="B1543" s="219"/>
      <c r="C1543" s="268" t="s">
        <v>3159</v>
      </c>
      <c r="D1543" s="259"/>
      <c r="E1543" s="260">
        <v>403.43</v>
      </c>
      <c r="F1543" s="222"/>
      <c r="G1543" s="222"/>
      <c r="H1543" s="222"/>
      <c r="I1543" s="222"/>
      <c r="J1543" s="222"/>
      <c r="K1543" s="222"/>
      <c r="L1543" s="222"/>
      <c r="M1543" s="222"/>
      <c r="N1543" s="222"/>
      <c r="O1543" s="222"/>
      <c r="P1543" s="222"/>
      <c r="Q1543" s="222"/>
      <c r="R1543" s="222"/>
      <c r="S1543" s="222"/>
      <c r="T1543" s="222"/>
      <c r="U1543" s="222"/>
      <c r="V1543" s="222"/>
      <c r="W1543" s="222"/>
      <c r="X1543" s="222"/>
      <c r="Y1543" s="211"/>
      <c r="Z1543" s="211"/>
      <c r="AA1543" s="211"/>
      <c r="AB1543" s="211"/>
      <c r="AC1543" s="211"/>
      <c r="AD1543" s="211"/>
      <c r="AE1543" s="211"/>
      <c r="AF1543" s="211"/>
      <c r="AG1543" s="211" t="s">
        <v>288</v>
      </c>
      <c r="AH1543" s="211">
        <v>0</v>
      </c>
      <c r="AI1543" s="211"/>
      <c r="AJ1543" s="211"/>
      <c r="AK1543" s="211"/>
      <c r="AL1543" s="211"/>
      <c r="AM1543" s="211"/>
      <c r="AN1543" s="211"/>
      <c r="AO1543" s="211"/>
      <c r="AP1543" s="211"/>
      <c r="AQ1543" s="211"/>
      <c r="AR1543" s="211"/>
      <c r="AS1543" s="211"/>
      <c r="AT1543" s="211"/>
      <c r="AU1543" s="211"/>
      <c r="AV1543" s="211"/>
      <c r="AW1543" s="211"/>
      <c r="AX1543" s="211"/>
      <c r="AY1543" s="211"/>
      <c r="AZ1543" s="211"/>
      <c r="BA1543" s="211"/>
      <c r="BB1543" s="211"/>
      <c r="BC1543" s="211"/>
      <c r="BD1543" s="211"/>
      <c r="BE1543" s="211"/>
      <c r="BF1543" s="211"/>
      <c r="BG1543" s="211"/>
      <c r="BH1543" s="211"/>
    </row>
    <row r="1544" spans="1:60" ht="31.45" outlineLevel="1" x14ac:dyDescent="0.2">
      <c r="A1544" s="218"/>
      <c r="B1544" s="219"/>
      <c r="C1544" s="268" t="s">
        <v>3160</v>
      </c>
      <c r="D1544" s="259"/>
      <c r="E1544" s="260">
        <v>392.06</v>
      </c>
      <c r="F1544" s="222"/>
      <c r="G1544" s="222"/>
      <c r="H1544" s="222"/>
      <c r="I1544" s="222"/>
      <c r="J1544" s="222"/>
      <c r="K1544" s="222"/>
      <c r="L1544" s="222"/>
      <c r="M1544" s="222"/>
      <c r="N1544" s="222"/>
      <c r="O1544" s="222"/>
      <c r="P1544" s="222"/>
      <c r="Q1544" s="222"/>
      <c r="R1544" s="222"/>
      <c r="S1544" s="222"/>
      <c r="T1544" s="222"/>
      <c r="U1544" s="222"/>
      <c r="V1544" s="222"/>
      <c r="W1544" s="222"/>
      <c r="X1544" s="222"/>
      <c r="Y1544" s="211"/>
      <c r="Z1544" s="211"/>
      <c r="AA1544" s="211"/>
      <c r="AB1544" s="211"/>
      <c r="AC1544" s="211"/>
      <c r="AD1544" s="211"/>
      <c r="AE1544" s="211"/>
      <c r="AF1544" s="211"/>
      <c r="AG1544" s="211" t="s">
        <v>288</v>
      </c>
      <c r="AH1544" s="211">
        <v>0</v>
      </c>
      <c r="AI1544" s="211"/>
      <c r="AJ1544" s="211"/>
      <c r="AK1544" s="211"/>
      <c r="AL1544" s="211"/>
      <c r="AM1544" s="211"/>
      <c r="AN1544" s="211"/>
      <c r="AO1544" s="211"/>
      <c r="AP1544" s="211"/>
      <c r="AQ1544" s="211"/>
      <c r="AR1544" s="211"/>
      <c r="AS1544" s="211"/>
      <c r="AT1544" s="211"/>
      <c r="AU1544" s="211"/>
      <c r="AV1544" s="211"/>
      <c r="AW1544" s="211"/>
      <c r="AX1544" s="211"/>
      <c r="AY1544" s="211"/>
      <c r="AZ1544" s="211"/>
      <c r="BA1544" s="211"/>
      <c r="BB1544" s="211"/>
      <c r="BC1544" s="211"/>
      <c r="BD1544" s="211"/>
      <c r="BE1544" s="211"/>
      <c r="BF1544" s="211"/>
      <c r="BG1544" s="211"/>
      <c r="BH1544" s="211"/>
    </row>
    <row r="1545" spans="1:60" outlineLevel="1" x14ac:dyDescent="0.2">
      <c r="A1545" s="243">
        <v>380</v>
      </c>
      <c r="B1545" s="244" t="s">
        <v>1480</v>
      </c>
      <c r="C1545" s="255" t="s">
        <v>1481</v>
      </c>
      <c r="D1545" s="245" t="s">
        <v>294</v>
      </c>
      <c r="E1545" s="246">
        <v>1711.5337</v>
      </c>
      <c r="F1545" s="247"/>
      <c r="G1545" s="248">
        <f>ROUND(E1545*F1545,2)</f>
        <v>0</v>
      </c>
      <c r="H1545" s="247"/>
      <c r="I1545" s="248">
        <f>ROUND(E1545*H1545,2)</f>
        <v>0</v>
      </c>
      <c r="J1545" s="247"/>
      <c r="K1545" s="248">
        <f>ROUND(E1545*J1545,2)</f>
        <v>0</v>
      </c>
      <c r="L1545" s="248">
        <v>21</v>
      </c>
      <c r="M1545" s="248">
        <f>G1545*(1+L1545/100)</f>
        <v>0</v>
      </c>
      <c r="N1545" s="248">
        <v>3.1E-4</v>
      </c>
      <c r="O1545" s="248">
        <f>ROUND(E1545*N1545,2)</f>
        <v>0.53</v>
      </c>
      <c r="P1545" s="248">
        <v>0</v>
      </c>
      <c r="Q1545" s="248">
        <f>ROUND(E1545*P1545,2)</f>
        <v>0</v>
      </c>
      <c r="R1545" s="248" t="s">
        <v>1474</v>
      </c>
      <c r="S1545" s="248" t="s">
        <v>214</v>
      </c>
      <c r="T1545" s="249" t="s">
        <v>284</v>
      </c>
      <c r="U1545" s="222">
        <v>0.10902000000000001</v>
      </c>
      <c r="V1545" s="222">
        <f>ROUND(E1545*U1545,2)</f>
        <v>186.59</v>
      </c>
      <c r="W1545" s="222"/>
      <c r="X1545" s="222" t="s">
        <v>248</v>
      </c>
      <c r="Y1545" s="211"/>
      <c r="Z1545" s="211"/>
      <c r="AA1545" s="211"/>
      <c r="AB1545" s="211"/>
      <c r="AC1545" s="211"/>
      <c r="AD1545" s="211"/>
      <c r="AE1545" s="211"/>
      <c r="AF1545" s="211"/>
      <c r="AG1545" s="211" t="s">
        <v>745</v>
      </c>
      <c r="AH1545" s="211"/>
      <c r="AI1545" s="211"/>
      <c r="AJ1545" s="211"/>
      <c r="AK1545" s="211"/>
      <c r="AL1545" s="211"/>
      <c r="AM1545" s="211"/>
      <c r="AN1545" s="211"/>
      <c r="AO1545" s="211"/>
      <c r="AP1545" s="211"/>
      <c r="AQ1545" s="211"/>
      <c r="AR1545" s="211"/>
      <c r="AS1545" s="211"/>
      <c r="AT1545" s="211"/>
      <c r="AU1545" s="211"/>
      <c r="AV1545" s="211"/>
      <c r="AW1545" s="211"/>
      <c r="AX1545" s="211"/>
      <c r="AY1545" s="211"/>
      <c r="AZ1545" s="211"/>
      <c r="BA1545" s="211"/>
      <c r="BB1545" s="211"/>
      <c r="BC1545" s="211"/>
      <c r="BD1545" s="211"/>
      <c r="BE1545" s="211"/>
      <c r="BF1545" s="211"/>
      <c r="BG1545" s="211"/>
      <c r="BH1545" s="211"/>
    </row>
    <row r="1546" spans="1:60" ht="13.1" x14ac:dyDescent="0.2">
      <c r="A1546" s="227" t="s">
        <v>209</v>
      </c>
      <c r="B1546" s="228" t="s">
        <v>166</v>
      </c>
      <c r="C1546" s="251" t="s">
        <v>167</v>
      </c>
      <c r="D1546" s="229"/>
      <c r="E1546" s="230"/>
      <c r="F1546" s="231"/>
      <c r="G1546" s="231">
        <f>SUMIF(AG1547:AG1588,"&lt;&gt;NOR",G1547:G1588)</f>
        <v>0</v>
      </c>
      <c r="H1546" s="231"/>
      <c r="I1546" s="231">
        <f>SUM(I1547:I1588)</f>
        <v>0</v>
      </c>
      <c r="J1546" s="231"/>
      <c r="K1546" s="231">
        <f>SUM(K1547:K1588)</f>
        <v>0</v>
      </c>
      <c r="L1546" s="231"/>
      <c r="M1546" s="231">
        <f>SUM(M1547:M1588)</f>
        <v>0</v>
      </c>
      <c r="N1546" s="231"/>
      <c r="O1546" s="231">
        <f>SUM(O1547:O1588)</f>
        <v>0</v>
      </c>
      <c r="P1546" s="231"/>
      <c r="Q1546" s="231">
        <f>SUM(Q1547:Q1588)</f>
        <v>0</v>
      </c>
      <c r="R1546" s="231"/>
      <c r="S1546" s="231"/>
      <c r="T1546" s="232"/>
      <c r="U1546" s="226"/>
      <c r="V1546" s="226">
        <f>SUM(V1547:V1588)</f>
        <v>0</v>
      </c>
      <c r="W1546" s="226"/>
      <c r="X1546" s="226"/>
      <c r="AG1546" t="s">
        <v>210</v>
      </c>
    </row>
    <row r="1547" spans="1:60" outlineLevel="1" x14ac:dyDescent="0.2">
      <c r="A1547" s="233">
        <v>381</v>
      </c>
      <c r="B1547" s="234" t="s">
        <v>3161</v>
      </c>
      <c r="C1547" s="252" t="s">
        <v>3162</v>
      </c>
      <c r="D1547" s="235" t="s">
        <v>980</v>
      </c>
      <c r="E1547" s="236">
        <v>10</v>
      </c>
      <c r="F1547" s="237"/>
      <c r="G1547" s="238">
        <f>ROUND(E1547*F1547,2)</f>
        <v>0</v>
      </c>
      <c r="H1547" s="237"/>
      <c r="I1547" s="238">
        <f>ROUND(E1547*H1547,2)</f>
        <v>0</v>
      </c>
      <c r="J1547" s="237"/>
      <c r="K1547" s="238">
        <f>ROUND(E1547*J1547,2)</f>
        <v>0</v>
      </c>
      <c r="L1547" s="238">
        <v>21</v>
      </c>
      <c r="M1547" s="238">
        <f>G1547*(1+L1547/100)</f>
        <v>0</v>
      </c>
      <c r="N1547" s="238">
        <v>0</v>
      </c>
      <c r="O1547" s="238">
        <f>ROUND(E1547*N1547,2)</f>
        <v>0</v>
      </c>
      <c r="P1547" s="238">
        <v>0</v>
      </c>
      <c r="Q1547" s="238">
        <f>ROUND(E1547*P1547,2)</f>
        <v>0</v>
      </c>
      <c r="R1547" s="238"/>
      <c r="S1547" s="238" t="s">
        <v>247</v>
      </c>
      <c r="T1547" s="239" t="s">
        <v>215</v>
      </c>
      <c r="U1547" s="222">
        <v>0</v>
      </c>
      <c r="V1547" s="222">
        <f>ROUND(E1547*U1547,2)</f>
        <v>0</v>
      </c>
      <c r="W1547" s="222"/>
      <c r="X1547" s="222" t="s">
        <v>248</v>
      </c>
      <c r="Y1547" s="211"/>
      <c r="Z1547" s="211"/>
      <c r="AA1547" s="211"/>
      <c r="AB1547" s="211"/>
      <c r="AC1547" s="211"/>
      <c r="AD1547" s="211"/>
      <c r="AE1547" s="211"/>
      <c r="AF1547" s="211"/>
      <c r="AG1547" s="211" t="s">
        <v>249</v>
      </c>
      <c r="AH1547" s="211"/>
      <c r="AI1547" s="211"/>
      <c r="AJ1547" s="211"/>
      <c r="AK1547" s="211"/>
      <c r="AL1547" s="211"/>
      <c r="AM1547" s="211"/>
      <c r="AN1547" s="211"/>
      <c r="AO1547" s="211"/>
      <c r="AP1547" s="211"/>
      <c r="AQ1547" s="211"/>
      <c r="AR1547" s="211"/>
      <c r="AS1547" s="211"/>
      <c r="AT1547" s="211"/>
      <c r="AU1547" s="211"/>
      <c r="AV1547" s="211"/>
      <c r="AW1547" s="211"/>
      <c r="AX1547" s="211"/>
      <c r="AY1547" s="211"/>
      <c r="AZ1547" s="211"/>
      <c r="BA1547" s="211"/>
      <c r="BB1547" s="211"/>
      <c r="BC1547" s="211"/>
      <c r="BD1547" s="211"/>
      <c r="BE1547" s="211"/>
      <c r="BF1547" s="211"/>
      <c r="BG1547" s="211"/>
      <c r="BH1547" s="211"/>
    </row>
    <row r="1548" spans="1:60" outlineLevel="1" x14ac:dyDescent="0.2">
      <c r="A1548" s="218"/>
      <c r="B1548" s="219"/>
      <c r="C1548" s="253" t="s">
        <v>3216</v>
      </c>
      <c r="D1548" s="240"/>
      <c r="E1548" s="240"/>
      <c r="F1548" s="240"/>
      <c r="G1548" s="240"/>
      <c r="H1548" s="222"/>
      <c r="I1548" s="222"/>
      <c r="J1548" s="222"/>
      <c r="K1548" s="222"/>
      <c r="L1548" s="222"/>
      <c r="M1548" s="222"/>
      <c r="N1548" s="222"/>
      <c r="O1548" s="222"/>
      <c r="P1548" s="222"/>
      <c r="Q1548" s="222"/>
      <c r="R1548" s="222"/>
      <c r="S1548" s="222"/>
      <c r="T1548" s="222"/>
      <c r="U1548" s="222"/>
      <c r="V1548" s="222"/>
      <c r="W1548" s="222"/>
      <c r="X1548" s="222"/>
      <c r="Y1548" s="211"/>
      <c r="Z1548" s="211"/>
      <c r="AA1548" s="211"/>
      <c r="AB1548" s="211"/>
      <c r="AC1548" s="211"/>
      <c r="AD1548" s="211"/>
      <c r="AE1548" s="211"/>
      <c r="AF1548" s="211"/>
      <c r="AG1548" s="211" t="s">
        <v>219</v>
      </c>
      <c r="AH1548" s="211"/>
      <c r="AI1548" s="211"/>
      <c r="AJ1548" s="211"/>
      <c r="AK1548" s="211"/>
      <c r="AL1548" s="211"/>
      <c r="AM1548" s="211"/>
      <c r="AN1548" s="211"/>
      <c r="AO1548" s="211"/>
      <c r="AP1548" s="211"/>
      <c r="AQ1548" s="211"/>
      <c r="AR1548" s="211"/>
      <c r="AS1548" s="211"/>
      <c r="AT1548" s="211"/>
      <c r="AU1548" s="211"/>
      <c r="AV1548" s="211"/>
      <c r="AW1548" s="211"/>
      <c r="AX1548" s="211"/>
      <c r="AY1548" s="211"/>
      <c r="AZ1548" s="211"/>
      <c r="BA1548" s="211"/>
      <c r="BB1548" s="211"/>
      <c r="BC1548" s="211"/>
      <c r="BD1548" s="211"/>
      <c r="BE1548" s="211"/>
      <c r="BF1548" s="211"/>
      <c r="BG1548" s="211"/>
      <c r="BH1548" s="211"/>
    </row>
    <row r="1549" spans="1:60" outlineLevel="1" x14ac:dyDescent="0.2">
      <c r="A1549" s="218"/>
      <c r="B1549" s="219"/>
      <c r="C1549" s="254" t="s">
        <v>3217</v>
      </c>
      <c r="D1549" s="242"/>
      <c r="E1549" s="242"/>
      <c r="F1549" s="242"/>
      <c r="G1549" s="242"/>
      <c r="H1549" s="222"/>
      <c r="I1549" s="222"/>
      <c r="J1549" s="222"/>
      <c r="K1549" s="222"/>
      <c r="L1549" s="222"/>
      <c r="M1549" s="222"/>
      <c r="N1549" s="222"/>
      <c r="O1549" s="222"/>
      <c r="P1549" s="222"/>
      <c r="Q1549" s="222"/>
      <c r="R1549" s="222"/>
      <c r="S1549" s="222"/>
      <c r="T1549" s="222"/>
      <c r="U1549" s="222"/>
      <c r="V1549" s="222"/>
      <c r="W1549" s="222"/>
      <c r="X1549" s="222"/>
      <c r="Y1549" s="211"/>
      <c r="Z1549" s="211"/>
      <c r="AA1549" s="211"/>
      <c r="AB1549" s="211"/>
      <c r="AC1549" s="211"/>
      <c r="AD1549" s="211"/>
      <c r="AE1549" s="211"/>
      <c r="AF1549" s="211"/>
      <c r="AG1549" s="211" t="s">
        <v>219</v>
      </c>
      <c r="AH1549" s="211"/>
      <c r="AI1549" s="211"/>
      <c r="AJ1549" s="211"/>
      <c r="AK1549" s="211"/>
      <c r="AL1549" s="211"/>
      <c r="AM1549" s="211"/>
      <c r="AN1549" s="211"/>
      <c r="AO1549" s="211"/>
      <c r="AP1549" s="211"/>
      <c r="AQ1549" s="211"/>
      <c r="AR1549" s="211"/>
      <c r="AS1549" s="211"/>
      <c r="AT1549" s="211"/>
      <c r="AU1549" s="211"/>
      <c r="AV1549" s="211"/>
      <c r="AW1549" s="211"/>
      <c r="AX1549" s="211"/>
      <c r="AY1549" s="211"/>
      <c r="AZ1549" s="211"/>
      <c r="BA1549" s="211"/>
      <c r="BB1549" s="211"/>
      <c r="BC1549" s="211"/>
      <c r="BD1549" s="211"/>
      <c r="BE1549" s="211"/>
      <c r="BF1549" s="211"/>
      <c r="BG1549" s="211"/>
      <c r="BH1549" s="211"/>
    </row>
    <row r="1550" spans="1:60" outlineLevel="1" x14ac:dyDescent="0.2">
      <c r="A1550" s="218"/>
      <c r="B1550" s="219"/>
      <c r="C1550" s="254" t="s">
        <v>3218</v>
      </c>
      <c r="D1550" s="242"/>
      <c r="E1550" s="242"/>
      <c r="F1550" s="242"/>
      <c r="G1550" s="242"/>
      <c r="H1550" s="222"/>
      <c r="I1550" s="222"/>
      <c r="J1550" s="222"/>
      <c r="K1550" s="222"/>
      <c r="L1550" s="222"/>
      <c r="M1550" s="222"/>
      <c r="N1550" s="222"/>
      <c r="O1550" s="222"/>
      <c r="P1550" s="222"/>
      <c r="Q1550" s="222"/>
      <c r="R1550" s="222"/>
      <c r="S1550" s="222"/>
      <c r="T1550" s="222"/>
      <c r="U1550" s="222"/>
      <c r="V1550" s="222"/>
      <c r="W1550" s="222"/>
      <c r="X1550" s="222"/>
      <c r="Y1550" s="211"/>
      <c r="Z1550" s="211"/>
      <c r="AA1550" s="211"/>
      <c r="AB1550" s="211"/>
      <c r="AC1550" s="211"/>
      <c r="AD1550" s="211"/>
      <c r="AE1550" s="211"/>
      <c r="AF1550" s="211"/>
      <c r="AG1550" s="211" t="s">
        <v>219</v>
      </c>
      <c r="AH1550" s="211"/>
      <c r="AI1550" s="211"/>
      <c r="AJ1550" s="211"/>
      <c r="AK1550" s="211"/>
      <c r="AL1550" s="211"/>
      <c r="AM1550" s="211"/>
      <c r="AN1550" s="211"/>
      <c r="AO1550" s="211"/>
      <c r="AP1550" s="211"/>
      <c r="AQ1550" s="211"/>
      <c r="AR1550" s="211"/>
      <c r="AS1550" s="211"/>
      <c r="AT1550" s="211"/>
      <c r="AU1550" s="211"/>
      <c r="AV1550" s="211"/>
      <c r="AW1550" s="211"/>
      <c r="AX1550" s="211"/>
      <c r="AY1550" s="211"/>
      <c r="AZ1550" s="211"/>
      <c r="BA1550" s="211"/>
      <c r="BB1550" s="211"/>
      <c r="BC1550" s="211"/>
      <c r="BD1550" s="211"/>
      <c r="BE1550" s="211"/>
      <c r="BF1550" s="211"/>
      <c r="BG1550" s="211"/>
      <c r="BH1550" s="211"/>
    </row>
    <row r="1551" spans="1:60" outlineLevel="1" x14ac:dyDescent="0.2">
      <c r="A1551" s="218"/>
      <c r="B1551" s="219"/>
      <c r="C1551" s="254" t="s">
        <v>3219</v>
      </c>
      <c r="D1551" s="242"/>
      <c r="E1551" s="242"/>
      <c r="F1551" s="242"/>
      <c r="G1551" s="242"/>
      <c r="H1551" s="222"/>
      <c r="I1551" s="222"/>
      <c r="J1551" s="222"/>
      <c r="K1551" s="222"/>
      <c r="L1551" s="222"/>
      <c r="M1551" s="222"/>
      <c r="N1551" s="222"/>
      <c r="O1551" s="222"/>
      <c r="P1551" s="222"/>
      <c r="Q1551" s="222"/>
      <c r="R1551" s="222"/>
      <c r="S1551" s="222"/>
      <c r="T1551" s="222"/>
      <c r="U1551" s="222"/>
      <c r="V1551" s="222"/>
      <c r="W1551" s="222"/>
      <c r="X1551" s="222"/>
      <c r="Y1551" s="211"/>
      <c r="Z1551" s="211"/>
      <c r="AA1551" s="211"/>
      <c r="AB1551" s="211"/>
      <c r="AC1551" s="211"/>
      <c r="AD1551" s="211"/>
      <c r="AE1551" s="211"/>
      <c r="AF1551" s="211"/>
      <c r="AG1551" s="211" t="s">
        <v>219</v>
      </c>
      <c r="AH1551" s="211"/>
      <c r="AI1551" s="211"/>
      <c r="AJ1551" s="211"/>
      <c r="AK1551" s="211"/>
      <c r="AL1551" s="211"/>
      <c r="AM1551" s="211"/>
      <c r="AN1551" s="211"/>
      <c r="AO1551" s="211"/>
      <c r="AP1551" s="211"/>
      <c r="AQ1551" s="211"/>
      <c r="AR1551" s="211"/>
      <c r="AS1551" s="211"/>
      <c r="AT1551" s="211"/>
      <c r="AU1551" s="211"/>
      <c r="AV1551" s="211"/>
      <c r="AW1551" s="211"/>
      <c r="AX1551" s="211"/>
      <c r="AY1551" s="211"/>
      <c r="AZ1551" s="211"/>
      <c r="BA1551" s="241" t="str">
        <f>C1551</f>
        <v>vodící lišty-	zaomítatelné vodící lišty vč. kotvících montážních válečků pro jejich vynesení (ZyRillo®-PE/ -EPS)</v>
      </c>
      <c r="BB1551" s="211"/>
      <c r="BC1551" s="211"/>
      <c r="BD1551" s="211"/>
      <c r="BE1551" s="211"/>
      <c r="BF1551" s="211"/>
      <c r="BG1551" s="211"/>
      <c r="BH1551" s="211"/>
    </row>
    <row r="1552" spans="1:60" outlineLevel="1" x14ac:dyDescent="0.2">
      <c r="A1552" s="218"/>
      <c r="B1552" s="219"/>
      <c r="C1552" s="254" t="s">
        <v>3163</v>
      </c>
      <c r="D1552" s="242"/>
      <c r="E1552" s="242"/>
      <c r="F1552" s="242"/>
      <c r="G1552" s="242"/>
      <c r="H1552" s="222"/>
      <c r="I1552" s="222"/>
      <c r="J1552" s="222"/>
      <c r="K1552" s="222"/>
      <c r="L1552" s="222"/>
      <c r="M1552" s="222"/>
      <c r="N1552" s="222"/>
      <c r="O1552" s="222"/>
      <c r="P1552" s="222"/>
      <c r="Q1552" s="222"/>
      <c r="R1552" s="222"/>
      <c r="S1552" s="222"/>
      <c r="T1552" s="222"/>
      <c r="U1552" s="222"/>
      <c r="V1552" s="222"/>
      <c r="W1552" s="222"/>
      <c r="X1552" s="222"/>
      <c r="Y1552" s="211"/>
      <c r="Z1552" s="211"/>
      <c r="AA1552" s="211"/>
      <c r="AB1552" s="211"/>
      <c r="AC1552" s="211"/>
      <c r="AD1552" s="211"/>
      <c r="AE1552" s="211"/>
      <c r="AF1552" s="211"/>
      <c r="AG1552" s="211" t="s">
        <v>219</v>
      </c>
      <c r="AH1552" s="211"/>
      <c r="AI1552" s="211"/>
      <c r="AJ1552" s="211"/>
      <c r="AK1552" s="211"/>
      <c r="AL1552" s="211"/>
      <c r="AM1552" s="211"/>
      <c r="AN1552" s="211"/>
      <c r="AO1552" s="211"/>
      <c r="AP1552" s="211"/>
      <c r="AQ1552" s="211"/>
      <c r="AR1552" s="211"/>
      <c r="AS1552" s="211"/>
      <c r="AT1552" s="211"/>
      <c r="AU1552" s="211"/>
      <c r="AV1552" s="211"/>
      <c r="AW1552" s="211"/>
      <c r="AX1552" s="211"/>
      <c r="AY1552" s="211"/>
      <c r="AZ1552" s="211"/>
      <c r="BA1552" s="211"/>
      <c r="BB1552" s="211"/>
      <c r="BC1552" s="211"/>
      <c r="BD1552" s="211"/>
      <c r="BE1552" s="211"/>
      <c r="BF1552" s="211"/>
      <c r="BG1552" s="211"/>
      <c r="BH1552" s="211"/>
    </row>
    <row r="1553" spans="1:60" outlineLevel="1" x14ac:dyDescent="0.2">
      <c r="A1553" s="218"/>
      <c r="B1553" s="219"/>
      <c r="C1553" s="268" t="s">
        <v>3164</v>
      </c>
      <c r="D1553" s="259"/>
      <c r="E1553" s="260">
        <v>10</v>
      </c>
      <c r="F1553" s="222"/>
      <c r="G1553" s="222"/>
      <c r="H1553" s="222"/>
      <c r="I1553" s="222"/>
      <c r="J1553" s="222"/>
      <c r="K1553" s="222"/>
      <c r="L1553" s="222"/>
      <c r="M1553" s="222"/>
      <c r="N1553" s="222"/>
      <c r="O1553" s="222"/>
      <c r="P1553" s="222"/>
      <c r="Q1553" s="222"/>
      <c r="R1553" s="222"/>
      <c r="S1553" s="222"/>
      <c r="T1553" s="222"/>
      <c r="U1553" s="222"/>
      <c r="V1553" s="222"/>
      <c r="W1553" s="222"/>
      <c r="X1553" s="222"/>
      <c r="Y1553" s="211"/>
      <c r="Z1553" s="211"/>
      <c r="AA1553" s="211"/>
      <c r="AB1553" s="211"/>
      <c r="AC1553" s="211"/>
      <c r="AD1553" s="211"/>
      <c r="AE1553" s="211"/>
      <c r="AF1553" s="211"/>
      <c r="AG1553" s="211" t="s">
        <v>288</v>
      </c>
      <c r="AH1553" s="211">
        <v>0</v>
      </c>
      <c r="AI1553" s="211"/>
      <c r="AJ1553" s="211"/>
      <c r="AK1553" s="211"/>
      <c r="AL1553" s="211"/>
      <c r="AM1553" s="211"/>
      <c r="AN1553" s="211"/>
      <c r="AO1553" s="211"/>
      <c r="AP1553" s="211"/>
      <c r="AQ1553" s="211"/>
      <c r="AR1553" s="211"/>
      <c r="AS1553" s="211"/>
      <c r="AT1553" s="211"/>
      <c r="AU1553" s="211"/>
      <c r="AV1553" s="211"/>
      <c r="AW1553" s="211"/>
      <c r="AX1553" s="211"/>
      <c r="AY1553" s="211"/>
      <c r="AZ1553" s="211"/>
      <c r="BA1553" s="211"/>
      <c r="BB1553" s="211"/>
      <c r="BC1553" s="211"/>
      <c r="BD1553" s="211"/>
      <c r="BE1553" s="211"/>
      <c r="BF1553" s="211"/>
      <c r="BG1553" s="211"/>
      <c r="BH1553" s="211"/>
    </row>
    <row r="1554" spans="1:60" outlineLevel="1" x14ac:dyDescent="0.2">
      <c r="A1554" s="233">
        <v>382</v>
      </c>
      <c r="B1554" s="234" t="s">
        <v>3165</v>
      </c>
      <c r="C1554" s="252" t="s">
        <v>3166</v>
      </c>
      <c r="D1554" s="235" t="s">
        <v>980</v>
      </c>
      <c r="E1554" s="236">
        <v>20</v>
      </c>
      <c r="F1554" s="237"/>
      <c r="G1554" s="238">
        <f>ROUND(E1554*F1554,2)</f>
        <v>0</v>
      </c>
      <c r="H1554" s="237"/>
      <c r="I1554" s="238">
        <f>ROUND(E1554*H1554,2)</f>
        <v>0</v>
      </c>
      <c r="J1554" s="237"/>
      <c r="K1554" s="238">
        <f>ROUND(E1554*J1554,2)</f>
        <v>0</v>
      </c>
      <c r="L1554" s="238">
        <v>21</v>
      </c>
      <c r="M1554" s="238">
        <f>G1554*(1+L1554/100)</f>
        <v>0</v>
      </c>
      <c r="N1554" s="238">
        <v>0</v>
      </c>
      <c r="O1554" s="238">
        <f>ROUND(E1554*N1554,2)</f>
        <v>0</v>
      </c>
      <c r="P1554" s="238">
        <v>0</v>
      </c>
      <c r="Q1554" s="238">
        <f>ROUND(E1554*P1554,2)</f>
        <v>0</v>
      </c>
      <c r="R1554" s="238"/>
      <c r="S1554" s="238" t="s">
        <v>247</v>
      </c>
      <c r="T1554" s="239" t="s">
        <v>215</v>
      </c>
      <c r="U1554" s="222">
        <v>0</v>
      </c>
      <c r="V1554" s="222">
        <f>ROUND(E1554*U1554,2)</f>
        <v>0</v>
      </c>
      <c r="W1554" s="222"/>
      <c r="X1554" s="222" t="s">
        <v>248</v>
      </c>
      <c r="Y1554" s="211"/>
      <c r="Z1554" s="211"/>
      <c r="AA1554" s="211"/>
      <c r="AB1554" s="211"/>
      <c r="AC1554" s="211"/>
      <c r="AD1554" s="211"/>
      <c r="AE1554" s="211"/>
      <c r="AF1554" s="211"/>
      <c r="AG1554" s="211" t="s">
        <v>249</v>
      </c>
      <c r="AH1554" s="211"/>
      <c r="AI1554" s="211"/>
      <c r="AJ1554" s="211"/>
      <c r="AK1554" s="211"/>
      <c r="AL1554" s="211"/>
      <c r="AM1554" s="211"/>
      <c r="AN1554" s="211"/>
      <c r="AO1554" s="211"/>
      <c r="AP1554" s="211"/>
      <c r="AQ1554" s="211"/>
      <c r="AR1554" s="211"/>
      <c r="AS1554" s="211"/>
      <c r="AT1554" s="211"/>
      <c r="AU1554" s="211"/>
      <c r="AV1554" s="211"/>
      <c r="AW1554" s="211"/>
      <c r="AX1554" s="211"/>
      <c r="AY1554" s="211"/>
      <c r="AZ1554" s="211"/>
      <c r="BA1554" s="211"/>
      <c r="BB1554" s="211"/>
      <c r="BC1554" s="211"/>
      <c r="BD1554" s="211"/>
      <c r="BE1554" s="211"/>
      <c r="BF1554" s="211"/>
      <c r="BG1554" s="211"/>
      <c r="BH1554" s="211"/>
    </row>
    <row r="1555" spans="1:60" outlineLevel="1" x14ac:dyDescent="0.2">
      <c r="A1555" s="218"/>
      <c r="B1555" s="219"/>
      <c r="C1555" s="253" t="s">
        <v>3216</v>
      </c>
      <c r="D1555" s="240"/>
      <c r="E1555" s="240"/>
      <c r="F1555" s="240"/>
      <c r="G1555" s="240"/>
      <c r="H1555" s="222"/>
      <c r="I1555" s="222"/>
      <c r="J1555" s="222"/>
      <c r="K1555" s="222"/>
      <c r="L1555" s="222"/>
      <c r="M1555" s="222"/>
      <c r="N1555" s="222"/>
      <c r="O1555" s="222"/>
      <c r="P1555" s="222"/>
      <c r="Q1555" s="222"/>
      <c r="R1555" s="222"/>
      <c r="S1555" s="222"/>
      <c r="T1555" s="222"/>
      <c r="U1555" s="222"/>
      <c r="V1555" s="222"/>
      <c r="W1555" s="222"/>
      <c r="X1555" s="222"/>
      <c r="Y1555" s="211"/>
      <c r="Z1555" s="211"/>
      <c r="AA1555" s="211"/>
      <c r="AB1555" s="211"/>
      <c r="AC1555" s="211"/>
      <c r="AD1555" s="211"/>
      <c r="AE1555" s="211"/>
      <c r="AF1555" s="211"/>
      <c r="AG1555" s="211" t="s">
        <v>219</v>
      </c>
      <c r="AH1555" s="211"/>
      <c r="AI1555" s="211"/>
      <c r="AJ1555" s="211"/>
      <c r="AK1555" s="211"/>
      <c r="AL1555" s="211"/>
      <c r="AM1555" s="211"/>
      <c r="AN1555" s="211"/>
      <c r="AO1555" s="211"/>
      <c r="AP1555" s="211"/>
      <c r="AQ1555" s="211"/>
      <c r="AR1555" s="211"/>
      <c r="AS1555" s="211"/>
      <c r="AT1555" s="211"/>
      <c r="AU1555" s="211"/>
      <c r="AV1555" s="211"/>
      <c r="AW1555" s="211"/>
      <c r="AX1555" s="211"/>
      <c r="AY1555" s="211"/>
      <c r="AZ1555" s="211"/>
      <c r="BA1555" s="211"/>
      <c r="BB1555" s="211"/>
      <c r="BC1555" s="211"/>
      <c r="BD1555" s="211"/>
      <c r="BE1555" s="211"/>
      <c r="BF1555" s="211"/>
      <c r="BG1555" s="211"/>
      <c r="BH1555" s="211"/>
    </row>
    <row r="1556" spans="1:60" outlineLevel="1" x14ac:dyDescent="0.2">
      <c r="A1556" s="218"/>
      <c r="B1556" s="219"/>
      <c r="C1556" s="254" t="s">
        <v>3217</v>
      </c>
      <c r="D1556" s="242"/>
      <c r="E1556" s="242"/>
      <c r="F1556" s="242"/>
      <c r="G1556" s="242"/>
      <c r="H1556" s="222"/>
      <c r="I1556" s="222"/>
      <c r="J1556" s="222"/>
      <c r="K1556" s="222"/>
      <c r="L1556" s="222"/>
      <c r="M1556" s="222"/>
      <c r="N1556" s="222"/>
      <c r="O1556" s="222"/>
      <c r="P1556" s="222"/>
      <c r="Q1556" s="222"/>
      <c r="R1556" s="222"/>
      <c r="S1556" s="222"/>
      <c r="T1556" s="222"/>
      <c r="U1556" s="222"/>
      <c r="V1556" s="222"/>
      <c r="W1556" s="222"/>
      <c r="X1556" s="222"/>
      <c r="Y1556" s="211"/>
      <c r="Z1556" s="211"/>
      <c r="AA1556" s="211"/>
      <c r="AB1556" s="211"/>
      <c r="AC1556" s="211"/>
      <c r="AD1556" s="211"/>
      <c r="AE1556" s="211"/>
      <c r="AF1556" s="211"/>
      <c r="AG1556" s="211" t="s">
        <v>219</v>
      </c>
      <c r="AH1556" s="211"/>
      <c r="AI1556" s="211"/>
      <c r="AJ1556" s="211"/>
      <c r="AK1556" s="211"/>
      <c r="AL1556" s="211"/>
      <c r="AM1556" s="211"/>
      <c r="AN1556" s="211"/>
      <c r="AO1556" s="211"/>
      <c r="AP1556" s="211"/>
      <c r="AQ1556" s="211"/>
      <c r="AR1556" s="211"/>
      <c r="AS1556" s="211"/>
      <c r="AT1556" s="211"/>
      <c r="AU1556" s="211"/>
      <c r="AV1556" s="211"/>
      <c r="AW1556" s="211"/>
      <c r="AX1556" s="211"/>
      <c r="AY1556" s="211"/>
      <c r="AZ1556" s="211"/>
      <c r="BA1556" s="211"/>
      <c r="BB1556" s="211"/>
      <c r="BC1556" s="211"/>
      <c r="BD1556" s="211"/>
      <c r="BE1556" s="211"/>
      <c r="BF1556" s="211"/>
      <c r="BG1556" s="211"/>
      <c r="BH1556" s="211"/>
    </row>
    <row r="1557" spans="1:60" outlineLevel="1" x14ac:dyDescent="0.2">
      <c r="A1557" s="218"/>
      <c r="B1557" s="219"/>
      <c r="C1557" s="254" t="s">
        <v>3218</v>
      </c>
      <c r="D1557" s="242"/>
      <c r="E1557" s="242"/>
      <c r="F1557" s="242"/>
      <c r="G1557" s="242"/>
      <c r="H1557" s="222"/>
      <c r="I1557" s="222"/>
      <c r="J1557" s="222"/>
      <c r="K1557" s="222"/>
      <c r="L1557" s="222"/>
      <c r="M1557" s="222"/>
      <c r="N1557" s="222"/>
      <c r="O1557" s="222"/>
      <c r="P1557" s="222"/>
      <c r="Q1557" s="222"/>
      <c r="R1557" s="222"/>
      <c r="S1557" s="222"/>
      <c r="T1557" s="222"/>
      <c r="U1557" s="222"/>
      <c r="V1557" s="222"/>
      <c r="W1557" s="222"/>
      <c r="X1557" s="222"/>
      <c r="Y1557" s="211"/>
      <c r="Z1557" s="211"/>
      <c r="AA1557" s="211"/>
      <c r="AB1557" s="211"/>
      <c r="AC1557" s="211"/>
      <c r="AD1557" s="211"/>
      <c r="AE1557" s="211"/>
      <c r="AF1557" s="211"/>
      <c r="AG1557" s="211" t="s">
        <v>219</v>
      </c>
      <c r="AH1557" s="211"/>
      <c r="AI1557" s="211"/>
      <c r="AJ1557" s="211"/>
      <c r="AK1557" s="211"/>
      <c r="AL1557" s="211"/>
      <c r="AM1557" s="211"/>
      <c r="AN1557" s="211"/>
      <c r="AO1557" s="211"/>
      <c r="AP1557" s="211"/>
      <c r="AQ1557" s="211"/>
      <c r="AR1557" s="211"/>
      <c r="AS1557" s="211"/>
      <c r="AT1557" s="211"/>
      <c r="AU1557" s="211"/>
      <c r="AV1557" s="211"/>
      <c r="AW1557" s="211"/>
      <c r="AX1557" s="211"/>
      <c r="AY1557" s="211"/>
      <c r="AZ1557" s="211"/>
      <c r="BA1557" s="211"/>
      <c r="BB1557" s="211"/>
      <c r="BC1557" s="211"/>
      <c r="BD1557" s="211"/>
      <c r="BE1557" s="211"/>
      <c r="BF1557" s="211"/>
      <c r="BG1557" s="211"/>
      <c r="BH1557" s="211"/>
    </row>
    <row r="1558" spans="1:60" outlineLevel="1" x14ac:dyDescent="0.2">
      <c r="A1558" s="218"/>
      <c r="B1558" s="219"/>
      <c r="C1558" s="254" t="s">
        <v>3219</v>
      </c>
      <c r="D1558" s="242"/>
      <c r="E1558" s="242"/>
      <c r="F1558" s="242"/>
      <c r="G1558" s="242"/>
      <c r="H1558" s="222"/>
      <c r="I1558" s="222"/>
      <c r="J1558" s="222"/>
      <c r="K1558" s="222"/>
      <c r="L1558" s="222"/>
      <c r="M1558" s="222"/>
      <c r="N1558" s="222"/>
      <c r="O1558" s="222"/>
      <c r="P1558" s="222"/>
      <c r="Q1558" s="222"/>
      <c r="R1558" s="222"/>
      <c r="S1558" s="222"/>
      <c r="T1558" s="222"/>
      <c r="U1558" s="222"/>
      <c r="V1558" s="222"/>
      <c r="W1558" s="222"/>
      <c r="X1558" s="222"/>
      <c r="Y1558" s="211"/>
      <c r="Z1558" s="211"/>
      <c r="AA1558" s="211"/>
      <c r="AB1558" s="211"/>
      <c r="AC1558" s="211"/>
      <c r="AD1558" s="211"/>
      <c r="AE1558" s="211"/>
      <c r="AF1558" s="211"/>
      <c r="AG1558" s="211" t="s">
        <v>219</v>
      </c>
      <c r="AH1558" s="211"/>
      <c r="AI1558" s="211"/>
      <c r="AJ1558" s="211"/>
      <c r="AK1558" s="211"/>
      <c r="AL1558" s="211"/>
      <c r="AM1558" s="211"/>
      <c r="AN1558" s="211"/>
      <c r="AO1558" s="211"/>
      <c r="AP1558" s="211"/>
      <c r="AQ1558" s="211"/>
      <c r="AR1558" s="211"/>
      <c r="AS1558" s="211"/>
      <c r="AT1558" s="211"/>
      <c r="AU1558" s="211"/>
      <c r="AV1558" s="211"/>
      <c r="AW1558" s="211"/>
      <c r="AX1558" s="211"/>
      <c r="AY1558" s="211"/>
      <c r="AZ1558" s="211"/>
      <c r="BA1558" s="241" t="str">
        <f>C1558</f>
        <v>vodící lišty-	zaomítatelné vodící lišty vč. kotvících montážních válečků pro jejich vynesení (ZyRillo®-PE/ -EPS)</v>
      </c>
      <c r="BB1558" s="211"/>
      <c r="BC1558" s="211"/>
      <c r="BD1558" s="211"/>
      <c r="BE1558" s="211"/>
      <c r="BF1558" s="211"/>
      <c r="BG1558" s="211"/>
      <c r="BH1558" s="211"/>
    </row>
    <row r="1559" spans="1:60" outlineLevel="1" x14ac:dyDescent="0.2">
      <c r="A1559" s="218"/>
      <c r="B1559" s="219"/>
      <c r="C1559" s="254" t="s">
        <v>3163</v>
      </c>
      <c r="D1559" s="242"/>
      <c r="E1559" s="242"/>
      <c r="F1559" s="242"/>
      <c r="G1559" s="242"/>
      <c r="H1559" s="222"/>
      <c r="I1559" s="222"/>
      <c r="J1559" s="222"/>
      <c r="K1559" s="222"/>
      <c r="L1559" s="222"/>
      <c r="M1559" s="222"/>
      <c r="N1559" s="222"/>
      <c r="O1559" s="222"/>
      <c r="P1559" s="222"/>
      <c r="Q1559" s="222"/>
      <c r="R1559" s="222"/>
      <c r="S1559" s="222"/>
      <c r="T1559" s="222"/>
      <c r="U1559" s="222"/>
      <c r="V1559" s="222"/>
      <c r="W1559" s="222"/>
      <c r="X1559" s="222"/>
      <c r="Y1559" s="211"/>
      <c r="Z1559" s="211"/>
      <c r="AA1559" s="211"/>
      <c r="AB1559" s="211"/>
      <c r="AC1559" s="211"/>
      <c r="AD1559" s="211"/>
      <c r="AE1559" s="211"/>
      <c r="AF1559" s="211"/>
      <c r="AG1559" s="211" t="s">
        <v>219</v>
      </c>
      <c r="AH1559" s="211"/>
      <c r="AI1559" s="211"/>
      <c r="AJ1559" s="211"/>
      <c r="AK1559" s="211"/>
      <c r="AL1559" s="211"/>
      <c r="AM1559" s="211"/>
      <c r="AN1559" s="211"/>
      <c r="AO1559" s="211"/>
      <c r="AP1559" s="211"/>
      <c r="AQ1559" s="211"/>
      <c r="AR1559" s="211"/>
      <c r="AS1559" s="211"/>
      <c r="AT1559" s="211"/>
      <c r="AU1559" s="211"/>
      <c r="AV1559" s="211"/>
      <c r="AW1559" s="211"/>
      <c r="AX1559" s="211"/>
      <c r="AY1559" s="211"/>
      <c r="AZ1559" s="211"/>
      <c r="BA1559" s="211"/>
      <c r="BB1559" s="211"/>
      <c r="BC1559" s="211"/>
      <c r="BD1559" s="211"/>
      <c r="BE1559" s="211"/>
      <c r="BF1559" s="211"/>
      <c r="BG1559" s="211"/>
      <c r="BH1559" s="211"/>
    </row>
    <row r="1560" spans="1:60" outlineLevel="1" x14ac:dyDescent="0.2">
      <c r="A1560" s="218"/>
      <c r="B1560" s="219"/>
      <c r="C1560" s="268" t="s">
        <v>3167</v>
      </c>
      <c r="D1560" s="259"/>
      <c r="E1560" s="260">
        <v>20</v>
      </c>
      <c r="F1560" s="222"/>
      <c r="G1560" s="222"/>
      <c r="H1560" s="222"/>
      <c r="I1560" s="222"/>
      <c r="J1560" s="222"/>
      <c r="K1560" s="222"/>
      <c r="L1560" s="222"/>
      <c r="M1560" s="222"/>
      <c r="N1560" s="222"/>
      <c r="O1560" s="222"/>
      <c r="P1560" s="222"/>
      <c r="Q1560" s="222"/>
      <c r="R1560" s="222"/>
      <c r="S1560" s="222"/>
      <c r="T1560" s="222"/>
      <c r="U1560" s="222"/>
      <c r="V1560" s="222"/>
      <c r="W1560" s="222"/>
      <c r="X1560" s="222"/>
      <c r="Y1560" s="211"/>
      <c r="Z1560" s="211"/>
      <c r="AA1560" s="211"/>
      <c r="AB1560" s="211"/>
      <c r="AC1560" s="211"/>
      <c r="AD1560" s="211"/>
      <c r="AE1560" s="211"/>
      <c r="AF1560" s="211"/>
      <c r="AG1560" s="211" t="s">
        <v>288</v>
      </c>
      <c r="AH1560" s="211">
        <v>0</v>
      </c>
      <c r="AI1560" s="211"/>
      <c r="AJ1560" s="211"/>
      <c r="AK1560" s="211"/>
      <c r="AL1560" s="211"/>
      <c r="AM1560" s="211"/>
      <c r="AN1560" s="211"/>
      <c r="AO1560" s="211"/>
      <c r="AP1560" s="211"/>
      <c r="AQ1560" s="211"/>
      <c r="AR1560" s="211"/>
      <c r="AS1560" s="211"/>
      <c r="AT1560" s="211"/>
      <c r="AU1560" s="211"/>
      <c r="AV1560" s="211"/>
      <c r="AW1560" s="211"/>
      <c r="AX1560" s="211"/>
      <c r="AY1560" s="211"/>
      <c r="AZ1560" s="211"/>
      <c r="BA1560" s="211"/>
      <c r="BB1560" s="211"/>
      <c r="BC1560" s="211"/>
      <c r="BD1560" s="211"/>
      <c r="BE1560" s="211"/>
      <c r="BF1560" s="211"/>
      <c r="BG1560" s="211"/>
      <c r="BH1560" s="211"/>
    </row>
    <row r="1561" spans="1:60" outlineLevel="1" x14ac:dyDescent="0.2">
      <c r="A1561" s="233">
        <v>383</v>
      </c>
      <c r="B1561" s="234" t="s">
        <v>3168</v>
      </c>
      <c r="C1561" s="252" t="s">
        <v>3169</v>
      </c>
      <c r="D1561" s="235" t="s">
        <v>980</v>
      </c>
      <c r="E1561" s="236">
        <v>5</v>
      </c>
      <c r="F1561" s="237"/>
      <c r="G1561" s="238">
        <f>ROUND(E1561*F1561,2)</f>
        <v>0</v>
      </c>
      <c r="H1561" s="237"/>
      <c r="I1561" s="238">
        <f>ROUND(E1561*H1561,2)</f>
        <v>0</v>
      </c>
      <c r="J1561" s="237"/>
      <c r="K1561" s="238">
        <f>ROUND(E1561*J1561,2)</f>
        <v>0</v>
      </c>
      <c r="L1561" s="238">
        <v>21</v>
      </c>
      <c r="M1561" s="238">
        <f>G1561*(1+L1561/100)</f>
        <v>0</v>
      </c>
      <c r="N1561" s="238">
        <v>0</v>
      </c>
      <c r="O1561" s="238">
        <f>ROUND(E1561*N1561,2)</f>
        <v>0</v>
      </c>
      <c r="P1561" s="238">
        <v>0</v>
      </c>
      <c r="Q1561" s="238">
        <f>ROUND(E1561*P1561,2)</f>
        <v>0</v>
      </c>
      <c r="R1561" s="238"/>
      <c r="S1561" s="238" t="s">
        <v>247</v>
      </c>
      <c r="T1561" s="239" t="s">
        <v>215</v>
      </c>
      <c r="U1561" s="222">
        <v>0</v>
      </c>
      <c r="V1561" s="222">
        <f>ROUND(E1561*U1561,2)</f>
        <v>0</v>
      </c>
      <c r="W1561" s="222"/>
      <c r="X1561" s="222" t="s">
        <v>248</v>
      </c>
      <c r="Y1561" s="211"/>
      <c r="Z1561" s="211"/>
      <c r="AA1561" s="211"/>
      <c r="AB1561" s="211"/>
      <c r="AC1561" s="211"/>
      <c r="AD1561" s="211"/>
      <c r="AE1561" s="211"/>
      <c r="AF1561" s="211"/>
      <c r="AG1561" s="211" t="s">
        <v>249</v>
      </c>
      <c r="AH1561" s="211"/>
      <c r="AI1561" s="211"/>
      <c r="AJ1561" s="211"/>
      <c r="AK1561" s="211"/>
      <c r="AL1561" s="211"/>
      <c r="AM1561" s="211"/>
      <c r="AN1561" s="211"/>
      <c r="AO1561" s="211"/>
      <c r="AP1561" s="211"/>
      <c r="AQ1561" s="211"/>
      <c r="AR1561" s="211"/>
      <c r="AS1561" s="211"/>
      <c r="AT1561" s="211"/>
      <c r="AU1561" s="211"/>
      <c r="AV1561" s="211"/>
      <c r="AW1561" s="211"/>
      <c r="AX1561" s="211"/>
      <c r="AY1561" s="211"/>
      <c r="AZ1561" s="211"/>
      <c r="BA1561" s="211"/>
      <c r="BB1561" s="211"/>
      <c r="BC1561" s="211"/>
      <c r="BD1561" s="211"/>
      <c r="BE1561" s="211"/>
      <c r="BF1561" s="211"/>
      <c r="BG1561" s="211"/>
      <c r="BH1561" s="211"/>
    </row>
    <row r="1562" spans="1:60" outlineLevel="1" x14ac:dyDescent="0.2">
      <c r="A1562" s="218"/>
      <c r="B1562" s="219"/>
      <c r="C1562" s="253" t="s">
        <v>3216</v>
      </c>
      <c r="D1562" s="240"/>
      <c r="E1562" s="240"/>
      <c r="F1562" s="240"/>
      <c r="G1562" s="240"/>
      <c r="H1562" s="222"/>
      <c r="I1562" s="222"/>
      <c r="J1562" s="222"/>
      <c r="K1562" s="222"/>
      <c r="L1562" s="222"/>
      <c r="M1562" s="222"/>
      <c r="N1562" s="222"/>
      <c r="O1562" s="222"/>
      <c r="P1562" s="222"/>
      <c r="Q1562" s="222"/>
      <c r="R1562" s="222"/>
      <c r="S1562" s="222"/>
      <c r="T1562" s="222"/>
      <c r="U1562" s="222"/>
      <c r="V1562" s="222"/>
      <c r="W1562" s="222"/>
      <c r="X1562" s="222"/>
      <c r="Y1562" s="211"/>
      <c r="Z1562" s="211"/>
      <c r="AA1562" s="211"/>
      <c r="AB1562" s="211"/>
      <c r="AC1562" s="211"/>
      <c r="AD1562" s="211"/>
      <c r="AE1562" s="211"/>
      <c r="AF1562" s="211"/>
      <c r="AG1562" s="211" t="s">
        <v>219</v>
      </c>
      <c r="AH1562" s="211"/>
      <c r="AI1562" s="211"/>
      <c r="AJ1562" s="211"/>
      <c r="AK1562" s="211"/>
      <c r="AL1562" s="211"/>
      <c r="AM1562" s="211"/>
      <c r="AN1562" s="211"/>
      <c r="AO1562" s="211"/>
      <c r="AP1562" s="211"/>
      <c r="AQ1562" s="211"/>
      <c r="AR1562" s="211"/>
      <c r="AS1562" s="211"/>
      <c r="AT1562" s="211"/>
      <c r="AU1562" s="211"/>
      <c r="AV1562" s="211"/>
      <c r="AW1562" s="211"/>
      <c r="AX1562" s="211"/>
      <c r="AY1562" s="211"/>
      <c r="AZ1562" s="211"/>
      <c r="BA1562" s="211"/>
      <c r="BB1562" s="211"/>
      <c r="BC1562" s="211"/>
      <c r="BD1562" s="211"/>
      <c r="BE1562" s="211"/>
      <c r="BF1562" s="211"/>
      <c r="BG1562" s="211"/>
      <c r="BH1562" s="211"/>
    </row>
    <row r="1563" spans="1:60" outlineLevel="1" x14ac:dyDescent="0.2">
      <c r="A1563" s="218"/>
      <c r="B1563" s="219"/>
      <c r="C1563" s="254" t="s">
        <v>3217</v>
      </c>
      <c r="D1563" s="242"/>
      <c r="E1563" s="242"/>
      <c r="F1563" s="242"/>
      <c r="G1563" s="242"/>
      <c r="H1563" s="222"/>
      <c r="I1563" s="222"/>
      <c r="J1563" s="222"/>
      <c r="K1563" s="222"/>
      <c r="L1563" s="222"/>
      <c r="M1563" s="222"/>
      <c r="N1563" s="222"/>
      <c r="O1563" s="222"/>
      <c r="P1563" s="222"/>
      <c r="Q1563" s="222"/>
      <c r="R1563" s="222"/>
      <c r="S1563" s="222"/>
      <c r="T1563" s="222"/>
      <c r="U1563" s="222"/>
      <c r="V1563" s="222"/>
      <c r="W1563" s="222"/>
      <c r="X1563" s="222"/>
      <c r="Y1563" s="211"/>
      <c r="Z1563" s="211"/>
      <c r="AA1563" s="211"/>
      <c r="AB1563" s="211"/>
      <c r="AC1563" s="211"/>
      <c r="AD1563" s="211"/>
      <c r="AE1563" s="211"/>
      <c r="AF1563" s="211"/>
      <c r="AG1563" s="211" t="s">
        <v>219</v>
      </c>
      <c r="AH1563" s="211"/>
      <c r="AI1563" s="211"/>
      <c r="AJ1563" s="211"/>
      <c r="AK1563" s="211"/>
      <c r="AL1563" s="211"/>
      <c r="AM1563" s="211"/>
      <c r="AN1563" s="211"/>
      <c r="AO1563" s="211"/>
      <c r="AP1563" s="211"/>
      <c r="AQ1563" s="211"/>
      <c r="AR1563" s="211"/>
      <c r="AS1563" s="211"/>
      <c r="AT1563" s="211"/>
      <c r="AU1563" s="211"/>
      <c r="AV1563" s="211"/>
      <c r="AW1563" s="211"/>
      <c r="AX1563" s="211"/>
      <c r="AY1563" s="211"/>
      <c r="AZ1563" s="211"/>
      <c r="BA1563" s="211"/>
      <c r="BB1563" s="211"/>
      <c r="BC1563" s="211"/>
      <c r="BD1563" s="211"/>
      <c r="BE1563" s="211"/>
      <c r="BF1563" s="211"/>
      <c r="BG1563" s="211"/>
      <c r="BH1563" s="211"/>
    </row>
    <row r="1564" spans="1:60" outlineLevel="1" x14ac:dyDescent="0.2">
      <c r="A1564" s="218"/>
      <c r="B1564" s="219"/>
      <c r="C1564" s="254" t="s">
        <v>3218</v>
      </c>
      <c r="D1564" s="242"/>
      <c r="E1564" s="242"/>
      <c r="F1564" s="242"/>
      <c r="G1564" s="242"/>
      <c r="H1564" s="222"/>
      <c r="I1564" s="222"/>
      <c r="J1564" s="222"/>
      <c r="K1564" s="222"/>
      <c r="L1564" s="222"/>
      <c r="M1564" s="222"/>
      <c r="N1564" s="222"/>
      <c r="O1564" s="222"/>
      <c r="P1564" s="222"/>
      <c r="Q1564" s="222"/>
      <c r="R1564" s="222"/>
      <c r="S1564" s="222"/>
      <c r="T1564" s="222"/>
      <c r="U1564" s="222"/>
      <c r="V1564" s="222"/>
      <c r="W1564" s="222"/>
      <c r="X1564" s="222"/>
      <c r="Y1564" s="211"/>
      <c r="Z1564" s="211"/>
      <c r="AA1564" s="211"/>
      <c r="AB1564" s="211"/>
      <c r="AC1564" s="211"/>
      <c r="AD1564" s="211"/>
      <c r="AE1564" s="211"/>
      <c r="AF1564" s="211"/>
      <c r="AG1564" s="211" t="s">
        <v>219</v>
      </c>
      <c r="AH1564" s="211"/>
      <c r="AI1564" s="211"/>
      <c r="AJ1564" s="211"/>
      <c r="AK1564" s="211"/>
      <c r="AL1564" s="211"/>
      <c r="AM1564" s="211"/>
      <c r="AN1564" s="211"/>
      <c r="AO1564" s="211"/>
      <c r="AP1564" s="211"/>
      <c r="AQ1564" s="211"/>
      <c r="AR1564" s="211"/>
      <c r="AS1564" s="211"/>
      <c r="AT1564" s="211"/>
      <c r="AU1564" s="211"/>
      <c r="AV1564" s="211"/>
      <c r="AW1564" s="211"/>
      <c r="AX1564" s="211"/>
      <c r="AY1564" s="211"/>
      <c r="AZ1564" s="211"/>
      <c r="BA1564" s="211"/>
      <c r="BB1564" s="211"/>
      <c r="BC1564" s="211"/>
      <c r="BD1564" s="211"/>
      <c r="BE1564" s="211"/>
      <c r="BF1564" s="211"/>
      <c r="BG1564" s="211"/>
      <c r="BH1564" s="211"/>
    </row>
    <row r="1565" spans="1:60" outlineLevel="1" x14ac:dyDescent="0.2">
      <c r="A1565" s="218"/>
      <c r="B1565" s="219"/>
      <c r="C1565" s="254" t="s">
        <v>3219</v>
      </c>
      <c r="D1565" s="242"/>
      <c r="E1565" s="242"/>
      <c r="F1565" s="242"/>
      <c r="G1565" s="242"/>
      <c r="H1565" s="222"/>
      <c r="I1565" s="222"/>
      <c r="J1565" s="222"/>
      <c r="K1565" s="222"/>
      <c r="L1565" s="222"/>
      <c r="M1565" s="222"/>
      <c r="N1565" s="222"/>
      <c r="O1565" s="222"/>
      <c r="P1565" s="222"/>
      <c r="Q1565" s="222"/>
      <c r="R1565" s="222"/>
      <c r="S1565" s="222"/>
      <c r="T1565" s="222"/>
      <c r="U1565" s="222"/>
      <c r="V1565" s="222"/>
      <c r="W1565" s="222"/>
      <c r="X1565" s="222"/>
      <c r="Y1565" s="211"/>
      <c r="Z1565" s="211"/>
      <c r="AA1565" s="211"/>
      <c r="AB1565" s="211"/>
      <c r="AC1565" s="211"/>
      <c r="AD1565" s="211"/>
      <c r="AE1565" s="211"/>
      <c r="AF1565" s="211"/>
      <c r="AG1565" s="211" t="s">
        <v>219</v>
      </c>
      <c r="AH1565" s="211"/>
      <c r="AI1565" s="211"/>
      <c r="AJ1565" s="211"/>
      <c r="AK1565" s="211"/>
      <c r="AL1565" s="211"/>
      <c r="AM1565" s="211"/>
      <c r="AN1565" s="211"/>
      <c r="AO1565" s="211"/>
      <c r="AP1565" s="211"/>
      <c r="AQ1565" s="211"/>
      <c r="AR1565" s="211"/>
      <c r="AS1565" s="211"/>
      <c r="AT1565" s="211"/>
      <c r="AU1565" s="211"/>
      <c r="AV1565" s="211"/>
      <c r="AW1565" s="211"/>
      <c r="AX1565" s="211"/>
      <c r="AY1565" s="211"/>
      <c r="AZ1565" s="211"/>
      <c r="BA1565" s="241" t="str">
        <f>C1565</f>
        <v>vodící lišty-	zaomítatelné vodící lišty vč. kotvících montážních válečků pro jejich vynesení (ZyRillo®-PE/ -EPS)</v>
      </c>
      <c r="BB1565" s="211"/>
      <c r="BC1565" s="211"/>
      <c r="BD1565" s="211"/>
      <c r="BE1565" s="211"/>
      <c r="BF1565" s="211"/>
      <c r="BG1565" s="211"/>
      <c r="BH1565" s="211"/>
    </row>
    <row r="1566" spans="1:60" outlineLevel="1" x14ac:dyDescent="0.2">
      <c r="A1566" s="218"/>
      <c r="B1566" s="219"/>
      <c r="C1566" s="254" t="s">
        <v>3163</v>
      </c>
      <c r="D1566" s="242"/>
      <c r="E1566" s="242"/>
      <c r="F1566" s="242"/>
      <c r="G1566" s="242"/>
      <c r="H1566" s="222"/>
      <c r="I1566" s="222"/>
      <c r="J1566" s="222"/>
      <c r="K1566" s="222"/>
      <c r="L1566" s="222"/>
      <c r="M1566" s="222"/>
      <c r="N1566" s="222"/>
      <c r="O1566" s="222"/>
      <c r="P1566" s="222"/>
      <c r="Q1566" s="222"/>
      <c r="R1566" s="222"/>
      <c r="S1566" s="222"/>
      <c r="T1566" s="222"/>
      <c r="U1566" s="222"/>
      <c r="V1566" s="222"/>
      <c r="W1566" s="222"/>
      <c r="X1566" s="222"/>
      <c r="Y1566" s="211"/>
      <c r="Z1566" s="211"/>
      <c r="AA1566" s="211"/>
      <c r="AB1566" s="211"/>
      <c r="AC1566" s="211"/>
      <c r="AD1566" s="211"/>
      <c r="AE1566" s="211"/>
      <c r="AF1566" s="211"/>
      <c r="AG1566" s="211" t="s">
        <v>219</v>
      </c>
      <c r="AH1566" s="211"/>
      <c r="AI1566" s="211"/>
      <c r="AJ1566" s="211"/>
      <c r="AK1566" s="211"/>
      <c r="AL1566" s="211"/>
      <c r="AM1566" s="211"/>
      <c r="AN1566" s="211"/>
      <c r="AO1566" s="211"/>
      <c r="AP1566" s="211"/>
      <c r="AQ1566" s="211"/>
      <c r="AR1566" s="211"/>
      <c r="AS1566" s="211"/>
      <c r="AT1566" s="211"/>
      <c r="AU1566" s="211"/>
      <c r="AV1566" s="211"/>
      <c r="AW1566" s="211"/>
      <c r="AX1566" s="211"/>
      <c r="AY1566" s="211"/>
      <c r="AZ1566" s="211"/>
      <c r="BA1566" s="211"/>
      <c r="BB1566" s="211"/>
      <c r="BC1566" s="211"/>
      <c r="BD1566" s="211"/>
      <c r="BE1566" s="211"/>
      <c r="BF1566" s="211"/>
      <c r="BG1566" s="211"/>
      <c r="BH1566" s="211"/>
    </row>
    <row r="1567" spans="1:60" outlineLevel="1" x14ac:dyDescent="0.2">
      <c r="A1567" s="218"/>
      <c r="B1567" s="219"/>
      <c r="C1567" s="268" t="s">
        <v>3170</v>
      </c>
      <c r="D1567" s="259"/>
      <c r="E1567" s="260">
        <v>5</v>
      </c>
      <c r="F1567" s="222"/>
      <c r="G1567" s="222"/>
      <c r="H1567" s="222"/>
      <c r="I1567" s="222"/>
      <c r="J1567" s="222"/>
      <c r="K1567" s="222"/>
      <c r="L1567" s="222"/>
      <c r="M1567" s="222"/>
      <c r="N1567" s="222"/>
      <c r="O1567" s="222"/>
      <c r="P1567" s="222"/>
      <c r="Q1567" s="222"/>
      <c r="R1567" s="222"/>
      <c r="S1567" s="222"/>
      <c r="T1567" s="222"/>
      <c r="U1567" s="222"/>
      <c r="V1567" s="222"/>
      <c r="W1567" s="222"/>
      <c r="X1567" s="222"/>
      <c r="Y1567" s="211"/>
      <c r="Z1567" s="211"/>
      <c r="AA1567" s="211"/>
      <c r="AB1567" s="211"/>
      <c r="AC1567" s="211"/>
      <c r="AD1567" s="211"/>
      <c r="AE1567" s="211"/>
      <c r="AF1567" s="211"/>
      <c r="AG1567" s="211" t="s">
        <v>288</v>
      </c>
      <c r="AH1567" s="211">
        <v>0</v>
      </c>
      <c r="AI1567" s="211"/>
      <c r="AJ1567" s="211"/>
      <c r="AK1567" s="211"/>
      <c r="AL1567" s="211"/>
      <c r="AM1567" s="211"/>
      <c r="AN1567" s="211"/>
      <c r="AO1567" s="211"/>
      <c r="AP1567" s="211"/>
      <c r="AQ1567" s="211"/>
      <c r="AR1567" s="211"/>
      <c r="AS1567" s="211"/>
      <c r="AT1567" s="211"/>
      <c r="AU1567" s="211"/>
      <c r="AV1567" s="211"/>
      <c r="AW1567" s="211"/>
      <c r="AX1567" s="211"/>
      <c r="AY1567" s="211"/>
      <c r="AZ1567" s="211"/>
      <c r="BA1567" s="211"/>
      <c r="BB1567" s="211"/>
      <c r="BC1567" s="211"/>
      <c r="BD1567" s="211"/>
      <c r="BE1567" s="211"/>
      <c r="BF1567" s="211"/>
      <c r="BG1567" s="211"/>
      <c r="BH1567" s="211"/>
    </row>
    <row r="1568" spans="1:60" outlineLevel="1" x14ac:dyDescent="0.2">
      <c r="A1568" s="233">
        <v>384</v>
      </c>
      <c r="B1568" s="234" t="s">
        <v>3171</v>
      </c>
      <c r="C1568" s="252" t="s">
        <v>3172</v>
      </c>
      <c r="D1568" s="235" t="s">
        <v>980</v>
      </c>
      <c r="E1568" s="236">
        <v>10</v>
      </c>
      <c r="F1568" s="237"/>
      <c r="G1568" s="238">
        <f>ROUND(E1568*F1568,2)</f>
        <v>0</v>
      </c>
      <c r="H1568" s="237"/>
      <c r="I1568" s="238">
        <f>ROUND(E1568*H1568,2)</f>
        <v>0</v>
      </c>
      <c r="J1568" s="237"/>
      <c r="K1568" s="238">
        <f>ROUND(E1568*J1568,2)</f>
        <v>0</v>
      </c>
      <c r="L1568" s="238">
        <v>21</v>
      </c>
      <c r="M1568" s="238">
        <f>G1568*(1+L1568/100)</f>
        <v>0</v>
      </c>
      <c r="N1568" s="238">
        <v>0</v>
      </c>
      <c r="O1568" s="238">
        <f>ROUND(E1568*N1568,2)</f>
        <v>0</v>
      </c>
      <c r="P1568" s="238">
        <v>0</v>
      </c>
      <c r="Q1568" s="238">
        <f>ROUND(E1568*P1568,2)</f>
        <v>0</v>
      </c>
      <c r="R1568" s="238"/>
      <c r="S1568" s="238" t="s">
        <v>247</v>
      </c>
      <c r="T1568" s="239" t="s">
        <v>215</v>
      </c>
      <c r="U1568" s="222">
        <v>0</v>
      </c>
      <c r="V1568" s="222">
        <f>ROUND(E1568*U1568,2)</f>
        <v>0</v>
      </c>
      <c r="W1568" s="222"/>
      <c r="X1568" s="222" t="s">
        <v>248</v>
      </c>
      <c r="Y1568" s="211"/>
      <c r="Z1568" s="211"/>
      <c r="AA1568" s="211"/>
      <c r="AB1568" s="211"/>
      <c r="AC1568" s="211"/>
      <c r="AD1568" s="211"/>
      <c r="AE1568" s="211"/>
      <c r="AF1568" s="211"/>
      <c r="AG1568" s="211" t="s">
        <v>249</v>
      </c>
      <c r="AH1568" s="211"/>
      <c r="AI1568" s="211"/>
      <c r="AJ1568" s="211"/>
      <c r="AK1568" s="211"/>
      <c r="AL1568" s="211"/>
      <c r="AM1568" s="211"/>
      <c r="AN1568" s="211"/>
      <c r="AO1568" s="211"/>
      <c r="AP1568" s="211"/>
      <c r="AQ1568" s="211"/>
      <c r="AR1568" s="211"/>
      <c r="AS1568" s="211"/>
      <c r="AT1568" s="211"/>
      <c r="AU1568" s="211"/>
      <c r="AV1568" s="211"/>
      <c r="AW1568" s="211"/>
      <c r="AX1568" s="211"/>
      <c r="AY1568" s="211"/>
      <c r="AZ1568" s="211"/>
      <c r="BA1568" s="211"/>
      <c r="BB1568" s="211"/>
      <c r="BC1568" s="211"/>
      <c r="BD1568" s="211"/>
      <c r="BE1568" s="211"/>
      <c r="BF1568" s="211"/>
      <c r="BG1568" s="211"/>
      <c r="BH1568" s="211"/>
    </row>
    <row r="1569" spans="1:60" outlineLevel="1" x14ac:dyDescent="0.2">
      <c r="A1569" s="218"/>
      <c r="B1569" s="219"/>
      <c r="C1569" s="253" t="s">
        <v>3220</v>
      </c>
      <c r="D1569" s="240"/>
      <c r="E1569" s="240"/>
      <c r="F1569" s="240"/>
      <c r="G1569" s="240"/>
      <c r="H1569" s="222"/>
      <c r="I1569" s="222"/>
      <c r="J1569" s="222"/>
      <c r="K1569" s="222"/>
      <c r="L1569" s="222"/>
      <c r="M1569" s="222"/>
      <c r="N1569" s="222"/>
      <c r="O1569" s="222"/>
      <c r="P1569" s="222"/>
      <c r="Q1569" s="222"/>
      <c r="R1569" s="222"/>
      <c r="S1569" s="222"/>
      <c r="T1569" s="222"/>
      <c r="U1569" s="222"/>
      <c r="V1569" s="222"/>
      <c r="W1569" s="222"/>
      <c r="X1569" s="222"/>
      <c r="Y1569" s="211"/>
      <c r="Z1569" s="211"/>
      <c r="AA1569" s="211"/>
      <c r="AB1569" s="211"/>
      <c r="AC1569" s="211"/>
      <c r="AD1569" s="211"/>
      <c r="AE1569" s="211"/>
      <c r="AF1569" s="211"/>
      <c r="AG1569" s="211" t="s">
        <v>219</v>
      </c>
      <c r="AH1569" s="211"/>
      <c r="AI1569" s="211"/>
      <c r="AJ1569" s="211"/>
      <c r="AK1569" s="211"/>
      <c r="AL1569" s="211"/>
      <c r="AM1569" s="211"/>
      <c r="AN1569" s="211"/>
      <c r="AO1569" s="211"/>
      <c r="AP1569" s="211"/>
      <c r="AQ1569" s="211"/>
      <c r="AR1569" s="211"/>
      <c r="AS1569" s="211"/>
      <c r="AT1569" s="211"/>
      <c r="AU1569" s="211"/>
      <c r="AV1569" s="211"/>
      <c r="AW1569" s="211"/>
      <c r="AX1569" s="211"/>
      <c r="AY1569" s="211"/>
      <c r="AZ1569" s="211"/>
      <c r="BA1569" s="211"/>
      <c r="BB1569" s="211"/>
      <c r="BC1569" s="211"/>
      <c r="BD1569" s="211"/>
      <c r="BE1569" s="211"/>
      <c r="BF1569" s="211"/>
      <c r="BG1569" s="211"/>
      <c r="BH1569" s="211"/>
    </row>
    <row r="1570" spans="1:60" outlineLevel="1" x14ac:dyDescent="0.2">
      <c r="A1570" s="218"/>
      <c r="B1570" s="219"/>
      <c r="C1570" s="254" t="s">
        <v>3216</v>
      </c>
      <c r="D1570" s="242"/>
      <c r="E1570" s="242"/>
      <c r="F1570" s="242"/>
      <c r="G1570" s="242"/>
      <c r="H1570" s="222"/>
      <c r="I1570" s="222"/>
      <c r="J1570" s="222"/>
      <c r="K1570" s="222"/>
      <c r="L1570" s="222"/>
      <c r="M1570" s="222"/>
      <c r="N1570" s="222"/>
      <c r="O1570" s="222"/>
      <c r="P1570" s="222"/>
      <c r="Q1570" s="222"/>
      <c r="R1570" s="222"/>
      <c r="S1570" s="222"/>
      <c r="T1570" s="222"/>
      <c r="U1570" s="222"/>
      <c r="V1570" s="222"/>
      <c r="W1570" s="222"/>
      <c r="X1570" s="222"/>
      <c r="Y1570" s="211"/>
      <c r="Z1570" s="211"/>
      <c r="AA1570" s="211"/>
      <c r="AB1570" s="211"/>
      <c r="AC1570" s="211"/>
      <c r="AD1570" s="211"/>
      <c r="AE1570" s="211"/>
      <c r="AF1570" s="211"/>
      <c r="AG1570" s="211" t="s">
        <v>219</v>
      </c>
      <c r="AH1570" s="211"/>
      <c r="AI1570" s="211"/>
      <c r="AJ1570" s="211"/>
      <c r="AK1570" s="211"/>
      <c r="AL1570" s="211"/>
      <c r="AM1570" s="211"/>
      <c r="AN1570" s="211"/>
      <c r="AO1570" s="211"/>
      <c r="AP1570" s="211"/>
      <c r="AQ1570" s="211"/>
      <c r="AR1570" s="211"/>
      <c r="AS1570" s="211"/>
      <c r="AT1570" s="211"/>
      <c r="AU1570" s="211"/>
      <c r="AV1570" s="211"/>
      <c r="AW1570" s="211"/>
      <c r="AX1570" s="211"/>
      <c r="AY1570" s="211"/>
      <c r="AZ1570" s="211"/>
      <c r="BA1570" s="211"/>
      <c r="BB1570" s="211"/>
      <c r="BC1570" s="211"/>
      <c r="BD1570" s="211"/>
      <c r="BE1570" s="211"/>
      <c r="BF1570" s="211"/>
      <c r="BG1570" s="211"/>
      <c r="BH1570" s="211"/>
    </row>
    <row r="1571" spans="1:60" outlineLevel="1" x14ac:dyDescent="0.2">
      <c r="A1571" s="218"/>
      <c r="B1571" s="219"/>
      <c r="C1571" s="254" t="s">
        <v>3217</v>
      </c>
      <c r="D1571" s="242"/>
      <c r="E1571" s="242"/>
      <c r="F1571" s="242"/>
      <c r="G1571" s="242"/>
      <c r="H1571" s="222"/>
      <c r="I1571" s="222"/>
      <c r="J1571" s="222"/>
      <c r="K1571" s="222"/>
      <c r="L1571" s="222"/>
      <c r="M1571" s="222"/>
      <c r="N1571" s="222"/>
      <c r="O1571" s="222"/>
      <c r="P1571" s="222"/>
      <c r="Q1571" s="222"/>
      <c r="R1571" s="222"/>
      <c r="S1571" s="222"/>
      <c r="T1571" s="222"/>
      <c r="U1571" s="222"/>
      <c r="V1571" s="222"/>
      <c r="W1571" s="222"/>
      <c r="X1571" s="222"/>
      <c r="Y1571" s="211"/>
      <c r="Z1571" s="211"/>
      <c r="AA1571" s="211"/>
      <c r="AB1571" s="211"/>
      <c r="AC1571" s="211"/>
      <c r="AD1571" s="211"/>
      <c r="AE1571" s="211"/>
      <c r="AF1571" s="211"/>
      <c r="AG1571" s="211" t="s">
        <v>219</v>
      </c>
      <c r="AH1571" s="211"/>
      <c r="AI1571" s="211"/>
      <c r="AJ1571" s="211"/>
      <c r="AK1571" s="211"/>
      <c r="AL1571" s="211"/>
      <c r="AM1571" s="211"/>
      <c r="AN1571" s="211"/>
      <c r="AO1571" s="211"/>
      <c r="AP1571" s="211"/>
      <c r="AQ1571" s="211"/>
      <c r="AR1571" s="211"/>
      <c r="AS1571" s="211"/>
      <c r="AT1571" s="211"/>
      <c r="AU1571" s="211"/>
      <c r="AV1571" s="211"/>
      <c r="AW1571" s="211"/>
      <c r="AX1571" s="211"/>
      <c r="AY1571" s="211"/>
      <c r="AZ1571" s="211"/>
      <c r="BA1571" s="211"/>
      <c r="BB1571" s="211"/>
      <c r="BC1571" s="211"/>
      <c r="BD1571" s="211"/>
      <c r="BE1571" s="211"/>
      <c r="BF1571" s="211"/>
      <c r="BG1571" s="211"/>
      <c r="BH1571" s="211"/>
    </row>
    <row r="1572" spans="1:60" outlineLevel="1" x14ac:dyDescent="0.2">
      <c r="A1572" s="218"/>
      <c r="B1572" s="219"/>
      <c r="C1572" s="254" t="s">
        <v>3218</v>
      </c>
      <c r="D1572" s="242"/>
      <c r="E1572" s="242"/>
      <c r="F1572" s="242"/>
      <c r="G1572" s="242"/>
      <c r="H1572" s="222"/>
      <c r="I1572" s="222"/>
      <c r="J1572" s="222"/>
      <c r="K1572" s="222"/>
      <c r="L1572" s="222"/>
      <c r="M1572" s="222"/>
      <c r="N1572" s="222"/>
      <c r="O1572" s="222"/>
      <c r="P1572" s="222"/>
      <c r="Q1572" s="222"/>
      <c r="R1572" s="222"/>
      <c r="S1572" s="222"/>
      <c r="T1572" s="222"/>
      <c r="U1572" s="222"/>
      <c r="V1572" s="222"/>
      <c r="W1572" s="222"/>
      <c r="X1572" s="222"/>
      <c r="Y1572" s="211"/>
      <c r="Z1572" s="211"/>
      <c r="AA1572" s="211"/>
      <c r="AB1572" s="211"/>
      <c r="AC1572" s="211"/>
      <c r="AD1572" s="211"/>
      <c r="AE1572" s="211"/>
      <c r="AF1572" s="211"/>
      <c r="AG1572" s="211" t="s">
        <v>219</v>
      </c>
      <c r="AH1572" s="211"/>
      <c r="AI1572" s="211"/>
      <c r="AJ1572" s="211"/>
      <c r="AK1572" s="211"/>
      <c r="AL1572" s="211"/>
      <c r="AM1572" s="211"/>
      <c r="AN1572" s="211"/>
      <c r="AO1572" s="211"/>
      <c r="AP1572" s="211"/>
      <c r="AQ1572" s="211"/>
      <c r="AR1572" s="211"/>
      <c r="AS1572" s="211"/>
      <c r="AT1572" s="211"/>
      <c r="AU1572" s="211"/>
      <c r="AV1572" s="211"/>
      <c r="AW1572" s="211"/>
      <c r="AX1572" s="211"/>
      <c r="AY1572" s="211"/>
      <c r="AZ1572" s="211"/>
      <c r="BA1572" s="211"/>
      <c r="BB1572" s="211"/>
      <c r="BC1572" s="211"/>
      <c r="BD1572" s="211"/>
      <c r="BE1572" s="211"/>
      <c r="BF1572" s="211"/>
      <c r="BG1572" s="211"/>
      <c r="BH1572" s="211"/>
    </row>
    <row r="1573" spans="1:60" outlineLevel="1" x14ac:dyDescent="0.2">
      <c r="A1573" s="218"/>
      <c r="B1573" s="219"/>
      <c r="C1573" s="254" t="s">
        <v>3219</v>
      </c>
      <c r="D1573" s="242"/>
      <c r="E1573" s="242"/>
      <c r="F1573" s="242"/>
      <c r="G1573" s="242"/>
      <c r="H1573" s="222"/>
      <c r="I1573" s="222"/>
      <c r="J1573" s="222"/>
      <c r="K1573" s="222"/>
      <c r="L1573" s="222"/>
      <c r="M1573" s="222"/>
      <c r="N1573" s="222"/>
      <c r="O1573" s="222"/>
      <c r="P1573" s="222"/>
      <c r="Q1573" s="222"/>
      <c r="R1573" s="222"/>
      <c r="S1573" s="222"/>
      <c r="T1573" s="222"/>
      <c r="U1573" s="222"/>
      <c r="V1573" s="222"/>
      <c r="W1573" s="222"/>
      <c r="X1573" s="222"/>
      <c r="Y1573" s="211"/>
      <c r="Z1573" s="211"/>
      <c r="AA1573" s="211"/>
      <c r="AB1573" s="211"/>
      <c r="AC1573" s="211"/>
      <c r="AD1573" s="211"/>
      <c r="AE1573" s="211"/>
      <c r="AF1573" s="211"/>
      <c r="AG1573" s="211" t="s">
        <v>219</v>
      </c>
      <c r="AH1573" s="211"/>
      <c r="AI1573" s="211"/>
      <c r="AJ1573" s="211"/>
      <c r="AK1573" s="211"/>
      <c r="AL1573" s="211"/>
      <c r="AM1573" s="211"/>
      <c r="AN1573" s="211"/>
      <c r="AO1573" s="211"/>
      <c r="AP1573" s="211"/>
      <c r="AQ1573" s="211"/>
      <c r="AR1573" s="211"/>
      <c r="AS1573" s="211"/>
      <c r="AT1573" s="211"/>
      <c r="AU1573" s="211"/>
      <c r="AV1573" s="211"/>
      <c r="AW1573" s="211"/>
      <c r="AX1573" s="211"/>
      <c r="AY1573" s="211"/>
      <c r="AZ1573" s="211"/>
      <c r="BA1573" s="241" t="str">
        <f>C1573</f>
        <v>vodící lišty-	zaomítatelné vodící lišty vč. kotvících montážních válečků pro jejich vynesení (ZyRillo®-PE/ -EPS)</v>
      </c>
      <c r="BB1573" s="211"/>
      <c r="BC1573" s="211"/>
      <c r="BD1573" s="211"/>
      <c r="BE1573" s="211"/>
      <c r="BF1573" s="211"/>
      <c r="BG1573" s="211"/>
      <c r="BH1573" s="211"/>
    </row>
    <row r="1574" spans="1:60" outlineLevel="1" x14ac:dyDescent="0.2">
      <c r="A1574" s="218"/>
      <c r="B1574" s="219"/>
      <c r="C1574" s="254" t="s">
        <v>3163</v>
      </c>
      <c r="D1574" s="242"/>
      <c r="E1574" s="242"/>
      <c r="F1574" s="242"/>
      <c r="G1574" s="242"/>
      <c r="H1574" s="222"/>
      <c r="I1574" s="222"/>
      <c r="J1574" s="222"/>
      <c r="K1574" s="222"/>
      <c r="L1574" s="222"/>
      <c r="M1574" s="222"/>
      <c r="N1574" s="222"/>
      <c r="O1574" s="222"/>
      <c r="P1574" s="222"/>
      <c r="Q1574" s="222"/>
      <c r="R1574" s="222"/>
      <c r="S1574" s="222"/>
      <c r="T1574" s="222"/>
      <c r="U1574" s="222"/>
      <c r="V1574" s="222"/>
      <c r="W1574" s="222"/>
      <c r="X1574" s="222"/>
      <c r="Y1574" s="211"/>
      <c r="Z1574" s="211"/>
      <c r="AA1574" s="211"/>
      <c r="AB1574" s="211"/>
      <c r="AC1574" s="211"/>
      <c r="AD1574" s="211"/>
      <c r="AE1574" s="211"/>
      <c r="AF1574" s="211"/>
      <c r="AG1574" s="211" t="s">
        <v>219</v>
      </c>
      <c r="AH1574" s="211"/>
      <c r="AI1574" s="211"/>
      <c r="AJ1574" s="211"/>
      <c r="AK1574" s="211"/>
      <c r="AL1574" s="211"/>
      <c r="AM1574" s="211"/>
      <c r="AN1574" s="211"/>
      <c r="AO1574" s="211"/>
      <c r="AP1574" s="211"/>
      <c r="AQ1574" s="211"/>
      <c r="AR1574" s="211"/>
      <c r="AS1574" s="211"/>
      <c r="AT1574" s="211"/>
      <c r="AU1574" s="211"/>
      <c r="AV1574" s="211"/>
      <c r="AW1574" s="211"/>
      <c r="AX1574" s="211"/>
      <c r="AY1574" s="211"/>
      <c r="AZ1574" s="211"/>
      <c r="BA1574" s="211"/>
      <c r="BB1574" s="211"/>
      <c r="BC1574" s="211"/>
      <c r="BD1574" s="211"/>
      <c r="BE1574" s="211"/>
      <c r="BF1574" s="211"/>
      <c r="BG1574" s="211"/>
      <c r="BH1574" s="211"/>
    </row>
    <row r="1575" spans="1:60" outlineLevel="1" x14ac:dyDescent="0.2">
      <c r="A1575" s="218"/>
      <c r="B1575" s="219"/>
      <c r="C1575" s="268" t="s">
        <v>3173</v>
      </c>
      <c r="D1575" s="259"/>
      <c r="E1575" s="260">
        <v>10</v>
      </c>
      <c r="F1575" s="222"/>
      <c r="G1575" s="222"/>
      <c r="H1575" s="222"/>
      <c r="I1575" s="222"/>
      <c r="J1575" s="222"/>
      <c r="K1575" s="222"/>
      <c r="L1575" s="222"/>
      <c r="M1575" s="222"/>
      <c r="N1575" s="222"/>
      <c r="O1575" s="222"/>
      <c r="P1575" s="222"/>
      <c r="Q1575" s="222"/>
      <c r="R1575" s="222"/>
      <c r="S1575" s="222"/>
      <c r="T1575" s="222"/>
      <c r="U1575" s="222"/>
      <c r="V1575" s="222"/>
      <c r="W1575" s="222"/>
      <c r="X1575" s="222"/>
      <c r="Y1575" s="211"/>
      <c r="Z1575" s="211"/>
      <c r="AA1575" s="211"/>
      <c r="AB1575" s="211"/>
      <c r="AC1575" s="211"/>
      <c r="AD1575" s="211"/>
      <c r="AE1575" s="211"/>
      <c r="AF1575" s="211"/>
      <c r="AG1575" s="211" t="s">
        <v>288</v>
      </c>
      <c r="AH1575" s="211">
        <v>0</v>
      </c>
      <c r="AI1575" s="211"/>
      <c r="AJ1575" s="211"/>
      <c r="AK1575" s="211"/>
      <c r="AL1575" s="211"/>
      <c r="AM1575" s="211"/>
      <c r="AN1575" s="211"/>
      <c r="AO1575" s="211"/>
      <c r="AP1575" s="211"/>
      <c r="AQ1575" s="211"/>
      <c r="AR1575" s="211"/>
      <c r="AS1575" s="211"/>
      <c r="AT1575" s="211"/>
      <c r="AU1575" s="211"/>
      <c r="AV1575" s="211"/>
      <c r="AW1575" s="211"/>
      <c r="AX1575" s="211"/>
      <c r="AY1575" s="211"/>
      <c r="AZ1575" s="211"/>
      <c r="BA1575" s="211"/>
      <c r="BB1575" s="211"/>
      <c r="BC1575" s="211"/>
      <c r="BD1575" s="211"/>
      <c r="BE1575" s="211"/>
      <c r="BF1575" s="211"/>
      <c r="BG1575" s="211"/>
      <c r="BH1575" s="211"/>
    </row>
    <row r="1576" spans="1:60" outlineLevel="1" x14ac:dyDescent="0.2">
      <c r="A1576" s="233">
        <v>385</v>
      </c>
      <c r="B1576" s="234" t="s">
        <v>3174</v>
      </c>
      <c r="C1576" s="252" t="s">
        <v>3175</v>
      </c>
      <c r="D1576" s="235" t="s">
        <v>980</v>
      </c>
      <c r="E1576" s="236">
        <v>12</v>
      </c>
      <c r="F1576" s="237"/>
      <c r="G1576" s="238">
        <f>ROUND(E1576*F1576,2)</f>
        <v>0</v>
      </c>
      <c r="H1576" s="237"/>
      <c r="I1576" s="238">
        <f>ROUND(E1576*H1576,2)</f>
        <v>0</v>
      </c>
      <c r="J1576" s="237"/>
      <c r="K1576" s="238">
        <f>ROUND(E1576*J1576,2)</f>
        <v>0</v>
      </c>
      <c r="L1576" s="238">
        <v>21</v>
      </c>
      <c r="M1576" s="238">
        <f>G1576*(1+L1576/100)</f>
        <v>0</v>
      </c>
      <c r="N1576" s="238">
        <v>0</v>
      </c>
      <c r="O1576" s="238">
        <f>ROUND(E1576*N1576,2)</f>
        <v>0</v>
      </c>
      <c r="P1576" s="238">
        <v>0</v>
      </c>
      <c r="Q1576" s="238">
        <f>ROUND(E1576*P1576,2)</f>
        <v>0</v>
      </c>
      <c r="R1576" s="238"/>
      <c r="S1576" s="238" t="s">
        <v>247</v>
      </c>
      <c r="T1576" s="239" t="s">
        <v>215</v>
      </c>
      <c r="U1576" s="222">
        <v>0</v>
      </c>
      <c r="V1576" s="222">
        <f>ROUND(E1576*U1576,2)</f>
        <v>0</v>
      </c>
      <c r="W1576" s="222"/>
      <c r="X1576" s="222" t="s">
        <v>248</v>
      </c>
      <c r="Y1576" s="211"/>
      <c r="Z1576" s="211"/>
      <c r="AA1576" s="211"/>
      <c r="AB1576" s="211"/>
      <c r="AC1576" s="211"/>
      <c r="AD1576" s="211"/>
      <c r="AE1576" s="211"/>
      <c r="AF1576" s="211"/>
      <c r="AG1576" s="211" t="s">
        <v>249</v>
      </c>
      <c r="AH1576" s="211"/>
      <c r="AI1576" s="211"/>
      <c r="AJ1576" s="211"/>
      <c r="AK1576" s="211"/>
      <c r="AL1576" s="211"/>
      <c r="AM1576" s="211"/>
      <c r="AN1576" s="211"/>
      <c r="AO1576" s="211"/>
      <c r="AP1576" s="211"/>
      <c r="AQ1576" s="211"/>
      <c r="AR1576" s="211"/>
      <c r="AS1576" s="211"/>
      <c r="AT1576" s="211"/>
      <c r="AU1576" s="211"/>
      <c r="AV1576" s="211"/>
      <c r="AW1576" s="211"/>
      <c r="AX1576" s="211"/>
      <c r="AY1576" s="211"/>
      <c r="AZ1576" s="211"/>
      <c r="BA1576" s="211"/>
      <c r="BB1576" s="211"/>
      <c r="BC1576" s="211"/>
      <c r="BD1576" s="211"/>
      <c r="BE1576" s="211"/>
      <c r="BF1576" s="211"/>
      <c r="BG1576" s="211"/>
      <c r="BH1576" s="211"/>
    </row>
    <row r="1577" spans="1:60" outlineLevel="1" x14ac:dyDescent="0.2">
      <c r="A1577" s="218"/>
      <c r="B1577" s="219"/>
      <c r="C1577" s="253" t="s">
        <v>3220</v>
      </c>
      <c r="D1577" s="240"/>
      <c r="E1577" s="240"/>
      <c r="F1577" s="240"/>
      <c r="G1577" s="240"/>
      <c r="H1577" s="222"/>
      <c r="I1577" s="222"/>
      <c r="J1577" s="222"/>
      <c r="K1577" s="222"/>
      <c r="L1577" s="222"/>
      <c r="M1577" s="222"/>
      <c r="N1577" s="222"/>
      <c r="O1577" s="222"/>
      <c r="P1577" s="222"/>
      <c r="Q1577" s="222"/>
      <c r="R1577" s="222"/>
      <c r="S1577" s="222"/>
      <c r="T1577" s="222"/>
      <c r="U1577" s="222"/>
      <c r="V1577" s="222"/>
      <c r="W1577" s="222"/>
      <c r="X1577" s="222"/>
      <c r="Y1577" s="211"/>
      <c r="Z1577" s="211"/>
      <c r="AA1577" s="211"/>
      <c r="AB1577" s="211"/>
      <c r="AC1577" s="211"/>
      <c r="AD1577" s="211"/>
      <c r="AE1577" s="211"/>
      <c r="AF1577" s="211"/>
      <c r="AG1577" s="211" t="s">
        <v>219</v>
      </c>
      <c r="AH1577" s="211"/>
      <c r="AI1577" s="211"/>
      <c r="AJ1577" s="211"/>
      <c r="AK1577" s="211"/>
      <c r="AL1577" s="211"/>
      <c r="AM1577" s="211"/>
      <c r="AN1577" s="211"/>
      <c r="AO1577" s="211"/>
      <c r="AP1577" s="211"/>
      <c r="AQ1577" s="211"/>
      <c r="AR1577" s="211"/>
      <c r="AS1577" s="211"/>
      <c r="AT1577" s="211"/>
      <c r="AU1577" s="211"/>
      <c r="AV1577" s="211"/>
      <c r="AW1577" s="211"/>
      <c r="AX1577" s="211"/>
      <c r="AY1577" s="211"/>
      <c r="AZ1577" s="211"/>
      <c r="BA1577" s="211"/>
      <c r="BB1577" s="211"/>
      <c r="BC1577" s="211"/>
      <c r="BD1577" s="211"/>
      <c r="BE1577" s="211"/>
      <c r="BF1577" s="211"/>
      <c r="BG1577" s="211"/>
      <c r="BH1577" s="211"/>
    </row>
    <row r="1578" spans="1:60" outlineLevel="1" x14ac:dyDescent="0.2">
      <c r="A1578" s="218"/>
      <c r="B1578" s="219"/>
      <c r="C1578" s="254" t="s">
        <v>3221</v>
      </c>
      <c r="D1578" s="242"/>
      <c r="E1578" s="242"/>
      <c r="F1578" s="242"/>
      <c r="G1578" s="242"/>
      <c r="H1578" s="222"/>
      <c r="I1578" s="222"/>
      <c r="J1578" s="222"/>
      <c r="K1578" s="222"/>
      <c r="L1578" s="222"/>
      <c r="M1578" s="222"/>
      <c r="N1578" s="222"/>
      <c r="O1578" s="222"/>
      <c r="P1578" s="222"/>
      <c r="Q1578" s="222"/>
      <c r="R1578" s="222"/>
      <c r="S1578" s="222"/>
      <c r="T1578" s="222"/>
      <c r="U1578" s="222"/>
      <c r="V1578" s="222"/>
      <c r="W1578" s="222"/>
      <c r="X1578" s="222"/>
      <c r="Y1578" s="211"/>
      <c r="Z1578" s="211"/>
      <c r="AA1578" s="211"/>
      <c r="AB1578" s="211"/>
      <c r="AC1578" s="211"/>
      <c r="AD1578" s="211"/>
      <c r="AE1578" s="211"/>
      <c r="AF1578" s="211"/>
      <c r="AG1578" s="211" t="s">
        <v>219</v>
      </c>
      <c r="AH1578" s="211"/>
      <c r="AI1578" s="211"/>
      <c r="AJ1578" s="211"/>
      <c r="AK1578" s="211"/>
      <c r="AL1578" s="211"/>
      <c r="AM1578" s="211"/>
      <c r="AN1578" s="211"/>
      <c r="AO1578" s="211"/>
      <c r="AP1578" s="211"/>
      <c r="AQ1578" s="211"/>
      <c r="AR1578" s="211"/>
      <c r="AS1578" s="211"/>
      <c r="AT1578" s="211"/>
      <c r="AU1578" s="211"/>
      <c r="AV1578" s="211"/>
      <c r="AW1578" s="211"/>
      <c r="AX1578" s="211"/>
      <c r="AY1578" s="211"/>
      <c r="AZ1578" s="211"/>
      <c r="BA1578" s="211"/>
      <c r="BB1578" s="211"/>
      <c r="BC1578" s="211"/>
      <c r="BD1578" s="211"/>
      <c r="BE1578" s="211"/>
      <c r="BF1578" s="211"/>
      <c r="BG1578" s="211"/>
      <c r="BH1578" s="211"/>
    </row>
    <row r="1579" spans="1:60" outlineLevel="1" x14ac:dyDescent="0.2">
      <c r="A1579" s="218"/>
      <c r="B1579" s="219"/>
      <c r="C1579" s="254" t="s">
        <v>3222</v>
      </c>
      <c r="D1579" s="242"/>
      <c r="E1579" s="242"/>
      <c r="F1579" s="242"/>
      <c r="G1579" s="242"/>
      <c r="H1579" s="222"/>
      <c r="I1579" s="222"/>
      <c r="J1579" s="222"/>
      <c r="K1579" s="222"/>
      <c r="L1579" s="222"/>
      <c r="M1579" s="222"/>
      <c r="N1579" s="222"/>
      <c r="O1579" s="222"/>
      <c r="P1579" s="222"/>
      <c r="Q1579" s="222"/>
      <c r="R1579" s="222"/>
      <c r="S1579" s="222"/>
      <c r="T1579" s="222"/>
      <c r="U1579" s="222"/>
      <c r="V1579" s="222"/>
      <c r="W1579" s="222"/>
      <c r="X1579" s="222"/>
      <c r="Y1579" s="211"/>
      <c r="Z1579" s="211"/>
      <c r="AA1579" s="211"/>
      <c r="AB1579" s="211"/>
      <c r="AC1579" s="211"/>
      <c r="AD1579" s="211"/>
      <c r="AE1579" s="211"/>
      <c r="AF1579" s="211"/>
      <c r="AG1579" s="211" t="s">
        <v>219</v>
      </c>
      <c r="AH1579" s="211"/>
      <c r="AI1579" s="211"/>
      <c r="AJ1579" s="211"/>
      <c r="AK1579" s="211"/>
      <c r="AL1579" s="211"/>
      <c r="AM1579" s="211"/>
      <c r="AN1579" s="211"/>
      <c r="AO1579" s="211"/>
      <c r="AP1579" s="211"/>
      <c r="AQ1579" s="211"/>
      <c r="AR1579" s="211"/>
      <c r="AS1579" s="211"/>
      <c r="AT1579" s="211"/>
      <c r="AU1579" s="211"/>
      <c r="AV1579" s="211"/>
      <c r="AW1579" s="211"/>
      <c r="AX1579" s="211"/>
      <c r="AY1579" s="211"/>
      <c r="AZ1579" s="211"/>
      <c r="BA1579" s="211"/>
      <c r="BB1579" s="211"/>
      <c r="BC1579" s="211"/>
      <c r="BD1579" s="211"/>
      <c r="BE1579" s="211"/>
      <c r="BF1579" s="211"/>
      <c r="BG1579" s="211"/>
      <c r="BH1579" s="211"/>
    </row>
    <row r="1580" spans="1:60" outlineLevel="1" x14ac:dyDescent="0.2">
      <c r="A1580" s="218"/>
      <c r="B1580" s="219"/>
      <c r="C1580" s="254" t="s">
        <v>3223</v>
      </c>
      <c r="D1580" s="242"/>
      <c r="E1580" s="242"/>
      <c r="F1580" s="242"/>
      <c r="G1580" s="242"/>
      <c r="H1580" s="222"/>
      <c r="I1580" s="222"/>
      <c r="J1580" s="222"/>
      <c r="K1580" s="222"/>
      <c r="L1580" s="222"/>
      <c r="M1580" s="222"/>
      <c r="N1580" s="222"/>
      <c r="O1580" s="222"/>
      <c r="P1580" s="222"/>
      <c r="Q1580" s="222"/>
      <c r="R1580" s="222"/>
      <c r="S1580" s="222"/>
      <c r="T1580" s="222"/>
      <c r="U1580" s="222"/>
      <c r="V1580" s="222"/>
      <c r="W1580" s="222"/>
      <c r="X1580" s="222"/>
      <c r="Y1580" s="211"/>
      <c r="Z1580" s="211"/>
      <c r="AA1580" s="211"/>
      <c r="AB1580" s="211"/>
      <c r="AC1580" s="211"/>
      <c r="AD1580" s="211"/>
      <c r="AE1580" s="211"/>
      <c r="AF1580" s="211"/>
      <c r="AG1580" s="211" t="s">
        <v>219</v>
      </c>
      <c r="AH1580" s="211"/>
      <c r="AI1580" s="211"/>
      <c r="AJ1580" s="211"/>
      <c r="AK1580" s="211"/>
      <c r="AL1580" s="211"/>
      <c r="AM1580" s="211"/>
      <c r="AN1580" s="211"/>
      <c r="AO1580" s="211"/>
      <c r="AP1580" s="211"/>
      <c r="AQ1580" s="211"/>
      <c r="AR1580" s="211"/>
      <c r="AS1580" s="211"/>
      <c r="AT1580" s="211"/>
      <c r="AU1580" s="211"/>
      <c r="AV1580" s="211"/>
      <c r="AW1580" s="211"/>
      <c r="AX1580" s="211"/>
      <c r="AY1580" s="211"/>
      <c r="AZ1580" s="211"/>
      <c r="BA1580" s="211"/>
      <c r="BB1580" s="211"/>
      <c r="BC1580" s="211"/>
      <c r="BD1580" s="211"/>
      <c r="BE1580" s="211"/>
      <c r="BF1580" s="211"/>
      <c r="BG1580" s="211"/>
      <c r="BH1580" s="211"/>
    </row>
    <row r="1581" spans="1:60" outlineLevel="1" x14ac:dyDescent="0.2">
      <c r="A1581" s="218"/>
      <c r="B1581" s="219"/>
      <c r="C1581" s="254" t="s">
        <v>3224</v>
      </c>
      <c r="D1581" s="242"/>
      <c r="E1581" s="242"/>
      <c r="F1581" s="242"/>
      <c r="G1581" s="242"/>
      <c r="H1581" s="222"/>
      <c r="I1581" s="222"/>
      <c r="J1581" s="222"/>
      <c r="K1581" s="222"/>
      <c r="L1581" s="222"/>
      <c r="M1581" s="222"/>
      <c r="N1581" s="222"/>
      <c r="O1581" s="222"/>
      <c r="P1581" s="222"/>
      <c r="Q1581" s="222"/>
      <c r="R1581" s="222"/>
      <c r="S1581" s="222"/>
      <c r="T1581" s="222"/>
      <c r="U1581" s="222"/>
      <c r="V1581" s="222"/>
      <c r="W1581" s="222"/>
      <c r="X1581" s="222"/>
      <c r="Y1581" s="211"/>
      <c r="Z1581" s="211"/>
      <c r="AA1581" s="211"/>
      <c r="AB1581" s="211"/>
      <c r="AC1581" s="211"/>
      <c r="AD1581" s="211"/>
      <c r="AE1581" s="211"/>
      <c r="AF1581" s="211"/>
      <c r="AG1581" s="211" t="s">
        <v>219</v>
      </c>
      <c r="AH1581" s="211"/>
      <c r="AI1581" s="211"/>
      <c r="AJ1581" s="211"/>
      <c r="AK1581" s="211"/>
      <c r="AL1581" s="211"/>
      <c r="AM1581" s="211"/>
      <c r="AN1581" s="211"/>
      <c r="AO1581" s="211"/>
      <c r="AP1581" s="211"/>
      <c r="AQ1581" s="211"/>
      <c r="AR1581" s="211"/>
      <c r="AS1581" s="211"/>
      <c r="AT1581" s="211"/>
      <c r="AU1581" s="211"/>
      <c r="AV1581" s="211"/>
      <c r="AW1581" s="211"/>
      <c r="AX1581" s="211"/>
      <c r="AY1581" s="211"/>
      <c r="AZ1581" s="211"/>
      <c r="BA1581" s="241" t="str">
        <f>C1581</f>
        <v>vodící lišty:	zaomítatelné vodící lišty vč. kotvících montážních válečků pro jejich vynesení (ZyRillo®-PE/ -EPS)</v>
      </c>
      <c r="BB1581" s="211"/>
      <c r="BC1581" s="211"/>
      <c r="BD1581" s="211"/>
      <c r="BE1581" s="211"/>
      <c r="BF1581" s="211"/>
      <c r="BG1581" s="211"/>
      <c r="BH1581" s="211"/>
    </row>
    <row r="1582" spans="1:60" outlineLevel="1" x14ac:dyDescent="0.2">
      <c r="A1582" s="218"/>
      <c r="B1582" s="219"/>
      <c r="C1582" s="254" t="s">
        <v>3176</v>
      </c>
      <c r="D1582" s="242"/>
      <c r="E1582" s="242"/>
      <c r="F1582" s="242"/>
      <c r="G1582" s="242"/>
      <c r="H1582" s="222"/>
      <c r="I1582" s="222"/>
      <c r="J1582" s="222"/>
      <c r="K1582" s="222"/>
      <c r="L1582" s="222"/>
      <c r="M1582" s="222"/>
      <c r="N1582" s="222"/>
      <c r="O1582" s="222"/>
      <c r="P1582" s="222"/>
      <c r="Q1582" s="222"/>
      <c r="R1582" s="222"/>
      <c r="S1582" s="222"/>
      <c r="T1582" s="222"/>
      <c r="U1582" s="222"/>
      <c r="V1582" s="222"/>
      <c r="W1582" s="222"/>
      <c r="X1582" s="222"/>
      <c r="Y1582" s="211"/>
      <c r="Z1582" s="211"/>
      <c r="AA1582" s="211"/>
      <c r="AB1582" s="211"/>
      <c r="AC1582" s="211"/>
      <c r="AD1582" s="211"/>
      <c r="AE1582" s="211"/>
      <c r="AF1582" s="211"/>
      <c r="AG1582" s="211" t="s">
        <v>219</v>
      </c>
      <c r="AH1582" s="211"/>
      <c r="AI1582" s="211"/>
      <c r="AJ1582" s="211"/>
      <c r="AK1582" s="211"/>
      <c r="AL1582" s="211"/>
      <c r="AM1582" s="211"/>
      <c r="AN1582" s="211"/>
      <c r="AO1582" s="211"/>
      <c r="AP1582" s="211"/>
      <c r="AQ1582" s="211"/>
      <c r="AR1582" s="211"/>
      <c r="AS1582" s="211"/>
      <c r="AT1582" s="211"/>
      <c r="AU1582" s="211"/>
      <c r="AV1582" s="211"/>
      <c r="AW1582" s="211"/>
      <c r="AX1582" s="211"/>
      <c r="AY1582" s="211"/>
      <c r="AZ1582" s="211"/>
      <c r="BA1582" s="211"/>
      <c r="BB1582" s="211"/>
      <c r="BC1582" s="211"/>
      <c r="BD1582" s="211"/>
      <c r="BE1582" s="211"/>
      <c r="BF1582" s="211"/>
      <c r="BG1582" s="211"/>
      <c r="BH1582" s="211"/>
    </row>
    <row r="1583" spans="1:60" outlineLevel="1" x14ac:dyDescent="0.2">
      <c r="A1583" s="218"/>
      <c r="B1583" s="219"/>
      <c r="C1583" s="268" t="s">
        <v>3177</v>
      </c>
      <c r="D1583" s="259"/>
      <c r="E1583" s="260">
        <v>12</v>
      </c>
      <c r="F1583" s="222"/>
      <c r="G1583" s="222"/>
      <c r="H1583" s="222"/>
      <c r="I1583" s="222"/>
      <c r="J1583" s="222"/>
      <c r="K1583" s="222"/>
      <c r="L1583" s="222"/>
      <c r="M1583" s="222"/>
      <c r="N1583" s="222"/>
      <c r="O1583" s="222"/>
      <c r="P1583" s="222"/>
      <c r="Q1583" s="222"/>
      <c r="R1583" s="222"/>
      <c r="S1583" s="222"/>
      <c r="T1583" s="222"/>
      <c r="U1583" s="222"/>
      <c r="V1583" s="222"/>
      <c r="W1583" s="222"/>
      <c r="X1583" s="222"/>
      <c r="Y1583" s="211"/>
      <c r="Z1583" s="211"/>
      <c r="AA1583" s="211"/>
      <c r="AB1583" s="211"/>
      <c r="AC1583" s="211"/>
      <c r="AD1583" s="211"/>
      <c r="AE1583" s="211"/>
      <c r="AF1583" s="211"/>
      <c r="AG1583" s="211" t="s">
        <v>288</v>
      </c>
      <c r="AH1583" s="211">
        <v>0</v>
      </c>
      <c r="AI1583" s="211"/>
      <c r="AJ1583" s="211"/>
      <c r="AK1583" s="211"/>
      <c r="AL1583" s="211"/>
      <c r="AM1583" s="211"/>
      <c r="AN1583" s="211"/>
      <c r="AO1583" s="211"/>
      <c r="AP1583" s="211"/>
      <c r="AQ1583" s="211"/>
      <c r="AR1583" s="211"/>
      <c r="AS1583" s="211"/>
      <c r="AT1583" s="211"/>
      <c r="AU1583" s="211"/>
      <c r="AV1583" s="211"/>
      <c r="AW1583" s="211"/>
      <c r="AX1583" s="211"/>
      <c r="AY1583" s="211"/>
      <c r="AZ1583" s="211"/>
      <c r="BA1583" s="211"/>
      <c r="BB1583" s="211"/>
      <c r="BC1583" s="211"/>
      <c r="BD1583" s="211"/>
      <c r="BE1583" s="211"/>
      <c r="BF1583" s="211"/>
      <c r="BG1583" s="211"/>
      <c r="BH1583" s="211"/>
    </row>
    <row r="1584" spans="1:60" outlineLevel="1" x14ac:dyDescent="0.2">
      <c r="A1584" s="233">
        <v>386</v>
      </c>
      <c r="B1584" s="234" t="s">
        <v>3178</v>
      </c>
      <c r="C1584" s="252" t="s">
        <v>3179</v>
      </c>
      <c r="D1584" s="235" t="s">
        <v>980</v>
      </c>
      <c r="E1584" s="236">
        <v>1</v>
      </c>
      <c r="F1584" s="237"/>
      <c r="G1584" s="238">
        <f>ROUND(E1584*F1584,2)</f>
        <v>0</v>
      </c>
      <c r="H1584" s="237"/>
      <c r="I1584" s="238">
        <f>ROUND(E1584*H1584,2)</f>
        <v>0</v>
      </c>
      <c r="J1584" s="237"/>
      <c r="K1584" s="238">
        <f>ROUND(E1584*J1584,2)</f>
        <v>0</v>
      </c>
      <c r="L1584" s="238">
        <v>21</v>
      </c>
      <c r="M1584" s="238">
        <f>G1584*(1+L1584/100)</f>
        <v>0</v>
      </c>
      <c r="N1584" s="238">
        <v>0</v>
      </c>
      <c r="O1584" s="238">
        <f>ROUND(E1584*N1584,2)</f>
        <v>0</v>
      </c>
      <c r="P1584" s="238">
        <v>0</v>
      </c>
      <c r="Q1584" s="238">
        <f>ROUND(E1584*P1584,2)</f>
        <v>0</v>
      </c>
      <c r="R1584" s="238"/>
      <c r="S1584" s="238" t="s">
        <v>247</v>
      </c>
      <c r="T1584" s="239" t="s">
        <v>215</v>
      </c>
      <c r="U1584" s="222">
        <v>0</v>
      </c>
      <c r="V1584" s="222">
        <f>ROUND(E1584*U1584,2)</f>
        <v>0</v>
      </c>
      <c r="W1584" s="222"/>
      <c r="X1584" s="222" t="s">
        <v>248</v>
      </c>
      <c r="Y1584" s="211"/>
      <c r="Z1584" s="211"/>
      <c r="AA1584" s="211"/>
      <c r="AB1584" s="211"/>
      <c r="AC1584" s="211"/>
      <c r="AD1584" s="211"/>
      <c r="AE1584" s="211"/>
      <c r="AF1584" s="211"/>
      <c r="AG1584" s="211" t="s">
        <v>249</v>
      </c>
      <c r="AH1584" s="211"/>
      <c r="AI1584" s="211"/>
      <c r="AJ1584" s="211"/>
      <c r="AK1584" s="211"/>
      <c r="AL1584" s="211"/>
      <c r="AM1584" s="211"/>
      <c r="AN1584" s="211"/>
      <c r="AO1584" s="211"/>
      <c r="AP1584" s="211"/>
      <c r="AQ1584" s="211"/>
      <c r="AR1584" s="211"/>
      <c r="AS1584" s="211"/>
      <c r="AT1584" s="211"/>
      <c r="AU1584" s="211"/>
      <c r="AV1584" s="211"/>
      <c r="AW1584" s="211"/>
      <c r="AX1584" s="211"/>
      <c r="AY1584" s="211"/>
      <c r="AZ1584" s="211"/>
      <c r="BA1584" s="211"/>
      <c r="BB1584" s="211"/>
      <c r="BC1584" s="211"/>
      <c r="BD1584" s="211"/>
      <c r="BE1584" s="211"/>
      <c r="BF1584" s="211"/>
      <c r="BG1584" s="211"/>
      <c r="BH1584" s="211"/>
    </row>
    <row r="1585" spans="1:60" outlineLevel="1" x14ac:dyDescent="0.2">
      <c r="A1585" s="218"/>
      <c r="B1585" s="219"/>
      <c r="C1585" s="268" t="s">
        <v>3180</v>
      </c>
      <c r="D1585" s="259"/>
      <c r="E1585" s="260">
        <v>1</v>
      </c>
      <c r="F1585" s="222"/>
      <c r="G1585" s="222"/>
      <c r="H1585" s="222"/>
      <c r="I1585" s="222"/>
      <c r="J1585" s="222"/>
      <c r="K1585" s="222"/>
      <c r="L1585" s="222"/>
      <c r="M1585" s="222"/>
      <c r="N1585" s="222"/>
      <c r="O1585" s="222"/>
      <c r="P1585" s="222"/>
      <c r="Q1585" s="222"/>
      <c r="R1585" s="222"/>
      <c r="S1585" s="222"/>
      <c r="T1585" s="222"/>
      <c r="U1585" s="222"/>
      <c r="V1585" s="222"/>
      <c r="W1585" s="222"/>
      <c r="X1585" s="222"/>
      <c r="Y1585" s="211"/>
      <c r="Z1585" s="211"/>
      <c r="AA1585" s="211"/>
      <c r="AB1585" s="211"/>
      <c r="AC1585" s="211"/>
      <c r="AD1585" s="211"/>
      <c r="AE1585" s="211"/>
      <c r="AF1585" s="211"/>
      <c r="AG1585" s="211" t="s">
        <v>288</v>
      </c>
      <c r="AH1585" s="211">
        <v>0</v>
      </c>
      <c r="AI1585" s="211"/>
      <c r="AJ1585" s="211"/>
      <c r="AK1585" s="211"/>
      <c r="AL1585" s="211"/>
      <c r="AM1585" s="211"/>
      <c r="AN1585" s="211"/>
      <c r="AO1585" s="211"/>
      <c r="AP1585" s="211"/>
      <c r="AQ1585" s="211"/>
      <c r="AR1585" s="211"/>
      <c r="AS1585" s="211"/>
      <c r="AT1585" s="211"/>
      <c r="AU1585" s="211"/>
      <c r="AV1585" s="211"/>
      <c r="AW1585" s="211"/>
      <c r="AX1585" s="211"/>
      <c r="AY1585" s="211"/>
      <c r="AZ1585" s="211"/>
      <c r="BA1585" s="211"/>
      <c r="BB1585" s="211"/>
      <c r="BC1585" s="211"/>
      <c r="BD1585" s="211"/>
      <c r="BE1585" s="211"/>
      <c r="BF1585" s="211"/>
      <c r="BG1585" s="211"/>
      <c r="BH1585" s="211"/>
    </row>
    <row r="1586" spans="1:60" outlineLevel="1" x14ac:dyDescent="0.2">
      <c r="A1586" s="233">
        <v>387</v>
      </c>
      <c r="B1586" s="234" t="s">
        <v>3181</v>
      </c>
      <c r="C1586" s="252" t="s">
        <v>3182</v>
      </c>
      <c r="D1586" s="235" t="s">
        <v>948</v>
      </c>
      <c r="E1586" s="236">
        <v>69</v>
      </c>
      <c r="F1586" s="237"/>
      <c r="G1586" s="238">
        <f>ROUND(E1586*F1586,2)</f>
        <v>0</v>
      </c>
      <c r="H1586" s="237"/>
      <c r="I1586" s="238">
        <f>ROUND(E1586*H1586,2)</f>
        <v>0</v>
      </c>
      <c r="J1586" s="237"/>
      <c r="K1586" s="238">
        <f>ROUND(E1586*J1586,2)</f>
        <v>0</v>
      </c>
      <c r="L1586" s="238">
        <v>21</v>
      </c>
      <c r="M1586" s="238">
        <f>G1586*(1+L1586/100)</f>
        <v>0</v>
      </c>
      <c r="N1586" s="238">
        <v>0</v>
      </c>
      <c r="O1586" s="238">
        <f>ROUND(E1586*N1586,2)</f>
        <v>0</v>
      </c>
      <c r="P1586" s="238">
        <v>0</v>
      </c>
      <c r="Q1586" s="238">
        <f>ROUND(E1586*P1586,2)</f>
        <v>0</v>
      </c>
      <c r="R1586" s="238"/>
      <c r="S1586" s="238" t="s">
        <v>247</v>
      </c>
      <c r="T1586" s="239" t="s">
        <v>215</v>
      </c>
      <c r="U1586" s="222">
        <v>0</v>
      </c>
      <c r="V1586" s="222">
        <f>ROUND(E1586*U1586,2)</f>
        <v>0</v>
      </c>
      <c r="W1586" s="222"/>
      <c r="X1586" s="222" t="s">
        <v>248</v>
      </c>
      <c r="Y1586" s="211"/>
      <c r="Z1586" s="211"/>
      <c r="AA1586" s="211"/>
      <c r="AB1586" s="211"/>
      <c r="AC1586" s="211"/>
      <c r="AD1586" s="211"/>
      <c r="AE1586" s="211"/>
      <c r="AF1586" s="211"/>
      <c r="AG1586" s="211" t="s">
        <v>249</v>
      </c>
      <c r="AH1586" s="211"/>
      <c r="AI1586" s="211"/>
      <c r="AJ1586" s="211"/>
      <c r="AK1586" s="211"/>
      <c r="AL1586" s="211"/>
      <c r="AM1586" s="211"/>
      <c r="AN1586" s="211"/>
      <c r="AO1586" s="211"/>
      <c r="AP1586" s="211"/>
      <c r="AQ1586" s="211"/>
      <c r="AR1586" s="211"/>
      <c r="AS1586" s="211"/>
      <c r="AT1586" s="211"/>
      <c r="AU1586" s="211"/>
      <c r="AV1586" s="211"/>
      <c r="AW1586" s="211"/>
      <c r="AX1586" s="211"/>
      <c r="AY1586" s="211"/>
      <c r="AZ1586" s="211"/>
      <c r="BA1586" s="211"/>
      <c r="BB1586" s="211"/>
      <c r="BC1586" s="211"/>
      <c r="BD1586" s="211"/>
      <c r="BE1586" s="211"/>
      <c r="BF1586" s="211"/>
      <c r="BG1586" s="211"/>
      <c r="BH1586" s="211"/>
    </row>
    <row r="1587" spans="1:60" outlineLevel="1" x14ac:dyDescent="0.2">
      <c r="A1587" s="218"/>
      <c r="B1587" s="219"/>
      <c r="C1587" s="253" t="s">
        <v>3183</v>
      </c>
      <c r="D1587" s="240"/>
      <c r="E1587" s="240"/>
      <c r="F1587" s="240"/>
      <c r="G1587" s="240"/>
      <c r="H1587" s="222"/>
      <c r="I1587" s="222"/>
      <c r="J1587" s="222"/>
      <c r="K1587" s="222"/>
      <c r="L1587" s="222"/>
      <c r="M1587" s="222"/>
      <c r="N1587" s="222"/>
      <c r="O1587" s="222"/>
      <c r="P1587" s="222"/>
      <c r="Q1587" s="222"/>
      <c r="R1587" s="222"/>
      <c r="S1587" s="222"/>
      <c r="T1587" s="222"/>
      <c r="U1587" s="222"/>
      <c r="V1587" s="222"/>
      <c r="W1587" s="222"/>
      <c r="X1587" s="222"/>
      <c r="Y1587" s="211"/>
      <c r="Z1587" s="211"/>
      <c r="AA1587" s="211"/>
      <c r="AB1587" s="211"/>
      <c r="AC1587" s="211"/>
      <c r="AD1587" s="211"/>
      <c r="AE1587" s="211"/>
      <c r="AF1587" s="211"/>
      <c r="AG1587" s="211" t="s">
        <v>219</v>
      </c>
      <c r="AH1587" s="211"/>
      <c r="AI1587" s="211"/>
      <c r="AJ1587" s="211"/>
      <c r="AK1587" s="211"/>
      <c r="AL1587" s="211"/>
      <c r="AM1587" s="211"/>
      <c r="AN1587" s="211"/>
      <c r="AO1587" s="211"/>
      <c r="AP1587" s="211"/>
      <c r="AQ1587" s="211"/>
      <c r="AR1587" s="211"/>
      <c r="AS1587" s="211"/>
      <c r="AT1587" s="211"/>
      <c r="AU1587" s="211"/>
      <c r="AV1587" s="211"/>
      <c r="AW1587" s="211"/>
      <c r="AX1587" s="211"/>
      <c r="AY1587" s="211"/>
      <c r="AZ1587" s="211"/>
      <c r="BA1587" s="241" t="str">
        <f>C1587</f>
        <v>popis: profil z extrud. hliníku, ovládáno řetízkem Ř3,2mm, barva co nejbližší k barvě okna, dodavatel předloží 5 vzorků  k výběru</v>
      </c>
      <c r="BB1587" s="211"/>
      <c r="BC1587" s="211"/>
      <c r="BD1587" s="211"/>
      <c r="BE1587" s="211"/>
      <c r="BF1587" s="211"/>
      <c r="BG1587" s="211"/>
      <c r="BH1587" s="211"/>
    </row>
    <row r="1588" spans="1:60" outlineLevel="1" x14ac:dyDescent="0.2">
      <c r="A1588" s="218"/>
      <c r="B1588" s="219"/>
      <c r="C1588" s="268" t="s">
        <v>3184</v>
      </c>
      <c r="D1588" s="259"/>
      <c r="E1588" s="260">
        <v>69</v>
      </c>
      <c r="F1588" s="222"/>
      <c r="G1588" s="222"/>
      <c r="H1588" s="222"/>
      <c r="I1588" s="222"/>
      <c r="J1588" s="222"/>
      <c r="K1588" s="222"/>
      <c r="L1588" s="222"/>
      <c r="M1588" s="222"/>
      <c r="N1588" s="222"/>
      <c r="O1588" s="222"/>
      <c r="P1588" s="222"/>
      <c r="Q1588" s="222"/>
      <c r="R1588" s="222"/>
      <c r="S1588" s="222"/>
      <c r="T1588" s="222"/>
      <c r="U1588" s="222"/>
      <c r="V1588" s="222"/>
      <c r="W1588" s="222"/>
      <c r="X1588" s="222"/>
      <c r="Y1588" s="211"/>
      <c r="Z1588" s="211"/>
      <c r="AA1588" s="211"/>
      <c r="AB1588" s="211"/>
      <c r="AC1588" s="211"/>
      <c r="AD1588" s="211"/>
      <c r="AE1588" s="211"/>
      <c r="AF1588" s="211"/>
      <c r="AG1588" s="211" t="s">
        <v>288</v>
      </c>
      <c r="AH1588" s="211">
        <v>0</v>
      </c>
      <c r="AI1588" s="211"/>
      <c r="AJ1588" s="211"/>
      <c r="AK1588" s="211"/>
      <c r="AL1588" s="211"/>
      <c r="AM1588" s="211"/>
      <c r="AN1588" s="211"/>
      <c r="AO1588" s="211"/>
      <c r="AP1588" s="211"/>
      <c r="AQ1588" s="211"/>
      <c r="AR1588" s="211"/>
      <c r="AS1588" s="211"/>
      <c r="AT1588" s="211"/>
      <c r="AU1588" s="211"/>
      <c r="AV1588" s="211"/>
      <c r="AW1588" s="211"/>
      <c r="AX1588" s="211"/>
      <c r="AY1588" s="211"/>
      <c r="AZ1588" s="211"/>
      <c r="BA1588" s="211"/>
      <c r="BB1588" s="211"/>
      <c r="BC1588" s="211"/>
      <c r="BD1588" s="211"/>
      <c r="BE1588" s="211"/>
      <c r="BF1588" s="211"/>
      <c r="BG1588" s="211"/>
      <c r="BH1588" s="211"/>
    </row>
    <row r="1589" spans="1:60" x14ac:dyDescent="0.2">
      <c r="A1589" s="3"/>
      <c r="B1589" s="4"/>
      <c r="C1589" s="256"/>
      <c r="D1589" s="6"/>
      <c r="E1589" s="3"/>
      <c r="F1589" s="3"/>
      <c r="G1589" s="3"/>
      <c r="H1589" s="3"/>
      <c r="I1589" s="3"/>
      <c r="J1589" s="3"/>
      <c r="K1589" s="3"/>
      <c r="L1589" s="3"/>
      <c r="M1589" s="3"/>
      <c r="N1589" s="3"/>
      <c r="O1589" s="3"/>
      <c r="P1589" s="3"/>
      <c r="Q1589" s="3"/>
      <c r="R1589" s="3"/>
      <c r="S1589" s="3"/>
      <c r="T1589" s="3"/>
      <c r="U1589" s="3"/>
      <c r="V1589" s="3"/>
      <c r="W1589" s="3"/>
      <c r="X1589" s="3"/>
      <c r="AE1589">
        <v>15</v>
      </c>
      <c r="AF1589">
        <v>21</v>
      </c>
      <c r="AG1589" t="s">
        <v>196</v>
      </c>
    </row>
    <row r="1590" spans="1:60" ht="13.1" x14ac:dyDescent="0.2">
      <c r="A1590" s="214"/>
      <c r="B1590" s="215" t="s">
        <v>29</v>
      </c>
      <c r="C1590" s="257"/>
      <c r="D1590" s="216"/>
      <c r="E1590" s="217"/>
      <c r="F1590" s="217"/>
      <c r="G1590" s="250">
        <f>G8+G77+G93+G100+G113+G148+G237+G400+G447+G458+G489+G516+G616+G619+G635+G708+G776+G824+G983+G1169+G1182+G1390+G1466+G1493+G1531+G1546</f>
        <v>0</v>
      </c>
      <c r="H1590" s="3"/>
      <c r="I1590" s="3"/>
      <c r="J1590" s="3"/>
      <c r="K1590" s="3"/>
      <c r="L1590" s="3"/>
      <c r="M1590" s="3"/>
      <c r="N1590" s="3"/>
      <c r="O1590" s="3"/>
      <c r="P1590" s="3"/>
      <c r="Q1590" s="3"/>
      <c r="R1590" s="3"/>
      <c r="S1590" s="3"/>
      <c r="T1590" s="3"/>
      <c r="U1590" s="3"/>
      <c r="V1590" s="3"/>
      <c r="W1590" s="3"/>
      <c r="X1590" s="3"/>
      <c r="AE1590">
        <f>SUMIF(L7:L1588,AE1589,G7:G1588)</f>
        <v>0</v>
      </c>
      <c r="AF1590">
        <f>SUMIF(L7:L1588,AF1589,G7:G1588)</f>
        <v>0</v>
      </c>
      <c r="AG1590" t="s">
        <v>278</v>
      </c>
    </row>
    <row r="1591" spans="1:60" x14ac:dyDescent="0.2">
      <c r="C1591" s="258"/>
      <c r="D1591" s="10"/>
      <c r="AG1591" t="s">
        <v>279</v>
      </c>
    </row>
    <row r="1592" spans="1:60" x14ac:dyDescent="0.2">
      <c r="D1592" s="10"/>
    </row>
    <row r="1593" spans="1:60" x14ac:dyDescent="0.2">
      <c r="D1593" s="10"/>
    </row>
    <row r="1594" spans="1:60" x14ac:dyDescent="0.2">
      <c r="D1594" s="10"/>
    </row>
    <row r="1595" spans="1:60" x14ac:dyDescent="0.2">
      <c r="D1595" s="10"/>
    </row>
    <row r="1596" spans="1:60" x14ac:dyDescent="0.2">
      <c r="D1596" s="10"/>
    </row>
    <row r="1597" spans="1:60" x14ac:dyDescent="0.2">
      <c r="D1597" s="10"/>
    </row>
    <row r="1598" spans="1:60" x14ac:dyDescent="0.2">
      <c r="D1598" s="10"/>
    </row>
    <row r="1599" spans="1:60" x14ac:dyDescent="0.2">
      <c r="D1599" s="10"/>
    </row>
    <row r="1600" spans="1:60"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JQnMTW7QMsHEwHDvwFB4/i7SheN3FrLbZzFa35IWL/HEYfTKM6zOhtyR1tNwqewi/ZB96MAYaVbLcedUzO+0w==" saltValue="UBvjVmP2rdiXBya+ZzvMDg==" spinCount="100000" sheet="1"/>
  <mergeCells count="248">
    <mergeCell ref="C1582:G1582"/>
    <mergeCell ref="C1587:G1587"/>
    <mergeCell ref="C1574:G1574"/>
    <mergeCell ref="C1577:G1577"/>
    <mergeCell ref="C1578:G1578"/>
    <mergeCell ref="C1579:G1579"/>
    <mergeCell ref="C1580:G1580"/>
    <mergeCell ref="C1581:G1581"/>
    <mergeCell ref="C1566:G1566"/>
    <mergeCell ref="C1569:G1569"/>
    <mergeCell ref="C1570:G1570"/>
    <mergeCell ref="C1571:G1571"/>
    <mergeCell ref="C1572:G1572"/>
    <mergeCell ref="C1573:G1573"/>
    <mergeCell ref="C1558:G1558"/>
    <mergeCell ref="C1559:G1559"/>
    <mergeCell ref="C1562:G1562"/>
    <mergeCell ref="C1563:G1563"/>
    <mergeCell ref="C1564:G1564"/>
    <mergeCell ref="C1565:G1565"/>
    <mergeCell ref="C1550:G1550"/>
    <mergeCell ref="C1551:G1551"/>
    <mergeCell ref="C1552:G1552"/>
    <mergeCell ref="C1555:G1555"/>
    <mergeCell ref="C1556:G1556"/>
    <mergeCell ref="C1557:G1557"/>
    <mergeCell ref="C1526:G1526"/>
    <mergeCell ref="C1527:G1527"/>
    <mergeCell ref="C1528:G1528"/>
    <mergeCell ref="C1529:G1529"/>
    <mergeCell ref="C1548:G1548"/>
    <mergeCell ref="C1549:G1549"/>
    <mergeCell ref="C1465:G1465"/>
    <mergeCell ref="C1471:G1471"/>
    <mergeCell ref="C1487:G1487"/>
    <mergeCell ref="C1488:G1488"/>
    <mergeCell ref="C1489:G1489"/>
    <mergeCell ref="C1495:G1495"/>
    <mergeCell ref="C1458:G1458"/>
    <mergeCell ref="C1459:G1459"/>
    <mergeCell ref="C1460:G1460"/>
    <mergeCell ref="C1461:G1461"/>
    <mergeCell ref="C1462:G1462"/>
    <mergeCell ref="C1464:G1464"/>
    <mergeCell ref="C1437:G1437"/>
    <mergeCell ref="C1438:G1438"/>
    <mergeCell ref="C1439:G1439"/>
    <mergeCell ref="C1440:G1440"/>
    <mergeCell ref="C1443:G1443"/>
    <mergeCell ref="C1455:G1455"/>
    <mergeCell ref="C1429:G1429"/>
    <mergeCell ref="C1430:G1430"/>
    <mergeCell ref="C1431:G1431"/>
    <mergeCell ref="C1432:G1432"/>
    <mergeCell ref="C1435:G1435"/>
    <mergeCell ref="C1436:G1436"/>
    <mergeCell ref="C1417:G1417"/>
    <mergeCell ref="C1418:G1418"/>
    <mergeCell ref="C1419:G1419"/>
    <mergeCell ref="C1422:G1422"/>
    <mergeCell ref="C1425:G1425"/>
    <mergeCell ref="C1428:G1428"/>
    <mergeCell ref="C1409:G1409"/>
    <mergeCell ref="C1410:G1410"/>
    <mergeCell ref="C1411:G1411"/>
    <mergeCell ref="C1414:G1414"/>
    <mergeCell ref="C1415:G1415"/>
    <mergeCell ref="C1416:G1416"/>
    <mergeCell ref="C1396:G1396"/>
    <mergeCell ref="C1398:G1398"/>
    <mergeCell ref="C1399:G1399"/>
    <mergeCell ref="C1406:G1406"/>
    <mergeCell ref="C1407:G1407"/>
    <mergeCell ref="C1408:G1408"/>
    <mergeCell ref="C1386:G1386"/>
    <mergeCell ref="C1389:G1389"/>
    <mergeCell ref="C1392:G1392"/>
    <mergeCell ref="C1393:G1393"/>
    <mergeCell ref="C1394:G1394"/>
    <mergeCell ref="C1395:G1395"/>
    <mergeCell ref="C1160:G1160"/>
    <mergeCell ref="C1164:G1164"/>
    <mergeCell ref="C1168:G1168"/>
    <mergeCell ref="C1176:G1176"/>
    <mergeCell ref="C1181:G1181"/>
    <mergeCell ref="C1302:G1302"/>
    <mergeCell ref="C1125:G1125"/>
    <mergeCell ref="C1126:G1126"/>
    <mergeCell ref="C1127:G1127"/>
    <mergeCell ref="C1128:G1128"/>
    <mergeCell ref="C1129:G1129"/>
    <mergeCell ref="C1130:G1130"/>
    <mergeCell ref="C1078:G1078"/>
    <mergeCell ref="C1083:G1083"/>
    <mergeCell ref="C1092:G1092"/>
    <mergeCell ref="C1122:G1122"/>
    <mergeCell ref="C1123:G1123"/>
    <mergeCell ref="C1124:G1124"/>
    <mergeCell ref="C1050:G1050"/>
    <mergeCell ref="C1057:G1057"/>
    <mergeCell ref="C1072:G1072"/>
    <mergeCell ref="C1073:G1073"/>
    <mergeCell ref="C1074:G1074"/>
    <mergeCell ref="C1075:G1075"/>
    <mergeCell ref="C988:G988"/>
    <mergeCell ref="C1031:G1031"/>
    <mergeCell ref="C1036:G1036"/>
    <mergeCell ref="C1041:G1041"/>
    <mergeCell ref="C1044:G1044"/>
    <mergeCell ref="C1047:G1047"/>
    <mergeCell ref="C900:G900"/>
    <mergeCell ref="C903:G903"/>
    <mergeCell ref="C972:G972"/>
    <mergeCell ref="C976:G976"/>
    <mergeCell ref="C982:G982"/>
    <mergeCell ref="C985:G985"/>
    <mergeCell ref="C817:G817"/>
    <mergeCell ref="C818:G818"/>
    <mergeCell ref="C819:G819"/>
    <mergeCell ref="C820:G820"/>
    <mergeCell ref="C821:G821"/>
    <mergeCell ref="C822:G822"/>
    <mergeCell ref="C809:G809"/>
    <mergeCell ref="C810:G810"/>
    <mergeCell ref="C811:G811"/>
    <mergeCell ref="C812:G812"/>
    <mergeCell ref="C813:G813"/>
    <mergeCell ref="C814:G814"/>
    <mergeCell ref="C801:G801"/>
    <mergeCell ref="C802:G802"/>
    <mergeCell ref="C803:G803"/>
    <mergeCell ref="C804:G804"/>
    <mergeCell ref="C805:G805"/>
    <mergeCell ref="C806:G806"/>
    <mergeCell ref="C791:G791"/>
    <mergeCell ref="C794:G794"/>
    <mergeCell ref="C795:G795"/>
    <mergeCell ref="C796:G796"/>
    <mergeCell ref="C797:G797"/>
    <mergeCell ref="C798:G798"/>
    <mergeCell ref="C783:G783"/>
    <mergeCell ref="C786:G786"/>
    <mergeCell ref="C787:G787"/>
    <mergeCell ref="C788:G788"/>
    <mergeCell ref="C789:G789"/>
    <mergeCell ref="C790:G790"/>
    <mergeCell ref="C775:G775"/>
    <mergeCell ref="C778:G778"/>
    <mergeCell ref="C779:G779"/>
    <mergeCell ref="C780:G780"/>
    <mergeCell ref="C781:G781"/>
    <mergeCell ref="C782:G782"/>
    <mergeCell ref="C684:G684"/>
    <mergeCell ref="C699:G699"/>
    <mergeCell ref="C703:G703"/>
    <mergeCell ref="C730:G730"/>
    <mergeCell ref="C765:G765"/>
    <mergeCell ref="C769:G769"/>
    <mergeCell ref="C656:G656"/>
    <mergeCell ref="C660:G660"/>
    <mergeCell ref="C664:G664"/>
    <mergeCell ref="C667:G667"/>
    <mergeCell ref="C669:G669"/>
    <mergeCell ref="C681:G681"/>
    <mergeCell ref="C609:G609"/>
    <mergeCell ref="C615:G615"/>
    <mergeCell ref="C618:G618"/>
    <mergeCell ref="C634:G634"/>
    <mergeCell ref="C649:G649"/>
    <mergeCell ref="C653:G653"/>
    <mergeCell ref="C526:G526"/>
    <mergeCell ref="C534:G534"/>
    <mergeCell ref="C550:G550"/>
    <mergeCell ref="C561:G561"/>
    <mergeCell ref="C582:G582"/>
    <mergeCell ref="C603:G603"/>
    <mergeCell ref="C509:G509"/>
    <mergeCell ref="C512:G512"/>
    <mergeCell ref="C513:G513"/>
    <mergeCell ref="C514:G514"/>
    <mergeCell ref="C520:G520"/>
    <mergeCell ref="C523:G523"/>
    <mergeCell ref="C497:G497"/>
    <mergeCell ref="C500:G500"/>
    <mergeCell ref="C501:G501"/>
    <mergeCell ref="C504:G504"/>
    <mergeCell ref="C507:G507"/>
    <mergeCell ref="C508:G508"/>
    <mergeCell ref="C449:G449"/>
    <mergeCell ref="C460:G460"/>
    <mergeCell ref="C464:G464"/>
    <mergeCell ref="C492:G492"/>
    <mergeCell ref="C493:G493"/>
    <mergeCell ref="C496:G496"/>
    <mergeCell ref="C326:G326"/>
    <mergeCell ref="C352:G352"/>
    <mergeCell ref="C374:G374"/>
    <mergeCell ref="C402:G402"/>
    <mergeCell ref="C429:G429"/>
    <mergeCell ref="C430:G430"/>
    <mergeCell ref="C295:G295"/>
    <mergeCell ref="C299:G299"/>
    <mergeCell ref="C300:G300"/>
    <mergeCell ref="C312:G312"/>
    <mergeCell ref="C313:G313"/>
    <mergeCell ref="C317:G317"/>
    <mergeCell ref="C224:G224"/>
    <mergeCell ref="C226:G226"/>
    <mergeCell ref="C239:G239"/>
    <mergeCell ref="C242:G242"/>
    <mergeCell ref="C244:G244"/>
    <mergeCell ref="C279:G279"/>
    <mergeCell ref="C150:G150"/>
    <mergeCell ref="C154:G154"/>
    <mergeCell ref="C157:G157"/>
    <mergeCell ref="C160:G160"/>
    <mergeCell ref="C211:G211"/>
    <mergeCell ref="C221:G221"/>
    <mergeCell ref="C129:G129"/>
    <mergeCell ref="C132:G132"/>
    <mergeCell ref="C133:G133"/>
    <mergeCell ref="C136:G136"/>
    <mergeCell ref="C138:G138"/>
    <mergeCell ref="C141:G141"/>
    <mergeCell ref="C95:G95"/>
    <mergeCell ref="C98:G98"/>
    <mergeCell ref="C102:G102"/>
    <mergeCell ref="C105:G105"/>
    <mergeCell ref="C121:G121"/>
    <mergeCell ref="C126:G126"/>
    <mergeCell ref="C51:G51"/>
    <mergeCell ref="C56:G56"/>
    <mergeCell ref="C81:G81"/>
    <mergeCell ref="C84:G84"/>
    <mergeCell ref="C87:G87"/>
    <mergeCell ref="C91:G91"/>
    <mergeCell ref="C20:G20"/>
    <mergeCell ref="C22:G22"/>
    <mergeCell ref="C24:G24"/>
    <mergeCell ref="C33:G33"/>
    <mergeCell ref="C36:G36"/>
    <mergeCell ref="C47:G47"/>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0B0B1-7490-4795-B2BB-D76044D2D6BC}">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75</v>
      </c>
      <c r="C4" s="203" t="s">
        <v>76</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180</v>
      </c>
      <c r="C8" s="251" t="s">
        <v>169</v>
      </c>
      <c r="D8" s="229"/>
      <c r="E8" s="230"/>
      <c r="F8" s="231"/>
      <c r="G8" s="231">
        <f>SUMIF(AG9:AG31,"&lt;&gt;NOR",G9:G31)</f>
        <v>0</v>
      </c>
      <c r="H8" s="231"/>
      <c r="I8" s="231">
        <f>SUM(I9:I31)</f>
        <v>0</v>
      </c>
      <c r="J8" s="231"/>
      <c r="K8" s="231">
        <f>SUM(K9:K31)</f>
        <v>0</v>
      </c>
      <c r="L8" s="231"/>
      <c r="M8" s="231">
        <f>SUM(M9:M31)</f>
        <v>0</v>
      </c>
      <c r="N8" s="231"/>
      <c r="O8" s="231">
        <f>SUM(O9:O31)</f>
        <v>0</v>
      </c>
      <c r="P8" s="231"/>
      <c r="Q8" s="231">
        <f>SUM(Q9:Q31)</f>
        <v>0</v>
      </c>
      <c r="R8" s="231"/>
      <c r="S8" s="231"/>
      <c r="T8" s="232"/>
      <c r="U8" s="226"/>
      <c r="V8" s="226">
        <f>SUM(V9:V31)</f>
        <v>181.69000000000003</v>
      </c>
      <c r="W8" s="226"/>
      <c r="X8" s="226"/>
      <c r="AG8" t="s">
        <v>210</v>
      </c>
    </row>
    <row r="9" spans="1:60" outlineLevel="1" x14ac:dyDescent="0.2">
      <c r="A9" s="243">
        <v>1</v>
      </c>
      <c r="B9" s="244" t="s">
        <v>3225</v>
      </c>
      <c r="C9" s="255" t="s">
        <v>3226</v>
      </c>
      <c r="D9" s="245" t="s">
        <v>349</v>
      </c>
      <c r="E9" s="246">
        <v>150</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214</v>
      </c>
      <c r="T9" s="249" t="s">
        <v>284</v>
      </c>
      <c r="U9" s="222">
        <v>0.371</v>
      </c>
      <c r="V9" s="222">
        <f>ROUND(E9*U9,2)</f>
        <v>55.65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3227</v>
      </c>
      <c r="C10" s="255" t="s">
        <v>3228</v>
      </c>
      <c r="D10" s="245" t="s">
        <v>246</v>
      </c>
      <c r="E10" s="246">
        <v>60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344</v>
      </c>
      <c r="Y10" s="211"/>
      <c r="Z10" s="211"/>
      <c r="AA10" s="211"/>
      <c r="AB10" s="211"/>
      <c r="AC10" s="211"/>
      <c r="AD10" s="211"/>
      <c r="AE10" s="211"/>
      <c r="AF10" s="211"/>
      <c r="AG10" s="211" t="s">
        <v>3229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3230</v>
      </c>
      <c r="C11" s="255" t="s">
        <v>3231</v>
      </c>
      <c r="D11" s="245" t="s">
        <v>246</v>
      </c>
      <c r="E11" s="246">
        <v>15</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344</v>
      </c>
      <c r="Y11" s="211"/>
      <c r="Z11" s="211"/>
      <c r="AA11" s="211"/>
      <c r="AB11" s="211"/>
      <c r="AC11" s="211"/>
      <c r="AD11" s="211"/>
      <c r="AE11" s="211"/>
      <c r="AF11" s="211"/>
      <c r="AG11" s="211" t="s">
        <v>3229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3232</v>
      </c>
      <c r="C12" s="255" t="s">
        <v>3233</v>
      </c>
      <c r="D12" s="245" t="s">
        <v>349</v>
      </c>
      <c r="E12" s="246">
        <v>25</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0.95" outlineLevel="1" x14ac:dyDescent="0.2">
      <c r="A13" s="243">
        <v>5</v>
      </c>
      <c r="B13" s="244" t="s">
        <v>3234</v>
      </c>
      <c r="C13" s="255" t="s">
        <v>3235</v>
      </c>
      <c r="D13" s="245" t="s">
        <v>349</v>
      </c>
      <c r="E13" s="246">
        <v>25</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343</v>
      </c>
      <c r="S13" s="248" t="s">
        <v>214</v>
      </c>
      <c r="T13" s="249" t="s">
        <v>284</v>
      </c>
      <c r="U13" s="222">
        <v>0</v>
      </c>
      <c r="V13" s="222">
        <f>ROUND(E13*U13,2)</f>
        <v>0</v>
      </c>
      <c r="W13" s="222"/>
      <c r="X13" s="222" t="s">
        <v>344</v>
      </c>
      <c r="Y13" s="211"/>
      <c r="Z13" s="211"/>
      <c r="AA13" s="211"/>
      <c r="AB13" s="211"/>
      <c r="AC13" s="211"/>
      <c r="AD13" s="211"/>
      <c r="AE13" s="211"/>
      <c r="AF13" s="211"/>
      <c r="AG13" s="211" t="s">
        <v>3229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3236</v>
      </c>
      <c r="C14" s="255" t="s">
        <v>3237</v>
      </c>
      <c r="D14" s="245" t="s">
        <v>349</v>
      </c>
      <c r="E14" s="246">
        <v>30</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0.95" outlineLevel="1" x14ac:dyDescent="0.2">
      <c r="A15" s="243">
        <v>7</v>
      </c>
      <c r="B15" s="244" t="s">
        <v>3238</v>
      </c>
      <c r="C15" s="255" t="s">
        <v>3239</v>
      </c>
      <c r="D15" s="245" t="s">
        <v>349</v>
      </c>
      <c r="E15" s="246">
        <v>30</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343</v>
      </c>
      <c r="S15" s="248" t="s">
        <v>214</v>
      </c>
      <c r="T15" s="249" t="s">
        <v>284</v>
      </c>
      <c r="U15" s="222">
        <v>0</v>
      </c>
      <c r="V15" s="222">
        <f>ROUND(E15*U15,2)</f>
        <v>0</v>
      </c>
      <c r="W15" s="222"/>
      <c r="X15" s="222" t="s">
        <v>344</v>
      </c>
      <c r="Y15" s="211"/>
      <c r="Z15" s="211"/>
      <c r="AA15" s="211"/>
      <c r="AB15" s="211"/>
      <c r="AC15" s="211"/>
      <c r="AD15" s="211"/>
      <c r="AE15" s="211"/>
      <c r="AF15" s="211"/>
      <c r="AG15" s="211" t="s">
        <v>3229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3240</v>
      </c>
      <c r="C16" s="255" t="s">
        <v>3241</v>
      </c>
      <c r="D16" s="245" t="s">
        <v>246</v>
      </c>
      <c r="E16" s="246">
        <v>61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214</v>
      </c>
      <c r="T16" s="249" t="s">
        <v>284</v>
      </c>
      <c r="U16" s="222">
        <v>0.15</v>
      </c>
      <c r="V16" s="222">
        <f>ROUND(E16*U16,2)</f>
        <v>9.15</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1.45" outlineLevel="1" x14ac:dyDescent="0.2">
      <c r="A17" s="243">
        <v>9</v>
      </c>
      <c r="B17" s="244" t="s">
        <v>3242</v>
      </c>
      <c r="C17" s="255" t="s">
        <v>3243</v>
      </c>
      <c r="D17" s="245" t="s">
        <v>246</v>
      </c>
      <c r="E17" s="246">
        <v>61</v>
      </c>
      <c r="F17" s="247"/>
      <c r="G17" s="248">
        <f>ROUND(E17*F17,2)</f>
        <v>0</v>
      </c>
      <c r="H17" s="247"/>
      <c r="I17" s="248">
        <f>ROUND(E17*H17,2)</f>
        <v>0</v>
      </c>
      <c r="J17" s="247"/>
      <c r="K17" s="248">
        <f>ROUND(E17*J17,2)</f>
        <v>0</v>
      </c>
      <c r="L17" s="248">
        <v>21</v>
      </c>
      <c r="M17" s="248">
        <f>G17*(1+L17/100)</f>
        <v>0</v>
      </c>
      <c r="N17" s="248">
        <v>2.0000000000000002E-5</v>
      </c>
      <c r="O17" s="248">
        <f>ROUND(E17*N17,2)</f>
        <v>0</v>
      </c>
      <c r="P17" s="248">
        <v>0</v>
      </c>
      <c r="Q17" s="248">
        <f>ROUND(E17*P17,2)</f>
        <v>0</v>
      </c>
      <c r="R17" s="248" t="s">
        <v>343</v>
      </c>
      <c r="S17" s="248" t="s">
        <v>214</v>
      </c>
      <c r="T17" s="249" t="s">
        <v>284</v>
      </c>
      <c r="U17" s="222">
        <v>0</v>
      </c>
      <c r="V17" s="222">
        <f>ROUND(E17*U17,2)</f>
        <v>0</v>
      </c>
      <c r="W17" s="222"/>
      <c r="X17" s="222" t="s">
        <v>344</v>
      </c>
      <c r="Y17" s="211"/>
      <c r="Z17" s="211"/>
      <c r="AA17" s="211"/>
      <c r="AB17" s="211"/>
      <c r="AC17" s="211"/>
      <c r="AD17" s="211"/>
      <c r="AE17" s="211"/>
      <c r="AF17" s="211"/>
      <c r="AG17" s="211" t="s">
        <v>3229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3244</v>
      </c>
      <c r="C18" s="255" t="s">
        <v>3245</v>
      </c>
      <c r="D18" s="245" t="s">
        <v>349</v>
      </c>
      <c r="E18" s="246">
        <v>660</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214</v>
      </c>
      <c r="T18" s="249" t="s">
        <v>284</v>
      </c>
      <c r="U18" s="222">
        <v>6.4000000000000001E-2</v>
      </c>
      <c r="V18" s="222">
        <f>ROUND(E18*U18,2)</f>
        <v>42.24</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41.9" outlineLevel="1" x14ac:dyDescent="0.2">
      <c r="A19" s="243">
        <v>11</v>
      </c>
      <c r="B19" s="244" t="s">
        <v>3246</v>
      </c>
      <c r="C19" s="255" t="s">
        <v>3247</v>
      </c>
      <c r="D19" s="245" t="s">
        <v>349</v>
      </c>
      <c r="E19" s="246">
        <v>693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t="s">
        <v>343</v>
      </c>
      <c r="S19" s="248" t="s">
        <v>214</v>
      </c>
      <c r="T19" s="249" t="s">
        <v>284</v>
      </c>
      <c r="U19" s="222">
        <v>0</v>
      </c>
      <c r="V19" s="222">
        <f>ROUND(E19*U19,2)</f>
        <v>0</v>
      </c>
      <c r="W19" s="222"/>
      <c r="X19" s="222" t="s">
        <v>344</v>
      </c>
      <c r="Y19" s="211"/>
      <c r="Z19" s="211"/>
      <c r="AA19" s="211"/>
      <c r="AB19" s="211"/>
      <c r="AC19" s="211"/>
      <c r="AD19" s="211"/>
      <c r="AE19" s="211"/>
      <c r="AF19" s="211"/>
      <c r="AG19" s="211" t="s">
        <v>3229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3248</v>
      </c>
      <c r="C20" s="255" t="s">
        <v>3249</v>
      </c>
      <c r="D20" s="245" t="s">
        <v>349</v>
      </c>
      <c r="E20" s="246">
        <v>60</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214</v>
      </c>
      <c r="T20" s="249" t="s">
        <v>284</v>
      </c>
      <c r="U20" s="222">
        <v>5.7939999999999998E-2</v>
      </c>
      <c r="V20" s="222">
        <f>ROUND(E20*U20,2)</f>
        <v>3.48</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1.9" outlineLevel="1" x14ac:dyDescent="0.2">
      <c r="A21" s="243">
        <v>13</v>
      </c>
      <c r="B21" s="244" t="s">
        <v>3250</v>
      </c>
      <c r="C21" s="255" t="s">
        <v>3251</v>
      </c>
      <c r="D21" s="245" t="s">
        <v>349</v>
      </c>
      <c r="E21" s="246">
        <v>63</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t="s">
        <v>343</v>
      </c>
      <c r="S21" s="248" t="s">
        <v>214</v>
      </c>
      <c r="T21" s="249" t="s">
        <v>284</v>
      </c>
      <c r="U21" s="222">
        <v>0</v>
      </c>
      <c r="V21" s="222">
        <f>ROUND(E21*U21,2)</f>
        <v>0</v>
      </c>
      <c r="W21" s="222"/>
      <c r="X21" s="222" t="s">
        <v>344</v>
      </c>
      <c r="Y21" s="211"/>
      <c r="Z21" s="211"/>
      <c r="AA21" s="211"/>
      <c r="AB21" s="211"/>
      <c r="AC21" s="211"/>
      <c r="AD21" s="211"/>
      <c r="AE21" s="211"/>
      <c r="AF21" s="211"/>
      <c r="AG21" s="211" t="s">
        <v>3229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3252</v>
      </c>
      <c r="C22" s="255" t="s">
        <v>3253</v>
      </c>
      <c r="D22" s="245" t="s">
        <v>349</v>
      </c>
      <c r="E22" s="246">
        <v>130</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214</v>
      </c>
      <c r="T22" s="249" t="s">
        <v>284</v>
      </c>
      <c r="U22" s="222">
        <v>0.11600000000000001</v>
      </c>
      <c r="V22" s="222">
        <f>ROUND(E22*U22,2)</f>
        <v>15.08</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41.9" outlineLevel="1" x14ac:dyDescent="0.2">
      <c r="A23" s="243">
        <v>15</v>
      </c>
      <c r="B23" s="244" t="s">
        <v>3254</v>
      </c>
      <c r="C23" s="255" t="s">
        <v>3255</v>
      </c>
      <c r="D23" s="245" t="s">
        <v>349</v>
      </c>
      <c r="E23" s="246">
        <v>105</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t="s">
        <v>343</v>
      </c>
      <c r="S23" s="248" t="s">
        <v>214</v>
      </c>
      <c r="T23" s="249" t="s">
        <v>284</v>
      </c>
      <c r="U23" s="222">
        <v>0</v>
      </c>
      <c r="V23" s="222">
        <f>ROUND(E23*U23,2)</f>
        <v>0</v>
      </c>
      <c r="W23" s="222"/>
      <c r="X23" s="222" t="s">
        <v>344</v>
      </c>
      <c r="Y23" s="211"/>
      <c r="Z23" s="211"/>
      <c r="AA23" s="211"/>
      <c r="AB23" s="211"/>
      <c r="AC23" s="211"/>
      <c r="AD23" s="211"/>
      <c r="AE23" s="211"/>
      <c r="AF23" s="211"/>
      <c r="AG23" s="211" t="s">
        <v>3229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3256</v>
      </c>
      <c r="C24" s="255" t="s">
        <v>3257</v>
      </c>
      <c r="D24" s="245" t="s">
        <v>349</v>
      </c>
      <c r="E24" s="246">
        <v>31.5</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344</v>
      </c>
      <c r="Y24" s="211"/>
      <c r="Z24" s="211"/>
      <c r="AA24" s="211"/>
      <c r="AB24" s="211"/>
      <c r="AC24" s="211"/>
      <c r="AD24" s="211"/>
      <c r="AE24" s="211"/>
      <c r="AF24" s="211"/>
      <c r="AG24" s="211" t="s">
        <v>3229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3258</v>
      </c>
      <c r="C25" s="255" t="s">
        <v>3259</v>
      </c>
      <c r="D25" s="245" t="s">
        <v>349</v>
      </c>
      <c r="E25" s="246">
        <v>60</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214</v>
      </c>
      <c r="T25" s="249" t="s">
        <v>284</v>
      </c>
      <c r="U25" s="222">
        <v>0.11799999999999999</v>
      </c>
      <c r="V25" s="222">
        <f>ROUND(E25*U25,2)</f>
        <v>7.08</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3260</v>
      </c>
      <c r="C26" s="255" t="s">
        <v>3261</v>
      </c>
      <c r="D26" s="245" t="s">
        <v>349</v>
      </c>
      <c r="E26" s="246">
        <v>63</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344</v>
      </c>
      <c r="Y26" s="211"/>
      <c r="Z26" s="211"/>
      <c r="AA26" s="211"/>
      <c r="AB26" s="211"/>
      <c r="AC26" s="211"/>
      <c r="AD26" s="211"/>
      <c r="AE26" s="211"/>
      <c r="AF26" s="211"/>
      <c r="AG26" s="211" t="s">
        <v>3229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3262</v>
      </c>
      <c r="C27" s="255" t="s">
        <v>3263</v>
      </c>
      <c r="D27" s="245" t="s">
        <v>246</v>
      </c>
      <c r="E27" s="246">
        <v>30</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214</v>
      </c>
      <c r="T27" s="249" t="s">
        <v>284</v>
      </c>
      <c r="U27" s="222">
        <v>5.0500000000000003E-2</v>
      </c>
      <c r="V27" s="222">
        <f>ROUND(E27*U27,2)</f>
        <v>1.52</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3264</v>
      </c>
      <c r="C28" s="255" t="s">
        <v>3265</v>
      </c>
      <c r="D28" s="245" t="s">
        <v>246</v>
      </c>
      <c r="E28" s="246">
        <v>30</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214</v>
      </c>
      <c r="T28" s="249" t="s">
        <v>284</v>
      </c>
      <c r="U28" s="222">
        <v>8.2170000000000007E-2</v>
      </c>
      <c r="V28" s="222">
        <f>ROUND(E28*U28,2)</f>
        <v>2.4700000000000002</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3266</v>
      </c>
      <c r="C29" s="255" t="s">
        <v>3267</v>
      </c>
      <c r="D29" s="245" t="s">
        <v>0</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214</v>
      </c>
      <c r="T29" s="249" t="s">
        <v>284</v>
      </c>
      <c r="U29" s="222">
        <v>1.7000000000000001E-2</v>
      </c>
      <c r="V29" s="222">
        <f>ROUND(E29*U29,2)</f>
        <v>0.02</v>
      </c>
      <c r="W29" s="222"/>
      <c r="X29" s="222" t="s">
        <v>3268</v>
      </c>
      <c r="Y29" s="211"/>
      <c r="Z29" s="211"/>
      <c r="AA29" s="211"/>
      <c r="AB29" s="211"/>
      <c r="AC29" s="211"/>
      <c r="AD29" s="211"/>
      <c r="AE29" s="211"/>
      <c r="AF29" s="211"/>
      <c r="AG29" s="211" t="s">
        <v>3269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3270</v>
      </c>
      <c r="C30" s="255" t="s">
        <v>3271</v>
      </c>
      <c r="D30" s="245" t="s">
        <v>669</v>
      </c>
      <c r="E30" s="246">
        <v>25</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670</v>
      </c>
      <c r="S30" s="248" t="s">
        <v>214</v>
      </c>
      <c r="T30" s="249" t="s">
        <v>284</v>
      </c>
      <c r="U30" s="222">
        <v>1</v>
      </c>
      <c r="V30" s="222">
        <f>ROUND(E30*U30,2)</f>
        <v>25</v>
      </c>
      <c r="W30" s="222"/>
      <c r="X30" s="222" t="s">
        <v>671</v>
      </c>
      <c r="Y30" s="211"/>
      <c r="Z30" s="211"/>
      <c r="AA30" s="211"/>
      <c r="AB30" s="211"/>
      <c r="AC30" s="211"/>
      <c r="AD30" s="211"/>
      <c r="AE30" s="211"/>
      <c r="AF30" s="211"/>
      <c r="AG30" s="211" t="s">
        <v>672</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33">
        <v>23</v>
      </c>
      <c r="B31" s="234" t="s">
        <v>3272</v>
      </c>
      <c r="C31" s="252" t="s">
        <v>3273</v>
      </c>
      <c r="D31" s="235" t="s">
        <v>669</v>
      </c>
      <c r="E31" s="236">
        <v>20</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t="s">
        <v>670</v>
      </c>
      <c r="S31" s="238" t="s">
        <v>214</v>
      </c>
      <c r="T31" s="239" t="s">
        <v>284</v>
      </c>
      <c r="U31" s="222">
        <v>1</v>
      </c>
      <c r="V31" s="222">
        <f>ROUND(E31*U31,2)</f>
        <v>20</v>
      </c>
      <c r="W31" s="222"/>
      <c r="X31" s="222" t="s">
        <v>671</v>
      </c>
      <c r="Y31" s="211"/>
      <c r="Z31" s="211"/>
      <c r="AA31" s="211"/>
      <c r="AB31" s="211"/>
      <c r="AC31" s="211"/>
      <c r="AD31" s="211"/>
      <c r="AE31" s="211"/>
      <c r="AF31" s="211"/>
      <c r="AG31" s="211" t="s">
        <v>672</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x14ac:dyDescent="0.2">
      <c r="A32" s="3"/>
      <c r="B32" s="4"/>
      <c r="C32" s="256"/>
      <c r="D32" s="6"/>
      <c r="E32" s="3"/>
      <c r="F32" s="3"/>
      <c r="G32" s="3"/>
      <c r="H32" s="3"/>
      <c r="I32" s="3"/>
      <c r="J32" s="3"/>
      <c r="K32" s="3"/>
      <c r="L32" s="3"/>
      <c r="M32" s="3"/>
      <c r="N32" s="3"/>
      <c r="O32" s="3"/>
      <c r="P32" s="3"/>
      <c r="Q32" s="3"/>
      <c r="R32" s="3"/>
      <c r="S32" s="3"/>
      <c r="T32" s="3"/>
      <c r="U32" s="3"/>
      <c r="V32" s="3"/>
      <c r="W32" s="3"/>
      <c r="X32" s="3"/>
      <c r="AE32">
        <v>15</v>
      </c>
      <c r="AF32">
        <v>21</v>
      </c>
      <c r="AG32" t="s">
        <v>196</v>
      </c>
    </row>
    <row r="33" spans="1:33" ht="13.1" x14ac:dyDescent="0.2">
      <c r="A33" s="214"/>
      <c r="B33" s="215" t="s">
        <v>29</v>
      </c>
      <c r="C33" s="257"/>
      <c r="D33" s="216"/>
      <c r="E33" s="217"/>
      <c r="F33" s="217"/>
      <c r="G33" s="250">
        <f>G8</f>
        <v>0</v>
      </c>
      <c r="H33" s="3"/>
      <c r="I33" s="3"/>
      <c r="J33" s="3"/>
      <c r="K33" s="3"/>
      <c r="L33" s="3"/>
      <c r="M33" s="3"/>
      <c r="N33" s="3"/>
      <c r="O33" s="3"/>
      <c r="P33" s="3"/>
      <c r="Q33" s="3"/>
      <c r="R33" s="3"/>
      <c r="S33" s="3"/>
      <c r="T33" s="3"/>
      <c r="U33" s="3"/>
      <c r="V33" s="3"/>
      <c r="W33" s="3"/>
      <c r="X33" s="3"/>
      <c r="AE33">
        <f>SUMIF(L7:L31,AE32,G7:G31)</f>
        <v>0</v>
      </c>
      <c r="AF33">
        <f>SUMIF(L7:L31,AF32,G7:G31)</f>
        <v>0</v>
      </c>
      <c r="AG33" t="s">
        <v>278</v>
      </c>
    </row>
    <row r="34" spans="1:33" x14ac:dyDescent="0.2">
      <c r="C34" s="258"/>
      <c r="D34" s="10"/>
      <c r="AG34" t="s">
        <v>279</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s5mzLU767wwRBKrxc9fwHC5ljrN97nqrtJaw++tdApzc3IPG8Cl8Ygc6CxBihiTMuWYtxwQ+jexJpgkwJfi9A==" saltValue="LQilgMBn+HMyLyLTvziXl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816C-1148-49DC-B1AF-76D8CB8BF0D1}">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77</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SUMIF(AG9:AG42,"&lt;&gt;NOR",G9:G42)</f>
        <v>0</v>
      </c>
      <c r="H8" s="231"/>
      <c r="I8" s="231">
        <f>SUM(I9:I42)</f>
        <v>0</v>
      </c>
      <c r="J8" s="231"/>
      <c r="K8" s="231">
        <f>SUM(K9:K42)</f>
        <v>0</v>
      </c>
      <c r="L8" s="231"/>
      <c r="M8" s="231">
        <f>SUM(M9:M42)</f>
        <v>0</v>
      </c>
      <c r="N8" s="231"/>
      <c r="O8" s="231">
        <f>SUM(O9:O42)</f>
        <v>0</v>
      </c>
      <c r="P8" s="231"/>
      <c r="Q8" s="231">
        <f>SUM(Q9:Q42)</f>
        <v>0</v>
      </c>
      <c r="R8" s="231"/>
      <c r="S8" s="231"/>
      <c r="T8" s="232"/>
      <c r="U8" s="226"/>
      <c r="V8" s="226">
        <f>SUM(V9:V42)</f>
        <v>444.84999999999997</v>
      </c>
      <c r="W8" s="226"/>
      <c r="X8" s="226"/>
      <c r="AG8" t="s">
        <v>210</v>
      </c>
    </row>
    <row r="9" spans="1:60" ht="20.95" outlineLevel="1" x14ac:dyDescent="0.2">
      <c r="A9" s="243">
        <v>1</v>
      </c>
      <c r="B9" s="244" t="s">
        <v>1499</v>
      </c>
      <c r="C9" s="255" t="s">
        <v>1500</v>
      </c>
      <c r="D9" s="245" t="s">
        <v>349</v>
      </c>
      <c r="E9" s="246">
        <v>180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21.6</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1501</v>
      </c>
      <c r="C10" s="255" t="s">
        <v>1502</v>
      </c>
      <c r="D10" s="245" t="s">
        <v>349</v>
      </c>
      <c r="E10" s="246">
        <v>48</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7.68</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1503</v>
      </c>
      <c r="C11" s="255" t="s">
        <v>1504</v>
      </c>
      <c r="D11" s="245" t="s">
        <v>349</v>
      </c>
      <c r="E11" s="246">
        <v>520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258.52999999999997</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1505</v>
      </c>
      <c r="C12" s="255" t="s">
        <v>1506</v>
      </c>
      <c r="D12" s="245" t="s">
        <v>246</v>
      </c>
      <c r="E12" s="246">
        <v>7</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12.41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1507</v>
      </c>
      <c r="C13" s="255" t="s">
        <v>1508</v>
      </c>
      <c r="D13" s="245" t="s">
        <v>246</v>
      </c>
      <c r="E13" s="246">
        <v>106</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25.86</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1509</v>
      </c>
      <c r="C14" s="255" t="s">
        <v>1510</v>
      </c>
      <c r="D14" s="245" t="s">
        <v>246</v>
      </c>
      <c r="E14" s="246">
        <v>44</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15.5</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1511</v>
      </c>
      <c r="C15" s="255" t="s">
        <v>1512</v>
      </c>
      <c r="D15" s="245" t="s">
        <v>246</v>
      </c>
      <c r="E15" s="246">
        <v>12</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10.45</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1513</v>
      </c>
      <c r="C16" s="255" t="s">
        <v>1514</v>
      </c>
      <c r="D16" s="245" t="s">
        <v>246</v>
      </c>
      <c r="E16" s="246">
        <v>12</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1.32</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1515</v>
      </c>
      <c r="C17" s="252" t="s">
        <v>1516</v>
      </c>
      <c r="D17" s="235" t="s">
        <v>342</v>
      </c>
      <c r="E17" s="236">
        <v>218.4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343</v>
      </c>
      <c r="S17" s="238" t="s">
        <v>214</v>
      </c>
      <c r="T17" s="239" t="s">
        <v>284</v>
      </c>
      <c r="U17" s="222">
        <v>0</v>
      </c>
      <c r="V17" s="222">
        <f>ROUND(E17*U17,2)</f>
        <v>0</v>
      </c>
      <c r="W17" s="222"/>
      <c r="X17" s="222" t="s">
        <v>344</v>
      </c>
      <c r="Y17" s="211"/>
      <c r="Z17" s="211"/>
      <c r="AA17" s="211"/>
      <c r="AB17" s="211"/>
      <c r="AC17" s="211"/>
      <c r="AD17" s="211"/>
      <c r="AE17" s="211"/>
      <c r="AF17" s="211"/>
      <c r="AG17" s="211" t="s">
        <v>345</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3274</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1518</v>
      </c>
      <c r="C19" s="252" t="s">
        <v>1519</v>
      </c>
      <c r="D19" s="235" t="s">
        <v>342</v>
      </c>
      <c r="E19" s="236">
        <v>30.24</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343</v>
      </c>
      <c r="S19" s="238" t="s">
        <v>214</v>
      </c>
      <c r="T19" s="239" t="s">
        <v>284</v>
      </c>
      <c r="U19" s="222">
        <v>0</v>
      </c>
      <c r="V19" s="222">
        <f>ROUND(E19*U19,2)</f>
        <v>0</v>
      </c>
      <c r="W19" s="222"/>
      <c r="X19" s="222" t="s">
        <v>344</v>
      </c>
      <c r="Y19" s="211"/>
      <c r="Z19" s="211"/>
      <c r="AA19" s="211"/>
      <c r="AB19" s="211"/>
      <c r="AC19" s="211"/>
      <c r="AD19" s="211"/>
      <c r="AE19" s="211"/>
      <c r="AF19" s="211"/>
      <c r="AG19" s="211" t="s">
        <v>345</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3275</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1521</v>
      </c>
      <c r="C21" s="252" t="s">
        <v>1522</v>
      </c>
      <c r="D21" s="235" t="s">
        <v>342</v>
      </c>
      <c r="E21" s="236">
        <v>204.12</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343</v>
      </c>
      <c r="S21" s="238" t="s">
        <v>214</v>
      </c>
      <c r="T21" s="239" t="s">
        <v>284</v>
      </c>
      <c r="U21" s="222">
        <v>0</v>
      </c>
      <c r="V21" s="222">
        <f>ROUND(E21*U21,2)</f>
        <v>0</v>
      </c>
      <c r="W21" s="222"/>
      <c r="X21" s="222" t="s">
        <v>344</v>
      </c>
      <c r="Y21" s="211"/>
      <c r="Z21" s="211"/>
      <c r="AA21" s="211"/>
      <c r="AB21" s="211"/>
      <c r="AC21" s="211"/>
      <c r="AD21" s="211"/>
      <c r="AE21" s="211"/>
      <c r="AF21" s="211"/>
      <c r="AG21" s="211" t="s">
        <v>345</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3276</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1524</v>
      </c>
      <c r="C23" s="255" t="s">
        <v>3277</v>
      </c>
      <c r="D23" s="245" t="s">
        <v>246</v>
      </c>
      <c r="E23" s="246">
        <v>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344</v>
      </c>
      <c r="Y23" s="211"/>
      <c r="Z23" s="211"/>
      <c r="AA23" s="211"/>
      <c r="AB23" s="211"/>
      <c r="AC23" s="211"/>
      <c r="AD23" s="211"/>
      <c r="AE23" s="211"/>
      <c r="AF23" s="211"/>
      <c r="AG23" s="211" t="s">
        <v>345</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1526</v>
      </c>
      <c r="C24" s="255" t="s">
        <v>1527</v>
      </c>
      <c r="D24" s="245" t="s">
        <v>246</v>
      </c>
      <c r="E24" s="246">
        <v>160</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343</v>
      </c>
      <c r="S24" s="248" t="s">
        <v>214</v>
      </c>
      <c r="T24" s="249" t="s">
        <v>284</v>
      </c>
      <c r="U24" s="222">
        <v>0</v>
      </c>
      <c r="V24" s="222">
        <f>ROUND(E24*U24,2)</f>
        <v>0</v>
      </c>
      <c r="W24" s="222"/>
      <c r="X24" s="222" t="s">
        <v>344</v>
      </c>
      <c r="Y24" s="211"/>
      <c r="Z24" s="211"/>
      <c r="AA24" s="211"/>
      <c r="AB24" s="211"/>
      <c r="AC24" s="211"/>
      <c r="AD24" s="211"/>
      <c r="AE24" s="211"/>
      <c r="AF24" s="211"/>
      <c r="AG24" s="211" t="s">
        <v>345</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1528</v>
      </c>
      <c r="C25" s="255" t="s">
        <v>1529</v>
      </c>
      <c r="D25" s="245" t="s">
        <v>246</v>
      </c>
      <c r="E25" s="246">
        <v>98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t="s">
        <v>343</v>
      </c>
      <c r="S25" s="248" t="s">
        <v>214</v>
      </c>
      <c r="T25" s="249" t="s">
        <v>284</v>
      </c>
      <c r="U25" s="222">
        <v>0</v>
      </c>
      <c r="V25" s="222">
        <f>ROUND(E25*U25,2)</f>
        <v>0</v>
      </c>
      <c r="W25" s="222"/>
      <c r="X25" s="222" t="s">
        <v>344</v>
      </c>
      <c r="Y25" s="211"/>
      <c r="Z25" s="211"/>
      <c r="AA25" s="211"/>
      <c r="AB25" s="211"/>
      <c r="AC25" s="211"/>
      <c r="AD25" s="211"/>
      <c r="AE25" s="211"/>
      <c r="AF25" s="211"/>
      <c r="AG25" s="211" t="s">
        <v>345</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1530</v>
      </c>
      <c r="C26" s="255" t="s">
        <v>1531</v>
      </c>
      <c r="D26" s="245" t="s">
        <v>246</v>
      </c>
      <c r="E26" s="246">
        <v>122</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343</v>
      </c>
      <c r="S26" s="248" t="s">
        <v>214</v>
      </c>
      <c r="T26" s="249" t="s">
        <v>284</v>
      </c>
      <c r="U26" s="222">
        <v>0</v>
      </c>
      <c r="V26" s="222">
        <f>ROUND(E26*U26,2)</f>
        <v>0</v>
      </c>
      <c r="W26" s="222"/>
      <c r="X26" s="222" t="s">
        <v>344</v>
      </c>
      <c r="Y26" s="211"/>
      <c r="Z26" s="211"/>
      <c r="AA26" s="211"/>
      <c r="AB26" s="211"/>
      <c r="AC26" s="211"/>
      <c r="AD26" s="211"/>
      <c r="AE26" s="211"/>
      <c r="AF26" s="211"/>
      <c r="AG26" s="211" t="s">
        <v>345</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2230</v>
      </c>
      <c r="C27" s="255" t="s">
        <v>3278</v>
      </c>
      <c r="D27" s="245" t="s">
        <v>246</v>
      </c>
      <c r="E27" s="246">
        <v>108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344</v>
      </c>
      <c r="Y27" s="211"/>
      <c r="Z27" s="211"/>
      <c r="AA27" s="211"/>
      <c r="AB27" s="211"/>
      <c r="AC27" s="211"/>
      <c r="AD27" s="211"/>
      <c r="AE27" s="211"/>
      <c r="AF27" s="211"/>
      <c r="AG27" s="211" t="s">
        <v>345</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1532</v>
      </c>
      <c r="C28" s="255" t="s">
        <v>1533</v>
      </c>
      <c r="D28" s="245" t="s">
        <v>246</v>
      </c>
      <c r="E28" s="246">
        <v>12</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343</v>
      </c>
      <c r="S28" s="248" t="s">
        <v>214</v>
      </c>
      <c r="T28" s="249" t="s">
        <v>284</v>
      </c>
      <c r="U28" s="222">
        <v>0</v>
      </c>
      <c r="V28" s="222">
        <f>ROUND(E28*U28,2)</f>
        <v>0</v>
      </c>
      <c r="W28" s="222"/>
      <c r="X28" s="222" t="s">
        <v>344</v>
      </c>
      <c r="Y28" s="211"/>
      <c r="Z28" s="211"/>
      <c r="AA28" s="211"/>
      <c r="AB28" s="211"/>
      <c r="AC28" s="211"/>
      <c r="AD28" s="211"/>
      <c r="AE28" s="211"/>
      <c r="AF28" s="211"/>
      <c r="AG28" s="211" t="s">
        <v>345</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1534</v>
      </c>
      <c r="C29" s="255" t="s">
        <v>1535</v>
      </c>
      <c r="D29" s="245" t="s">
        <v>246</v>
      </c>
      <c r="E29" s="246">
        <v>24</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343</v>
      </c>
      <c r="S29" s="248" t="s">
        <v>214</v>
      </c>
      <c r="T29" s="249" t="s">
        <v>284</v>
      </c>
      <c r="U29" s="222">
        <v>0</v>
      </c>
      <c r="V29" s="222">
        <f>ROUND(E29*U29,2)</f>
        <v>0</v>
      </c>
      <c r="W29" s="222"/>
      <c r="X29" s="222" t="s">
        <v>344</v>
      </c>
      <c r="Y29" s="211"/>
      <c r="Z29" s="211"/>
      <c r="AA29" s="211"/>
      <c r="AB29" s="211"/>
      <c r="AC29" s="211"/>
      <c r="AD29" s="211"/>
      <c r="AE29" s="211"/>
      <c r="AF29" s="211"/>
      <c r="AG29" s="211" t="s">
        <v>345</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1536</v>
      </c>
      <c r="C30" s="255" t="s">
        <v>1537</v>
      </c>
      <c r="D30" s="245" t="s">
        <v>246</v>
      </c>
      <c r="E30" s="246">
        <v>12</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343</v>
      </c>
      <c r="S30" s="248" t="s">
        <v>214</v>
      </c>
      <c r="T30" s="249" t="s">
        <v>284</v>
      </c>
      <c r="U30" s="222">
        <v>0</v>
      </c>
      <c r="V30" s="222">
        <f>ROUND(E30*U30,2)</f>
        <v>0</v>
      </c>
      <c r="W30" s="222"/>
      <c r="X30" s="222" t="s">
        <v>344</v>
      </c>
      <c r="Y30" s="211"/>
      <c r="Z30" s="211"/>
      <c r="AA30" s="211"/>
      <c r="AB30" s="211"/>
      <c r="AC30" s="211"/>
      <c r="AD30" s="211"/>
      <c r="AE30" s="211"/>
      <c r="AF30" s="211"/>
      <c r="AG30" s="211" t="s">
        <v>345</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1538</v>
      </c>
      <c r="C31" s="255" t="s">
        <v>1539</v>
      </c>
      <c r="D31" s="245" t="s">
        <v>246</v>
      </c>
      <c r="E31" s="246">
        <v>20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343</v>
      </c>
      <c r="S31" s="248" t="s">
        <v>214</v>
      </c>
      <c r="T31" s="249" t="s">
        <v>284</v>
      </c>
      <c r="U31" s="222">
        <v>0</v>
      </c>
      <c r="V31" s="222">
        <f>ROUND(E31*U31,2)</f>
        <v>0</v>
      </c>
      <c r="W31" s="222"/>
      <c r="X31" s="222" t="s">
        <v>344</v>
      </c>
      <c r="Y31" s="211"/>
      <c r="Z31" s="211"/>
      <c r="AA31" s="211"/>
      <c r="AB31" s="211"/>
      <c r="AC31" s="211"/>
      <c r="AD31" s="211"/>
      <c r="AE31" s="211"/>
      <c r="AF31" s="211"/>
      <c r="AG31" s="211" t="s">
        <v>345</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1540</v>
      </c>
      <c r="C32" s="255" t="s">
        <v>1541</v>
      </c>
      <c r="D32" s="245" t="s">
        <v>246</v>
      </c>
      <c r="E32" s="246">
        <v>85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345</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1542</v>
      </c>
      <c r="C33" s="255" t="s">
        <v>1543</v>
      </c>
      <c r="D33" s="245" t="s">
        <v>246</v>
      </c>
      <c r="E33" s="246">
        <v>9</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343</v>
      </c>
      <c r="S33" s="248" t="s">
        <v>214</v>
      </c>
      <c r="T33" s="249" t="s">
        <v>284</v>
      </c>
      <c r="U33" s="222">
        <v>0</v>
      </c>
      <c r="V33" s="222">
        <f>ROUND(E33*U33,2)</f>
        <v>0</v>
      </c>
      <c r="W33" s="222"/>
      <c r="X33" s="222" t="s">
        <v>344</v>
      </c>
      <c r="Y33" s="211"/>
      <c r="Z33" s="211"/>
      <c r="AA33" s="211"/>
      <c r="AB33" s="211"/>
      <c r="AC33" s="211"/>
      <c r="AD33" s="211"/>
      <c r="AE33" s="211"/>
      <c r="AF33" s="211"/>
      <c r="AG33" s="211" t="s">
        <v>345</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23</v>
      </c>
      <c r="B34" s="244" t="s">
        <v>1544</v>
      </c>
      <c r="C34" s="255" t="s">
        <v>1545</v>
      </c>
      <c r="D34" s="245" t="s">
        <v>246</v>
      </c>
      <c r="E34" s="246">
        <v>12</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t="s">
        <v>343</v>
      </c>
      <c r="S34" s="248" t="s">
        <v>214</v>
      </c>
      <c r="T34" s="249" t="s">
        <v>284</v>
      </c>
      <c r="U34" s="222">
        <v>0</v>
      </c>
      <c r="V34" s="222">
        <f>ROUND(E34*U34,2)</f>
        <v>0</v>
      </c>
      <c r="W34" s="222"/>
      <c r="X34" s="222" t="s">
        <v>344</v>
      </c>
      <c r="Y34" s="211"/>
      <c r="Z34" s="211"/>
      <c r="AA34" s="211"/>
      <c r="AB34" s="211"/>
      <c r="AC34" s="211"/>
      <c r="AD34" s="211"/>
      <c r="AE34" s="211"/>
      <c r="AF34" s="211"/>
      <c r="AG34" s="211" t="s">
        <v>345</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24</v>
      </c>
      <c r="B35" s="244" t="s">
        <v>1546</v>
      </c>
      <c r="C35" s="255" t="s">
        <v>1547</v>
      </c>
      <c r="D35" s="245" t="s">
        <v>246</v>
      </c>
      <c r="E35" s="246">
        <v>24</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343</v>
      </c>
      <c r="S35" s="248" t="s">
        <v>214</v>
      </c>
      <c r="T35" s="249" t="s">
        <v>284</v>
      </c>
      <c r="U35" s="222">
        <v>0</v>
      </c>
      <c r="V35" s="222">
        <f>ROUND(E35*U35,2)</f>
        <v>0</v>
      </c>
      <c r="W35" s="222"/>
      <c r="X35" s="222" t="s">
        <v>344</v>
      </c>
      <c r="Y35" s="211"/>
      <c r="Z35" s="211"/>
      <c r="AA35" s="211"/>
      <c r="AB35" s="211"/>
      <c r="AC35" s="211"/>
      <c r="AD35" s="211"/>
      <c r="AE35" s="211"/>
      <c r="AF35" s="211"/>
      <c r="AG35" s="211" t="s">
        <v>345</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25</v>
      </c>
      <c r="B36" s="244" t="s">
        <v>1548</v>
      </c>
      <c r="C36" s="255" t="s">
        <v>1549</v>
      </c>
      <c r="D36" s="245" t="s">
        <v>1550</v>
      </c>
      <c r="E36" s="246">
        <v>48</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t="s">
        <v>670</v>
      </c>
      <c r="S36" s="248" t="s">
        <v>214</v>
      </c>
      <c r="T36" s="249" t="s">
        <v>284</v>
      </c>
      <c r="U36" s="222">
        <v>1</v>
      </c>
      <c r="V36" s="222">
        <f>ROUND(E36*U36,2)</f>
        <v>48</v>
      </c>
      <c r="W36" s="222"/>
      <c r="X36" s="222" t="s">
        <v>671</v>
      </c>
      <c r="Y36" s="211"/>
      <c r="Z36" s="211"/>
      <c r="AA36" s="211"/>
      <c r="AB36" s="211"/>
      <c r="AC36" s="211"/>
      <c r="AD36" s="211"/>
      <c r="AE36" s="211"/>
      <c r="AF36" s="211"/>
      <c r="AG36" s="211" t="s">
        <v>1551</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3">
        <v>26</v>
      </c>
      <c r="B37" s="234" t="s">
        <v>1552</v>
      </c>
      <c r="C37" s="252" t="s">
        <v>1553</v>
      </c>
      <c r="D37" s="235" t="s">
        <v>349</v>
      </c>
      <c r="E37" s="236">
        <v>120</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214</v>
      </c>
      <c r="T37" s="239" t="s">
        <v>284</v>
      </c>
      <c r="U37" s="222">
        <v>0.25</v>
      </c>
      <c r="V37" s="222">
        <f>ROUND(E37*U37,2)</f>
        <v>30</v>
      </c>
      <c r="W37" s="222"/>
      <c r="X37" s="222" t="s">
        <v>248</v>
      </c>
      <c r="Y37" s="211"/>
      <c r="Z37" s="211"/>
      <c r="AA37" s="211"/>
      <c r="AB37" s="211"/>
      <c r="AC37" s="211"/>
      <c r="AD37" s="211"/>
      <c r="AE37" s="211"/>
      <c r="AF37" s="211"/>
      <c r="AG37" s="211" t="s">
        <v>1554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8" t="s">
        <v>3279</v>
      </c>
      <c r="D38" s="259"/>
      <c r="E38" s="260">
        <v>120</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1556</v>
      </c>
      <c r="C39" s="255" t="s">
        <v>1557</v>
      </c>
      <c r="D39" s="245" t="s">
        <v>349</v>
      </c>
      <c r="E39" s="246">
        <v>20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0.12</v>
      </c>
      <c r="V39" s="222">
        <f>ROUND(E39*U39,2)</f>
        <v>2.4</v>
      </c>
      <c r="W39" s="222"/>
      <c r="X39" s="222" t="s">
        <v>248</v>
      </c>
      <c r="Y39" s="211"/>
      <c r="Z39" s="211"/>
      <c r="AA39" s="211"/>
      <c r="AB39" s="211"/>
      <c r="AC39" s="211"/>
      <c r="AD39" s="211"/>
      <c r="AE39" s="211"/>
      <c r="AF39" s="211"/>
      <c r="AG39" s="211" t="s">
        <v>1554</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28</v>
      </c>
      <c r="B40" s="244" t="s">
        <v>1558</v>
      </c>
      <c r="C40" s="255" t="s">
        <v>1559</v>
      </c>
      <c r="D40" s="245" t="s">
        <v>349</v>
      </c>
      <c r="E40" s="246">
        <v>15</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214</v>
      </c>
      <c r="T40" s="249" t="s">
        <v>284</v>
      </c>
      <c r="U40" s="222">
        <v>0.18</v>
      </c>
      <c r="V40" s="222">
        <f>ROUND(E40*U40,2)</f>
        <v>2.7</v>
      </c>
      <c r="W40" s="222"/>
      <c r="X40" s="222" t="s">
        <v>248</v>
      </c>
      <c r="Y40" s="211"/>
      <c r="Z40" s="211"/>
      <c r="AA40" s="211"/>
      <c r="AB40" s="211"/>
      <c r="AC40" s="211"/>
      <c r="AD40" s="211"/>
      <c r="AE40" s="211"/>
      <c r="AF40" s="211"/>
      <c r="AG40" s="211" t="s">
        <v>1554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29</v>
      </c>
      <c r="B41" s="244" t="s">
        <v>1560</v>
      </c>
      <c r="C41" s="255" t="s">
        <v>1561</v>
      </c>
      <c r="D41" s="245" t="s">
        <v>246</v>
      </c>
      <c r="E41" s="246">
        <v>7</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0.8</v>
      </c>
      <c r="V41" s="222">
        <f>ROUND(E41*U41,2)</f>
        <v>5.6</v>
      </c>
      <c r="W41" s="222"/>
      <c r="X41" s="222" t="s">
        <v>248</v>
      </c>
      <c r="Y41" s="211"/>
      <c r="Z41" s="211"/>
      <c r="AA41" s="211"/>
      <c r="AB41" s="211"/>
      <c r="AC41" s="211"/>
      <c r="AD41" s="211"/>
      <c r="AE41" s="211"/>
      <c r="AF41" s="211"/>
      <c r="AG41" s="211" t="s">
        <v>1554</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30</v>
      </c>
      <c r="B42" s="244" t="s">
        <v>1562</v>
      </c>
      <c r="C42" s="255" t="s">
        <v>1563</v>
      </c>
      <c r="D42" s="245" t="s">
        <v>246</v>
      </c>
      <c r="E42" s="246">
        <v>7</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214</v>
      </c>
      <c r="T42" s="249" t="s">
        <v>284</v>
      </c>
      <c r="U42" s="222">
        <v>0.4</v>
      </c>
      <c r="V42" s="222">
        <f>ROUND(E42*U42,2)</f>
        <v>2.8</v>
      </c>
      <c r="W42" s="222"/>
      <c r="X42" s="222" t="s">
        <v>248</v>
      </c>
      <c r="Y42" s="211"/>
      <c r="Z42" s="211"/>
      <c r="AA42" s="211"/>
      <c r="AB42" s="211"/>
      <c r="AC42" s="211"/>
      <c r="AD42" s="211"/>
      <c r="AE42" s="211"/>
      <c r="AF42" s="211"/>
      <c r="AG42" s="211" t="s">
        <v>1554</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13.1" x14ac:dyDescent="0.2">
      <c r="A43" s="227" t="s">
        <v>209</v>
      </c>
      <c r="B43" s="228" t="s">
        <v>178</v>
      </c>
      <c r="C43" s="251" t="s">
        <v>179</v>
      </c>
      <c r="D43" s="229"/>
      <c r="E43" s="230"/>
      <c r="F43" s="231"/>
      <c r="G43" s="231">
        <f>SUMIF(AG44:AG46,"&lt;&gt;NOR",G44:G46)</f>
        <v>0</v>
      </c>
      <c r="H43" s="231"/>
      <c r="I43" s="231">
        <f>SUM(I44:I46)</f>
        <v>0</v>
      </c>
      <c r="J43" s="231"/>
      <c r="K43" s="231">
        <f>SUM(K44:K46)</f>
        <v>0</v>
      </c>
      <c r="L43" s="231"/>
      <c r="M43" s="231">
        <f>SUM(M44:M46)</f>
        <v>0</v>
      </c>
      <c r="N43" s="231"/>
      <c r="O43" s="231">
        <f>SUM(O44:O46)</f>
        <v>0</v>
      </c>
      <c r="P43" s="231"/>
      <c r="Q43" s="231">
        <f>SUM(Q44:Q46)</f>
        <v>0</v>
      </c>
      <c r="R43" s="231"/>
      <c r="S43" s="231"/>
      <c r="T43" s="232"/>
      <c r="U43" s="226"/>
      <c r="V43" s="226">
        <f>SUM(V44:V46)</f>
        <v>85.41</v>
      </c>
      <c r="W43" s="226"/>
      <c r="X43" s="226"/>
      <c r="AG43" t="s">
        <v>210</v>
      </c>
    </row>
    <row r="44" spans="1:60" outlineLevel="1" x14ac:dyDescent="0.2">
      <c r="A44" s="243">
        <v>31</v>
      </c>
      <c r="B44" s="244" t="s">
        <v>1564</v>
      </c>
      <c r="C44" s="255" t="s">
        <v>1565</v>
      </c>
      <c r="D44" s="245" t="s">
        <v>349</v>
      </c>
      <c r="E44" s="246">
        <v>180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214</v>
      </c>
      <c r="T44" s="249" t="s">
        <v>284</v>
      </c>
      <c r="U44" s="222">
        <v>0.13552</v>
      </c>
      <c r="V44" s="222">
        <f>ROUND(E44*U44,2)</f>
        <v>24.39</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32</v>
      </c>
      <c r="B45" s="244" t="s">
        <v>1566</v>
      </c>
      <c r="C45" s="255" t="s">
        <v>1567</v>
      </c>
      <c r="D45" s="245" t="s">
        <v>349</v>
      </c>
      <c r="E45" s="246">
        <v>180</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214</v>
      </c>
      <c r="T45" s="249" t="s">
        <v>284</v>
      </c>
      <c r="U45" s="222">
        <v>0.16200000000000001</v>
      </c>
      <c r="V45" s="222">
        <f>ROUND(E45*U45,2)</f>
        <v>29.16</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3">
        <v>33</v>
      </c>
      <c r="B46" s="234" t="s">
        <v>1568</v>
      </c>
      <c r="C46" s="252" t="s">
        <v>1569</v>
      </c>
      <c r="D46" s="235" t="s">
        <v>294</v>
      </c>
      <c r="E46" s="236">
        <v>180</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214</v>
      </c>
      <c r="T46" s="239" t="s">
        <v>284</v>
      </c>
      <c r="U46" s="222">
        <v>0.17699999999999999</v>
      </c>
      <c r="V46" s="222">
        <f>ROUND(E46*U46,2)</f>
        <v>31.86</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x14ac:dyDescent="0.2">
      <c r="A47" s="3"/>
      <c r="B47" s="4"/>
      <c r="C47" s="256"/>
      <c r="D47" s="6"/>
      <c r="E47" s="3"/>
      <c r="F47" s="3"/>
      <c r="G47" s="3"/>
      <c r="H47" s="3"/>
      <c r="I47" s="3"/>
      <c r="J47" s="3"/>
      <c r="K47" s="3"/>
      <c r="L47" s="3"/>
      <c r="M47" s="3"/>
      <c r="N47" s="3"/>
      <c r="O47" s="3"/>
      <c r="P47" s="3"/>
      <c r="Q47" s="3"/>
      <c r="R47" s="3"/>
      <c r="S47" s="3"/>
      <c r="T47" s="3"/>
      <c r="U47" s="3"/>
      <c r="V47" s="3"/>
      <c r="W47" s="3"/>
      <c r="X47" s="3"/>
      <c r="AE47">
        <v>15</v>
      </c>
      <c r="AF47">
        <v>21</v>
      </c>
      <c r="AG47" t="s">
        <v>196</v>
      </c>
    </row>
    <row r="48" spans="1:60" ht="13.1" x14ac:dyDescent="0.2">
      <c r="A48" s="214"/>
      <c r="B48" s="215" t="s">
        <v>29</v>
      </c>
      <c r="C48" s="257"/>
      <c r="D48" s="216"/>
      <c r="E48" s="217"/>
      <c r="F48" s="217"/>
      <c r="G48" s="250">
        <f>G8+G43</f>
        <v>0</v>
      </c>
      <c r="H48" s="3"/>
      <c r="I48" s="3"/>
      <c r="J48" s="3"/>
      <c r="K48" s="3"/>
      <c r="L48" s="3"/>
      <c r="M48" s="3"/>
      <c r="N48" s="3"/>
      <c r="O48" s="3"/>
      <c r="P48" s="3"/>
      <c r="Q48" s="3"/>
      <c r="R48" s="3"/>
      <c r="S48" s="3"/>
      <c r="T48" s="3"/>
      <c r="U48" s="3"/>
      <c r="V48" s="3"/>
      <c r="W48" s="3"/>
      <c r="X48" s="3"/>
      <c r="AE48">
        <f>SUMIF(L7:L46,AE47,G7:G46)</f>
        <v>0</v>
      </c>
      <c r="AF48">
        <f>SUMIF(L7:L46,AF47,G7:G46)</f>
        <v>0</v>
      </c>
      <c r="AG48" t="s">
        <v>278</v>
      </c>
    </row>
    <row r="49" spans="3:33" x14ac:dyDescent="0.2">
      <c r="C49" s="258"/>
      <c r="D49" s="10"/>
      <c r="AG49" t="s">
        <v>279</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m9vVvXk1l2AHHik2XfRcyrQO/FM7Jp3nOhJ1a8W6qcsGJYoRlezlJ2c71KS3JAnr7TAQsPmkinDHbE+gtC4PQ==" saltValue="iPIpVzwS5weXafUW3xgJ4Q=="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591A-0279-41F3-8CA5-EC6EB97B25EC}">
  <sheetPr>
    <outlinePr summaryBelow="0"/>
  </sheetPr>
  <dimension ref="A1:BH5000"/>
  <sheetViews>
    <sheetView view="pageBreakPreview" zoomScale="60" zoomScaleNormal="100" workbookViewId="0">
      <pane ySplit="7" topLeftCell="A247" activePane="bottomLeft" state="frozen"/>
      <selection pane="bottomLeft" activeCell="C247" sqref="C247"/>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80</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98</v>
      </c>
      <c r="C8" s="251" t="s">
        <v>99</v>
      </c>
      <c r="D8" s="229"/>
      <c r="E8" s="230"/>
      <c r="F8" s="231"/>
      <c r="G8" s="231">
        <f>SUMIF(AG9:AG22,"&lt;&gt;NOR",G9:G22)</f>
        <v>0</v>
      </c>
      <c r="H8" s="231"/>
      <c r="I8" s="231">
        <f>SUM(I9:I22)</f>
        <v>0</v>
      </c>
      <c r="J8" s="231"/>
      <c r="K8" s="231">
        <f>SUM(K9:K22)</f>
        <v>0</v>
      </c>
      <c r="L8" s="231"/>
      <c r="M8" s="231">
        <f>SUM(M9:M22)</f>
        <v>0</v>
      </c>
      <c r="N8" s="231"/>
      <c r="O8" s="231">
        <f>SUM(O9:O22)</f>
        <v>1.73</v>
      </c>
      <c r="P8" s="231"/>
      <c r="Q8" s="231">
        <f>SUM(Q9:Q22)</f>
        <v>0</v>
      </c>
      <c r="R8" s="231"/>
      <c r="S8" s="231"/>
      <c r="T8" s="232"/>
      <c r="U8" s="226"/>
      <c r="V8" s="226">
        <f>SUM(V9:V22)</f>
        <v>14.05</v>
      </c>
      <c r="W8" s="226"/>
      <c r="X8" s="226"/>
      <c r="AG8" t="s">
        <v>210</v>
      </c>
    </row>
    <row r="9" spans="1:60" ht="31.45" outlineLevel="1" x14ac:dyDescent="0.2">
      <c r="A9" s="233">
        <v>1</v>
      </c>
      <c r="B9" s="234" t="s">
        <v>3280</v>
      </c>
      <c r="C9" s="252" t="s">
        <v>3281</v>
      </c>
      <c r="D9" s="235" t="s">
        <v>246</v>
      </c>
      <c r="E9" s="236">
        <v>2</v>
      </c>
      <c r="F9" s="237"/>
      <c r="G9" s="238">
        <f>ROUND(E9*F9,2)</f>
        <v>0</v>
      </c>
      <c r="H9" s="237"/>
      <c r="I9" s="238">
        <f>ROUND(E9*H9,2)</f>
        <v>0</v>
      </c>
      <c r="J9" s="237"/>
      <c r="K9" s="238">
        <f>ROUND(E9*J9,2)</f>
        <v>0</v>
      </c>
      <c r="L9" s="238">
        <v>21</v>
      </c>
      <c r="M9" s="238">
        <f>G9*(1+L9/100)</f>
        <v>0</v>
      </c>
      <c r="N9" s="238">
        <v>8.6249999999999993E-2</v>
      </c>
      <c r="O9" s="238">
        <f>ROUND(E9*N9,2)</f>
        <v>0.17</v>
      </c>
      <c r="P9" s="238">
        <v>0</v>
      </c>
      <c r="Q9" s="238">
        <f>ROUND(E9*P9,2)</f>
        <v>0</v>
      </c>
      <c r="R9" s="238" t="s">
        <v>350</v>
      </c>
      <c r="S9" s="238" t="s">
        <v>214</v>
      </c>
      <c r="T9" s="239" t="s">
        <v>284</v>
      </c>
      <c r="U9" s="222">
        <v>0.61799999999999999</v>
      </c>
      <c r="V9" s="222">
        <f>ROUND(E9*U9,2)</f>
        <v>1.24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67" t="s">
        <v>2279</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68" t="s">
        <v>3282</v>
      </c>
      <c r="D11" s="259"/>
      <c r="E11" s="260">
        <v>2</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33">
        <v>2</v>
      </c>
      <c r="B12" s="234" t="s">
        <v>3283</v>
      </c>
      <c r="C12" s="252" t="s">
        <v>3284</v>
      </c>
      <c r="D12" s="235" t="s">
        <v>246</v>
      </c>
      <c r="E12" s="236">
        <v>2</v>
      </c>
      <c r="F12" s="237"/>
      <c r="G12" s="238">
        <f>ROUND(E12*F12,2)</f>
        <v>0</v>
      </c>
      <c r="H12" s="237"/>
      <c r="I12" s="238">
        <f>ROUND(E12*H12,2)</f>
        <v>0</v>
      </c>
      <c r="J12" s="237"/>
      <c r="K12" s="238">
        <f>ROUND(E12*J12,2)</f>
        <v>0</v>
      </c>
      <c r="L12" s="238">
        <v>21</v>
      </c>
      <c r="M12" s="238">
        <f>G12*(1+L12/100)</f>
        <v>0</v>
      </c>
      <c r="N12" s="238">
        <v>0.1017</v>
      </c>
      <c r="O12" s="238">
        <f>ROUND(E12*N12,2)</f>
        <v>0.2</v>
      </c>
      <c r="P12" s="238">
        <v>0</v>
      </c>
      <c r="Q12" s="238">
        <f>ROUND(E12*P12,2)</f>
        <v>0</v>
      </c>
      <c r="R12" s="238" t="s">
        <v>350</v>
      </c>
      <c r="S12" s="238" t="s">
        <v>214</v>
      </c>
      <c r="T12" s="239" t="s">
        <v>284</v>
      </c>
      <c r="U12" s="222">
        <v>0.71499999999999997</v>
      </c>
      <c r="V12" s="222">
        <f>ROUND(E12*U12,2)</f>
        <v>1.43</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7" t="s">
        <v>2279</v>
      </c>
      <c r="D13" s="265"/>
      <c r="E13" s="265"/>
      <c r="F13" s="265"/>
      <c r="G13" s="265"/>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286</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8" t="s">
        <v>3285</v>
      </c>
      <c r="D14" s="259"/>
      <c r="E14" s="260">
        <v>2</v>
      </c>
      <c r="F14" s="222"/>
      <c r="G14" s="22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288</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33">
        <v>3</v>
      </c>
      <c r="B15" s="234" t="s">
        <v>3286</v>
      </c>
      <c r="C15" s="252" t="s">
        <v>3287</v>
      </c>
      <c r="D15" s="235" t="s">
        <v>246</v>
      </c>
      <c r="E15" s="236">
        <v>1</v>
      </c>
      <c r="F15" s="237"/>
      <c r="G15" s="238">
        <f>ROUND(E15*F15,2)</f>
        <v>0</v>
      </c>
      <c r="H15" s="237"/>
      <c r="I15" s="238">
        <f>ROUND(E15*H15,2)</f>
        <v>0</v>
      </c>
      <c r="J15" s="237"/>
      <c r="K15" s="238">
        <f>ROUND(E15*J15,2)</f>
        <v>0</v>
      </c>
      <c r="L15" s="238">
        <v>21</v>
      </c>
      <c r="M15" s="238">
        <f>G15*(1+L15/100)</f>
        <v>0</v>
      </c>
      <c r="N15" s="238">
        <v>2.6509999999999999E-2</v>
      </c>
      <c r="O15" s="238">
        <f>ROUND(E15*N15,2)</f>
        <v>0.03</v>
      </c>
      <c r="P15" s="238">
        <v>0</v>
      </c>
      <c r="Q15" s="238">
        <f>ROUND(E15*P15,2)</f>
        <v>0</v>
      </c>
      <c r="R15" s="238" t="s">
        <v>354</v>
      </c>
      <c r="S15" s="238" t="s">
        <v>214</v>
      </c>
      <c r="T15" s="239" t="s">
        <v>284</v>
      </c>
      <c r="U15" s="222">
        <v>0.24199999999999999</v>
      </c>
      <c r="V15" s="222">
        <f>ROUND(E15*U15,2)</f>
        <v>0.24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68" t="s">
        <v>3288</v>
      </c>
      <c r="D16" s="259"/>
      <c r="E16" s="260">
        <v>1</v>
      </c>
      <c r="F16" s="222"/>
      <c r="G16" s="22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288</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4</v>
      </c>
      <c r="B17" s="234" t="s">
        <v>3289</v>
      </c>
      <c r="C17" s="252" t="s">
        <v>3290</v>
      </c>
      <c r="D17" s="235" t="s">
        <v>294</v>
      </c>
      <c r="E17" s="236">
        <v>15.0045</v>
      </c>
      <c r="F17" s="237"/>
      <c r="G17" s="238">
        <f>ROUND(E17*F17,2)</f>
        <v>0</v>
      </c>
      <c r="H17" s="237"/>
      <c r="I17" s="238">
        <f>ROUND(E17*H17,2)</f>
        <v>0</v>
      </c>
      <c r="J17" s="237"/>
      <c r="K17" s="238">
        <f>ROUND(E17*J17,2)</f>
        <v>0</v>
      </c>
      <c r="L17" s="238">
        <v>21</v>
      </c>
      <c r="M17" s="238">
        <f>G17*(1+L17/100)</f>
        <v>0</v>
      </c>
      <c r="N17" s="238">
        <v>5.654E-2</v>
      </c>
      <c r="O17" s="238">
        <f>ROUND(E17*N17,2)</f>
        <v>0.85</v>
      </c>
      <c r="P17" s="238">
        <v>0</v>
      </c>
      <c r="Q17" s="238">
        <f>ROUND(E17*P17,2)</f>
        <v>0</v>
      </c>
      <c r="R17" s="238" t="s">
        <v>354</v>
      </c>
      <c r="S17" s="238" t="s">
        <v>214</v>
      </c>
      <c r="T17" s="239" t="s">
        <v>284</v>
      </c>
      <c r="U17" s="222">
        <v>0.51744999999999997</v>
      </c>
      <c r="V17" s="222">
        <f>ROUND(E17*U17,2)</f>
        <v>7.76</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67" t="s">
        <v>3291</v>
      </c>
      <c r="D18" s="265"/>
      <c r="E18" s="265"/>
      <c r="F18" s="265"/>
      <c r="G18" s="265"/>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286</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68" t="s">
        <v>3292</v>
      </c>
      <c r="D19" s="259"/>
      <c r="E19" s="260">
        <v>15</v>
      </c>
      <c r="F19" s="222"/>
      <c r="G19" s="222"/>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288</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5</v>
      </c>
      <c r="B20" s="234" t="s">
        <v>3293</v>
      </c>
      <c r="C20" s="252" t="s">
        <v>3294</v>
      </c>
      <c r="D20" s="235" t="s">
        <v>294</v>
      </c>
      <c r="E20" s="236">
        <v>6.3840000000000003</v>
      </c>
      <c r="F20" s="237"/>
      <c r="G20" s="238">
        <f>ROUND(E20*F20,2)</f>
        <v>0</v>
      </c>
      <c r="H20" s="237"/>
      <c r="I20" s="238">
        <f>ROUND(E20*H20,2)</f>
        <v>0</v>
      </c>
      <c r="J20" s="237"/>
      <c r="K20" s="238">
        <f>ROUND(E20*J20,2)</f>
        <v>0</v>
      </c>
      <c r="L20" s="238">
        <v>21</v>
      </c>
      <c r="M20" s="238">
        <f>G20*(1+L20/100)</f>
        <v>0</v>
      </c>
      <c r="N20" s="238">
        <v>7.4709999999999999E-2</v>
      </c>
      <c r="O20" s="238">
        <f>ROUND(E20*N20,2)</f>
        <v>0.48</v>
      </c>
      <c r="P20" s="238">
        <v>0</v>
      </c>
      <c r="Q20" s="238">
        <f>ROUND(E20*P20,2)</f>
        <v>0</v>
      </c>
      <c r="R20" s="238" t="s">
        <v>354</v>
      </c>
      <c r="S20" s="238" t="s">
        <v>214</v>
      </c>
      <c r="T20" s="239" t="s">
        <v>284</v>
      </c>
      <c r="U20" s="222">
        <v>0.52915000000000001</v>
      </c>
      <c r="V20" s="222">
        <f>ROUND(E20*U20,2)</f>
        <v>3.38</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7" t="s">
        <v>3291</v>
      </c>
      <c r="D21" s="265"/>
      <c r="E21" s="265"/>
      <c r="F21" s="265"/>
      <c r="G21" s="265"/>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286</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8" t="s">
        <v>3295</v>
      </c>
      <c r="D22" s="259"/>
      <c r="E22" s="260">
        <v>6.38</v>
      </c>
      <c r="F22" s="222"/>
      <c r="G22" s="22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288</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13.1" x14ac:dyDescent="0.2">
      <c r="A23" s="227" t="s">
        <v>209</v>
      </c>
      <c r="B23" s="228" t="s">
        <v>100</v>
      </c>
      <c r="C23" s="251" t="s">
        <v>101</v>
      </c>
      <c r="D23" s="229"/>
      <c r="E23" s="230"/>
      <c r="F23" s="231"/>
      <c r="G23" s="231">
        <f>SUMIF(AG24:AG73,"&lt;&gt;NOR",G24:G73)</f>
        <v>0</v>
      </c>
      <c r="H23" s="231"/>
      <c r="I23" s="231">
        <f>SUM(I24:I73)</f>
        <v>0</v>
      </c>
      <c r="J23" s="231"/>
      <c r="K23" s="231">
        <f>SUM(K24:K73)</f>
        <v>0</v>
      </c>
      <c r="L23" s="231"/>
      <c r="M23" s="231">
        <f>SUM(M24:M73)</f>
        <v>0</v>
      </c>
      <c r="N23" s="231"/>
      <c r="O23" s="231">
        <f>SUM(O24:O73)</f>
        <v>11.39</v>
      </c>
      <c r="P23" s="231"/>
      <c r="Q23" s="231">
        <f>SUM(Q24:Q73)</f>
        <v>0</v>
      </c>
      <c r="R23" s="231"/>
      <c r="S23" s="231"/>
      <c r="T23" s="232"/>
      <c r="U23" s="226"/>
      <c r="V23" s="226">
        <f>SUM(V24:V73)</f>
        <v>239.23999999999998</v>
      </c>
      <c r="W23" s="226"/>
      <c r="X23" s="226"/>
      <c r="AG23" t="s">
        <v>210</v>
      </c>
    </row>
    <row r="24" spans="1:60" ht="31.45" outlineLevel="1" x14ac:dyDescent="0.2">
      <c r="A24" s="233">
        <v>6</v>
      </c>
      <c r="B24" s="234" t="s">
        <v>3296</v>
      </c>
      <c r="C24" s="252" t="s">
        <v>3297</v>
      </c>
      <c r="D24" s="235" t="s">
        <v>294</v>
      </c>
      <c r="E24" s="236">
        <v>2.4255</v>
      </c>
      <c r="F24" s="237"/>
      <c r="G24" s="238">
        <f>ROUND(E24*F24,2)</f>
        <v>0</v>
      </c>
      <c r="H24" s="237"/>
      <c r="I24" s="238">
        <f>ROUND(E24*H24,2)</f>
        <v>0</v>
      </c>
      <c r="J24" s="237"/>
      <c r="K24" s="238">
        <f>ROUND(E24*J24,2)</f>
        <v>0</v>
      </c>
      <c r="L24" s="238">
        <v>21</v>
      </c>
      <c r="M24" s="238">
        <f>G24*(1+L24/100)</f>
        <v>0</v>
      </c>
      <c r="N24" s="238">
        <v>2.5649999999999999E-2</v>
      </c>
      <c r="O24" s="238">
        <f>ROUND(E24*N24,2)</f>
        <v>0.06</v>
      </c>
      <c r="P24" s="238">
        <v>0</v>
      </c>
      <c r="Q24" s="238">
        <f>ROUND(E24*P24,2)</f>
        <v>0</v>
      </c>
      <c r="R24" s="238" t="s">
        <v>354</v>
      </c>
      <c r="S24" s="238" t="s">
        <v>214</v>
      </c>
      <c r="T24" s="239" t="s">
        <v>284</v>
      </c>
      <c r="U24" s="222">
        <v>0.99</v>
      </c>
      <c r="V24" s="222">
        <f>ROUND(E24*U24,2)</f>
        <v>2.4</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67" t="s">
        <v>3298</v>
      </c>
      <c r="D25" s="265"/>
      <c r="E25" s="265"/>
      <c r="F25" s="265"/>
      <c r="G25" s="265"/>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286</v>
      </c>
      <c r="AH25" s="211"/>
      <c r="AI25" s="211"/>
      <c r="AJ25" s="211"/>
      <c r="AK25" s="211"/>
      <c r="AL25" s="211"/>
      <c r="AM25" s="211"/>
      <c r="AN25" s="211"/>
      <c r="AO25" s="211"/>
      <c r="AP25" s="211"/>
      <c r="AQ25" s="211"/>
      <c r="AR25" s="211"/>
      <c r="AS25" s="211"/>
      <c r="AT25" s="211"/>
      <c r="AU25" s="211"/>
      <c r="AV25" s="211"/>
      <c r="AW25" s="211"/>
      <c r="AX25" s="211"/>
      <c r="AY25" s="211"/>
      <c r="AZ25" s="211"/>
      <c r="BA25" s="241" t="str">
        <f>C25</f>
        <v>zřízení nosné konstrukce příčky, vložení tepelné izolace tl. do 5 cm, montáž desek, tmelení spár Q2 a úprava rohů. Včetně dodávek materiálu.</v>
      </c>
      <c r="BB25" s="211"/>
      <c r="BC25" s="211"/>
      <c r="BD25" s="211"/>
      <c r="BE25" s="211"/>
      <c r="BF25" s="211"/>
      <c r="BG25" s="211"/>
      <c r="BH25" s="211"/>
    </row>
    <row r="26" spans="1:60" outlineLevel="1" x14ac:dyDescent="0.2">
      <c r="A26" s="218"/>
      <c r="B26" s="219"/>
      <c r="C26" s="268" t="s">
        <v>3299</v>
      </c>
      <c r="D26" s="259"/>
      <c r="E26" s="260">
        <v>2.4300000000000002</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31.45" outlineLevel="1" x14ac:dyDescent="0.2">
      <c r="A27" s="233">
        <v>7</v>
      </c>
      <c r="B27" s="234" t="s">
        <v>3300</v>
      </c>
      <c r="C27" s="252" t="s">
        <v>3301</v>
      </c>
      <c r="D27" s="235" t="s">
        <v>294</v>
      </c>
      <c r="E27" s="236">
        <v>15.25188</v>
      </c>
      <c r="F27" s="237"/>
      <c r="G27" s="238">
        <f>ROUND(E27*F27,2)</f>
        <v>0</v>
      </c>
      <c r="H27" s="237"/>
      <c r="I27" s="238">
        <f>ROUND(E27*H27,2)</f>
        <v>0</v>
      </c>
      <c r="J27" s="237"/>
      <c r="K27" s="238">
        <f>ROUND(E27*J27,2)</f>
        <v>0</v>
      </c>
      <c r="L27" s="238">
        <v>21</v>
      </c>
      <c r="M27" s="238">
        <f>G27*(1+L27/100)</f>
        <v>0</v>
      </c>
      <c r="N27" s="238">
        <v>5.9110000000000003E-2</v>
      </c>
      <c r="O27" s="238">
        <f>ROUND(E27*N27,2)</f>
        <v>0.9</v>
      </c>
      <c r="P27" s="238">
        <v>0</v>
      </c>
      <c r="Q27" s="238">
        <f>ROUND(E27*P27,2)</f>
        <v>0</v>
      </c>
      <c r="R27" s="238" t="s">
        <v>354</v>
      </c>
      <c r="S27" s="238" t="s">
        <v>284</v>
      </c>
      <c r="T27" s="239" t="s">
        <v>284</v>
      </c>
      <c r="U27" s="222">
        <v>1.2869999999999999</v>
      </c>
      <c r="V27" s="222">
        <f>ROUND(E27*U27,2)</f>
        <v>19.63</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67" t="s">
        <v>3298</v>
      </c>
      <c r="D28" s="265"/>
      <c r="E28" s="265"/>
      <c r="F28" s="265"/>
      <c r="G28" s="265"/>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286</v>
      </c>
      <c r="AH28" s="211"/>
      <c r="AI28" s="211"/>
      <c r="AJ28" s="211"/>
      <c r="AK28" s="211"/>
      <c r="AL28" s="211"/>
      <c r="AM28" s="211"/>
      <c r="AN28" s="211"/>
      <c r="AO28" s="211"/>
      <c r="AP28" s="211"/>
      <c r="AQ28" s="211"/>
      <c r="AR28" s="211"/>
      <c r="AS28" s="211"/>
      <c r="AT28" s="211"/>
      <c r="AU28" s="211"/>
      <c r="AV28" s="211"/>
      <c r="AW28" s="211"/>
      <c r="AX28" s="211"/>
      <c r="AY28" s="211"/>
      <c r="AZ28" s="211"/>
      <c r="BA28" s="241" t="str">
        <f>C28</f>
        <v>zřízení nosné konstrukce příčky, vložení tepelné izolace tl. do 5 cm, montáž desek, tmelení spár Q2 a úprava rohů. Včetně dodávek materiálu.</v>
      </c>
      <c r="BB28" s="211"/>
      <c r="BC28" s="211"/>
      <c r="BD28" s="211"/>
      <c r="BE28" s="211"/>
      <c r="BF28" s="211"/>
      <c r="BG28" s="211"/>
      <c r="BH28" s="211"/>
    </row>
    <row r="29" spans="1:60" outlineLevel="1" x14ac:dyDescent="0.2">
      <c r="A29" s="218"/>
      <c r="B29" s="219"/>
      <c r="C29" s="268" t="s">
        <v>3302</v>
      </c>
      <c r="D29" s="259"/>
      <c r="E29" s="260">
        <v>15.25</v>
      </c>
      <c r="F29" s="222"/>
      <c r="G29" s="22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288</v>
      </c>
      <c r="AH29" s="211">
        <v>0</v>
      </c>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33">
        <v>8</v>
      </c>
      <c r="B30" s="234" t="s">
        <v>3303</v>
      </c>
      <c r="C30" s="252" t="s">
        <v>3304</v>
      </c>
      <c r="D30" s="235" t="s">
        <v>294</v>
      </c>
      <c r="E30" s="236">
        <v>17.658480000000001</v>
      </c>
      <c r="F30" s="237"/>
      <c r="G30" s="238">
        <f>ROUND(E30*F30,2)</f>
        <v>0</v>
      </c>
      <c r="H30" s="237"/>
      <c r="I30" s="238">
        <f>ROUND(E30*H30,2)</f>
        <v>0</v>
      </c>
      <c r="J30" s="237"/>
      <c r="K30" s="238">
        <f>ROUND(E30*J30,2)</f>
        <v>0</v>
      </c>
      <c r="L30" s="238">
        <v>21</v>
      </c>
      <c r="M30" s="238">
        <f>G30*(1+L30/100)</f>
        <v>0</v>
      </c>
      <c r="N30" s="238">
        <v>2.887E-2</v>
      </c>
      <c r="O30" s="238">
        <f>ROUND(E30*N30,2)</f>
        <v>0.51</v>
      </c>
      <c r="P30" s="238">
        <v>0</v>
      </c>
      <c r="Q30" s="238">
        <f>ROUND(E30*P30,2)</f>
        <v>0</v>
      </c>
      <c r="R30" s="238"/>
      <c r="S30" s="238" t="s">
        <v>247</v>
      </c>
      <c r="T30" s="23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0.95" outlineLevel="1" x14ac:dyDescent="0.2">
      <c r="A31" s="218"/>
      <c r="B31" s="219"/>
      <c r="C31" s="253" t="s">
        <v>3305</v>
      </c>
      <c r="D31" s="240"/>
      <c r="E31" s="240"/>
      <c r="F31" s="240"/>
      <c r="G31" s="240"/>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219</v>
      </c>
      <c r="AH31" s="211"/>
      <c r="AI31" s="211"/>
      <c r="AJ31" s="211"/>
      <c r="AK31" s="211"/>
      <c r="AL31" s="211"/>
      <c r="AM31" s="211"/>
      <c r="AN31" s="211"/>
      <c r="AO31" s="211"/>
      <c r="AP31" s="211"/>
      <c r="AQ31" s="211"/>
      <c r="AR31" s="211"/>
      <c r="AS31" s="211"/>
      <c r="AT31" s="211"/>
      <c r="AU31" s="211"/>
      <c r="AV31" s="211"/>
      <c r="AW31" s="211"/>
      <c r="AX31" s="211"/>
      <c r="AY31" s="211"/>
      <c r="AZ31" s="211"/>
      <c r="BA31" s="241" t="str">
        <f>C31</f>
        <v>Přestěna odpovídá W6295/626, ocelová konstrukce 2 x CW 50, 2x opláštěná, tl. 75 mm, s minerální izolací tl. 60 mm, desky protipožární impregnované  RFI (DFH2) tl. 12,5 mm.  Požární odolnost EI 45.</v>
      </c>
      <c r="BB31" s="211"/>
      <c r="BC31" s="211"/>
      <c r="BD31" s="211"/>
      <c r="BE31" s="211"/>
      <c r="BF31" s="211"/>
      <c r="BG31" s="211"/>
      <c r="BH31" s="211"/>
    </row>
    <row r="32" spans="1:60" outlineLevel="1" x14ac:dyDescent="0.2">
      <c r="A32" s="218"/>
      <c r="B32" s="219"/>
      <c r="C32" s="254" t="s">
        <v>3306</v>
      </c>
      <c r="D32" s="242"/>
      <c r="E32" s="242"/>
      <c r="F32" s="242"/>
      <c r="G32" s="24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68" t="s">
        <v>3307</v>
      </c>
      <c r="D33" s="259"/>
      <c r="E33" s="260">
        <v>10.48</v>
      </c>
      <c r="F33" s="222"/>
      <c r="G33" s="222"/>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288</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68" t="s">
        <v>3308</v>
      </c>
      <c r="D34" s="259"/>
      <c r="E34" s="260">
        <v>7.18</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31.45" outlineLevel="1" x14ac:dyDescent="0.2">
      <c r="A35" s="233">
        <v>9</v>
      </c>
      <c r="B35" s="234" t="s">
        <v>3309</v>
      </c>
      <c r="C35" s="252" t="s">
        <v>3310</v>
      </c>
      <c r="D35" s="235" t="s">
        <v>294</v>
      </c>
      <c r="E35" s="236">
        <v>142.779</v>
      </c>
      <c r="F35" s="237"/>
      <c r="G35" s="238">
        <f>ROUND(E35*F35,2)</f>
        <v>0</v>
      </c>
      <c r="H35" s="237"/>
      <c r="I35" s="238">
        <f>ROUND(E35*H35,2)</f>
        <v>0</v>
      </c>
      <c r="J35" s="237"/>
      <c r="K35" s="238">
        <f>ROUND(E35*J35,2)</f>
        <v>0</v>
      </c>
      <c r="L35" s="238">
        <v>21</v>
      </c>
      <c r="M35" s="238">
        <f>G35*(1+L35/100)</f>
        <v>0</v>
      </c>
      <c r="N35" s="238">
        <v>1.2529999999999999E-2</v>
      </c>
      <c r="O35" s="238">
        <f>ROUND(E35*N35,2)</f>
        <v>1.79</v>
      </c>
      <c r="P35" s="238">
        <v>0</v>
      </c>
      <c r="Q35" s="238">
        <f>ROUND(E35*P35,2)</f>
        <v>0</v>
      </c>
      <c r="R35" s="238" t="s">
        <v>354</v>
      </c>
      <c r="S35" s="238" t="s">
        <v>214</v>
      </c>
      <c r="T35" s="239" t="s">
        <v>284</v>
      </c>
      <c r="U35" s="222">
        <v>0.95</v>
      </c>
      <c r="V35" s="222">
        <f>ROUND(E35*U35,2)</f>
        <v>135.63999999999999</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8" t="s">
        <v>3311</v>
      </c>
      <c r="D36" s="259"/>
      <c r="E36" s="260">
        <v>142.78</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33">
        <v>10</v>
      </c>
      <c r="B37" s="234" t="s">
        <v>3312</v>
      </c>
      <c r="C37" s="252" t="s">
        <v>3313</v>
      </c>
      <c r="D37" s="235" t="s">
        <v>294</v>
      </c>
      <c r="E37" s="236">
        <v>45.2928</v>
      </c>
      <c r="F37" s="237"/>
      <c r="G37" s="238">
        <f>ROUND(E37*F37,2)</f>
        <v>0</v>
      </c>
      <c r="H37" s="237"/>
      <c r="I37" s="238">
        <f>ROUND(E37*H37,2)</f>
        <v>0</v>
      </c>
      <c r="J37" s="237"/>
      <c r="K37" s="238">
        <f>ROUND(E37*J37,2)</f>
        <v>0</v>
      </c>
      <c r="L37" s="238">
        <v>21</v>
      </c>
      <c r="M37" s="238">
        <f>G37*(1+L37/100)</f>
        <v>0</v>
      </c>
      <c r="N37" s="238">
        <v>2.511E-2</v>
      </c>
      <c r="O37" s="238">
        <f>ROUND(E37*N37,2)</f>
        <v>1.1399999999999999</v>
      </c>
      <c r="P37" s="238">
        <v>0</v>
      </c>
      <c r="Q37" s="238">
        <f>ROUND(E37*P37,2)</f>
        <v>0</v>
      </c>
      <c r="R37" s="238" t="s">
        <v>354</v>
      </c>
      <c r="S37" s="238" t="s">
        <v>214</v>
      </c>
      <c r="T37" s="239" t="s">
        <v>284</v>
      </c>
      <c r="U37" s="222">
        <v>1.1299999999999999</v>
      </c>
      <c r="V37" s="222">
        <f>ROUND(E37*U37,2)</f>
        <v>51.18</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8" t="s">
        <v>3314</v>
      </c>
      <c r="D38" s="259"/>
      <c r="E38" s="260">
        <v>45.29</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31.45" outlineLevel="1" x14ac:dyDescent="0.2">
      <c r="A39" s="233">
        <v>11</v>
      </c>
      <c r="B39" s="234" t="s">
        <v>3315</v>
      </c>
      <c r="C39" s="252" t="s">
        <v>3316</v>
      </c>
      <c r="D39" s="235" t="s">
        <v>294</v>
      </c>
      <c r="E39" s="236">
        <v>15.8445</v>
      </c>
      <c r="F39" s="237"/>
      <c r="G39" s="238">
        <f>ROUND(E39*F39,2)</f>
        <v>0</v>
      </c>
      <c r="H39" s="237"/>
      <c r="I39" s="238">
        <f>ROUND(E39*H39,2)</f>
        <v>0</v>
      </c>
      <c r="J39" s="237"/>
      <c r="K39" s="238">
        <f>ROUND(E39*J39,2)</f>
        <v>0</v>
      </c>
      <c r="L39" s="238">
        <v>21</v>
      </c>
      <c r="M39" s="238">
        <f>G39*(1+L39/100)</f>
        <v>0</v>
      </c>
      <c r="N39" s="238">
        <v>2.743E-2</v>
      </c>
      <c r="O39" s="238">
        <f>ROUND(E39*N39,2)</f>
        <v>0.43</v>
      </c>
      <c r="P39" s="238">
        <v>0</v>
      </c>
      <c r="Q39" s="238">
        <f>ROUND(E39*P39,2)</f>
        <v>0</v>
      </c>
      <c r="R39" s="238" t="s">
        <v>354</v>
      </c>
      <c r="S39" s="238" t="s">
        <v>214</v>
      </c>
      <c r="T39" s="239" t="s">
        <v>284</v>
      </c>
      <c r="U39" s="222">
        <v>1.1499999999999999</v>
      </c>
      <c r="V39" s="222">
        <f>ROUND(E39*U39,2)</f>
        <v>18.22</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67" t="s">
        <v>3317</v>
      </c>
      <c r="D40" s="265"/>
      <c r="E40" s="265"/>
      <c r="F40" s="265"/>
      <c r="G40" s="265"/>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286</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8" t="s">
        <v>3318</v>
      </c>
      <c r="D41" s="259"/>
      <c r="E41" s="260">
        <v>15.84</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31.45" outlineLevel="1" x14ac:dyDescent="0.2">
      <c r="A42" s="233">
        <v>12</v>
      </c>
      <c r="B42" s="234" t="s">
        <v>3319</v>
      </c>
      <c r="C42" s="252" t="s">
        <v>3320</v>
      </c>
      <c r="D42" s="235" t="s">
        <v>294</v>
      </c>
      <c r="E42" s="236">
        <v>8.1647999999999996</v>
      </c>
      <c r="F42" s="237"/>
      <c r="G42" s="238">
        <f>ROUND(E42*F42,2)</f>
        <v>0</v>
      </c>
      <c r="H42" s="237"/>
      <c r="I42" s="238">
        <f>ROUND(E42*H42,2)</f>
        <v>0</v>
      </c>
      <c r="J42" s="237"/>
      <c r="K42" s="238">
        <f>ROUND(E42*J42,2)</f>
        <v>0</v>
      </c>
      <c r="L42" s="238">
        <v>21</v>
      </c>
      <c r="M42" s="238">
        <f>G42*(1+L42/100)</f>
        <v>0</v>
      </c>
      <c r="N42" s="238">
        <v>2.5080000000000002E-2</v>
      </c>
      <c r="O42" s="238">
        <f>ROUND(E42*N42,2)</f>
        <v>0.2</v>
      </c>
      <c r="P42" s="238">
        <v>0</v>
      </c>
      <c r="Q42" s="238">
        <f>ROUND(E42*P42,2)</f>
        <v>0</v>
      </c>
      <c r="R42" s="238" t="s">
        <v>354</v>
      </c>
      <c r="S42" s="238" t="s">
        <v>214</v>
      </c>
      <c r="T42" s="239" t="s">
        <v>284</v>
      </c>
      <c r="U42" s="222">
        <v>1.49</v>
      </c>
      <c r="V42" s="222">
        <f>ROUND(E42*U42,2)</f>
        <v>12.17</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7" t="s">
        <v>3317</v>
      </c>
      <c r="D43" s="265"/>
      <c r="E43" s="265"/>
      <c r="F43" s="265"/>
      <c r="G43" s="265"/>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286</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8" t="s">
        <v>3321</v>
      </c>
      <c r="D44" s="259"/>
      <c r="E44" s="260">
        <v>8.16</v>
      </c>
      <c r="F44" s="222"/>
      <c r="G44" s="222"/>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13</v>
      </c>
      <c r="B45" s="234" t="s">
        <v>3322</v>
      </c>
      <c r="C45" s="252" t="s">
        <v>3323</v>
      </c>
      <c r="D45" s="235" t="s">
        <v>294</v>
      </c>
      <c r="E45" s="236">
        <v>215.42850000000001</v>
      </c>
      <c r="F45" s="237"/>
      <c r="G45" s="238">
        <f>ROUND(E45*F45,2)</f>
        <v>0</v>
      </c>
      <c r="H45" s="237"/>
      <c r="I45" s="238">
        <f>ROUND(E45*H45,2)</f>
        <v>0</v>
      </c>
      <c r="J45" s="237"/>
      <c r="K45" s="238">
        <f>ROUND(E45*J45,2)</f>
        <v>0</v>
      </c>
      <c r="L45" s="238">
        <v>21</v>
      </c>
      <c r="M45" s="238">
        <f>G45*(1+L45/100)</f>
        <v>0</v>
      </c>
      <c r="N45" s="238">
        <v>2.9499999999999998E-2</v>
      </c>
      <c r="O45" s="238">
        <f>ROUND(E45*N45,2)</f>
        <v>6.36</v>
      </c>
      <c r="P45" s="238">
        <v>0</v>
      </c>
      <c r="Q45" s="238">
        <f>ROUND(E45*P45,2)</f>
        <v>0</v>
      </c>
      <c r="R45" s="238"/>
      <c r="S45" s="238" t="s">
        <v>247</v>
      </c>
      <c r="T45" s="23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53" t="s">
        <v>3569</v>
      </c>
      <c r="D46" s="240"/>
      <c r="E46" s="240"/>
      <c r="F46" s="240"/>
      <c r="G46" s="240"/>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219</v>
      </c>
      <c r="AH46" s="211"/>
      <c r="AI46" s="211"/>
      <c r="AJ46" s="211"/>
      <c r="AK46" s="211"/>
      <c r="AL46" s="211"/>
      <c r="AM46" s="211"/>
      <c r="AN46" s="211"/>
      <c r="AO46" s="211"/>
      <c r="AP46" s="211"/>
      <c r="AQ46" s="211"/>
      <c r="AR46" s="211"/>
      <c r="AS46" s="211"/>
      <c r="AT46" s="211"/>
      <c r="AU46" s="211"/>
      <c r="AV46" s="211"/>
      <c r="AW46" s="211"/>
      <c r="AX46" s="211"/>
      <c r="AY46" s="211"/>
      <c r="AZ46" s="211"/>
      <c r="BA46" s="241" t="str">
        <f>C46</f>
        <v>Podhledová konstrukce je samostatný požární předěl, odolávající požáru shora i zdola po dobu 30 minut.</v>
      </c>
      <c r="BB46" s="211"/>
      <c r="BC46" s="211"/>
      <c r="BD46" s="211"/>
      <c r="BE46" s="211"/>
      <c r="BF46" s="211"/>
      <c r="BG46" s="211"/>
      <c r="BH46" s="211"/>
    </row>
    <row r="47" spans="1:60" ht="20.95" outlineLevel="1" x14ac:dyDescent="0.2">
      <c r="A47" s="218"/>
      <c r="B47" s="219"/>
      <c r="C47" s="254" t="s">
        <v>3324</v>
      </c>
      <c r="D47" s="242"/>
      <c r="E47" s="242"/>
      <c r="F47" s="242"/>
      <c r="G47" s="242"/>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219</v>
      </c>
      <c r="AH47" s="211"/>
      <c r="AI47" s="211"/>
      <c r="AJ47" s="211"/>
      <c r="AK47" s="211"/>
      <c r="AL47" s="211"/>
      <c r="AM47" s="211"/>
      <c r="AN47" s="211"/>
      <c r="AO47" s="211"/>
      <c r="AP47" s="211"/>
      <c r="AQ47" s="211"/>
      <c r="AR47" s="211"/>
      <c r="AS47" s="211"/>
      <c r="AT47" s="211"/>
      <c r="AU47" s="211"/>
      <c r="AV47" s="211"/>
      <c r="AW47" s="211"/>
      <c r="AX47" s="211"/>
      <c r="AY47" s="211"/>
      <c r="AZ47" s="211"/>
      <c r="BA47" s="241" t="str">
        <f>C47</f>
        <v>Nosné profily jsou širokopatkové profily šířky 100mm do kterých jsou vkládány volně vyjímatelné panelové prefabrikované prvky z minerálních desek tl. 40 mm, formát 1400x600mm.</v>
      </c>
      <c r="BB47" s="211"/>
      <c r="BC47" s="211"/>
      <c r="BD47" s="211"/>
      <c r="BE47" s="211"/>
      <c r="BF47" s="211"/>
      <c r="BG47" s="211"/>
      <c r="BH47" s="211"/>
    </row>
    <row r="48" spans="1:60" outlineLevel="1" x14ac:dyDescent="0.2">
      <c r="A48" s="218"/>
      <c r="B48" s="219"/>
      <c r="C48" s="254" t="s">
        <v>3325</v>
      </c>
      <c r="D48" s="242"/>
      <c r="E48" s="242"/>
      <c r="F48" s="242"/>
      <c r="G48" s="24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219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77" t="s">
        <v>801</v>
      </c>
      <c r="D49" s="223"/>
      <c r="E49" s="224"/>
      <c r="F49" s="225"/>
      <c r="G49" s="225"/>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219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4" t="s">
        <v>3326</v>
      </c>
      <c r="D50" s="242"/>
      <c r="E50" s="242"/>
      <c r="F50" s="242"/>
      <c r="G50" s="242"/>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219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4" t="s">
        <v>3327</v>
      </c>
      <c r="D51" s="242"/>
      <c r="E51" s="242"/>
      <c r="F51" s="242"/>
      <c r="G51" s="242"/>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219</v>
      </c>
      <c r="AH51" s="211"/>
      <c r="AI51" s="211"/>
      <c r="AJ51" s="211"/>
      <c r="AK51" s="211"/>
      <c r="AL51" s="211"/>
      <c r="AM51" s="211"/>
      <c r="AN51" s="211"/>
      <c r="AO51" s="211"/>
      <c r="AP51" s="211"/>
      <c r="AQ51" s="211"/>
      <c r="AR51" s="211"/>
      <c r="AS51" s="211"/>
      <c r="AT51" s="211"/>
      <c r="AU51" s="211"/>
      <c r="AV51" s="211"/>
      <c r="AW51" s="211"/>
      <c r="AX51" s="211"/>
      <c r="AY51" s="211"/>
      <c r="AZ51" s="211"/>
      <c r="BA51" s="241" t="str">
        <f>C51</f>
        <v>-	Požární odolnost: REI30 - REI120 podle EN 13501-2 (v provedení podle příslušného technického listu)</v>
      </c>
      <c r="BB51" s="211"/>
      <c r="BC51" s="211"/>
      <c r="BD51" s="211"/>
      <c r="BE51" s="211"/>
      <c r="BF51" s="211"/>
      <c r="BG51" s="211"/>
      <c r="BH51" s="211"/>
    </row>
    <row r="52" spans="1:60" outlineLevel="1" x14ac:dyDescent="0.2">
      <c r="A52" s="218"/>
      <c r="B52" s="219"/>
      <c r="C52" s="254" t="s">
        <v>3328</v>
      </c>
      <c r="D52" s="242"/>
      <c r="E52" s="242"/>
      <c r="F52" s="242"/>
      <c r="G52" s="24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219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54" t="s">
        <v>3329</v>
      </c>
      <c r="D53" s="242"/>
      <c r="E53" s="242"/>
      <c r="F53" s="242"/>
      <c r="G53" s="242"/>
      <c r="H53" s="222"/>
      <c r="I53" s="222"/>
      <c r="J53" s="222"/>
      <c r="K53" s="222"/>
      <c r="L53" s="222"/>
      <c r="M53" s="222"/>
      <c r="N53" s="222"/>
      <c r="O53" s="222"/>
      <c r="P53" s="222"/>
      <c r="Q53" s="222"/>
      <c r="R53" s="222"/>
      <c r="S53" s="222"/>
      <c r="T53" s="222"/>
      <c r="U53" s="222"/>
      <c r="V53" s="222"/>
      <c r="W53" s="222"/>
      <c r="X53" s="222"/>
      <c r="Y53" s="211"/>
      <c r="Z53" s="211"/>
      <c r="AA53" s="211"/>
      <c r="AB53" s="211"/>
      <c r="AC53" s="211"/>
      <c r="AD53" s="211"/>
      <c r="AE53" s="211"/>
      <c r="AF53" s="211"/>
      <c r="AG53" s="211" t="s">
        <v>219</v>
      </c>
      <c r="AH53" s="211"/>
      <c r="AI53" s="211"/>
      <c r="AJ53" s="211"/>
      <c r="AK53" s="211"/>
      <c r="AL53" s="211"/>
      <c r="AM53" s="211"/>
      <c r="AN53" s="211"/>
      <c r="AO53" s="211"/>
      <c r="AP53" s="211"/>
      <c r="AQ53" s="211"/>
      <c r="AR53" s="211"/>
      <c r="AS53" s="211"/>
      <c r="AT53" s="211"/>
      <c r="AU53" s="211"/>
      <c r="AV53" s="211"/>
      <c r="AW53" s="211"/>
      <c r="AX53" s="211"/>
      <c r="AY53" s="211"/>
      <c r="AZ53" s="211"/>
      <c r="BA53" s="241" t="str">
        <f>C53</f>
        <v>-	Podélná vzduchová neprůzvučnost: Dn,f,w = 34 dB podle DIN EN ISO 10848(tloušťka 15 mm, podle zkušebního protokolu)</v>
      </c>
      <c r="BB53" s="211"/>
      <c r="BC53" s="211"/>
      <c r="BD53" s="211"/>
      <c r="BE53" s="211"/>
      <c r="BF53" s="211"/>
      <c r="BG53" s="211"/>
      <c r="BH53" s="211"/>
    </row>
    <row r="54" spans="1:60" outlineLevel="1" x14ac:dyDescent="0.2">
      <c r="A54" s="218"/>
      <c r="B54" s="219"/>
      <c r="C54" s="254" t="s">
        <v>3330</v>
      </c>
      <c r="D54" s="242"/>
      <c r="E54" s="242"/>
      <c r="F54" s="242"/>
      <c r="G54" s="242"/>
      <c r="H54" s="222"/>
      <c r="I54" s="222"/>
      <c r="J54" s="222"/>
      <c r="K54" s="222"/>
      <c r="L54" s="222"/>
      <c r="M54" s="222"/>
      <c r="N54" s="222"/>
      <c r="O54" s="222"/>
      <c r="P54" s="222"/>
      <c r="Q54" s="222"/>
      <c r="R54" s="222"/>
      <c r="S54" s="222"/>
      <c r="T54" s="222"/>
      <c r="U54" s="222"/>
      <c r="V54" s="222"/>
      <c r="W54" s="222"/>
      <c r="X54" s="222"/>
      <c r="Y54" s="211"/>
      <c r="Z54" s="211"/>
      <c r="AA54" s="211"/>
      <c r="AB54" s="211"/>
      <c r="AC54" s="211"/>
      <c r="AD54" s="211"/>
      <c r="AE54" s="211"/>
      <c r="AF54" s="211"/>
      <c r="AG54" s="211" t="s">
        <v>219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54" t="s">
        <v>3331</v>
      </c>
      <c r="D55" s="242"/>
      <c r="E55" s="242"/>
      <c r="F55" s="242"/>
      <c r="G55" s="24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219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54" t="s">
        <v>3332</v>
      </c>
      <c r="D56" s="242"/>
      <c r="E56" s="242"/>
      <c r="F56" s="242"/>
      <c r="G56" s="242"/>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219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4" t="s">
        <v>3333</v>
      </c>
      <c r="D57" s="242"/>
      <c r="E57" s="242"/>
      <c r="F57" s="242"/>
      <c r="G57" s="24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219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4" t="s">
        <v>3334</v>
      </c>
      <c r="D58" s="242"/>
      <c r="E58" s="242"/>
      <c r="F58" s="242"/>
      <c r="G58" s="242"/>
      <c r="H58" s="222"/>
      <c r="I58" s="222"/>
      <c r="J58" s="222"/>
      <c r="K58" s="222"/>
      <c r="L58" s="222"/>
      <c r="M58" s="222"/>
      <c r="N58" s="222"/>
      <c r="O58" s="222"/>
      <c r="P58" s="222"/>
      <c r="Q58" s="222"/>
      <c r="R58" s="222"/>
      <c r="S58" s="222"/>
      <c r="T58" s="222"/>
      <c r="U58" s="222"/>
      <c r="V58" s="222"/>
      <c r="W58" s="222"/>
      <c r="X58" s="222"/>
      <c r="Y58" s="211"/>
      <c r="Z58" s="211"/>
      <c r="AA58" s="211"/>
      <c r="AB58" s="211"/>
      <c r="AC58" s="211"/>
      <c r="AD58" s="211"/>
      <c r="AE58" s="211"/>
      <c r="AF58" s="211"/>
      <c r="AG58" s="211" t="s">
        <v>219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68" t="s">
        <v>3335</v>
      </c>
      <c r="D59" s="259"/>
      <c r="E59" s="260">
        <v>215.43</v>
      </c>
      <c r="F59" s="222"/>
      <c r="G59" s="222"/>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288</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3">
        <v>14</v>
      </c>
      <c r="B60" s="234" t="s">
        <v>3336</v>
      </c>
      <c r="C60" s="252" t="s">
        <v>3337</v>
      </c>
      <c r="D60" s="235" t="s">
        <v>948</v>
      </c>
      <c r="E60" s="236">
        <v>268.36950000000002</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c r="S60" s="238" t="s">
        <v>247</v>
      </c>
      <c r="T60" s="239" t="s">
        <v>215</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3" t="s">
        <v>3570</v>
      </c>
      <c r="D61" s="240"/>
      <c r="E61" s="240"/>
      <c r="F61" s="240"/>
      <c r="G61" s="240"/>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219</v>
      </c>
      <c r="AH61" s="211"/>
      <c r="AI61" s="211"/>
      <c r="AJ61" s="211"/>
      <c r="AK61" s="211"/>
      <c r="AL61" s="211"/>
      <c r="AM61" s="211"/>
      <c r="AN61" s="211"/>
      <c r="AO61" s="211"/>
      <c r="AP61" s="211"/>
      <c r="AQ61" s="211"/>
      <c r="AR61" s="211"/>
      <c r="AS61" s="211"/>
      <c r="AT61" s="211"/>
      <c r="AU61" s="211"/>
      <c r="AV61" s="211"/>
      <c r="AW61" s="211"/>
      <c r="AX61" s="211"/>
      <c r="AY61" s="211"/>
      <c r="AZ61" s="211"/>
      <c r="BA61" s="241" t="str">
        <f>C61</f>
        <v>- stropní desky z minerální vlny, jílu a škrobu, jemně děrovaný hladký povrch, o rozměrech 600x1200 mm</v>
      </c>
      <c r="BB61" s="211"/>
      <c r="BC61" s="211"/>
      <c r="BD61" s="211"/>
      <c r="BE61" s="211"/>
      <c r="BF61" s="211"/>
      <c r="BG61" s="211"/>
      <c r="BH61" s="211"/>
    </row>
    <row r="62" spans="1:60" outlineLevel="1" x14ac:dyDescent="0.2">
      <c r="A62" s="218"/>
      <c r="B62" s="219"/>
      <c r="C62" s="254" t="s">
        <v>3571</v>
      </c>
      <c r="D62" s="242"/>
      <c r="E62" s="242"/>
      <c r="F62" s="242"/>
      <c r="G62" s="242"/>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219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4" t="s">
        <v>3572</v>
      </c>
      <c r="D63" s="242"/>
      <c r="E63" s="242"/>
      <c r="F63" s="242"/>
      <c r="G63" s="24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219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54" t="s">
        <v>3573</v>
      </c>
      <c r="D64" s="242"/>
      <c r="E64" s="242"/>
      <c r="F64" s="242"/>
      <c r="G64" s="242"/>
      <c r="H64" s="222"/>
      <c r="I64" s="222"/>
      <c r="J64" s="222"/>
      <c r="K64" s="222"/>
      <c r="L64" s="222"/>
      <c r="M64" s="222"/>
      <c r="N64" s="222"/>
      <c r="O64" s="222"/>
      <c r="P64" s="222"/>
      <c r="Q64" s="222"/>
      <c r="R64" s="222"/>
      <c r="S64" s="222"/>
      <c r="T64" s="222"/>
      <c r="U64" s="222"/>
      <c r="V64" s="222"/>
      <c r="W64" s="222"/>
      <c r="X64" s="222"/>
      <c r="Y64" s="211"/>
      <c r="Z64" s="211"/>
      <c r="AA64" s="211"/>
      <c r="AB64" s="211"/>
      <c r="AC64" s="211"/>
      <c r="AD64" s="211"/>
      <c r="AE64" s="211"/>
      <c r="AF64" s="211"/>
      <c r="AG64" s="211" t="s">
        <v>219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54" t="s">
        <v>3338</v>
      </c>
      <c r="D65" s="242"/>
      <c r="E65" s="242"/>
      <c r="F65" s="242"/>
      <c r="G65" s="242"/>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219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3339</v>
      </c>
      <c r="D66" s="259"/>
      <c r="E66" s="260">
        <v>268.37</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33">
        <v>15</v>
      </c>
      <c r="B67" s="234" t="s">
        <v>3340</v>
      </c>
      <c r="C67" s="252" t="s">
        <v>3341</v>
      </c>
      <c r="D67" s="235" t="s">
        <v>948</v>
      </c>
      <c r="E67" s="236">
        <v>7.0638699999999996</v>
      </c>
      <c r="F67" s="237"/>
      <c r="G67" s="238">
        <f>ROUND(E67*F67,2)</f>
        <v>0</v>
      </c>
      <c r="H67" s="237"/>
      <c r="I67" s="238">
        <f>ROUND(E67*H67,2)</f>
        <v>0</v>
      </c>
      <c r="J67" s="237"/>
      <c r="K67" s="238">
        <f>ROUND(E67*J67,2)</f>
        <v>0</v>
      </c>
      <c r="L67" s="238">
        <v>21</v>
      </c>
      <c r="M67" s="238">
        <f>G67*(1+L67/100)</f>
        <v>0</v>
      </c>
      <c r="N67" s="238">
        <v>0</v>
      </c>
      <c r="O67" s="238">
        <f>ROUND(E67*N67,2)</f>
        <v>0</v>
      </c>
      <c r="P67" s="238">
        <v>0</v>
      </c>
      <c r="Q67" s="238">
        <f>ROUND(E67*P67,2)</f>
        <v>0</v>
      </c>
      <c r="R67" s="238"/>
      <c r="S67" s="238" t="s">
        <v>247</v>
      </c>
      <c r="T67" s="239" t="s">
        <v>215</v>
      </c>
      <c r="U67" s="222">
        <v>0</v>
      </c>
      <c r="V67" s="222">
        <f>ROUND(E67*U67,2)</f>
        <v>0</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3" t="s">
        <v>3570</v>
      </c>
      <c r="D68" s="240"/>
      <c r="E68" s="240"/>
      <c r="F68" s="240"/>
      <c r="G68" s="240"/>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219</v>
      </c>
      <c r="AH68" s="211"/>
      <c r="AI68" s="211"/>
      <c r="AJ68" s="211"/>
      <c r="AK68" s="211"/>
      <c r="AL68" s="211"/>
      <c r="AM68" s="211"/>
      <c r="AN68" s="211"/>
      <c r="AO68" s="211"/>
      <c r="AP68" s="211"/>
      <c r="AQ68" s="211"/>
      <c r="AR68" s="211"/>
      <c r="AS68" s="211"/>
      <c r="AT68" s="211"/>
      <c r="AU68" s="211"/>
      <c r="AV68" s="211"/>
      <c r="AW68" s="211"/>
      <c r="AX68" s="211"/>
      <c r="AY68" s="211"/>
      <c r="AZ68" s="211"/>
      <c r="BA68" s="241" t="str">
        <f>C68</f>
        <v>- stropní desky z minerální vlny, jílu a škrobu, jemně děrovaný hladký povrch, o rozměrech 600x1200 mm</v>
      </c>
      <c r="BB68" s="211"/>
      <c r="BC68" s="211"/>
      <c r="BD68" s="211"/>
      <c r="BE68" s="211"/>
      <c r="BF68" s="211"/>
      <c r="BG68" s="211"/>
      <c r="BH68" s="211"/>
    </row>
    <row r="69" spans="1:60" outlineLevel="1" x14ac:dyDescent="0.2">
      <c r="A69" s="218"/>
      <c r="B69" s="219"/>
      <c r="C69" s="254" t="s">
        <v>3571</v>
      </c>
      <c r="D69" s="242"/>
      <c r="E69" s="242"/>
      <c r="F69" s="242"/>
      <c r="G69" s="24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219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4" t="s">
        <v>3572</v>
      </c>
      <c r="D70" s="242"/>
      <c r="E70" s="242"/>
      <c r="F70" s="242"/>
      <c r="G70" s="242"/>
      <c r="H70" s="222"/>
      <c r="I70" s="222"/>
      <c r="J70" s="222"/>
      <c r="K70" s="222"/>
      <c r="L70" s="222"/>
      <c r="M70" s="222"/>
      <c r="N70" s="222"/>
      <c r="O70" s="222"/>
      <c r="P70" s="222"/>
      <c r="Q70" s="222"/>
      <c r="R70" s="222"/>
      <c r="S70" s="222"/>
      <c r="T70" s="222"/>
      <c r="U70" s="222"/>
      <c r="V70" s="222"/>
      <c r="W70" s="222"/>
      <c r="X70" s="222"/>
      <c r="Y70" s="211"/>
      <c r="Z70" s="211"/>
      <c r="AA70" s="211"/>
      <c r="AB70" s="211"/>
      <c r="AC70" s="211"/>
      <c r="AD70" s="211"/>
      <c r="AE70" s="211"/>
      <c r="AF70" s="211"/>
      <c r="AG70" s="211" t="s">
        <v>219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54" t="s">
        <v>3573</v>
      </c>
      <c r="D71" s="242"/>
      <c r="E71" s="242"/>
      <c r="F71" s="242"/>
      <c r="G71" s="24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219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4" t="s">
        <v>3338</v>
      </c>
      <c r="D72" s="242"/>
      <c r="E72" s="242"/>
      <c r="F72" s="242"/>
      <c r="G72" s="242"/>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219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8" t="s">
        <v>3342</v>
      </c>
      <c r="D73" s="259"/>
      <c r="E73" s="260">
        <v>7.06</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ht="13.1" x14ac:dyDescent="0.2">
      <c r="A74" s="227" t="s">
        <v>209</v>
      </c>
      <c r="B74" s="228" t="s">
        <v>102</v>
      </c>
      <c r="C74" s="251" t="s">
        <v>103</v>
      </c>
      <c r="D74" s="229"/>
      <c r="E74" s="230"/>
      <c r="F74" s="231"/>
      <c r="G74" s="231">
        <f>SUMIF(AG75:AG79,"&lt;&gt;NOR",G75:G79)</f>
        <v>0</v>
      </c>
      <c r="H74" s="231"/>
      <c r="I74" s="231">
        <f>SUM(I75:I79)</f>
        <v>0</v>
      </c>
      <c r="J74" s="231"/>
      <c r="K74" s="231">
        <f>SUM(K75:K79)</f>
        <v>0</v>
      </c>
      <c r="L74" s="231"/>
      <c r="M74" s="231">
        <f>SUM(M75:M79)</f>
        <v>0</v>
      </c>
      <c r="N74" s="231"/>
      <c r="O74" s="231">
        <f>SUM(O75:O79)</f>
        <v>1.21</v>
      </c>
      <c r="P74" s="231"/>
      <c r="Q74" s="231">
        <f>SUM(Q75:Q79)</f>
        <v>0</v>
      </c>
      <c r="R74" s="231"/>
      <c r="S74" s="231"/>
      <c r="T74" s="232"/>
      <c r="U74" s="226"/>
      <c r="V74" s="226">
        <f>SUM(V75:V79)</f>
        <v>12.049999999999999</v>
      </c>
      <c r="W74" s="226"/>
      <c r="X74" s="226"/>
      <c r="AG74" t="s">
        <v>210</v>
      </c>
    </row>
    <row r="75" spans="1:60" ht="20.95" outlineLevel="1" x14ac:dyDescent="0.2">
      <c r="A75" s="233">
        <v>16</v>
      </c>
      <c r="B75" s="234" t="s">
        <v>3343</v>
      </c>
      <c r="C75" s="252" t="s">
        <v>3344</v>
      </c>
      <c r="D75" s="235" t="s">
        <v>246</v>
      </c>
      <c r="E75" s="236">
        <v>12</v>
      </c>
      <c r="F75" s="237"/>
      <c r="G75" s="238">
        <f>ROUND(E75*F75,2)</f>
        <v>0</v>
      </c>
      <c r="H75" s="237"/>
      <c r="I75" s="238">
        <f>ROUND(E75*H75,2)</f>
        <v>0</v>
      </c>
      <c r="J75" s="237"/>
      <c r="K75" s="238">
        <f>ROUND(E75*J75,2)</f>
        <v>0</v>
      </c>
      <c r="L75" s="238">
        <v>21</v>
      </c>
      <c r="M75" s="238">
        <f>G75*(1+L75/100)</f>
        <v>0</v>
      </c>
      <c r="N75" s="238">
        <v>5.4399999999999997E-2</v>
      </c>
      <c r="O75" s="238">
        <f>ROUND(E75*N75,2)</f>
        <v>0.65</v>
      </c>
      <c r="P75" s="238">
        <v>0</v>
      </c>
      <c r="Q75" s="238">
        <f>ROUND(E75*P75,2)</f>
        <v>0</v>
      </c>
      <c r="R75" s="238" t="s">
        <v>350</v>
      </c>
      <c r="S75" s="238" t="s">
        <v>214</v>
      </c>
      <c r="T75" s="239" t="s">
        <v>284</v>
      </c>
      <c r="U75" s="222">
        <v>0.29349999999999998</v>
      </c>
      <c r="V75" s="222">
        <f>ROUND(E75*U75,2)</f>
        <v>3.52</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3345</v>
      </c>
      <c r="D76" s="259"/>
      <c r="E76" s="260">
        <v>12</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33">
        <v>17</v>
      </c>
      <c r="B77" s="234" t="s">
        <v>3346</v>
      </c>
      <c r="C77" s="252" t="s">
        <v>3347</v>
      </c>
      <c r="D77" s="235" t="s">
        <v>338</v>
      </c>
      <c r="E77" s="236">
        <v>0.51443000000000005</v>
      </c>
      <c r="F77" s="237"/>
      <c r="G77" s="238">
        <f>ROUND(E77*F77,2)</f>
        <v>0</v>
      </c>
      <c r="H77" s="237"/>
      <c r="I77" s="238">
        <f>ROUND(E77*H77,2)</f>
        <v>0</v>
      </c>
      <c r="J77" s="237"/>
      <c r="K77" s="238">
        <f>ROUND(E77*J77,2)</f>
        <v>0</v>
      </c>
      <c r="L77" s="238">
        <v>21</v>
      </c>
      <c r="M77" s="238">
        <f>G77*(1+L77/100)</f>
        <v>0</v>
      </c>
      <c r="N77" s="238">
        <v>1.09663</v>
      </c>
      <c r="O77" s="238">
        <f>ROUND(E77*N77,2)</f>
        <v>0.56000000000000005</v>
      </c>
      <c r="P77" s="238">
        <v>0</v>
      </c>
      <c r="Q77" s="238">
        <f>ROUND(E77*P77,2)</f>
        <v>0</v>
      </c>
      <c r="R77" s="238" t="s">
        <v>354</v>
      </c>
      <c r="S77" s="238" t="s">
        <v>214</v>
      </c>
      <c r="T77" s="239" t="s">
        <v>284</v>
      </c>
      <c r="U77" s="222">
        <v>16.582999999999998</v>
      </c>
      <c r="V77" s="222">
        <f>ROUND(E77*U77,2)</f>
        <v>8.5299999999999994</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7" t="s">
        <v>3348</v>
      </c>
      <c r="D78" s="265"/>
      <c r="E78" s="265"/>
      <c r="F78" s="265"/>
      <c r="G78" s="265"/>
      <c r="H78" s="222"/>
      <c r="I78" s="222"/>
      <c r="J78" s="222"/>
      <c r="K78" s="222"/>
      <c r="L78" s="222"/>
      <c r="M78" s="222"/>
      <c r="N78" s="222"/>
      <c r="O78" s="222"/>
      <c r="P78" s="222"/>
      <c r="Q78" s="222"/>
      <c r="R78" s="222"/>
      <c r="S78" s="222"/>
      <c r="T78" s="222"/>
      <c r="U78" s="222"/>
      <c r="V78" s="222"/>
      <c r="W78" s="222"/>
      <c r="X78" s="222"/>
      <c r="Y78" s="211"/>
      <c r="Z78" s="211"/>
      <c r="AA78" s="211"/>
      <c r="AB78" s="211"/>
      <c r="AC78" s="211"/>
      <c r="AD78" s="211"/>
      <c r="AE78" s="211"/>
      <c r="AF78" s="211"/>
      <c r="AG78" s="211" t="s">
        <v>286</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8" t="s">
        <v>3349</v>
      </c>
      <c r="D79" s="259"/>
      <c r="E79" s="260">
        <v>0.51</v>
      </c>
      <c r="F79" s="222"/>
      <c r="G79" s="222"/>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288</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ht="13.1" x14ac:dyDescent="0.2">
      <c r="A80" s="227" t="s">
        <v>209</v>
      </c>
      <c r="B80" s="228" t="s">
        <v>114</v>
      </c>
      <c r="C80" s="251" t="s">
        <v>115</v>
      </c>
      <c r="D80" s="229"/>
      <c r="E80" s="230"/>
      <c r="F80" s="231"/>
      <c r="G80" s="231">
        <f>SUMIF(AG81:AG84,"&lt;&gt;NOR",G81:G84)</f>
        <v>0</v>
      </c>
      <c r="H80" s="231"/>
      <c r="I80" s="231">
        <f>SUM(I81:I84)</f>
        <v>0</v>
      </c>
      <c r="J80" s="231"/>
      <c r="K80" s="231">
        <f>SUM(K81:K84)</f>
        <v>0</v>
      </c>
      <c r="L80" s="231"/>
      <c r="M80" s="231">
        <f>SUM(M81:M84)</f>
        <v>0</v>
      </c>
      <c r="N80" s="231"/>
      <c r="O80" s="231">
        <f>SUM(O81:O84)</f>
        <v>0.65</v>
      </c>
      <c r="P80" s="231"/>
      <c r="Q80" s="231">
        <f>SUM(Q81:Q84)</f>
        <v>0</v>
      </c>
      <c r="R80" s="231"/>
      <c r="S80" s="231"/>
      <c r="T80" s="232"/>
      <c r="U80" s="226"/>
      <c r="V80" s="226">
        <f>SUM(V81:V84)</f>
        <v>13.57</v>
      </c>
      <c r="W80" s="226"/>
      <c r="X80" s="226"/>
      <c r="AG80" t="s">
        <v>210</v>
      </c>
    </row>
    <row r="81" spans="1:60" ht="20.95" outlineLevel="1" x14ac:dyDescent="0.2">
      <c r="A81" s="233">
        <v>18</v>
      </c>
      <c r="B81" s="234" t="s">
        <v>3350</v>
      </c>
      <c r="C81" s="252" t="s">
        <v>3351</v>
      </c>
      <c r="D81" s="235" t="s">
        <v>294</v>
      </c>
      <c r="E81" s="236">
        <v>25.60688</v>
      </c>
      <c r="F81" s="237"/>
      <c r="G81" s="238">
        <f>ROUND(E81*F81,2)</f>
        <v>0</v>
      </c>
      <c r="H81" s="237"/>
      <c r="I81" s="238">
        <f>ROUND(E81*H81,2)</f>
        <v>0</v>
      </c>
      <c r="J81" s="237"/>
      <c r="K81" s="238">
        <f>ROUND(E81*J81,2)</f>
        <v>0</v>
      </c>
      <c r="L81" s="238">
        <v>21</v>
      </c>
      <c r="M81" s="238">
        <f>G81*(1+L81/100)</f>
        <v>0</v>
      </c>
      <c r="N81" s="238">
        <v>2.52E-2</v>
      </c>
      <c r="O81" s="238">
        <f>ROUND(E81*N81,2)</f>
        <v>0.65</v>
      </c>
      <c r="P81" s="238">
        <v>0</v>
      </c>
      <c r="Q81" s="238">
        <f>ROUND(E81*P81,2)</f>
        <v>0</v>
      </c>
      <c r="R81" s="238" t="s">
        <v>354</v>
      </c>
      <c r="S81" s="238" t="s">
        <v>214</v>
      </c>
      <c r="T81" s="239" t="s">
        <v>284</v>
      </c>
      <c r="U81" s="222">
        <v>0.53</v>
      </c>
      <c r="V81" s="222">
        <f>ROUND(E81*U81,2)</f>
        <v>13.57</v>
      </c>
      <c r="W81" s="222"/>
      <c r="X81" s="222" t="s">
        <v>248</v>
      </c>
      <c r="Y81" s="211"/>
      <c r="Z81" s="211"/>
      <c r="AA81" s="211"/>
      <c r="AB81" s="211"/>
      <c r="AC81" s="211"/>
      <c r="AD81" s="211"/>
      <c r="AE81" s="211"/>
      <c r="AF81" s="211"/>
      <c r="AG81" s="211" t="s">
        <v>249</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7" t="s">
        <v>408</v>
      </c>
      <c r="D82" s="265"/>
      <c r="E82" s="265"/>
      <c r="F82" s="265"/>
      <c r="G82" s="265"/>
      <c r="H82" s="222"/>
      <c r="I82" s="222"/>
      <c r="J82" s="222"/>
      <c r="K82" s="222"/>
      <c r="L82" s="222"/>
      <c r="M82" s="222"/>
      <c r="N82" s="222"/>
      <c r="O82" s="222"/>
      <c r="P82" s="222"/>
      <c r="Q82" s="222"/>
      <c r="R82" s="222"/>
      <c r="S82" s="222"/>
      <c r="T82" s="222"/>
      <c r="U82" s="222"/>
      <c r="V82" s="222"/>
      <c r="W82" s="222"/>
      <c r="X82" s="222"/>
      <c r="Y82" s="211"/>
      <c r="Z82" s="211"/>
      <c r="AA82" s="211"/>
      <c r="AB82" s="211"/>
      <c r="AC82" s="211"/>
      <c r="AD82" s="211"/>
      <c r="AE82" s="211"/>
      <c r="AF82" s="211"/>
      <c r="AG82" s="211" t="s">
        <v>286</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8" t="s">
        <v>3352</v>
      </c>
      <c r="D83" s="259"/>
      <c r="E83" s="260">
        <v>12.84</v>
      </c>
      <c r="F83" s="222"/>
      <c r="G83" s="222"/>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288</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8" t="s">
        <v>3353</v>
      </c>
      <c r="D84" s="259"/>
      <c r="E84" s="260">
        <v>12.77</v>
      </c>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13.1" x14ac:dyDescent="0.2">
      <c r="A85" s="227" t="s">
        <v>209</v>
      </c>
      <c r="B85" s="228" t="s">
        <v>120</v>
      </c>
      <c r="C85" s="251" t="s">
        <v>121</v>
      </c>
      <c r="D85" s="229"/>
      <c r="E85" s="230"/>
      <c r="F85" s="231"/>
      <c r="G85" s="231">
        <f>SUMIF(AG86:AG101,"&lt;&gt;NOR",G86:G101)</f>
        <v>0</v>
      </c>
      <c r="H85" s="231"/>
      <c r="I85" s="231">
        <f>SUM(I86:I101)</f>
        <v>0</v>
      </c>
      <c r="J85" s="231"/>
      <c r="K85" s="231">
        <f>SUM(K86:K101)</f>
        <v>0</v>
      </c>
      <c r="L85" s="231"/>
      <c r="M85" s="231">
        <f>SUM(M86:M101)</f>
        <v>0</v>
      </c>
      <c r="N85" s="231"/>
      <c r="O85" s="231">
        <f>SUM(O86:O101)</f>
        <v>0.12000000000000001</v>
      </c>
      <c r="P85" s="231"/>
      <c r="Q85" s="231">
        <f>SUM(Q86:Q101)</f>
        <v>0</v>
      </c>
      <c r="R85" s="231"/>
      <c r="S85" s="231"/>
      <c r="T85" s="232"/>
      <c r="U85" s="226"/>
      <c r="V85" s="226">
        <f>SUM(V86:V101)</f>
        <v>10.84</v>
      </c>
      <c r="W85" s="226"/>
      <c r="X85" s="226"/>
      <c r="AG85" t="s">
        <v>210</v>
      </c>
    </row>
    <row r="86" spans="1:60" ht="41.9" outlineLevel="1" x14ac:dyDescent="0.2">
      <c r="A86" s="233">
        <v>19</v>
      </c>
      <c r="B86" s="234" t="s">
        <v>3354</v>
      </c>
      <c r="C86" s="252" t="s">
        <v>3355</v>
      </c>
      <c r="D86" s="235" t="s">
        <v>246</v>
      </c>
      <c r="E86" s="236">
        <v>1</v>
      </c>
      <c r="F86" s="237"/>
      <c r="G86" s="238">
        <f>ROUND(E86*F86,2)</f>
        <v>0</v>
      </c>
      <c r="H86" s="237"/>
      <c r="I86" s="238">
        <f>ROUND(E86*H86,2)</f>
        <v>0</v>
      </c>
      <c r="J86" s="237"/>
      <c r="K86" s="238">
        <f>ROUND(E86*J86,2)</f>
        <v>0</v>
      </c>
      <c r="L86" s="238">
        <v>21</v>
      </c>
      <c r="M86" s="238">
        <f>G86*(1+L86/100)</f>
        <v>0</v>
      </c>
      <c r="N86" s="238">
        <v>1.8970000000000001E-2</v>
      </c>
      <c r="O86" s="238">
        <f>ROUND(E86*N86,2)</f>
        <v>0.02</v>
      </c>
      <c r="P86" s="238">
        <v>0</v>
      </c>
      <c r="Q86" s="238">
        <f>ROUND(E86*P86,2)</f>
        <v>0</v>
      </c>
      <c r="R86" s="238" t="s">
        <v>354</v>
      </c>
      <c r="S86" s="238" t="s">
        <v>214</v>
      </c>
      <c r="T86" s="239" t="s">
        <v>284</v>
      </c>
      <c r="U86" s="222">
        <v>1.86</v>
      </c>
      <c r="V86" s="222">
        <f>ROUND(E86*U86,2)</f>
        <v>1.86</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8" t="s">
        <v>3356</v>
      </c>
      <c r="D87" s="259"/>
      <c r="E87" s="260">
        <v>1</v>
      </c>
      <c r="F87" s="222"/>
      <c r="G87" s="222"/>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288</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ht="20.95" outlineLevel="1" x14ac:dyDescent="0.2">
      <c r="A88" s="233">
        <v>20</v>
      </c>
      <c r="B88" s="234" t="s">
        <v>3357</v>
      </c>
      <c r="C88" s="252" t="s">
        <v>3358</v>
      </c>
      <c r="D88" s="235" t="s">
        <v>246</v>
      </c>
      <c r="E88" s="236">
        <v>1</v>
      </c>
      <c r="F88" s="237"/>
      <c r="G88" s="238">
        <f>ROUND(E88*F88,2)</f>
        <v>0</v>
      </c>
      <c r="H88" s="237"/>
      <c r="I88" s="238">
        <f>ROUND(E88*H88,2)</f>
        <v>0</v>
      </c>
      <c r="J88" s="237"/>
      <c r="K88" s="238">
        <f>ROUND(E88*J88,2)</f>
        <v>0</v>
      </c>
      <c r="L88" s="238">
        <v>21</v>
      </c>
      <c r="M88" s="238">
        <f>G88*(1+L88/100)</f>
        <v>0</v>
      </c>
      <c r="N88" s="238">
        <v>1.9570000000000001E-2</v>
      </c>
      <c r="O88" s="238">
        <f>ROUND(E88*N88,2)</f>
        <v>0.02</v>
      </c>
      <c r="P88" s="238">
        <v>0</v>
      </c>
      <c r="Q88" s="238">
        <f>ROUND(E88*P88,2)</f>
        <v>0</v>
      </c>
      <c r="R88" s="238" t="s">
        <v>354</v>
      </c>
      <c r="S88" s="238" t="s">
        <v>214</v>
      </c>
      <c r="T88" s="239" t="s">
        <v>284</v>
      </c>
      <c r="U88" s="222">
        <v>2.0550000000000002</v>
      </c>
      <c r="V88" s="222">
        <f>ROUND(E88*U88,2)</f>
        <v>2.06</v>
      </c>
      <c r="W88" s="222"/>
      <c r="X88" s="222" t="s">
        <v>248</v>
      </c>
      <c r="Y88" s="211"/>
      <c r="Z88" s="211"/>
      <c r="AA88" s="211"/>
      <c r="AB88" s="211"/>
      <c r="AC88" s="211"/>
      <c r="AD88" s="211"/>
      <c r="AE88" s="211"/>
      <c r="AF88" s="211"/>
      <c r="AG88" s="211" t="s">
        <v>249</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ht="20.95" outlineLevel="1" x14ac:dyDescent="0.2">
      <c r="A89" s="218"/>
      <c r="B89" s="219"/>
      <c r="C89" s="267" t="s">
        <v>3359</v>
      </c>
      <c r="D89" s="265"/>
      <c r="E89" s="265"/>
      <c r="F89" s="265"/>
      <c r="G89" s="265"/>
      <c r="H89" s="222"/>
      <c r="I89" s="222"/>
      <c r="J89" s="222"/>
      <c r="K89" s="222"/>
      <c r="L89" s="222"/>
      <c r="M89" s="222"/>
      <c r="N89" s="222"/>
      <c r="O89" s="222"/>
      <c r="P89" s="222"/>
      <c r="Q89" s="222"/>
      <c r="R89" s="222"/>
      <c r="S89" s="222"/>
      <c r="T89" s="222"/>
      <c r="U89" s="222"/>
      <c r="V89" s="222"/>
      <c r="W89" s="222"/>
      <c r="X89" s="222"/>
      <c r="Y89" s="211"/>
      <c r="Z89" s="211"/>
      <c r="AA89" s="211"/>
      <c r="AB89" s="211"/>
      <c r="AC89" s="211"/>
      <c r="AD89" s="211"/>
      <c r="AE89" s="211"/>
      <c r="AF89" s="211"/>
      <c r="AG89" s="211" t="s">
        <v>286</v>
      </c>
      <c r="AH89" s="211"/>
      <c r="AI89" s="211"/>
      <c r="AJ89" s="211"/>
      <c r="AK89" s="211"/>
      <c r="AL89" s="211"/>
      <c r="AM89" s="211"/>
      <c r="AN89" s="211"/>
      <c r="AO89" s="211"/>
      <c r="AP89" s="211"/>
      <c r="AQ89" s="211"/>
      <c r="AR89" s="211"/>
      <c r="AS89" s="211"/>
      <c r="AT89" s="211"/>
      <c r="AU89" s="211"/>
      <c r="AV89" s="211"/>
      <c r="AW89" s="211"/>
      <c r="AX89" s="211"/>
      <c r="AY89" s="211"/>
      <c r="AZ89" s="211"/>
      <c r="BA89" s="241" t="str">
        <f>C89</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89" s="211"/>
      <c r="BC89" s="211"/>
      <c r="BD89" s="211"/>
      <c r="BE89" s="211"/>
      <c r="BF89" s="211"/>
      <c r="BG89" s="211"/>
      <c r="BH89" s="211"/>
    </row>
    <row r="90" spans="1:60" outlineLevel="1" x14ac:dyDescent="0.2">
      <c r="A90" s="218"/>
      <c r="B90" s="219"/>
      <c r="C90" s="268" t="s">
        <v>3360</v>
      </c>
      <c r="D90" s="259"/>
      <c r="E90" s="260">
        <v>1</v>
      </c>
      <c r="F90" s="222"/>
      <c r="G90" s="222"/>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288</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ht="20.95" outlineLevel="1" x14ac:dyDescent="0.2">
      <c r="A91" s="233">
        <v>21</v>
      </c>
      <c r="B91" s="234" t="s">
        <v>3361</v>
      </c>
      <c r="C91" s="252" t="s">
        <v>3362</v>
      </c>
      <c r="D91" s="235" t="s">
        <v>246</v>
      </c>
      <c r="E91" s="236">
        <v>1</v>
      </c>
      <c r="F91" s="237"/>
      <c r="G91" s="238">
        <f>ROUND(E91*F91,2)</f>
        <v>0</v>
      </c>
      <c r="H91" s="237"/>
      <c r="I91" s="238">
        <f>ROUND(E91*H91,2)</f>
        <v>0</v>
      </c>
      <c r="J91" s="237"/>
      <c r="K91" s="238">
        <f>ROUND(E91*J91,2)</f>
        <v>0</v>
      </c>
      <c r="L91" s="238">
        <v>21</v>
      </c>
      <c r="M91" s="238">
        <f>G91*(1+L91/100)</f>
        <v>0</v>
      </c>
      <c r="N91" s="238">
        <v>2.0670000000000001E-2</v>
      </c>
      <c r="O91" s="238">
        <f>ROUND(E91*N91,2)</f>
        <v>0.02</v>
      </c>
      <c r="P91" s="238">
        <v>0</v>
      </c>
      <c r="Q91" s="238">
        <f>ROUND(E91*P91,2)</f>
        <v>0</v>
      </c>
      <c r="R91" s="238" t="s">
        <v>354</v>
      </c>
      <c r="S91" s="238" t="s">
        <v>214</v>
      </c>
      <c r="T91" s="239" t="s">
        <v>284</v>
      </c>
      <c r="U91" s="222">
        <v>2.0550000000000002</v>
      </c>
      <c r="V91" s="222">
        <f>ROUND(E91*U91,2)</f>
        <v>2.06</v>
      </c>
      <c r="W91" s="222"/>
      <c r="X91" s="222" t="s">
        <v>248</v>
      </c>
      <c r="Y91" s="211"/>
      <c r="Z91" s="211"/>
      <c r="AA91" s="211"/>
      <c r="AB91" s="211"/>
      <c r="AC91" s="211"/>
      <c r="AD91" s="211"/>
      <c r="AE91" s="211"/>
      <c r="AF91" s="211"/>
      <c r="AG91" s="211" t="s">
        <v>249</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ht="20.95" outlineLevel="1" x14ac:dyDescent="0.2">
      <c r="A92" s="218"/>
      <c r="B92" s="219"/>
      <c r="C92" s="267" t="s">
        <v>3359</v>
      </c>
      <c r="D92" s="265"/>
      <c r="E92" s="265"/>
      <c r="F92" s="265"/>
      <c r="G92" s="265"/>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286</v>
      </c>
      <c r="AH92" s="211"/>
      <c r="AI92" s="211"/>
      <c r="AJ92" s="211"/>
      <c r="AK92" s="211"/>
      <c r="AL92" s="211"/>
      <c r="AM92" s="211"/>
      <c r="AN92" s="211"/>
      <c r="AO92" s="211"/>
      <c r="AP92" s="211"/>
      <c r="AQ92" s="211"/>
      <c r="AR92" s="211"/>
      <c r="AS92" s="211"/>
      <c r="AT92" s="211"/>
      <c r="AU92" s="211"/>
      <c r="AV92" s="211"/>
      <c r="AW92" s="211"/>
      <c r="AX92" s="211"/>
      <c r="AY92" s="211"/>
      <c r="AZ92" s="211"/>
      <c r="BA92" s="241" t="str">
        <f>C92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2" s="211"/>
      <c r="BC92" s="211"/>
      <c r="BD92" s="211"/>
      <c r="BE92" s="211"/>
      <c r="BF92" s="211"/>
      <c r="BG92" s="211"/>
      <c r="BH92" s="211"/>
    </row>
    <row r="93" spans="1:60" outlineLevel="1" x14ac:dyDescent="0.2">
      <c r="A93" s="218"/>
      <c r="B93" s="219"/>
      <c r="C93" s="268" t="s">
        <v>3363</v>
      </c>
      <c r="D93" s="259"/>
      <c r="E93" s="260">
        <v>1</v>
      </c>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ht="20.95" outlineLevel="1" x14ac:dyDescent="0.2">
      <c r="A94" s="233">
        <v>22</v>
      </c>
      <c r="B94" s="234" t="s">
        <v>3364</v>
      </c>
      <c r="C94" s="252" t="s">
        <v>3365</v>
      </c>
      <c r="D94" s="235" t="s">
        <v>246</v>
      </c>
      <c r="E94" s="236">
        <v>1</v>
      </c>
      <c r="F94" s="237"/>
      <c r="G94" s="238">
        <f>ROUND(E94*F94,2)</f>
        <v>0</v>
      </c>
      <c r="H94" s="237"/>
      <c r="I94" s="238">
        <f>ROUND(E94*H94,2)</f>
        <v>0</v>
      </c>
      <c r="J94" s="237"/>
      <c r="K94" s="238">
        <f>ROUND(E94*J94,2)</f>
        <v>0</v>
      </c>
      <c r="L94" s="238">
        <v>21</v>
      </c>
      <c r="M94" s="238">
        <f>G94*(1+L94/100)</f>
        <v>0</v>
      </c>
      <c r="N94" s="238">
        <v>2.2859999999999998E-2</v>
      </c>
      <c r="O94" s="238">
        <f>ROUND(E94*N94,2)</f>
        <v>0.02</v>
      </c>
      <c r="P94" s="238">
        <v>0</v>
      </c>
      <c r="Q94" s="238">
        <f>ROUND(E94*P94,2)</f>
        <v>0</v>
      </c>
      <c r="R94" s="238" t="s">
        <v>354</v>
      </c>
      <c r="S94" s="238" t="s">
        <v>214</v>
      </c>
      <c r="T94" s="239" t="s">
        <v>284</v>
      </c>
      <c r="U94" s="222">
        <v>2.4249999999999998</v>
      </c>
      <c r="V94" s="222">
        <f>ROUND(E94*U94,2)</f>
        <v>2.4300000000000002</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ht="20.95" outlineLevel="1" x14ac:dyDescent="0.2">
      <c r="A95" s="218"/>
      <c r="B95" s="219"/>
      <c r="C95" s="267" t="s">
        <v>3359</v>
      </c>
      <c r="D95" s="265"/>
      <c r="E95" s="265"/>
      <c r="F95" s="265"/>
      <c r="G95" s="265"/>
      <c r="H95" s="222"/>
      <c r="I95" s="222"/>
      <c r="J95" s="222"/>
      <c r="K95" s="222"/>
      <c r="L95" s="222"/>
      <c r="M95" s="222"/>
      <c r="N95" s="222"/>
      <c r="O95" s="222"/>
      <c r="P95" s="222"/>
      <c r="Q95" s="222"/>
      <c r="R95" s="222"/>
      <c r="S95" s="222"/>
      <c r="T95" s="222"/>
      <c r="U95" s="222"/>
      <c r="V95" s="222"/>
      <c r="W95" s="222"/>
      <c r="X95" s="222"/>
      <c r="Y95" s="211"/>
      <c r="Z95" s="211"/>
      <c r="AA95" s="211"/>
      <c r="AB95" s="211"/>
      <c r="AC95" s="211"/>
      <c r="AD95" s="211"/>
      <c r="AE95" s="211"/>
      <c r="AF95" s="211"/>
      <c r="AG95" s="211" t="s">
        <v>286</v>
      </c>
      <c r="AH95" s="211"/>
      <c r="AI95" s="211"/>
      <c r="AJ95" s="211"/>
      <c r="AK95" s="211"/>
      <c r="AL95" s="211"/>
      <c r="AM95" s="211"/>
      <c r="AN95" s="211"/>
      <c r="AO95" s="211"/>
      <c r="AP95" s="211"/>
      <c r="AQ95" s="211"/>
      <c r="AR95" s="211"/>
      <c r="AS95" s="211"/>
      <c r="AT95" s="211"/>
      <c r="AU95" s="211"/>
      <c r="AV95" s="211"/>
      <c r="AW95" s="211"/>
      <c r="AX95" s="211"/>
      <c r="AY95" s="211"/>
      <c r="AZ95" s="211"/>
      <c r="BA95" s="241" t="str">
        <f>C95</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5" s="211"/>
      <c r="BC95" s="211"/>
      <c r="BD95" s="211"/>
      <c r="BE95" s="211"/>
      <c r="BF95" s="211"/>
      <c r="BG95" s="211"/>
      <c r="BH95" s="211"/>
    </row>
    <row r="96" spans="1:60" outlineLevel="1" x14ac:dyDescent="0.2">
      <c r="A96" s="218"/>
      <c r="B96" s="219"/>
      <c r="C96" s="268" t="s">
        <v>3366</v>
      </c>
      <c r="D96" s="259"/>
      <c r="E96" s="260">
        <v>1</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ht="20.95" outlineLevel="1" x14ac:dyDescent="0.2">
      <c r="A97" s="233">
        <v>23</v>
      </c>
      <c r="B97" s="234" t="s">
        <v>3367</v>
      </c>
      <c r="C97" s="252" t="s">
        <v>3368</v>
      </c>
      <c r="D97" s="235" t="s">
        <v>246</v>
      </c>
      <c r="E97" s="236">
        <v>1</v>
      </c>
      <c r="F97" s="237"/>
      <c r="G97" s="238">
        <f>ROUND(E97*F97,2)</f>
        <v>0</v>
      </c>
      <c r="H97" s="237"/>
      <c r="I97" s="238">
        <f>ROUND(E97*H97,2)</f>
        <v>0</v>
      </c>
      <c r="J97" s="237"/>
      <c r="K97" s="238">
        <f>ROUND(E97*J97,2)</f>
        <v>0</v>
      </c>
      <c r="L97" s="238">
        <v>21</v>
      </c>
      <c r="M97" s="238">
        <f>G97*(1+L97/100)</f>
        <v>0</v>
      </c>
      <c r="N97" s="238">
        <v>2.486E-2</v>
      </c>
      <c r="O97" s="238">
        <f>ROUND(E97*N97,2)</f>
        <v>0.02</v>
      </c>
      <c r="P97" s="238">
        <v>0</v>
      </c>
      <c r="Q97" s="238">
        <f>ROUND(E97*P97,2)</f>
        <v>0</v>
      </c>
      <c r="R97" s="238" t="s">
        <v>354</v>
      </c>
      <c r="S97" s="238" t="s">
        <v>214</v>
      </c>
      <c r="T97" s="239" t="s">
        <v>284</v>
      </c>
      <c r="U97" s="222">
        <v>2.4249999999999998</v>
      </c>
      <c r="V97" s="222">
        <f>ROUND(E97*U97,2)</f>
        <v>2.4300000000000002</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ht="20.95" outlineLevel="1" x14ac:dyDescent="0.2">
      <c r="A98" s="218"/>
      <c r="B98" s="219"/>
      <c r="C98" s="267" t="s">
        <v>3359</v>
      </c>
      <c r="D98" s="265"/>
      <c r="E98" s="265"/>
      <c r="F98" s="265"/>
      <c r="G98" s="265"/>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286</v>
      </c>
      <c r="AH98" s="211"/>
      <c r="AI98" s="211"/>
      <c r="AJ98" s="211"/>
      <c r="AK98" s="211"/>
      <c r="AL98" s="211"/>
      <c r="AM98" s="211"/>
      <c r="AN98" s="211"/>
      <c r="AO98" s="211"/>
      <c r="AP98" s="211"/>
      <c r="AQ98" s="211"/>
      <c r="AR98" s="211"/>
      <c r="AS98" s="211"/>
      <c r="AT98" s="211"/>
      <c r="AU98" s="211"/>
      <c r="AV98" s="211"/>
      <c r="AW98" s="211"/>
      <c r="AX98" s="211"/>
      <c r="AY98" s="211"/>
      <c r="AZ98" s="211"/>
      <c r="BA98" s="241" t="str">
        <f>C98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8" s="211"/>
      <c r="BC98" s="211"/>
      <c r="BD98" s="211"/>
      <c r="BE98" s="211"/>
      <c r="BF98" s="211"/>
      <c r="BG98" s="211"/>
      <c r="BH98" s="211"/>
    </row>
    <row r="99" spans="1:60" outlineLevel="1" x14ac:dyDescent="0.2">
      <c r="A99" s="218"/>
      <c r="B99" s="219"/>
      <c r="C99" s="268" t="s">
        <v>3369</v>
      </c>
      <c r="D99" s="259"/>
      <c r="E99" s="260">
        <v>1</v>
      </c>
      <c r="F99" s="222"/>
      <c r="G99" s="222"/>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288</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95" outlineLevel="1" x14ac:dyDescent="0.2">
      <c r="A100" s="233">
        <v>24</v>
      </c>
      <c r="B100" s="234" t="s">
        <v>3370</v>
      </c>
      <c r="C100" s="252" t="s">
        <v>3371</v>
      </c>
      <c r="D100" s="235" t="s">
        <v>246</v>
      </c>
      <c r="E100" s="236">
        <v>1</v>
      </c>
      <c r="F100" s="237"/>
      <c r="G100" s="238">
        <f>ROUND(E100*F100,2)</f>
        <v>0</v>
      </c>
      <c r="H100" s="237"/>
      <c r="I100" s="238">
        <f>ROUND(E100*H100,2)</f>
        <v>0</v>
      </c>
      <c r="J100" s="237"/>
      <c r="K100" s="238">
        <f>ROUND(E100*J100,2)</f>
        <v>0</v>
      </c>
      <c r="L100" s="238">
        <v>21</v>
      </c>
      <c r="M100" s="238">
        <f>G100*(1+L100/100)</f>
        <v>0</v>
      </c>
      <c r="N100" s="238">
        <v>1.9900000000000001E-2</v>
      </c>
      <c r="O100" s="238">
        <f>ROUND(E100*N100,2)</f>
        <v>0.02</v>
      </c>
      <c r="P100" s="238">
        <v>0</v>
      </c>
      <c r="Q100" s="238">
        <f>ROUND(E100*P100,2)</f>
        <v>0</v>
      </c>
      <c r="R100" s="238" t="s">
        <v>343</v>
      </c>
      <c r="S100" s="238" t="s">
        <v>214</v>
      </c>
      <c r="T100" s="239" t="s">
        <v>284</v>
      </c>
      <c r="U100" s="222">
        <v>0</v>
      </c>
      <c r="V100" s="222">
        <f>ROUND(E100*U100,2)</f>
        <v>0</v>
      </c>
      <c r="W100" s="222"/>
      <c r="X100" s="222" t="s">
        <v>344</v>
      </c>
      <c r="Y100" s="211"/>
      <c r="Z100" s="211"/>
      <c r="AA100" s="211"/>
      <c r="AB100" s="211"/>
      <c r="AC100" s="211"/>
      <c r="AD100" s="211"/>
      <c r="AE100" s="211"/>
      <c r="AF100" s="211"/>
      <c r="AG100" s="211" t="s">
        <v>345</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68" t="s">
        <v>3356</v>
      </c>
      <c r="D101" s="259"/>
      <c r="E101" s="260">
        <v>1</v>
      </c>
      <c r="F101" s="222"/>
      <c r="G101" s="222"/>
      <c r="H101" s="222"/>
      <c r="I101" s="222"/>
      <c r="J101" s="222"/>
      <c r="K101" s="222"/>
      <c r="L101" s="222"/>
      <c r="M101" s="222"/>
      <c r="N101" s="222"/>
      <c r="O101" s="222"/>
      <c r="P101" s="222"/>
      <c r="Q101" s="222"/>
      <c r="R101" s="222"/>
      <c r="S101" s="222"/>
      <c r="T101" s="222"/>
      <c r="U101" s="222"/>
      <c r="V101" s="222"/>
      <c r="W101" s="222"/>
      <c r="X101" s="222"/>
      <c r="Y101" s="211"/>
      <c r="Z101" s="211"/>
      <c r="AA101" s="211"/>
      <c r="AB101" s="211"/>
      <c r="AC101" s="211"/>
      <c r="AD101" s="211"/>
      <c r="AE101" s="211"/>
      <c r="AF101" s="211"/>
      <c r="AG101" s="211" t="s">
        <v>288</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ht="13.1" x14ac:dyDescent="0.2">
      <c r="A102" s="227" t="s">
        <v>209</v>
      </c>
      <c r="B102" s="228" t="s">
        <v>126</v>
      </c>
      <c r="C102" s="251" t="s">
        <v>127</v>
      </c>
      <c r="D102" s="229"/>
      <c r="E102" s="230"/>
      <c r="F102" s="231"/>
      <c r="G102" s="231">
        <f>SUMIF(AG103:AG107,"&lt;&gt;NOR",G103:G107)</f>
        <v>0</v>
      </c>
      <c r="H102" s="231"/>
      <c r="I102" s="231">
        <f>SUM(I103:I107)</f>
        <v>0</v>
      </c>
      <c r="J102" s="231"/>
      <c r="K102" s="231">
        <f>SUM(K103:K107)</f>
        <v>0</v>
      </c>
      <c r="L102" s="231"/>
      <c r="M102" s="231">
        <f>SUM(M103:M107)</f>
        <v>0</v>
      </c>
      <c r="N102" s="231"/>
      <c r="O102" s="231">
        <f>SUM(O103:O107)</f>
        <v>0.33</v>
      </c>
      <c r="P102" s="231"/>
      <c r="Q102" s="231">
        <f>SUM(Q103:Q107)</f>
        <v>0</v>
      </c>
      <c r="R102" s="231"/>
      <c r="S102" s="231"/>
      <c r="T102" s="232"/>
      <c r="U102" s="226"/>
      <c r="V102" s="226">
        <f>SUM(V103:V107)</f>
        <v>44.79</v>
      </c>
      <c r="W102" s="226"/>
      <c r="X102" s="226"/>
      <c r="AG102" t="s">
        <v>210</v>
      </c>
    </row>
    <row r="103" spans="1:60" outlineLevel="1" x14ac:dyDescent="0.2">
      <c r="A103" s="233">
        <v>25</v>
      </c>
      <c r="B103" s="234" t="s">
        <v>616</v>
      </c>
      <c r="C103" s="252" t="s">
        <v>617</v>
      </c>
      <c r="D103" s="235" t="s">
        <v>294</v>
      </c>
      <c r="E103" s="236">
        <v>209.29230000000001</v>
      </c>
      <c r="F103" s="237"/>
      <c r="G103" s="238">
        <f>ROUND(E103*F103,2)</f>
        <v>0</v>
      </c>
      <c r="H103" s="237"/>
      <c r="I103" s="238">
        <f>ROUND(E103*H103,2)</f>
        <v>0</v>
      </c>
      <c r="J103" s="237"/>
      <c r="K103" s="238">
        <f>ROUND(E103*J103,2)</f>
        <v>0</v>
      </c>
      <c r="L103" s="238">
        <v>21</v>
      </c>
      <c r="M103" s="238">
        <f>G103*(1+L103/100)</f>
        <v>0</v>
      </c>
      <c r="N103" s="238">
        <v>1.58E-3</v>
      </c>
      <c r="O103" s="238">
        <f>ROUND(E103*N103,2)</f>
        <v>0.33</v>
      </c>
      <c r="P103" s="238">
        <v>0</v>
      </c>
      <c r="Q103" s="238">
        <f>ROUND(E103*P103,2)</f>
        <v>0</v>
      </c>
      <c r="R103" s="238" t="s">
        <v>593</v>
      </c>
      <c r="S103" s="238" t="s">
        <v>214</v>
      </c>
      <c r="T103" s="239" t="s">
        <v>284</v>
      </c>
      <c r="U103" s="222">
        <v>0.214</v>
      </c>
      <c r="V103" s="222">
        <f>ROUND(E103*U103,2)</f>
        <v>44.79</v>
      </c>
      <c r="W103" s="222"/>
      <c r="X103" s="222" t="s">
        <v>248</v>
      </c>
      <c r="Y103" s="211"/>
      <c r="Z103" s="211"/>
      <c r="AA103" s="211"/>
      <c r="AB103" s="211"/>
      <c r="AC103" s="211"/>
      <c r="AD103" s="211"/>
      <c r="AE103" s="211"/>
      <c r="AF103" s="211"/>
      <c r="AG103" s="211" t="s">
        <v>249</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8" t="s">
        <v>3372</v>
      </c>
      <c r="D104" s="259"/>
      <c r="E104" s="260">
        <v>5.38</v>
      </c>
      <c r="F104" s="222"/>
      <c r="G104" s="222"/>
      <c r="H104" s="222"/>
      <c r="I104" s="222"/>
      <c r="J104" s="222"/>
      <c r="K104" s="222"/>
      <c r="L104" s="222"/>
      <c r="M104" s="222"/>
      <c r="N104" s="222"/>
      <c r="O104" s="222"/>
      <c r="P104" s="222"/>
      <c r="Q104" s="222"/>
      <c r="R104" s="222"/>
      <c r="S104" s="222"/>
      <c r="T104" s="222"/>
      <c r="U104" s="222"/>
      <c r="V104" s="222"/>
      <c r="W104" s="222"/>
      <c r="X104" s="222"/>
      <c r="Y104" s="211"/>
      <c r="Z104" s="211"/>
      <c r="AA104" s="211"/>
      <c r="AB104" s="211"/>
      <c r="AC104" s="211"/>
      <c r="AD104" s="211"/>
      <c r="AE104" s="211"/>
      <c r="AF104" s="211"/>
      <c r="AG104" s="211" t="s">
        <v>288</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8" t="s">
        <v>3314</v>
      </c>
      <c r="D105" s="259"/>
      <c r="E105" s="260">
        <v>45.29</v>
      </c>
      <c r="F105" s="222"/>
      <c r="G105" s="222"/>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288</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8" t="s">
        <v>3311</v>
      </c>
      <c r="D106" s="259"/>
      <c r="E106" s="260">
        <v>142.78</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68" t="s">
        <v>3318</v>
      </c>
      <c r="D107" s="259"/>
      <c r="E107" s="260">
        <v>15.84</v>
      </c>
      <c r="F107" s="222"/>
      <c r="G107" s="222"/>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288</v>
      </c>
      <c r="AH107" s="211">
        <v>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ht="13.1" x14ac:dyDescent="0.2">
      <c r="A108" s="227" t="s">
        <v>209</v>
      </c>
      <c r="B108" s="228" t="s">
        <v>128</v>
      </c>
      <c r="C108" s="251" t="s">
        <v>129</v>
      </c>
      <c r="D108" s="229"/>
      <c r="E108" s="230"/>
      <c r="F108" s="231"/>
      <c r="G108" s="231">
        <f>SUMIF(AG109:AG118,"&lt;&gt;NOR",G109:G118)</f>
        <v>0</v>
      </c>
      <c r="H108" s="231"/>
      <c r="I108" s="231">
        <f>SUM(I109:I118)</f>
        <v>0</v>
      </c>
      <c r="J108" s="231"/>
      <c r="K108" s="231">
        <f>SUM(K109:K118)</f>
        <v>0</v>
      </c>
      <c r="L108" s="231"/>
      <c r="M108" s="231">
        <f>SUM(M109:M118)</f>
        <v>0</v>
      </c>
      <c r="N108" s="231"/>
      <c r="O108" s="231">
        <f>SUM(O109:O118)</f>
        <v>6.0000000000000005E-2</v>
      </c>
      <c r="P108" s="231"/>
      <c r="Q108" s="231">
        <f>SUM(Q109:Q118)</f>
        <v>0</v>
      </c>
      <c r="R108" s="231"/>
      <c r="S108" s="231"/>
      <c r="T108" s="232"/>
      <c r="U108" s="226"/>
      <c r="V108" s="226">
        <f>SUM(V109:V118)</f>
        <v>92.910000000000011</v>
      </c>
      <c r="W108" s="226"/>
      <c r="X108" s="226"/>
      <c r="AG108" t="s">
        <v>210</v>
      </c>
    </row>
    <row r="109" spans="1:60" ht="41.9" outlineLevel="1" x14ac:dyDescent="0.2">
      <c r="A109" s="243">
        <v>26</v>
      </c>
      <c r="B109" s="244" t="s">
        <v>665</v>
      </c>
      <c r="C109" s="255" t="s">
        <v>666</v>
      </c>
      <c r="D109" s="245" t="s">
        <v>294</v>
      </c>
      <c r="E109" s="246">
        <v>300</v>
      </c>
      <c r="F109" s="247"/>
      <c r="G109" s="248">
        <f>ROUND(E109*F109,2)</f>
        <v>0</v>
      </c>
      <c r="H109" s="247"/>
      <c r="I109" s="248">
        <f>ROUND(E109*H109,2)</f>
        <v>0</v>
      </c>
      <c r="J109" s="247"/>
      <c r="K109" s="248">
        <f>ROUND(E109*J109,2)</f>
        <v>0</v>
      </c>
      <c r="L109" s="248">
        <v>21</v>
      </c>
      <c r="M109" s="248">
        <f>G109*(1+L109/100)</f>
        <v>0</v>
      </c>
      <c r="N109" s="248">
        <v>4.0000000000000003E-5</v>
      </c>
      <c r="O109" s="248">
        <f>ROUND(E109*N109,2)</f>
        <v>0.01</v>
      </c>
      <c r="P109" s="248">
        <v>0</v>
      </c>
      <c r="Q109" s="248">
        <f>ROUND(E109*P109,2)</f>
        <v>0</v>
      </c>
      <c r="R109" s="248" t="s">
        <v>354</v>
      </c>
      <c r="S109" s="248" t="s">
        <v>214</v>
      </c>
      <c r="T109" s="249" t="s">
        <v>284</v>
      </c>
      <c r="U109" s="222">
        <v>0.308</v>
      </c>
      <c r="V109" s="222">
        <f>ROUND(E109*U109,2)</f>
        <v>92.4</v>
      </c>
      <c r="W109" s="222"/>
      <c r="X109" s="222" t="s">
        <v>248</v>
      </c>
      <c r="Y109" s="211"/>
      <c r="Z109" s="211"/>
      <c r="AA109" s="211"/>
      <c r="AB109" s="211"/>
      <c r="AC109" s="211"/>
      <c r="AD109" s="211"/>
      <c r="AE109" s="211"/>
      <c r="AF109" s="211"/>
      <c r="AG109" s="211" t="s">
        <v>249</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33">
        <v>27</v>
      </c>
      <c r="B110" s="234" t="s">
        <v>3373</v>
      </c>
      <c r="C110" s="252" t="s">
        <v>3374</v>
      </c>
      <c r="D110" s="235" t="s">
        <v>246</v>
      </c>
      <c r="E110" s="236">
        <v>3</v>
      </c>
      <c r="F110" s="237"/>
      <c r="G110" s="238">
        <f>ROUND(E110*F110,2)</f>
        <v>0</v>
      </c>
      <c r="H110" s="237"/>
      <c r="I110" s="238">
        <f>ROUND(E110*H110,2)</f>
        <v>0</v>
      </c>
      <c r="J110" s="237"/>
      <c r="K110" s="238">
        <f>ROUND(E110*J110,2)</f>
        <v>0</v>
      </c>
      <c r="L110" s="238">
        <v>21</v>
      </c>
      <c r="M110" s="238">
        <f>G110*(1+L110/100)</f>
        <v>0</v>
      </c>
      <c r="N110" s="238">
        <v>1.0000000000000001E-5</v>
      </c>
      <c r="O110" s="238">
        <f>ROUND(E110*N110,2)</f>
        <v>0</v>
      </c>
      <c r="P110" s="238">
        <v>0</v>
      </c>
      <c r="Q110" s="238">
        <f>ROUND(E110*P110,2)</f>
        <v>0</v>
      </c>
      <c r="R110" s="238" t="s">
        <v>354</v>
      </c>
      <c r="S110" s="238" t="s">
        <v>214</v>
      </c>
      <c r="T110" s="239" t="s">
        <v>284</v>
      </c>
      <c r="U110" s="222">
        <v>0.17</v>
      </c>
      <c r="V110" s="222">
        <f>ROUND(E110*U110,2)</f>
        <v>0.51</v>
      </c>
      <c r="W110" s="222"/>
      <c r="X110" s="222" t="s">
        <v>248</v>
      </c>
      <c r="Y110" s="211"/>
      <c r="Z110" s="211"/>
      <c r="AA110" s="211"/>
      <c r="AB110" s="211"/>
      <c r="AC110" s="211"/>
      <c r="AD110" s="211"/>
      <c r="AE110" s="211"/>
      <c r="AF110" s="211"/>
      <c r="AG110" s="211" t="s">
        <v>249</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8" t="s">
        <v>3375</v>
      </c>
      <c r="D111" s="259"/>
      <c r="E111" s="260">
        <v>1</v>
      </c>
      <c r="F111" s="222"/>
      <c r="G111" s="222"/>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288</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8" t="s">
        <v>3376</v>
      </c>
      <c r="D112" s="259"/>
      <c r="E112" s="260">
        <v>2</v>
      </c>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33">
        <v>28</v>
      </c>
      <c r="B113" s="234" t="s">
        <v>3377</v>
      </c>
      <c r="C113" s="252" t="s">
        <v>3378</v>
      </c>
      <c r="D113" s="235" t="s">
        <v>980</v>
      </c>
      <c r="E113" s="236">
        <v>5</v>
      </c>
      <c r="F113" s="237"/>
      <c r="G113" s="238">
        <f>ROUND(E113*F113,2)</f>
        <v>0</v>
      </c>
      <c r="H113" s="237"/>
      <c r="I113" s="238">
        <f>ROUND(E113*H113,2)</f>
        <v>0</v>
      </c>
      <c r="J113" s="237"/>
      <c r="K113" s="238">
        <f>ROUND(E113*J113,2)</f>
        <v>0</v>
      </c>
      <c r="L113" s="238">
        <v>21</v>
      </c>
      <c r="M113" s="238">
        <f>G113*(1+L113/100)</f>
        <v>0</v>
      </c>
      <c r="N113" s="238">
        <v>0</v>
      </c>
      <c r="O113" s="238">
        <f>ROUND(E113*N113,2)</f>
        <v>0</v>
      </c>
      <c r="P113" s="238">
        <v>0</v>
      </c>
      <c r="Q113" s="238">
        <f>ROUND(E113*P113,2)</f>
        <v>0</v>
      </c>
      <c r="R113" s="238"/>
      <c r="S113" s="238" t="s">
        <v>247</v>
      </c>
      <c r="T113" s="239" t="s">
        <v>215</v>
      </c>
      <c r="U113" s="222">
        <v>0</v>
      </c>
      <c r="V113" s="222">
        <f>ROUND(E113*U113,2)</f>
        <v>0</v>
      </c>
      <c r="W113" s="222"/>
      <c r="X113" s="222" t="s">
        <v>248</v>
      </c>
      <c r="Y113" s="211"/>
      <c r="Z113" s="211"/>
      <c r="AA113" s="211"/>
      <c r="AB113" s="211"/>
      <c r="AC113" s="211"/>
      <c r="AD113" s="211"/>
      <c r="AE113" s="211"/>
      <c r="AF113" s="211"/>
      <c r="AG113" s="211" t="s">
        <v>249</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8" t="s">
        <v>3379</v>
      </c>
      <c r="D114" s="259"/>
      <c r="E114" s="260">
        <v>5</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33">
        <v>29</v>
      </c>
      <c r="B115" s="234" t="s">
        <v>3380</v>
      </c>
      <c r="C115" s="252" t="s">
        <v>3381</v>
      </c>
      <c r="D115" s="235" t="s">
        <v>246</v>
      </c>
      <c r="E115" s="236">
        <v>3</v>
      </c>
      <c r="F115" s="237"/>
      <c r="G115" s="238">
        <f>ROUND(E115*F115,2)</f>
        <v>0</v>
      </c>
      <c r="H115" s="237"/>
      <c r="I115" s="238">
        <f>ROUND(E115*H115,2)</f>
        <v>0</v>
      </c>
      <c r="J115" s="237"/>
      <c r="K115" s="238">
        <f>ROUND(E115*J115,2)</f>
        <v>0</v>
      </c>
      <c r="L115" s="238">
        <v>21</v>
      </c>
      <c r="M115" s="238">
        <f>G115*(1+L115/100)</f>
        <v>0</v>
      </c>
      <c r="N115" s="238">
        <v>1.55E-2</v>
      </c>
      <c r="O115" s="238">
        <f>ROUND(E115*N115,2)</f>
        <v>0.05</v>
      </c>
      <c r="P115" s="238">
        <v>0</v>
      </c>
      <c r="Q115" s="238">
        <f>ROUND(E115*P115,2)</f>
        <v>0</v>
      </c>
      <c r="R115" s="238"/>
      <c r="S115" s="238" t="s">
        <v>247</v>
      </c>
      <c r="T115" s="239" t="s">
        <v>215</v>
      </c>
      <c r="U115" s="222">
        <v>0</v>
      </c>
      <c r="V115" s="222">
        <f>ROUND(E115*U115,2)</f>
        <v>0</v>
      </c>
      <c r="W115" s="222"/>
      <c r="X115" s="222" t="s">
        <v>344</v>
      </c>
      <c r="Y115" s="211"/>
      <c r="Z115" s="211"/>
      <c r="AA115" s="211"/>
      <c r="AB115" s="211"/>
      <c r="AC115" s="211"/>
      <c r="AD115" s="211"/>
      <c r="AE115" s="211"/>
      <c r="AF115" s="211"/>
      <c r="AG115" s="211" t="s">
        <v>345</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3" t="s">
        <v>3382</v>
      </c>
      <c r="D116" s="240"/>
      <c r="E116" s="240"/>
      <c r="F116" s="240"/>
      <c r="G116" s="240"/>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219</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68" t="s">
        <v>3375</v>
      </c>
      <c r="D117" s="259"/>
      <c r="E117" s="260">
        <v>1</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68" t="s">
        <v>3376</v>
      </c>
      <c r="D118" s="259"/>
      <c r="E118" s="260">
        <v>2</v>
      </c>
      <c r="F118" s="222"/>
      <c r="G118" s="222"/>
      <c r="H118" s="222"/>
      <c r="I118" s="222"/>
      <c r="J118" s="222"/>
      <c r="K118" s="222"/>
      <c r="L118" s="222"/>
      <c r="M118" s="222"/>
      <c r="N118" s="222"/>
      <c r="O118" s="222"/>
      <c r="P118" s="222"/>
      <c r="Q118" s="222"/>
      <c r="R118" s="222"/>
      <c r="S118" s="222"/>
      <c r="T118" s="222"/>
      <c r="U118" s="222"/>
      <c r="V118" s="222"/>
      <c r="W118" s="222"/>
      <c r="X118" s="222"/>
      <c r="Y118" s="211"/>
      <c r="Z118" s="211"/>
      <c r="AA118" s="211"/>
      <c r="AB118" s="211"/>
      <c r="AC118" s="211"/>
      <c r="AD118" s="211"/>
      <c r="AE118" s="211"/>
      <c r="AF118" s="211"/>
      <c r="AG118" s="211" t="s">
        <v>288</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ht="13.1" x14ac:dyDescent="0.2">
      <c r="A119" s="227" t="s">
        <v>209</v>
      </c>
      <c r="B119" s="228" t="s">
        <v>130</v>
      </c>
      <c r="C119" s="251" t="s">
        <v>131</v>
      </c>
      <c r="D119" s="229"/>
      <c r="E119" s="230"/>
      <c r="F119" s="231"/>
      <c r="G119" s="231">
        <f>SUMIF(AG120:AG207,"&lt;&gt;NOR",G120:G207)</f>
        <v>0</v>
      </c>
      <c r="H119" s="231"/>
      <c r="I119" s="231">
        <f>SUM(I120:I207)</f>
        <v>0</v>
      </c>
      <c r="J119" s="231"/>
      <c r="K119" s="231">
        <f>SUM(K120:K207)</f>
        <v>0</v>
      </c>
      <c r="L119" s="231"/>
      <c r="M119" s="231">
        <f>SUM(M120:M207)</f>
        <v>0</v>
      </c>
      <c r="N119" s="231"/>
      <c r="O119" s="231">
        <f>SUM(O120:O207)</f>
        <v>0.48000000000000004</v>
      </c>
      <c r="P119" s="231"/>
      <c r="Q119" s="231">
        <f>SUM(Q120:Q207)</f>
        <v>11.09</v>
      </c>
      <c r="R119" s="231"/>
      <c r="S119" s="231"/>
      <c r="T119" s="232"/>
      <c r="U119" s="226"/>
      <c r="V119" s="226">
        <f>SUM(V120:V207)</f>
        <v>434.03000000000003</v>
      </c>
      <c r="W119" s="226"/>
      <c r="X119" s="226"/>
      <c r="AG119" t="s">
        <v>210</v>
      </c>
    </row>
    <row r="120" spans="1:60" ht="20.95" outlineLevel="1" x14ac:dyDescent="0.2">
      <c r="A120" s="233">
        <v>30</v>
      </c>
      <c r="B120" s="234" t="s">
        <v>3383</v>
      </c>
      <c r="C120" s="252" t="s">
        <v>3384</v>
      </c>
      <c r="D120" s="235" t="s">
        <v>294</v>
      </c>
      <c r="E120" s="236">
        <v>152.83487</v>
      </c>
      <c r="F120" s="237"/>
      <c r="G120" s="238">
        <f>ROUND(E120*F120,2)</f>
        <v>0</v>
      </c>
      <c r="H120" s="237"/>
      <c r="I120" s="238">
        <f>ROUND(E120*H120,2)</f>
        <v>0</v>
      </c>
      <c r="J120" s="237"/>
      <c r="K120" s="238">
        <f>ROUND(E120*J120,2)</f>
        <v>0</v>
      </c>
      <c r="L120" s="238">
        <v>21</v>
      </c>
      <c r="M120" s="238">
        <f>G120*(1+L120/100)</f>
        <v>0</v>
      </c>
      <c r="N120" s="238">
        <v>3.3E-4</v>
      </c>
      <c r="O120" s="238">
        <f>ROUND(E120*N120,2)</f>
        <v>0.05</v>
      </c>
      <c r="P120" s="238">
        <v>1.235E-2</v>
      </c>
      <c r="Q120" s="238">
        <f>ROUND(E120*P120,2)</f>
        <v>1.89</v>
      </c>
      <c r="R120" s="238" t="s">
        <v>677</v>
      </c>
      <c r="S120" s="238" t="s">
        <v>214</v>
      </c>
      <c r="T120" s="239" t="s">
        <v>284</v>
      </c>
      <c r="U120" s="222">
        <v>0.34599999999999997</v>
      </c>
      <c r="V120" s="222">
        <f>ROUND(E120*U120,2)</f>
        <v>52.88</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8" t="s">
        <v>3385</v>
      </c>
      <c r="D121" s="259"/>
      <c r="E121" s="260">
        <v>142.78</v>
      </c>
      <c r="F121" s="222"/>
      <c r="G121" s="222"/>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288</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68" t="s">
        <v>3386</v>
      </c>
      <c r="D122" s="259"/>
      <c r="E122" s="260">
        <v>2.99</v>
      </c>
      <c r="F122" s="222"/>
      <c r="G122" s="222"/>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288</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8" t="s">
        <v>3387</v>
      </c>
      <c r="D123" s="259"/>
      <c r="E123" s="260">
        <v>7.06</v>
      </c>
      <c r="F123" s="222"/>
      <c r="G123" s="222"/>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288</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33">
        <v>31</v>
      </c>
      <c r="B124" s="234" t="s">
        <v>3388</v>
      </c>
      <c r="C124" s="252" t="s">
        <v>3389</v>
      </c>
      <c r="D124" s="235" t="s">
        <v>246</v>
      </c>
      <c r="E124" s="236">
        <v>8</v>
      </c>
      <c r="F124" s="237"/>
      <c r="G124" s="238">
        <f>ROUND(E124*F124,2)</f>
        <v>0</v>
      </c>
      <c r="H124" s="237"/>
      <c r="I124" s="238">
        <f>ROUND(E124*H124,2)</f>
        <v>0</v>
      </c>
      <c r="J124" s="237"/>
      <c r="K124" s="238">
        <f>ROUND(E124*J124,2)</f>
        <v>0</v>
      </c>
      <c r="L124" s="238">
        <v>21</v>
      </c>
      <c r="M124" s="238">
        <f>G124*(1+L124/100)</f>
        <v>0</v>
      </c>
      <c r="N124" s="238">
        <v>0</v>
      </c>
      <c r="O124" s="238">
        <f>ROUND(E124*N124,2)</f>
        <v>0</v>
      </c>
      <c r="P124" s="238">
        <v>0</v>
      </c>
      <c r="Q124" s="238">
        <f>ROUND(E124*P124,2)</f>
        <v>0</v>
      </c>
      <c r="R124" s="238" t="s">
        <v>677</v>
      </c>
      <c r="S124" s="238" t="s">
        <v>214</v>
      </c>
      <c r="T124" s="239" t="s">
        <v>284</v>
      </c>
      <c r="U124" s="222">
        <v>0.14000000000000001</v>
      </c>
      <c r="V124" s="222">
        <f>ROUND(E124*U124,2)</f>
        <v>1.1200000000000001</v>
      </c>
      <c r="W124" s="222"/>
      <c r="X124" s="222" t="s">
        <v>248</v>
      </c>
      <c r="Y124" s="211"/>
      <c r="Z124" s="211"/>
      <c r="AA124" s="211"/>
      <c r="AB124" s="211"/>
      <c r="AC124" s="211"/>
      <c r="AD124" s="211"/>
      <c r="AE124" s="211"/>
      <c r="AF124" s="211"/>
      <c r="AG124" s="211" t="s">
        <v>249</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7" t="s">
        <v>1821</v>
      </c>
      <c r="D125" s="265"/>
      <c r="E125" s="265"/>
      <c r="F125" s="265"/>
      <c r="G125" s="265"/>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286</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8" t="s">
        <v>3390</v>
      </c>
      <c r="D126" s="259"/>
      <c r="E126" s="260">
        <v>6</v>
      </c>
      <c r="F126" s="222"/>
      <c r="G126" s="222"/>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68" t="s">
        <v>3391</v>
      </c>
      <c r="D127" s="259"/>
      <c r="E127" s="260">
        <v>2</v>
      </c>
      <c r="F127" s="222"/>
      <c r="G127" s="222"/>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31.45" outlineLevel="1" x14ac:dyDescent="0.2">
      <c r="A128" s="233">
        <v>32</v>
      </c>
      <c r="B128" s="234" t="s">
        <v>3392</v>
      </c>
      <c r="C128" s="252" t="s">
        <v>3393</v>
      </c>
      <c r="D128" s="235" t="s">
        <v>294</v>
      </c>
      <c r="E128" s="236">
        <v>3.8</v>
      </c>
      <c r="F128" s="237"/>
      <c r="G128" s="238">
        <f>ROUND(E128*F128,2)</f>
        <v>0</v>
      </c>
      <c r="H128" s="237"/>
      <c r="I128" s="238">
        <f>ROUND(E128*H128,2)</f>
        <v>0</v>
      </c>
      <c r="J128" s="237"/>
      <c r="K128" s="238">
        <f>ROUND(E128*J128,2)</f>
        <v>0</v>
      </c>
      <c r="L128" s="238">
        <v>21</v>
      </c>
      <c r="M128" s="238">
        <f>G128*(1+L128/100)</f>
        <v>0</v>
      </c>
      <c r="N128" s="238">
        <v>1.17E-3</v>
      </c>
      <c r="O128" s="238">
        <f>ROUND(E128*N128,2)</f>
        <v>0</v>
      </c>
      <c r="P128" s="238">
        <v>7.5999999999999998E-2</v>
      </c>
      <c r="Q128" s="238">
        <f>ROUND(E128*P128,2)</f>
        <v>0.28999999999999998</v>
      </c>
      <c r="R128" s="238" t="s">
        <v>677</v>
      </c>
      <c r="S128" s="238" t="s">
        <v>214</v>
      </c>
      <c r="T128" s="239" t="s">
        <v>284</v>
      </c>
      <c r="U128" s="222">
        <v>0.93899999999999995</v>
      </c>
      <c r="V128" s="222">
        <f>ROUND(E128*U128,2)</f>
        <v>3.57</v>
      </c>
      <c r="W128" s="222"/>
      <c r="X128" s="222" t="s">
        <v>248</v>
      </c>
      <c r="Y128" s="211"/>
      <c r="Z128" s="211"/>
      <c r="AA128" s="211"/>
      <c r="AB128" s="211"/>
      <c r="AC128" s="211"/>
      <c r="AD128" s="211"/>
      <c r="AE128" s="211"/>
      <c r="AF128" s="211"/>
      <c r="AG128" s="211" t="s">
        <v>249</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3394</v>
      </c>
      <c r="D129" s="259"/>
      <c r="E129" s="260">
        <v>1.6</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3395</v>
      </c>
      <c r="D130" s="259"/>
      <c r="E130" s="260">
        <v>2.2000000000000002</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ht="31.45" outlineLevel="1" x14ac:dyDescent="0.2">
      <c r="A131" s="233">
        <v>33</v>
      </c>
      <c r="B131" s="234" t="s">
        <v>3396</v>
      </c>
      <c r="C131" s="252" t="s">
        <v>3397</v>
      </c>
      <c r="D131" s="235" t="s">
        <v>294</v>
      </c>
      <c r="E131" s="236">
        <v>18.375</v>
      </c>
      <c r="F131" s="237"/>
      <c r="G131" s="238">
        <f>ROUND(E131*F131,2)</f>
        <v>0</v>
      </c>
      <c r="H131" s="237"/>
      <c r="I131" s="238">
        <f>ROUND(E131*H131,2)</f>
        <v>0</v>
      </c>
      <c r="J131" s="237"/>
      <c r="K131" s="238">
        <f>ROUND(E131*J131,2)</f>
        <v>0</v>
      </c>
      <c r="L131" s="238">
        <v>21</v>
      </c>
      <c r="M131" s="238">
        <f>G131*(1+L131/100)</f>
        <v>0</v>
      </c>
      <c r="N131" s="238">
        <v>1E-3</v>
      </c>
      <c r="O131" s="238">
        <f>ROUND(E131*N131,2)</f>
        <v>0.02</v>
      </c>
      <c r="P131" s="238">
        <v>6.3E-2</v>
      </c>
      <c r="Q131" s="238">
        <f>ROUND(E131*P131,2)</f>
        <v>1.1599999999999999</v>
      </c>
      <c r="R131" s="238" t="s">
        <v>677</v>
      </c>
      <c r="S131" s="238" t="s">
        <v>214</v>
      </c>
      <c r="T131" s="239" t="s">
        <v>284</v>
      </c>
      <c r="U131" s="222">
        <v>0.71799999999999997</v>
      </c>
      <c r="V131" s="222">
        <f>ROUND(E131*U131,2)</f>
        <v>13.19</v>
      </c>
      <c r="W131" s="222"/>
      <c r="X131" s="222" t="s">
        <v>248</v>
      </c>
      <c r="Y131" s="211"/>
      <c r="Z131" s="211"/>
      <c r="AA131" s="211"/>
      <c r="AB131" s="211"/>
      <c r="AC131" s="211"/>
      <c r="AD131" s="211"/>
      <c r="AE131" s="211"/>
      <c r="AF131" s="211"/>
      <c r="AG131" s="211" t="s">
        <v>249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8" t="s">
        <v>3398</v>
      </c>
      <c r="D132" s="259"/>
      <c r="E132" s="260">
        <v>18.38</v>
      </c>
      <c r="F132" s="222"/>
      <c r="G132" s="222"/>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288</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33">
        <v>34</v>
      </c>
      <c r="B133" s="234" t="s">
        <v>3399</v>
      </c>
      <c r="C133" s="252" t="s">
        <v>3400</v>
      </c>
      <c r="D133" s="235" t="s">
        <v>349</v>
      </c>
      <c r="E133" s="236">
        <v>23.975000000000001</v>
      </c>
      <c r="F133" s="237"/>
      <c r="G133" s="238">
        <f>ROUND(E133*F133,2)</f>
        <v>0</v>
      </c>
      <c r="H133" s="237"/>
      <c r="I133" s="238">
        <f>ROUND(E133*H133,2)</f>
        <v>0</v>
      </c>
      <c r="J133" s="237"/>
      <c r="K133" s="238">
        <f>ROUND(E133*J133,2)</f>
        <v>0</v>
      </c>
      <c r="L133" s="238">
        <v>21</v>
      </c>
      <c r="M133" s="238">
        <f>G133*(1+L133/100)</f>
        <v>0</v>
      </c>
      <c r="N133" s="238">
        <v>0</v>
      </c>
      <c r="O133" s="238">
        <f>ROUND(E133*N133,2)</f>
        <v>0</v>
      </c>
      <c r="P133" s="238">
        <v>3.6170000000000001E-2</v>
      </c>
      <c r="Q133" s="238">
        <f>ROUND(E133*P133,2)</f>
        <v>0.87</v>
      </c>
      <c r="R133" s="238" t="s">
        <v>677</v>
      </c>
      <c r="S133" s="238" t="s">
        <v>214</v>
      </c>
      <c r="T133" s="239" t="s">
        <v>284</v>
      </c>
      <c r="U133" s="222">
        <v>4</v>
      </c>
      <c r="V133" s="222">
        <f>ROUND(E133*U133,2)</f>
        <v>95.9</v>
      </c>
      <c r="W133" s="222"/>
      <c r="X133" s="222" t="s">
        <v>248</v>
      </c>
      <c r="Y133" s="211"/>
      <c r="Z133" s="211"/>
      <c r="AA133" s="211"/>
      <c r="AB133" s="211"/>
      <c r="AC133" s="211"/>
      <c r="AD133" s="211"/>
      <c r="AE133" s="211"/>
      <c r="AF133" s="211"/>
      <c r="AG133" s="211" t="s">
        <v>249</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3401</v>
      </c>
      <c r="D134" s="259"/>
      <c r="E134" s="260">
        <v>2.4</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3402</v>
      </c>
      <c r="D135" s="259"/>
      <c r="E135" s="260">
        <v>1.8</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3403</v>
      </c>
      <c r="D136" s="259"/>
      <c r="E136" s="260">
        <v>0.2</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68" t="s">
        <v>3404</v>
      </c>
      <c r="D137" s="259"/>
      <c r="E137" s="260">
        <v>9.8000000000000007</v>
      </c>
      <c r="F137" s="222"/>
      <c r="G137" s="222"/>
      <c r="H137" s="222"/>
      <c r="I137" s="222"/>
      <c r="J137" s="222"/>
      <c r="K137" s="222"/>
      <c r="L137" s="222"/>
      <c r="M137" s="222"/>
      <c r="N137" s="222"/>
      <c r="O137" s="222"/>
      <c r="P137" s="222"/>
      <c r="Q137" s="222"/>
      <c r="R137" s="222"/>
      <c r="S137" s="222"/>
      <c r="T137" s="222"/>
      <c r="U137" s="222"/>
      <c r="V137" s="222"/>
      <c r="W137" s="222"/>
      <c r="X137" s="222"/>
      <c r="Y137" s="211"/>
      <c r="Z137" s="211"/>
      <c r="AA137" s="211"/>
      <c r="AB137" s="211"/>
      <c r="AC137" s="211"/>
      <c r="AD137" s="211"/>
      <c r="AE137" s="211"/>
      <c r="AF137" s="211"/>
      <c r="AG137" s="211" t="s">
        <v>288</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3405</v>
      </c>
      <c r="D138" s="259"/>
      <c r="E138" s="260">
        <v>1.65</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3406</v>
      </c>
      <c r="D139" s="259"/>
      <c r="E139" s="260">
        <v>1.1299999999999999</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3407</v>
      </c>
      <c r="D140" s="259"/>
      <c r="E140" s="260">
        <v>7</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33">
        <v>35</v>
      </c>
      <c r="B141" s="234" t="s">
        <v>3408</v>
      </c>
      <c r="C141" s="252" t="s">
        <v>3409</v>
      </c>
      <c r="D141" s="235" t="s">
        <v>349</v>
      </c>
      <c r="E141" s="236">
        <v>9.3000000000000007</v>
      </c>
      <c r="F141" s="237"/>
      <c r="G141" s="238">
        <f>ROUND(E141*F141,2)</f>
        <v>0</v>
      </c>
      <c r="H141" s="237"/>
      <c r="I141" s="238">
        <f>ROUND(E141*H141,2)</f>
        <v>0</v>
      </c>
      <c r="J141" s="237"/>
      <c r="K141" s="238">
        <f>ROUND(E141*J141,2)</f>
        <v>0</v>
      </c>
      <c r="L141" s="238">
        <v>21</v>
      </c>
      <c r="M141" s="238">
        <f>G141*(1+L141/100)</f>
        <v>0</v>
      </c>
      <c r="N141" s="238">
        <v>0</v>
      </c>
      <c r="O141" s="238">
        <f>ROUND(E141*N141,2)</f>
        <v>0</v>
      </c>
      <c r="P141" s="238">
        <v>8.831E-2</v>
      </c>
      <c r="Q141" s="238">
        <f>ROUND(E141*P141,2)</f>
        <v>0.82</v>
      </c>
      <c r="R141" s="238" t="s">
        <v>677</v>
      </c>
      <c r="S141" s="238" t="s">
        <v>214</v>
      </c>
      <c r="T141" s="239" t="s">
        <v>284</v>
      </c>
      <c r="U141" s="222">
        <v>6.2</v>
      </c>
      <c r="V141" s="222">
        <f>ROUND(E141*U141,2)</f>
        <v>57.66</v>
      </c>
      <c r="W141" s="222"/>
      <c r="X141" s="222" t="s">
        <v>248</v>
      </c>
      <c r="Y141" s="211"/>
      <c r="Z141" s="211"/>
      <c r="AA141" s="211"/>
      <c r="AB141" s="211"/>
      <c r="AC141" s="211"/>
      <c r="AD141" s="211"/>
      <c r="AE141" s="211"/>
      <c r="AF141" s="211"/>
      <c r="AG141" s="211" t="s">
        <v>249</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3410</v>
      </c>
      <c r="D142" s="259"/>
      <c r="E142" s="260">
        <v>0.6</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8" t="s">
        <v>3411</v>
      </c>
      <c r="D143" s="259"/>
      <c r="E143" s="260">
        <v>1.2</v>
      </c>
      <c r="F143" s="222"/>
      <c r="G143" s="222"/>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288</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3412</v>
      </c>
      <c r="D144" s="259"/>
      <c r="E144" s="260">
        <v>2.8</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3413</v>
      </c>
      <c r="D145" s="259"/>
      <c r="E145" s="260">
        <v>1.2</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3406</v>
      </c>
      <c r="D146" s="259"/>
      <c r="E146" s="260">
        <v>1.1299999999999999</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3414</v>
      </c>
      <c r="D147" s="259"/>
      <c r="E147" s="260">
        <v>0.38</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8" t="s">
        <v>3415</v>
      </c>
      <c r="D148" s="259"/>
      <c r="E148" s="260">
        <v>2</v>
      </c>
      <c r="F148" s="222"/>
      <c r="G148" s="222"/>
      <c r="H148" s="222"/>
      <c r="I148" s="222"/>
      <c r="J148" s="222"/>
      <c r="K148" s="222"/>
      <c r="L148" s="222"/>
      <c r="M148" s="222"/>
      <c r="N148" s="222"/>
      <c r="O148" s="222"/>
      <c r="P148" s="222"/>
      <c r="Q148" s="222"/>
      <c r="R148" s="222"/>
      <c r="S148" s="222"/>
      <c r="T148" s="222"/>
      <c r="U148" s="222"/>
      <c r="V148" s="222"/>
      <c r="W148" s="222"/>
      <c r="X148" s="222"/>
      <c r="Y148" s="211"/>
      <c r="Z148" s="211"/>
      <c r="AA148" s="211"/>
      <c r="AB148" s="211"/>
      <c r="AC148" s="211"/>
      <c r="AD148" s="211"/>
      <c r="AE148" s="211"/>
      <c r="AF148" s="211"/>
      <c r="AG148" s="211" t="s">
        <v>288</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33">
        <v>36</v>
      </c>
      <c r="B149" s="234" t="s">
        <v>3416</v>
      </c>
      <c r="C149" s="252" t="s">
        <v>3417</v>
      </c>
      <c r="D149" s="235" t="s">
        <v>349</v>
      </c>
      <c r="E149" s="236">
        <v>9.6</v>
      </c>
      <c r="F149" s="237"/>
      <c r="G149" s="238">
        <f>ROUND(E149*F149,2)</f>
        <v>0</v>
      </c>
      <c r="H149" s="237"/>
      <c r="I149" s="238">
        <f>ROUND(E149*H149,2)</f>
        <v>0</v>
      </c>
      <c r="J149" s="237"/>
      <c r="K149" s="238">
        <f>ROUND(E149*J149,2)</f>
        <v>0</v>
      </c>
      <c r="L149" s="238">
        <v>21</v>
      </c>
      <c r="M149" s="238">
        <f>G149*(1+L149/100)</f>
        <v>0</v>
      </c>
      <c r="N149" s="238">
        <v>0</v>
      </c>
      <c r="O149" s="238">
        <f>ROUND(E149*N149,2)</f>
        <v>0</v>
      </c>
      <c r="P149" s="238">
        <v>0.12417</v>
      </c>
      <c r="Q149" s="238">
        <f>ROUND(E149*P149,2)</f>
        <v>1.19</v>
      </c>
      <c r="R149" s="238" t="s">
        <v>677</v>
      </c>
      <c r="S149" s="238" t="s">
        <v>214</v>
      </c>
      <c r="T149" s="239" t="s">
        <v>284</v>
      </c>
      <c r="U149" s="222">
        <v>6.9</v>
      </c>
      <c r="V149" s="222">
        <f>ROUND(E149*U149,2)</f>
        <v>66.239999999999995</v>
      </c>
      <c r="W149" s="222"/>
      <c r="X149" s="222" t="s">
        <v>248</v>
      </c>
      <c r="Y149" s="211"/>
      <c r="Z149" s="211"/>
      <c r="AA149" s="211"/>
      <c r="AB149" s="211"/>
      <c r="AC149" s="211"/>
      <c r="AD149" s="211"/>
      <c r="AE149" s="211"/>
      <c r="AF149" s="211"/>
      <c r="AG149" s="211" t="s">
        <v>249</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8" t="s">
        <v>3418</v>
      </c>
      <c r="D150" s="259"/>
      <c r="E150" s="260">
        <v>0.3</v>
      </c>
      <c r="F150" s="222"/>
      <c r="G150" s="222"/>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288</v>
      </c>
      <c r="AH150" s="211">
        <v>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8" t="s">
        <v>3419</v>
      </c>
      <c r="D151" s="259"/>
      <c r="E151" s="260">
        <v>0.3</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68" t="s">
        <v>3420</v>
      </c>
      <c r="D152" s="259"/>
      <c r="E152" s="260">
        <v>0.45</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8" t="s">
        <v>3421</v>
      </c>
      <c r="D153" s="259"/>
      <c r="E153" s="260">
        <v>0.45</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8" t="s">
        <v>3422</v>
      </c>
      <c r="D154" s="259"/>
      <c r="E154" s="260">
        <v>0.45</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8" t="s">
        <v>3423</v>
      </c>
      <c r="D155" s="259"/>
      <c r="E155" s="260">
        <v>0.45</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3424</v>
      </c>
      <c r="D156" s="259"/>
      <c r="E156" s="260">
        <v>6</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68" t="s">
        <v>3425</v>
      </c>
      <c r="D157" s="259"/>
      <c r="E157" s="260">
        <v>1.2</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ht="31.45" outlineLevel="1" x14ac:dyDescent="0.2">
      <c r="A158" s="233">
        <v>37</v>
      </c>
      <c r="B158" s="234" t="s">
        <v>3426</v>
      </c>
      <c r="C158" s="252" t="s">
        <v>3427</v>
      </c>
      <c r="D158" s="235" t="s">
        <v>246</v>
      </c>
      <c r="E158" s="236">
        <v>1</v>
      </c>
      <c r="F158" s="237"/>
      <c r="G158" s="238">
        <f>ROUND(E158*F158,2)</f>
        <v>0</v>
      </c>
      <c r="H158" s="237"/>
      <c r="I158" s="238">
        <f>ROUND(E158*H158,2)</f>
        <v>0</v>
      </c>
      <c r="J158" s="237"/>
      <c r="K158" s="238">
        <f>ROUND(E158*J158,2)</f>
        <v>0</v>
      </c>
      <c r="L158" s="238">
        <v>21</v>
      </c>
      <c r="M158" s="238">
        <f>G158*(1+L158/100)</f>
        <v>0</v>
      </c>
      <c r="N158" s="238">
        <v>3.4000000000000002E-4</v>
      </c>
      <c r="O158" s="238">
        <f>ROUND(E158*N158,2)</f>
        <v>0</v>
      </c>
      <c r="P158" s="238">
        <v>2.5000000000000001E-2</v>
      </c>
      <c r="Q158" s="238">
        <f>ROUND(E158*P158,2)</f>
        <v>0.03</v>
      </c>
      <c r="R158" s="238" t="s">
        <v>677</v>
      </c>
      <c r="S158" s="238" t="s">
        <v>214</v>
      </c>
      <c r="T158" s="239" t="s">
        <v>284</v>
      </c>
      <c r="U158" s="222">
        <v>0.21299999999999999</v>
      </c>
      <c r="V158" s="222">
        <f>ROUND(E158*U158,2)</f>
        <v>0.21</v>
      </c>
      <c r="W158" s="222"/>
      <c r="X158" s="222" t="s">
        <v>248</v>
      </c>
      <c r="Y158" s="211"/>
      <c r="Z158" s="211"/>
      <c r="AA158" s="211"/>
      <c r="AB158" s="211"/>
      <c r="AC158" s="211"/>
      <c r="AD158" s="211"/>
      <c r="AE158" s="211"/>
      <c r="AF158" s="211"/>
      <c r="AG158" s="211" t="s">
        <v>249</v>
      </c>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7" t="s">
        <v>1838</v>
      </c>
      <c r="D159" s="265"/>
      <c r="E159" s="265"/>
      <c r="F159" s="265"/>
      <c r="G159" s="265"/>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286</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8" t="s">
        <v>3428</v>
      </c>
      <c r="D160" s="259"/>
      <c r="E160" s="260">
        <v>1</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ht="31.45" outlineLevel="1" x14ac:dyDescent="0.2">
      <c r="A161" s="233">
        <v>38</v>
      </c>
      <c r="B161" s="234" t="s">
        <v>3429</v>
      </c>
      <c r="C161" s="252" t="s">
        <v>3430</v>
      </c>
      <c r="D161" s="235" t="s">
        <v>246</v>
      </c>
      <c r="E161" s="236">
        <v>1</v>
      </c>
      <c r="F161" s="237"/>
      <c r="G161" s="238">
        <f>ROUND(E161*F161,2)</f>
        <v>0</v>
      </c>
      <c r="H161" s="237"/>
      <c r="I161" s="238">
        <f>ROUND(E161*H161,2)</f>
        <v>0</v>
      </c>
      <c r="J161" s="237"/>
      <c r="K161" s="238">
        <f>ROUND(E161*J161,2)</f>
        <v>0</v>
      </c>
      <c r="L161" s="238">
        <v>21</v>
      </c>
      <c r="M161" s="238">
        <f>G161*(1+L161/100)</f>
        <v>0</v>
      </c>
      <c r="N161" s="238">
        <v>3.4000000000000002E-4</v>
      </c>
      <c r="O161" s="238">
        <f>ROUND(E161*N161,2)</f>
        <v>0</v>
      </c>
      <c r="P161" s="238">
        <v>5.3999999999999999E-2</v>
      </c>
      <c r="Q161" s="238">
        <f>ROUND(E161*P161,2)</f>
        <v>0.05</v>
      </c>
      <c r="R161" s="238" t="s">
        <v>677</v>
      </c>
      <c r="S161" s="238" t="s">
        <v>214</v>
      </c>
      <c r="T161" s="239" t="s">
        <v>284</v>
      </c>
      <c r="U161" s="222">
        <v>0.38100000000000001</v>
      </c>
      <c r="V161" s="222">
        <f>ROUND(E161*U161,2)</f>
        <v>0.38</v>
      </c>
      <c r="W161" s="222"/>
      <c r="X161" s="222" t="s">
        <v>248</v>
      </c>
      <c r="Y161" s="211"/>
      <c r="Z161" s="211"/>
      <c r="AA161" s="211"/>
      <c r="AB161" s="211"/>
      <c r="AC161" s="211"/>
      <c r="AD161" s="211"/>
      <c r="AE161" s="211"/>
      <c r="AF161" s="211"/>
      <c r="AG161" s="211" t="s">
        <v>249</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7" t="s">
        <v>1838</v>
      </c>
      <c r="D162" s="265"/>
      <c r="E162" s="265"/>
      <c r="F162" s="265"/>
      <c r="G162" s="265"/>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286</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3431</v>
      </c>
      <c r="D163" s="259"/>
      <c r="E163" s="260">
        <v>1</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ht="31.45" outlineLevel="1" x14ac:dyDescent="0.2">
      <c r="A164" s="233">
        <v>39</v>
      </c>
      <c r="B164" s="234" t="s">
        <v>3432</v>
      </c>
      <c r="C164" s="252" t="s">
        <v>3433</v>
      </c>
      <c r="D164" s="235" t="s">
        <v>246</v>
      </c>
      <c r="E164" s="236">
        <v>1</v>
      </c>
      <c r="F164" s="237"/>
      <c r="G164" s="238">
        <f>ROUND(E164*F164,2)</f>
        <v>0</v>
      </c>
      <c r="H164" s="237"/>
      <c r="I164" s="238">
        <f>ROUND(E164*H164,2)</f>
        <v>0</v>
      </c>
      <c r="J164" s="237"/>
      <c r="K164" s="238">
        <f>ROUND(E164*J164,2)</f>
        <v>0</v>
      </c>
      <c r="L164" s="238">
        <v>21</v>
      </c>
      <c r="M164" s="238">
        <f>G164*(1+L164/100)</f>
        <v>0</v>
      </c>
      <c r="N164" s="238">
        <v>1.33E-3</v>
      </c>
      <c r="O164" s="238">
        <f>ROUND(E164*N164,2)</f>
        <v>0</v>
      </c>
      <c r="P164" s="238">
        <v>7.3999999999999996E-2</v>
      </c>
      <c r="Q164" s="238">
        <f>ROUND(E164*P164,2)</f>
        <v>7.0000000000000007E-2</v>
      </c>
      <c r="R164" s="238" t="s">
        <v>677</v>
      </c>
      <c r="S164" s="238" t="s">
        <v>214</v>
      </c>
      <c r="T164" s="239" t="s">
        <v>284</v>
      </c>
      <c r="U164" s="222">
        <v>0.79600000000000004</v>
      </c>
      <c r="V164" s="222">
        <f>ROUND(E164*U164,2)</f>
        <v>0.8</v>
      </c>
      <c r="W164" s="222"/>
      <c r="X164" s="222" t="s">
        <v>248</v>
      </c>
      <c r="Y164" s="211"/>
      <c r="Z164" s="211"/>
      <c r="AA164" s="211"/>
      <c r="AB164" s="211"/>
      <c r="AC164" s="211"/>
      <c r="AD164" s="211"/>
      <c r="AE164" s="211"/>
      <c r="AF164" s="211"/>
      <c r="AG164" s="211" t="s">
        <v>249</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7" t="s">
        <v>1838</v>
      </c>
      <c r="D165" s="265"/>
      <c r="E165" s="265"/>
      <c r="F165" s="265"/>
      <c r="G165" s="265"/>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286</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3434</v>
      </c>
      <c r="D166" s="259"/>
      <c r="E166" s="260">
        <v>1</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ht="31.45" outlineLevel="1" x14ac:dyDescent="0.2">
      <c r="A167" s="233">
        <v>40</v>
      </c>
      <c r="B167" s="234" t="s">
        <v>3435</v>
      </c>
      <c r="C167" s="252" t="s">
        <v>3436</v>
      </c>
      <c r="D167" s="235" t="s">
        <v>282</v>
      </c>
      <c r="E167" s="236">
        <v>0.42315000000000003</v>
      </c>
      <c r="F167" s="237"/>
      <c r="G167" s="238">
        <f>ROUND(E167*F167,2)</f>
        <v>0</v>
      </c>
      <c r="H167" s="237"/>
      <c r="I167" s="238">
        <f>ROUND(E167*H167,2)</f>
        <v>0</v>
      </c>
      <c r="J167" s="237"/>
      <c r="K167" s="238">
        <f>ROUND(E167*J167,2)</f>
        <v>0</v>
      </c>
      <c r="L167" s="238">
        <v>21</v>
      </c>
      <c r="M167" s="238">
        <f>G167*(1+L167/100)</f>
        <v>0</v>
      </c>
      <c r="N167" s="238">
        <v>1.82E-3</v>
      </c>
      <c r="O167" s="238">
        <f>ROUND(E167*N167,2)</f>
        <v>0</v>
      </c>
      <c r="P167" s="238">
        <v>1.8</v>
      </c>
      <c r="Q167" s="238">
        <f>ROUND(E167*P167,2)</f>
        <v>0.76</v>
      </c>
      <c r="R167" s="238" t="s">
        <v>677</v>
      </c>
      <c r="S167" s="238" t="s">
        <v>214</v>
      </c>
      <c r="T167" s="239" t="s">
        <v>284</v>
      </c>
      <c r="U167" s="222">
        <v>5.7960000000000003</v>
      </c>
      <c r="V167" s="222">
        <f>ROUND(E167*U167,2)</f>
        <v>2.4500000000000002</v>
      </c>
      <c r="W167" s="222"/>
      <c r="X167" s="222" t="s">
        <v>248</v>
      </c>
      <c r="Y167" s="211"/>
      <c r="Z167" s="211"/>
      <c r="AA167" s="211"/>
      <c r="AB167" s="211"/>
      <c r="AC167" s="211"/>
      <c r="AD167" s="211"/>
      <c r="AE167" s="211"/>
      <c r="AF167" s="211"/>
      <c r="AG167" s="211" t="s">
        <v>249</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7" t="s">
        <v>1838</v>
      </c>
      <c r="D168" s="265"/>
      <c r="E168" s="265"/>
      <c r="F168" s="265"/>
      <c r="G168" s="265"/>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286</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3437</v>
      </c>
      <c r="D169" s="259"/>
      <c r="E169" s="260">
        <v>0.42</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ht="31.45" outlineLevel="1" x14ac:dyDescent="0.2">
      <c r="A170" s="233">
        <v>41</v>
      </c>
      <c r="B170" s="234" t="s">
        <v>1836</v>
      </c>
      <c r="C170" s="252" t="s">
        <v>1837</v>
      </c>
      <c r="D170" s="235" t="s">
        <v>282</v>
      </c>
      <c r="E170" s="236">
        <v>0.94106000000000001</v>
      </c>
      <c r="F170" s="237"/>
      <c r="G170" s="238">
        <f>ROUND(E170*F170,2)</f>
        <v>0</v>
      </c>
      <c r="H170" s="237"/>
      <c r="I170" s="238">
        <f>ROUND(E170*H170,2)</f>
        <v>0</v>
      </c>
      <c r="J170" s="237"/>
      <c r="K170" s="238">
        <f>ROUND(E170*J170,2)</f>
        <v>0</v>
      </c>
      <c r="L170" s="238">
        <v>21</v>
      </c>
      <c r="M170" s="238">
        <f>G170*(1+L170/100)</f>
        <v>0</v>
      </c>
      <c r="N170" s="238">
        <v>1.82E-3</v>
      </c>
      <c r="O170" s="238">
        <f>ROUND(E170*N170,2)</f>
        <v>0</v>
      </c>
      <c r="P170" s="238">
        <v>1.8</v>
      </c>
      <c r="Q170" s="238">
        <f>ROUND(E170*P170,2)</f>
        <v>1.69</v>
      </c>
      <c r="R170" s="238" t="s">
        <v>677</v>
      </c>
      <c r="S170" s="238" t="s">
        <v>214</v>
      </c>
      <c r="T170" s="239" t="s">
        <v>284</v>
      </c>
      <c r="U170" s="222">
        <v>3.1960000000000002</v>
      </c>
      <c r="V170" s="222">
        <f>ROUND(E170*U170,2)</f>
        <v>3.01</v>
      </c>
      <c r="W170" s="222"/>
      <c r="X170" s="222" t="s">
        <v>248</v>
      </c>
      <c r="Y170" s="211"/>
      <c r="Z170" s="211"/>
      <c r="AA170" s="211"/>
      <c r="AB170" s="211"/>
      <c r="AC170" s="211"/>
      <c r="AD170" s="211"/>
      <c r="AE170" s="211"/>
      <c r="AF170" s="211"/>
      <c r="AG170" s="211" t="s">
        <v>249</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7" t="s">
        <v>1838</v>
      </c>
      <c r="D171" s="265"/>
      <c r="E171" s="265"/>
      <c r="F171" s="265"/>
      <c r="G171" s="265"/>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286</v>
      </c>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3438</v>
      </c>
      <c r="D172" s="259"/>
      <c r="E172" s="260">
        <v>0.67</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3439</v>
      </c>
      <c r="D173" s="259"/>
      <c r="E173" s="260">
        <v>0.27</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ht="20.95" outlineLevel="1" x14ac:dyDescent="0.2">
      <c r="A174" s="233">
        <v>42</v>
      </c>
      <c r="B174" s="234" t="s">
        <v>3440</v>
      </c>
      <c r="C174" s="252" t="s">
        <v>3441</v>
      </c>
      <c r="D174" s="235" t="s">
        <v>282</v>
      </c>
      <c r="E174" s="236">
        <v>0.38052000000000002</v>
      </c>
      <c r="F174" s="237"/>
      <c r="G174" s="238">
        <f>ROUND(E174*F174,2)</f>
        <v>0</v>
      </c>
      <c r="H174" s="237"/>
      <c r="I174" s="238">
        <f>ROUND(E174*H174,2)</f>
        <v>0</v>
      </c>
      <c r="J174" s="237"/>
      <c r="K174" s="238">
        <f>ROUND(E174*J174,2)</f>
        <v>0</v>
      </c>
      <c r="L174" s="238">
        <v>21</v>
      </c>
      <c r="M174" s="238">
        <f>G174*(1+L174/100)</f>
        <v>0</v>
      </c>
      <c r="N174" s="238">
        <v>0</v>
      </c>
      <c r="O174" s="238">
        <f>ROUND(E174*N174,2)</f>
        <v>0</v>
      </c>
      <c r="P174" s="238">
        <v>2.4</v>
      </c>
      <c r="Q174" s="238">
        <f>ROUND(E174*P174,2)</f>
        <v>0.91</v>
      </c>
      <c r="R174" s="238" t="s">
        <v>677</v>
      </c>
      <c r="S174" s="238" t="s">
        <v>214</v>
      </c>
      <c r="T174" s="239" t="s">
        <v>284</v>
      </c>
      <c r="U174" s="222">
        <v>23.265999999999998</v>
      </c>
      <c r="V174" s="222">
        <f>ROUND(E174*U174,2)</f>
        <v>8.85</v>
      </c>
      <c r="W174" s="222"/>
      <c r="X174" s="222" t="s">
        <v>248</v>
      </c>
      <c r="Y174" s="211"/>
      <c r="Z174" s="211"/>
      <c r="AA174" s="211"/>
      <c r="AB174" s="211"/>
      <c r="AC174" s="211"/>
      <c r="AD174" s="211"/>
      <c r="AE174" s="211"/>
      <c r="AF174" s="211"/>
      <c r="AG174" s="211" t="s">
        <v>249</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7" t="s">
        <v>3442</v>
      </c>
      <c r="D175" s="265"/>
      <c r="E175" s="265"/>
      <c r="F175" s="265"/>
      <c r="G175" s="265"/>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286</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3443</v>
      </c>
      <c r="D176" s="259"/>
      <c r="E176" s="260">
        <v>0.23</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3444</v>
      </c>
      <c r="D177" s="259"/>
      <c r="E177" s="260">
        <v>0.15</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ht="20.95" outlineLevel="1" x14ac:dyDescent="0.2">
      <c r="A178" s="233">
        <v>43</v>
      </c>
      <c r="B178" s="234" t="s">
        <v>3445</v>
      </c>
      <c r="C178" s="252" t="s">
        <v>3446</v>
      </c>
      <c r="D178" s="235" t="s">
        <v>246</v>
      </c>
      <c r="E178" s="236">
        <v>6</v>
      </c>
      <c r="F178" s="237"/>
      <c r="G178" s="238">
        <f>ROUND(E178*F178,2)</f>
        <v>0</v>
      </c>
      <c r="H178" s="237"/>
      <c r="I178" s="238">
        <f>ROUND(E178*H178,2)</f>
        <v>0</v>
      </c>
      <c r="J178" s="237"/>
      <c r="K178" s="238">
        <f>ROUND(E178*J178,2)</f>
        <v>0</v>
      </c>
      <c r="L178" s="238">
        <v>21</v>
      </c>
      <c r="M178" s="238">
        <f>G178*(1+L178/100)</f>
        <v>0</v>
      </c>
      <c r="N178" s="238">
        <v>4.8999999999999998E-4</v>
      </c>
      <c r="O178" s="238">
        <f>ROUND(E178*N178,2)</f>
        <v>0</v>
      </c>
      <c r="P178" s="238">
        <v>1.4999999999999999E-2</v>
      </c>
      <c r="Q178" s="238">
        <f>ROUND(E178*P178,2)</f>
        <v>0.09</v>
      </c>
      <c r="R178" s="238" t="s">
        <v>677</v>
      </c>
      <c r="S178" s="238" t="s">
        <v>214</v>
      </c>
      <c r="T178" s="239" t="s">
        <v>284</v>
      </c>
      <c r="U178" s="222">
        <v>0.54200000000000004</v>
      </c>
      <c r="V178" s="222">
        <f>ROUND(E178*U178,2)</f>
        <v>3.25</v>
      </c>
      <c r="W178" s="222"/>
      <c r="X178" s="222" t="s">
        <v>248</v>
      </c>
      <c r="Y178" s="211"/>
      <c r="Z178" s="211"/>
      <c r="AA178" s="211"/>
      <c r="AB178" s="211"/>
      <c r="AC178" s="211"/>
      <c r="AD178" s="211"/>
      <c r="AE178" s="211"/>
      <c r="AF178" s="211"/>
      <c r="AG178" s="211" t="s">
        <v>249</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3447</v>
      </c>
      <c r="D179" s="259"/>
      <c r="E179" s="260">
        <v>3</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3448</v>
      </c>
      <c r="D180" s="259"/>
      <c r="E180" s="260">
        <v>3</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ht="20.95" outlineLevel="1" x14ac:dyDescent="0.2">
      <c r="A181" s="233">
        <v>44</v>
      </c>
      <c r="B181" s="234" t="s">
        <v>3449</v>
      </c>
      <c r="C181" s="252" t="s">
        <v>3450</v>
      </c>
      <c r="D181" s="235" t="s">
        <v>246</v>
      </c>
      <c r="E181" s="236">
        <v>22</v>
      </c>
      <c r="F181" s="237"/>
      <c r="G181" s="238">
        <f>ROUND(E181*F181,2)</f>
        <v>0</v>
      </c>
      <c r="H181" s="237"/>
      <c r="I181" s="238">
        <f>ROUND(E181*H181,2)</f>
        <v>0</v>
      </c>
      <c r="J181" s="237"/>
      <c r="K181" s="238">
        <f>ROUND(E181*J181,2)</f>
        <v>0</v>
      </c>
      <c r="L181" s="238">
        <v>21</v>
      </c>
      <c r="M181" s="238">
        <f>G181*(1+L181/100)</f>
        <v>0</v>
      </c>
      <c r="N181" s="238">
        <v>4.8999999999999998E-4</v>
      </c>
      <c r="O181" s="238">
        <f>ROUND(E181*N181,2)</f>
        <v>0.01</v>
      </c>
      <c r="P181" s="238">
        <v>3.1E-2</v>
      </c>
      <c r="Q181" s="238">
        <f>ROUND(E181*P181,2)</f>
        <v>0.68</v>
      </c>
      <c r="R181" s="238" t="s">
        <v>677</v>
      </c>
      <c r="S181" s="238" t="s">
        <v>214</v>
      </c>
      <c r="T181" s="239" t="s">
        <v>284</v>
      </c>
      <c r="U181" s="222">
        <v>0.77200000000000002</v>
      </c>
      <c r="V181" s="222">
        <f>ROUND(E181*U181,2)</f>
        <v>16.98</v>
      </c>
      <c r="W181" s="222"/>
      <c r="X181" s="222" t="s">
        <v>248</v>
      </c>
      <c r="Y181" s="211"/>
      <c r="Z181" s="211"/>
      <c r="AA181" s="211"/>
      <c r="AB181" s="211"/>
      <c r="AC181" s="211"/>
      <c r="AD181" s="211"/>
      <c r="AE181" s="211"/>
      <c r="AF181" s="211"/>
      <c r="AG181" s="211" t="s">
        <v>249</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3447</v>
      </c>
      <c r="D182" s="259"/>
      <c r="E182" s="260">
        <v>3</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3448</v>
      </c>
      <c r="D183" s="259"/>
      <c r="E183" s="260">
        <v>3</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3451</v>
      </c>
      <c r="D184" s="259"/>
      <c r="E184" s="260">
        <v>12</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3452</v>
      </c>
      <c r="D185" s="259"/>
      <c r="E185" s="260">
        <v>4</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ht="20.95" outlineLevel="1" x14ac:dyDescent="0.2">
      <c r="A186" s="233">
        <v>45</v>
      </c>
      <c r="B186" s="234" t="s">
        <v>3453</v>
      </c>
      <c r="C186" s="252" t="s">
        <v>3454</v>
      </c>
      <c r="D186" s="235" t="s">
        <v>246</v>
      </c>
      <c r="E186" s="236">
        <v>3</v>
      </c>
      <c r="F186" s="237"/>
      <c r="G186" s="238">
        <f>ROUND(E186*F186,2)</f>
        <v>0</v>
      </c>
      <c r="H186" s="237"/>
      <c r="I186" s="238">
        <f>ROUND(E186*H186,2)</f>
        <v>0</v>
      </c>
      <c r="J186" s="237"/>
      <c r="K186" s="238">
        <f>ROUND(E186*J186,2)</f>
        <v>0</v>
      </c>
      <c r="L186" s="238">
        <v>21</v>
      </c>
      <c r="M186" s="238">
        <f>G186*(1+L186/100)</f>
        <v>0</v>
      </c>
      <c r="N186" s="238">
        <v>4.8999999999999998E-4</v>
      </c>
      <c r="O186" s="238">
        <f>ROUND(E186*N186,2)</f>
        <v>0</v>
      </c>
      <c r="P186" s="238">
        <v>3.1E-2</v>
      </c>
      <c r="Q186" s="238">
        <f>ROUND(E186*P186,2)</f>
        <v>0.09</v>
      </c>
      <c r="R186" s="238" t="s">
        <v>677</v>
      </c>
      <c r="S186" s="238" t="s">
        <v>214</v>
      </c>
      <c r="T186" s="239" t="s">
        <v>284</v>
      </c>
      <c r="U186" s="222">
        <v>0.66600000000000004</v>
      </c>
      <c r="V186" s="222">
        <f>ROUND(E186*U186,2)</f>
        <v>2</v>
      </c>
      <c r="W186" s="222"/>
      <c r="X186" s="222" t="s">
        <v>248</v>
      </c>
      <c r="Y186" s="211"/>
      <c r="Z186" s="211"/>
      <c r="AA186" s="211"/>
      <c r="AB186" s="211"/>
      <c r="AC186" s="211"/>
      <c r="AD186" s="211"/>
      <c r="AE186" s="211"/>
      <c r="AF186" s="211"/>
      <c r="AG186" s="211" t="s">
        <v>249</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3455</v>
      </c>
      <c r="D187" s="259"/>
      <c r="E187" s="260">
        <v>3</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ht="31.45" outlineLevel="1" x14ac:dyDescent="0.2">
      <c r="A188" s="233">
        <v>46</v>
      </c>
      <c r="B188" s="234" t="s">
        <v>3456</v>
      </c>
      <c r="C188" s="252" t="s">
        <v>3457</v>
      </c>
      <c r="D188" s="235" t="s">
        <v>349</v>
      </c>
      <c r="E188" s="236">
        <v>5.4</v>
      </c>
      <c r="F188" s="237"/>
      <c r="G188" s="238">
        <f>ROUND(E188*F188,2)</f>
        <v>0</v>
      </c>
      <c r="H188" s="237"/>
      <c r="I188" s="238">
        <f>ROUND(E188*H188,2)</f>
        <v>0</v>
      </c>
      <c r="J188" s="237"/>
      <c r="K188" s="238">
        <f>ROUND(E188*J188,2)</f>
        <v>0</v>
      </c>
      <c r="L188" s="238">
        <v>21</v>
      </c>
      <c r="M188" s="238">
        <f>G188*(1+L188/100)</f>
        <v>0</v>
      </c>
      <c r="N188" s="238">
        <v>0</v>
      </c>
      <c r="O188" s="238">
        <f>ROUND(E188*N188,2)</f>
        <v>0</v>
      </c>
      <c r="P188" s="238">
        <v>6.5000000000000002E-2</v>
      </c>
      <c r="Q188" s="238">
        <f>ROUND(E188*P188,2)</f>
        <v>0.35</v>
      </c>
      <c r="R188" s="238" t="s">
        <v>677</v>
      </c>
      <c r="S188" s="238" t="s">
        <v>214</v>
      </c>
      <c r="T188" s="239" t="s">
        <v>284</v>
      </c>
      <c r="U188" s="222">
        <v>0.93</v>
      </c>
      <c r="V188" s="222">
        <f>ROUND(E188*U188,2)</f>
        <v>5.0199999999999996</v>
      </c>
      <c r="W188" s="222"/>
      <c r="X188" s="222" t="s">
        <v>248</v>
      </c>
      <c r="Y188" s="211"/>
      <c r="Z188" s="211"/>
      <c r="AA188" s="211"/>
      <c r="AB188" s="211"/>
      <c r="AC188" s="211"/>
      <c r="AD188" s="211"/>
      <c r="AE188" s="211"/>
      <c r="AF188" s="211"/>
      <c r="AG188" s="211" t="s">
        <v>249</v>
      </c>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3458</v>
      </c>
      <c r="D189" s="259"/>
      <c r="E189" s="260">
        <v>2.4</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3459</v>
      </c>
      <c r="D190" s="259"/>
      <c r="E190" s="260">
        <v>3</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33">
        <v>47</v>
      </c>
      <c r="B191" s="234" t="s">
        <v>3460</v>
      </c>
      <c r="C191" s="252" t="s">
        <v>3461</v>
      </c>
      <c r="D191" s="235" t="s">
        <v>349</v>
      </c>
      <c r="E191" s="236">
        <v>18.3</v>
      </c>
      <c r="F191" s="237"/>
      <c r="G191" s="238">
        <f>ROUND(E191*F191,2)</f>
        <v>0</v>
      </c>
      <c r="H191" s="237"/>
      <c r="I191" s="238">
        <f>ROUND(E191*H191,2)</f>
        <v>0</v>
      </c>
      <c r="J191" s="237"/>
      <c r="K191" s="238">
        <f>ROUND(E191*J191,2)</f>
        <v>0</v>
      </c>
      <c r="L191" s="238">
        <v>21</v>
      </c>
      <c r="M191" s="238">
        <f>G191*(1+L191/100)</f>
        <v>0</v>
      </c>
      <c r="N191" s="238">
        <v>0</v>
      </c>
      <c r="O191" s="238">
        <f>ROUND(E191*N191,2)</f>
        <v>0</v>
      </c>
      <c r="P191" s="238">
        <v>8.0000000000000002E-3</v>
      </c>
      <c r="Q191" s="238">
        <f>ROUND(E191*P191,2)</f>
        <v>0.15</v>
      </c>
      <c r="R191" s="238" t="s">
        <v>677</v>
      </c>
      <c r="S191" s="238" t="s">
        <v>214</v>
      </c>
      <c r="T191" s="239" t="s">
        <v>284</v>
      </c>
      <c r="U191" s="222">
        <v>0.47299999999999998</v>
      </c>
      <c r="V191" s="222">
        <f>ROUND(E191*U191,2)</f>
        <v>8.66</v>
      </c>
      <c r="W191" s="222"/>
      <c r="X191" s="222" t="s">
        <v>248</v>
      </c>
      <c r="Y191" s="211"/>
      <c r="Z191" s="211"/>
      <c r="AA191" s="211"/>
      <c r="AB191" s="211"/>
      <c r="AC191" s="211"/>
      <c r="AD191" s="211"/>
      <c r="AE191" s="211"/>
      <c r="AF191" s="211"/>
      <c r="AG191" s="211" t="s">
        <v>249</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7" t="s">
        <v>3462</v>
      </c>
      <c r="D192" s="265"/>
      <c r="E192" s="265"/>
      <c r="F192" s="265"/>
      <c r="G192" s="265"/>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8" t="s">
        <v>3463</v>
      </c>
      <c r="D193" s="259"/>
      <c r="E193" s="260">
        <v>18.3</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33">
        <v>48</v>
      </c>
      <c r="B194" s="234" t="s">
        <v>3464</v>
      </c>
      <c r="C194" s="252" t="s">
        <v>3465</v>
      </c>
      <c r="D194" s="235" t="s">
        <v>349</v>
      </c>
      <c r="E194" s="236">
        <v>8</v>
      </c>
      <c r="F194" s="237"/>
      <c r="G194" s="238">
        <f>ROUND(E194*F194,2)</f>
        <v>0</v>
      </c>
      <c r="H194" s="237"/>
      <c r="I194" s="238">
        <f>ROUND(E194*H194,2)</f>
        <v>0</v>
      </c>
      <c r="J194" s="237"/>
      <c r="K194" s="238">
        <f>ROUND(E194*J194,2)</f>
        <v>0</v>
      </c>
      <c r="L194" s="238">
        <v>21</v>
      </c>
      <c r="M194" s="238">
        <f>G194*(1+L194/100)</f>
        <v>0</v>
      </c>
      <c r="N194" s="238">
        <v>4.9570000000000003E-2</v>
      </c>
      <c r="O194" s="238">
        <f>ROUND(E194*N194,2)</f>
        <v>0.4</v>
      </c>
      <c r="P194" s="238">
        <v>0</v>
      </c>
      <c r="Q194" s="238">
        <f>ROUND(E194*P194,2)</f>
        <v>0</v>
      </c>
      <c r="R194" s="238" t="s">
        <v>677</v>
      </c>
      <c r="S194" s="238" t="s">
        <v>214</v>
      </c>
      <c r="T194" s="239" t="s">
        <v>284</v>
      </c>
      <c r="U194" s="222">
        <v>3.468</v>
      </c>
      <c r="V194" s="222">
        <f>ROUND(E194*U194,2)</f>
        <v>27.74</v>
      </c>
      <c r="W194" s="222"/>
      <c r="X194" s="222" t="s">
        <v>248</v>
      </c>
      <c r="Y194" s="211"/>
      <c r="Z194" s="211"/>
      <c r="AA194" s="211"/>
      <c r="AB194" s="211"/>
      <c r="AC194" s="211"/>
      <c r="AD194" s="211"/>
      <c r="AE194" s="211"/>
      <c r="AF194" s="211"/>
      <c r="AG194" s="211" t="s">
        <v>249</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ht="20.95" outlineLevel="1" x14ac:dyDescent="0.2">
      <c r="A195" s="218"/>
      <c r="B195" s="219"/>
      <c r="C195" s="267" t="s">
        <v>3466</v>
      </c>
      <c r="D195" s="265"/>
      <c r="E195" s="265"/>
      <c r="F195" s="265"/>
      <c r="G195" s="265"/>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286</v>
      </c>
      <c r="AH195" s="211"/>
      <c r="AI195" s="211"/>
      <c r="AJ195" s="211"/>
      <c r="AK195" s="211"/>
      <c r="AL195" s="211"/>
      <c r="AM195" s="211"/>
      <c r="AN195" s="211"/>
      <c r="AO195" s="211"/>
      <c r="AP195" s="211"/>
      <c r="AQ195" s="211"/>
      <c r="AR195" s="211"/>
      <c r="AS195" s="211"/>
      <c r="AT195" s="211"/>
      <c r="AU195" s="211"/>
      <c r="AV195" s="211"/>
      <c r="AW195" s="211"/>
      <c r="AX195" s="211"/>
      <c r="AY195" s="211"/>
      <c r="AZ195" s="211"/>
      <c r="BA195" s="241" t="str">
        <f>C195</f>
        <v>nad vybouraným otvorem pro jakoukoliv délku podchycení s vybouráním otvorů pro provléknutí vynášecích trámů pro podchycení zdi, oboustranného vynesení podchycené konstrukce,</v>
      </c>
      <c r="BB195" s="211"/>
      <c r="BC195" s="211"/>
      <c r="BD195" s="211"/>
      <c r="BE195" s="211"/>
      <c r="BF195" s="211"/>
      <c r="BG195" s="211"/>
      <c r="BH195" s="211"/>
    </row>
    <row r="196" spans="1:60" outlineLevel="1" x14ac:dyDescent="0.2">
      <c r="A196" s="218"/>
      <c r="B196" s="219"/>
      <c r="C196" s="268" t="s">
        <v>3467</v>
      </c>
      <c r="D196" s="259"/>
      <c r="E196" s="260">
        <v>4</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3468</v>
      </c>
      <c r="D197" s="259"/>
      <c r="E197" s="260">
        <v>4</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ht="20.95" outlineLevel="1" x14ac:dyDescent="0.2">
      <c r="A198" s="243">
        <v>49</v>
      </c>
      <c r="B198" s="244" t="s">
        <v>719</v>
      </c>
      <c r="C198" s="255" t="s">
        <v>720</v>
      </c>
      <c r="D198" s="245" t="s">
        <v>338</v>
      </c>
      <c r="E198" s="246">
        <v>11.098649999999999</v>
      </c>
      <c r="F198" s="247"/>
      <c r="G198" s="248">
        <f>ROUND(E198*F198,2)</f>
        <v>0</v>
      </c>
      <c r="H198" s="247"/>
      <c r="I198" s="248">
        <f>ROUND(E198*H198,2)</f>
        <v>0</v>
      </c>
      <c r="J198" s="247"/>
      <c r="K198" s="248">
        <f>ROUND(E198*J198,2)</f>
        <v>0</v>
      </c>
      <c r="L198" s="248">
        <v>21</v>
      </c>
      <c r="M198" s="248">
        <f>G198*(1+L198/100)</f>
        <v>0</v>
      </c>
      <c r="N198" s="248">
        <v>0</v>
      </c>
      <c r="O198" s="248">
        <f>ROUND(E198*N198,2)</f>
        <v>0</v>
      </c>
      <c r="P198" s="248">
        <v>0</v>
      </c>
      <c r="Q198" s="248">
        <f>ROUND(E198*P198,2)</f>
        <v>0</v>
      </c>
      <c r="R198" s="248" t="s">
        <v>677</v>
      </c>
      <c r="S198" s="248" t="s">
        <v>214</v>
      </c>
      <c r="T198" s="249" t="s">
        <v>284</v>
      </c>
      <c r="U198" s="222">
        <v>0.93300000000000005</v>
      </c>
      <c r="V198" s="222">
        <f>ROUND(E198*U198,2)</f>
        <v>10.36</v>
      </c>
      <c r="W198" s="222"/>
      <c r="X198" s="222" t="s">
        <v>248</v>
      </c>
      <c r="Y198" s="211"/>
      <c r="Z198" s="211"/>
      <c r="AA198" s="211"/>
      <c r="AB198" s="211"/>
      <c r="AC198" s="211"/>
      <c r="AD198" s="211"/>
      <c r="AE198" s="211"/>
      <c r="AF198" s="211"/>
      <c r="AG198" s="211" t="s">
        <v>721</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43">
        <v>50</v>
      </c>
      <c r="B199" s="244" t="s">
        <v>722</v>
      </c>
      <c r="C199" s="255" t="s">
        <v>723</v>
      </c>
      <c r="D199" s="245" t="s">
        <v>338</v>
      </c>
      <c r="E199" s="246">
        <v>22.197299999999998</v>
      </c>
      <c r="F199" s="247"/>
      <c r="G199" s="248">
        <f>ROUND(E199*F199,2)</f>
        <v>0</v>
      </c>
      <c r="H199" s="247"/>
      <c r="I199" s="248">
        <f>ROUND(E199*H199,2)</f>
        <v>0</v>
      </c>
      <c r="J199" s="247"/>
      <c r="K199" s="248">
        <f>ROUND(E199*J199,2)</f>
        <v>0</v>
      </c>
      <c r="L199" s="248">
        <v>21</v>
      </c>
      <c r="M199" s="248">
        <f>G199*(1+L199/100)</f>
        <v>0</v>
      </c>
      <c r="N199" s="248">
        <v>0</v>
      </c>
      <c r="O199" s="248">
        <f>ROUND(E199*N199,2)</f>
        <v>0</v>
      </c>
      <c r="P199" s="248">
        <v>0</v>
      </c>
      <c r="Q199" s="248">
        <f>ROUND(E199*P199,2)</f>
        <v>0</v>
      </c>
      <c r="R199" s="248" t="s">
        <v>677</v>
      </c>
      <c r="S199" s="248" t="s">
        <v>214</v>
      </c>
      <c r="T199" s="249" t="s">
        <v>284</v>
      </c>
      <c r="U199" s="222">
        <v>0.65300000000000002</v>
      </c>
      <c r="V199" s="222">
        <f>ROUND(E199*U199,2)</f>
        <v>14.49</v>
      </c>
      <c r="W199" s="222"/>
      <c r="X199" s="222" t="s">
        <v>248</v>
      </c>
      <c r="Y199" s="211"/>
      <c r="Z199" s="211"/>
      <c r="AA199" s="211"/>
      <c r="AB199" s="211"/>
      <c r="AC199" s="211"/>
      <c r="AD199" s="211"/>
      <c r="AE199" s="211"/>
      <c r="AF199" s="211"/>
      <c r="AG199" s="211" t="s">
        <v>721</v>
      </c>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33">
        <v>51</v>
      </c>
      <c r="B200" s="234" t="s">
        <v>724</v>
      </c>
      <c r="C200" s="252" t="s">
        <v>725</v>
      </c>
      <c r="D200" s="235" t="s">
        <v>338</v>
      </c>
      <c r="E200" s="236">
        <v>11.098649999999999</v>
      </c>
      <c r="F200" s="237"/>
      <c r="G200" s="238">
        <f>ROUND(E200*F200,2)</f>
        <v>0</v>
      </c>
      <c r="H200" s="237"/>
      <c r="I200" s="238">
        <f>ROUND(E200*H200,2)</f>
        <v>0</v>
      </c>
      <c r="J200" s="237"/>
      <c r="K200" s="238">
        <f>ROUND(E200*J200,2)</f>
        <v>0</v>
      </c>
      <c r="L200" s="238">
        <v>21</v>
      </c>
      <c r="M200" s="238">
        <f>G200*(1+L200/100)</f>
        <v>0</v>
      </c>
      <c r="N200" s="238">
        <v>0</v>
      </c>
      <c r="O200" s="238">
        <f>ROUND(E200*N200,2)</f>
        <v>0</v>
      </c>
      <c r="P200" s="238">
        <v>0</v>
      </c>
      <c r="Q200" s="238">
        <f>ROUND(E200*P200,2)</f>
        <v>0</v>
      </c>
      <c r="R200" s="238" t="s">
        <v>677</v>
      </c>
      <c r="S200" s="238" t="s">
        <v>214</v>
      </c>
      <c r="T200" s="239" t="s">
        <v>284</v>
      </c>
      <c r="U200" s="222">
        <v>0.49</v>
      </c>
      <c r="V200" s="222">
        <f>ROUND(E200*U200,2)</f>
        <v>5.44</v>
      </c>
      <c r="W200" s="222"/>
      <c r="X200" s="222" t="s">
        <v>248</v>
      </c>
      <c r="Y200" s="211"/>
      <c r="Z200" s="211"/>
      <c r="AA200" s="211"/>
      <c r="AB200" s="211"/>
      <c r="AC200" s="211"/>
      <c r="AD200" s="211"/>
      <c r="AE200" s="211"/>
      <c r="AF200" s="211"/>
      <c r="AG200" s="211" t="s">
        <v>721</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53" t="s">
        <v>726</v>
      </c>
      <c r="D201" s="240"/>
      <c r="E201" s="240"/>
      <c r="F201" s="240"/>
      <c r="G201" s="240"/>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219</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43">
        <v>52</v>
      </c>
      <c r="B202" s="244" t="s">
        <v>727</v>
      </c>
      <c r="C202" s="255" t="s">
        <v>728</v>
      </c>
      <c r="D202" s="245" t="s">
        <v>338</v>
      </c>
      <c r="E202" s="246">
        <v>277.46631000000002</v>
      </c>
      <c r="F202" s="247"/>
      <c r="G202" s="248">
        <f>ROUND(E202*F202,2)</f>
        <v>0</v>
      </c>
      <c r="H202" s="247"/>
      <c r="I202" s="248">
        <f>ROUND(E202*H202,2)</f>
        <v>0</v>
      </c>
      <c r="J202" s="247"/>
      <c r="K202" s="248">
        <f>ROUND(E202*J202,2)</f>
        <v>0</v>
      </c>
      <c r="L202" s="248">
        <v>21</v>
      </c>
      <c r="M202" s="248">
        <f>G202*(1+L202/100)</f>
        <v>0</v>
      </c>
      <c r="N202" s="248">
        <v>0</v>
      </c>
      <c r="O202" s="248">
        <f>ROUND(E202*N202,2)</f>
        <v>0</v>
      </c>
      <c r="P202" s="248">
        <v>0</v>
      </c>
      <c r="Q202" s="248">
        <f>ROUND(E202*P202,2)</f>
        <v>0</v>
      </c>
      <c r="R202" s="248" t="s">
        <v>677</v>
      </c>
      <c r="S202" s="248" t="s">
        <v>214</v>
      </c>
      <c r="T202" s="249" t="s">
        <v>284</v>
      </c>
      <c r="U202" s="222">
        <v>0</v>
      </c>
      <c r="V202" s="222">
        <f>ROUND(E202*U202,2)</f>
        <v>0</v>
      </c>
      <c r="W202" s="222"/>
      <c r="X202" s="222" t="s">
        <v>248</v>
      </c>
      <c r="Y202" s="211"/>
      <c r="Z202" s="211"/>
      <c r="AA202" s="211"/>
      <c r="AB202" s="211"/>
      <c r="AC202" s="211"/>
      <c r="AD202" s="211"/>
      <c r="AE202" s="211"/>
      <c r="AF202" s="211"/>
      <c r="AG202" s="211" t="s">
        <v>721</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43">
        <v>53</v>
      </c>
      <c r="B203" s="244" t="s">
        <v>729</v>
      </c>
      <c r="C203" s="255" t="s">
        <v>730</v>
      </c>
      <c r="D203" s="245" t="s">
        <v>338</v>
      </c>
      <c r="E203" s="246">
        <v>11.098649999999999</v>
      </c>
      <c r="F203" s="247"/>
      <c r="G203" s="248">
        <f>ROUND(E203*F203,2)</f>
        <v>0</v>
      </c>
      <c r="H203" s="247"/>
      <c r="I203" s="248">
        <f>ROUND(E203*H203,2)</f>
        <v>0</v>
      </c>
      <c r="J203" s="247"/>
      <c r="K203" s="248">
        <f>ROUND(E203*J203,2)</f>
        <v>0</v>
      </c>
      <c r="L203" s="248">
        <v>21</v>
      </c>
      <c r="M203" s="248">
        <f>G203*(1+L203/100)</f>
        <v>0</v>
      </c>
      <c r="N203" s="248">
        <v>0</v>
      </c>
      <c r="O203" s="248">
        <f>ROUND(E203*N203,2)</f>
        <v>0</v>
      </c>
      <c r="P203" s="248">
        <v>0</v>
      </c>
      <c r="Q203" s="248">
        <f>ROUND(E203*P203,2)</f>
        <v>0</v>
      </c>
      <c r="R203" s="248" t="s">
        <v>677</v>
      </c>
      <c r="S203" s="248" t="s">
        <v>214</v>
      </c>
      <c r="T203" s="249" t="s">
        <v>284</v>
      </c>
      <c r="U203" s="222">
        <v>0.94199999999999995</v>
      </c>
      <c r="V203" s="222">
        <f>ROUND(E203*U203,2)</f>
        <v>10.45</v>
      </c>
      <c r="W203" s="222"/>
      <c r="X203" s="222" t="s">
        <v>248</v>
      </c>
      <c r="Y203" s="211"/>
      <c r="Z203" s="211"/>
      <c r="AA203" s="211"/>
      <c r="AB203" s="211"/>
      <c r="AC203" s="211"/>
      <c r="AD203" s="211"/>
      <c r="AE203" s="211"/>
      <c r="AF203" s="211"/>
      <c r="AG203" s="211" t="s">
        <v>721</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ht="20.95" outlineLevel="1" x14ac:dyDescent="0.2">
      <c r="A204" s="243">
        <v>54</v>
      </c>
      <c r="B204" s="244" t="s">
        <v>731</v>
      </c>
      <c r="C204" s="255" t="s">
        <v>732</v>
      </c>
      <c r="D204" s="245" t="s">
        <v>338</v>
      </c>
      <c r="E204" s="246">
        <v>221.97305</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t="s">
        <v>677</v>
      </c>
      <c r="S204" s="248" t="s">
        <v>214</v>
      </c>
      <c r="T204" s="249" t="s">
        <v>284</v>
      </c>
      <c r="U204" s="222">
        <v>0.105</v>
      </c>
      <c r="V204" s="222">
        <f>ROUND(E204*U204,2)</f>
        <v>23.31</v>
      </c>
      <c r="W204" s="222"/>
      <c r="X204" s="222" t="s">
        <v>248</v>
      </c>
      <c r="Y204" s="211"/>
      <c r="Z204" s="211"/>
      <c r="AA204" s="211"/>
      <c r="AB204" s="211"/>
      <c r="AC204" s="211"/>
      <c r="AD204" s="211"/>
      <c r="AE204" s="211"/>
      <c r="AF204" s="211"/>
      <c r="AG204" s="211" t="s">
        <v>721</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43">
        <v>55</v>
      </c>
      <c r="B205" s="244" t="s">
        <v>3469</v>
      </c>
      <c r="C205" s="255" t="s">
        <v>3470</v>
      </c>
      <c r="D205" s="245" t="s">
        <v>338</v>
      </c>
      <c r="E205" s="246">
        <v>11.098649999999999</v>
      </c>
      <c r="F205" s="247"/>
      <c r="G205" s="248">
        <f>ROUND(E205*F205,2)</f>
        <v>0</v>
      </c>
      <c r="H205" s="247"/>
      <c r="I205" s="248">
        <f>ROUND(E205*H205,2)</f>
        <v>0</v>
      </c>
      <c r="J205" s="247"/>
      <c r="K205" s="248">
        <f>ROUND(E205*J205,2)</f>
        <v>0</v>
      </c>
      <c r="L205" s="248">
        <v>21</v>
      </c>
      <c r="M205" s="248">
        <f>G205*(1+L205/100)</f>
        <v>0</v>
      </c>
      <c r="N205" s="248">
        <v>0</v>
      </c>
      <c r="O205" s="248">
        <f>ROUND(E205*N205,2)</f>
        <v>0</v>
      </c>
      <c r="P205" s="248">
        <v>0</v>
      </c>
      <c r="Q205" s="248">
        <f>ROUND(E205*P205,2)</f>
        <v>0</v>
      </c>
      <c r="R205" s="248" t="s">
        <v>677</v>
      </c>
      <c r="S205" s="248" t="s">
        <v>284</v>
      </c>
      <c r="T205" s="249" t="s">
        <v>284</v>
      </c>
      <c r="U205" s="222">
        <v>0</v>
      </c>
      <c r="V205" s="222">
        <f>ROUND(E205*U205,2)</f>
        <v>0</v>
      </c>
      <c r="W205" s="222"/>
      <c r="X205" s="222" t="s">
        <v>248</v>
      </c>
      <c r="Y205" s="211"/>
      <c r="Z205" s="211"/>
      <c r="AA205" s="211"/>
      <c r="AB205" s="211"/>
      <c r="AC205" s="211"/>
      <c r="AD205" s="211"/>
      <c r="AE205" s="211"/>
      <c r="AF205" s="211"/>
      <c r="AG205" s="211" t="s">
        <v>721</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33">
        <v>56</v>
      </c>
      <c r="B206" s="234" t="s">
        <v>735</v>
      </c>
      <c r="C206" s="252" t="s">
        <v>736</v>
      </c>
      <c r="D206" s="235" t="s">
        <v>338</v>
      </c>
      <c r="E206" s="236">
        <v>11.098649999999999</v>
      </c>
      <c r="F206" s="237"/>
      <c r="G206" s="238">
        <f>ROUND(E206*F206,2)</f>
        <v>0</v>
      </c>
      <c r="H206" s="237"/>
      <c r="I206" s="238">
        <f>ROUND(E206*H206,2)</f>
        <v>0</v>
      </c>
      <c r="J206" s="237"/>
      <c r="K206" s="238">
        <f>ROUND(E206*J206,2)</f>
        <v>0</v>
      </c>
      <c r="L206" s="238">
        <v>21</v>
      </c>
      <c r="M206" s="238">
        <f>G206*(1+L206/100)</f>
        <v>0</v>
      </c>
      <c r="N206" s="238">
        <v>0</v>
      </c>
      <c r="O206" s="238">
        <f>ROUND(E206*N206,2)</f>
        <v>0</v>
      </c>
      <c r="P206" s="238">
        <v>0</v>
      </c>
      <c r="Q206" s="238">
        <f>ROUND(E206*P206,2)</f>
        <v>0</v>
      </c>
      <c r="R206" s="238" t="s">
        <v>737</v>
      </c>
      <c r="S206" s="238" t="s">
        <v>214</v>
      </c>
      <c r="T206" s="239" t="s">
        <v>284</v>
      </c>
      <c r="U206" s="222">
        <v>6.0000000000000001E-3</v>
      </c>
      <c r="V206" s="222">
        <f>ROUND(E206*U206,2)</f>
        <v>7.0000000000000007E-2</v>
      </c>
      <c r="W206" s="222"/>
      <c r="X206" s="222" t="s">
        <v>248</v>
      </c>
      <c r="Y206" s="211"/>
      <c r="Z206" s="211"/>
      <c r="AA206" s="211"/>
      <c r="AB206" s="211"/>
      <c r="AC206" s="211"/>
      <c r="AD206" s="211"/>
      <c r="AE206" s="211"/>
      <c r="AF206" s="211"/>
      <c r="AG206" s="211" t="s">
        <v>721</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7" t="s">
        <v>738</v>
      </c>
      <c r="D207" s="265"/>
      <c r="E207" s="265"/>
      <c r="F207" s="265"/>
      <c r="G207" s="265"/>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286</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ht="13.1" x14ac:dyDescent="0.2">
      <c r="A208" s="227" t="s">
        <v>209</v>
      </c>
      <c r="B208" s="228" t="s">
        <v>132</v>
      </c>
      <c r="C208" s="251" t="s">
        <v>133</v>
      </c>
      <c r="D208" s="229"/>
      <c r="E208" s="230"/>
      <c r="F208" s="231"/>
      <c r="G208" s="231">
        <f>SUMIF(AG209:AG210,"&lt;&gt;NOR",G209:G210)</f>
        <v>0</v>
      </c>
      <c r="H208" s="231"/>
      <c r="I208" s="231">
        <f>SUM(I209:I210)</f>
        <v>0</v>
      </c>
      <c r="J208" s="231"/>
      <c r="K208" s="231">
        <f>SUM(K209:K210)</f>
        <v>0</v>
      </c>
      <c r="L208" s="231"/>
      <c r="M208" s="231">
        <f>SUM(M209:M210)</f>
        <v>0</v>
      </c>
      <c r="N208" s="231"/>
      <c r="O208" s="231">
        <f>SUM(O209:O210)</f>
        <v>0</v>
      </c>
      <c r="P208" s="231"/>
      <c r="Q208" s="231">
        <f>SUM(Q209:Q210)</f>
        <v>0</v>
      </c>
      <c r="R208" s="231"/>
      <c r="S208" s="231"/>
      <c r="T208" s="232"/>
      <c r="U208" s="226"/>
      <c r="V208" s="226">
        <f>SUM(V209:V210)</f>
        <v>41.21</v>
      </c>
      <c r="W208" s="226"/>
      <c r="X208" s="226"/>
      <c r="AG208" t="s">
        <v>210</v>
      </c>
    </row>
    <row r="209" spans="1:60" ht="31.45" outlineLevel="1" x14ac:dyDescent="0.2">
      <c r="A209" s="233">
        <v>57</v>
      </c>
      <c r="B209" s="234" t="s">
        <v>739</v>
      </c>
      <c r="C209" s="252" t="s">
        <v>740</v>
      </c>
      <c r="D209" s="235" t="s">
        <v>338</v>
      </c>
      <c r="E209" s="236">
        <v>15.989890000000001</v>
      </c>
      <c r="F209" s="237"/>
      <c r="G209" s="238">
        <f>ROUND(E209*F209,2)</f>
        <v>0</v>
      </c>
      <c r="H209" s="237"/>
      <c r="I209" s="238">
        <f>ROUND(E209*H209,2)</f>
        <v>0</v>
      </c>
      <c r="J209" s="237"/>
      <c r="K209" s="238">
        <f>ROUND(E209*J209,2)</f>
        <v>0</v>
      </c>
      <c r="L209" s="238">
        <v>21</v>
      </c>
      <c r="M209" s="238">
        <f>G209*(1+L209/100)</f>
        <v>0</v>
      </c>
      <c r="N209" s="238">
        <v>0</v>
      </c>
      <c r="O209" s="238">
        <f>ROUND(E209*N209,2)</f>
        <v>0</v>
      </c>
      <c r="P209" s="238">
        <v>0</v>
      </c>
      <c r="Q209" s="238">
        <f>ROUND(E209*P209,2)</f>
        <v>0</v>
      </c>
      <c r="R209" s="238" t="s">
        <v>350</v>
      </c>
      <c r="S209" s="238" t="s">
        <v>214</v>
      </c>
      <c r="T209" s="239" t="s">
        <v>284</v>
      </c>
      <c r="U209" s="222">
        <v>2.577</v>
      </c>
      <c r="V209" s="222">
        <f>ROUND(E209*U209,2)</f>
        <v>41.21</v>
      </c>
      <c r="W209" s="222"/>
      <c r="X209" s="222" t="s">
        <v>248</v>
      </c>
      <c r="Y209" s="211"/>
      <c r="Z209" s="211"/>
      <c r="AA209" s="211"/>
      <c r="AB209" s="211"/>
      <c r="AC209" s="211"/>
      <c r="AD209" s="211"/>
      <c r="AE209" s="211"/>
      <c r="AF209" s="211"/>
      <c r="AG209" s="211" t="s">
        <v>249</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7" t="s">
        <v>741</v>
      </c>
      <c r="D210" s="265"/>
      <c r="E210" s="265"/>
      <c r="F210" s="265"/>
      <c r="G210" s="265"/>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286</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ht="13.1" x14ac:dyDescent="0.2">
      <c r="A211" s="227" t="s">
        <v>209</v>
      </c>
      <c r="B211" s="228" t="s">
        <v>138</v>
      </c>
      <c r="C211" s="251" t="s">
        <v>139</v>
      </c>
      <c r="D211" s="229"/>
      <c r="E211" s="230"/>
      <c r="F211" s="231"/>
      <c r="G211" s="231">
        <f>SUMIF(AG212:AG233,"&lt;&gt;NOR",G212:G233)</f>
        <v>0</v>
      </c>
      <c r="H211" s="231"/>
      <c r="I211" s="231">
        <f>SUM(I212:I233)</f>
        <v>0</v>
      </c>
      <c r="J211" s="231"/>
      <c r="K211" s="231">
        <f>SUM(K212:K233)</f>
        <v>0</v>
      </c>
      <c r="L211" s="231"/>
      <c r="M211" s="231">
        <f>SUM(M212:M233)</f>
        <v>0</v>
      </c>
      <c r="N211" s="231"/>
      <c r="O211" s="231">
        <f>SUM(O212:O233)</f>
        <v>0.04</v>
      </c>
      <c r="P211" s="231"/>
      <c r="Q211" s="231">
        <f>SUM(Q212:Q233)</f>
        <v>0.42</v>
      </c>
      <c r="R211" s="231"/>
      <c r="S211" s="231"/>
      <c r="T211" s="232"/>
      <c r="U211" s="226"/>
      <c r="V211" s="226">
        <f>SUM(V212:V233)</f>
        <v>38.11</v>
      </c>
      <c r="W211" s="226"/>
      <c r="X211" s="226"/>
      <c r="AG211" t="s">
        <v>210</v>
      </c>
    </row>
    <row r="212" spans="1:60" outlineLevel="1" x14ac:dyDescent="0.2">
      <c r="A212" s="233">
        <v>58</v>
      </c>
      <c r="B212" s="234" t="s">
        <v>825</v>
      </c>
      <c r="C212" s="252" t="s">
        <v>826</v>
      </c>
      <c r="D212" s="235" t="s">
        <v>294</v>
      </c>
      <c r="E212" s="236">
        <v>8.1647999999999996</v>
      </c>
      <c r="F212" s="237"/>
      <c r="G212" s="238">
        <f>ROUND(E212*F212,2)</f>
        <v>0</v>
      </c>
      <c r="H212" s="237"/>
      <c r="I212" s="238">
        <f>ROUND(E212*H212,2)</f>
        <v>0</v>
      </c>
      <c r="J212" s="237"/>
      <c r="K212" s="238">
        <f>ROUND(E212*J212,2)</f>
        <v>0</v>
      </c>
      <c r="L212" s="238">
        <v>21</v>
      </c>
      <c r="M212" s="238">
        <f>G212*(1+L212/100)</f>
        <v>0</v>
      </c>
      <c r="N212" s="238">
        <v>2.3000000000000001E-4</v>
      </c>
      <c r="O212" s="238">
        <f>ROUND(E212*N212,2)</f>
        <v>0</v>
      </c>
      <c r="P212" s="238">
        <v>0</v>
      </c>
      <c r="Q212" s="238">
        <f>ROUND(E212*P212,2)</f>
        <v>0</v>
      </c>
      <c r="R212" s="238" t="s">
        <v>827</v>
      </c>
      <c r="S212" s="238" t="s">
        <v>214</v>
      </c>
      <c r="T212" s="239" t="s">
        <v>284</v>
      </c>
      <c r="U212" s="222">
        <v>0.18099999999999999</v>
      </c>
      <c r="V212" s="222">
        <f>ROUND(E212*U212,2)</f>
        <v>1.48</v>
      </c>
      <c r="W212" s="222"/>
      <c r="X212" s="222" t="s">
        <v>248</v>
      </c>
      <c r="Y212" s="211"/>
      <c r="Z212" s="211"/>
      <c r="AA212" s="211"/>
      <c r="AB212" s="211"/>
      <c r="AC212" s="211"/>
      <c r="AD212" s="211"/>
      <c r="AE212" s="211"/>
      <c r="AF212" s="211"/>
      <c r="AG212" s="211" t="s">
        <v>745</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8" t="s">
        <v>3321</v>
      </c>
      <c r="D213" s="259"/>
      <c r="E213" s="260">
        <v>8.16</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ht="20.95" outlineLevel="1" x14ac:dyDescent="0.2">
      <c r="A214" s="243">
        <v>59</v>
      </c>
      <c r="B214" s="244" t="s">
        <v>3471</v>
      </c>
      <c r="C214" s="255" t="s">
        <v>831</v>
      </c>
      <c r="D214" s="245" t="s">
        <v>294</v>
      </c>
      <c r="E214" s="246">
        <v>8.1647999999999996</v>
      </c>
      <c r="F214" s="247"/>
      <c r="G214" s="248">
        <f>ROUND(E214*F214,2)</f>
        <v>0</v>
      </c>
      <c r="H214" s="247"/>
      <c r="I214" s="248">
        <f>ROUND(E214*H214,2)</f>
        <v>0</v>
      </c>
      <c r="J214" s="247"/>
      <c r="K214" s="248">
        <f>ROUND(E214*J214,2)</f>
        <v>0</v>
      </c>
      <c r="L214" s="248">
        <v>21</v>
      </c>
      <c r="M214" s="248">
        <f>G214*(1+L214/100)</f>
        <v>0</v>
      </c>
      <c r="N214" s="248">
        <v>1.6000000000000001E-4</v>
      </c>
      <c r="O214" s="248">
        <f>ROUND(E214*N214,2)</f>
        <v>0</v>
      </c>
      <c r="P214" s="248">
        <v>0</v>
      </c>
      <c r="Q214" s="248">
        <f>ROUND(E214*P214,2)</f>
        <v>0</v>
      </c>
      <c r="R214" s="248" t="s">
        <v>827</v>
      </c>
      <c r="S214" s="248" t="s">
        <v>214</v>
      </c>
      <c r="T214" s="249" t="s">
        <v>284</v>
      </c>
      <c r="U214" s="222">
        <v>0.18</v>
      </c>
      <c r="V214" s="222">
        <f>ROUND(E214*U214,2)</f>
        <v>1.47</v>
      </c>
      <c r="W214" s="222"/>
      <c r="X214" s="222" t="s">
        <v>248</v>
      </c>
      <c r="Y214" s="211"/>
      <c r="Z214" s="211"/>
      <c r="AA214" s="211"/>
      <c r="AB214" s="211"/>
      <c r="AC214" s="211"/>
      <c r="AD214" s="211"/>
      <c r="AE214" s="211"/>
      <c r="AF214" s="211"/>
      <c r="AG214" s="211" t="s">
        <v>745</v>
      </c>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ht="20.95" outlineLevel="1" x14ac:dyDescent="0.2">
      <c r="A215" s="233">
        <v>60</v>
      </c>
      <c r="B215" s="234" t="s">
        <v>3472</v>
      </c>
      <c r="C215" s="252" t="s">
        <v>3473</v>
      </c>
      <c r="D215" s="235" t="s">
        <v>294</v>
      </c>
      <c r="E215" s="236">
        <v>188.0718</v>
      </c>
      <c r="F215" s="237"/>
      <c r="G215" s="238">
        <f>ROUND(E215*F215,2)</f>
        <v>0</v>
      </c>
      <c r="H215" s="237"/>
      <c r="I215" s="238">
        <f>ROUND(E215*H215,2)</f>
        <v>0</v>
      </c>
      <c r="J215" s="237"/>
      <c r="K215" s="238">
        <f>ROUND(E215*J215,2)</f>
        <v>0</v>
      </c>
      <c r="L215" s="238">
        <v>21</v>
      </c>
      <c r="M215" s="238">
        <f>G215*(1+L215/100)</f>
        <v>0</v>
      </c>
      <c r="N215" s="238">
        <v>1.4999999999999999E-4</v>
      </c>
      <c r="O215" s="238">
        <f>ROUND(E215*N215,2)</f>
        <v>0.03</v>
      </c>
      <c r="P215" s="238">
        <v>0</v>
      </c>
      <c r="Q215" s="238">
        <f>ROUND(E215*P215,2)</f>
        <v>0</v>
      </c>
      <c r="R215" s="238" t="s">
        <v>827</v>
      </c>
      <c r="S215" s="238" t="s">
        <v>214</v>
      </c>
      <c r="T215" s="239" t="s">
        <v>284</v>
      </c>
      <c r="U215" s="222">
        <v>0.16</v>
      </c>
      <c r="V215" s="222">
        <f>ROUND(E215*U215,2)</f>
        <v>30.09</v>
      </c>
      <c r="W215" s="222"/>
      <c r="X215" s="222" t="s">
        <v>248</v>
      </c>
      <c r="Y215" s="211"/>
      <c r="Z215" s="211"/>
      <c r="AA215" s="211"/>
      <c r="AB215" s="211"/>
      <c r="AC215" s="211"/>
      <c r="AD215" s="211"/>
      <c r="AE215" s="211"/>
      <c r="AF215" s="211"/>
      <c r="AG215" s="211" t="s">
        <v>745</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8" t="s">
        <v>3314</v>
      </c>
      <c r="D216" s="259"/>
      <c r="E216" s="260">
        <v>45.29</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8" t="s">
        <v>3311</v>
      </c>
      <c r="D217" s="259"/>
      <c r="E217" s="260">
        <v>142.78</v>
      </c>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ht="31.45" outlineLevel="1" x14ac:dyDescent="0.2">
      <c r="A218" s="233">
        <v>61</v>
      </c>
      <c r="B218" s="234" t="s">
        <v>3474</v>
      </c>
      <c r="C218" s="252" t="s">
        <v>3475</v>
      </c>
      <c r="D218" s="235" t="s">
        <v>294</v>
      </c>
      <c r="E218" s="236">
        <v>51.990119999999997</v>
      </c>
      <c r="F218" s="237"/>
      <c r="G218" s="238">
        <f>ROUND(E218*F218,2)</f>
        <v>0</v>
      </c>
      <c r="H218" s="237"/>
      <c r="I218" s="238">
        <f>ROUND(E218*H218,2)</f>
        <v>0</v>
      </c>
      <c r="J218" s="237"/>
      <c r="K218" s="238">
        <f>ROUND(E218*J218,2)</f>
        <v>0</v>
      </c>
      <c r="L218" s="238">
        <v>21</v>
      </c>
      <c r="M218" s="238">
        <f>G218*(1+L218/100)</f>
        <v>0</v>
      </c>
      <c r="N218" s="238">
        <v>0</v>
      </c>
      <c r="O218" s="238">
        <f>ROUND(E218*N218,2)</f>
        <v>0</v>
      </c>
      <c r="P218" s="238">
        <v>8.0000000000000002E-3</v>
      </c>
      <c r="Q218" s="238">
        <f>ROUND(E218*P218,2)</f>
        <v>0.42</v>
      </c>
      <c r="R218" s="238" t="s">
        <v>827</v>
      </c>
      <c r="S218" s="238" t="s">
        <v>214</v>
      </c>
      <c r="T218" s="239" t="s">
        <v>284</v>
      </c>
      <c r="U218" s="222">
        <v>0.05</v>
      </c>
      <c r="V218" s="222">
        <f>ROUND(E218*U218,2)</f>
        <v>2.6</v>
      </c>
      <c r="W218" s="222"/>
      <c r="X218" s="222" t="s">
        <v>248</v>
      </c>
      <c r="Y218" s="211"/>
      <c r="Z218" s="211"/>
      <c r="AA218" s="211"/>
      <c r="AB218" s="211"/>
      <c r="AC218" s="211"/>
      <c r="AD218" s="211"/>
      <c r="AE218" s="211"/>
      <c r="AF218" s="211"/>
      <c r="AG218" s="211" t="s">
        <v>745</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8" t="s">
        <v>3476</v>
      </c>
      <c r="D219" s="259"/>
      <c r="E219" s="260">
        <v>51.99</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ht="20.95" outlineLevel="1" x14ac:dyDescent="0.2">
      <c r="A220" s="233">
        <v>62</v>
      </c>
      <c r="B220" s="234" t="s">
        <v>3477</v>
      </c>
      <c r="C220" s="252" t="s">
        <v>3478</v>
      </c>
      <c r="D220" s="235" t="s">
        <v>294</v>
      </c>
      <c r="E220" s="236">
        <v>8.5535999999999994</v>
      </c>
      <c r="F220" s="237"/>
      <c r="G220" s="238">
        <f>ROUND(E220*F220,2)</f>
        <v>0</v>
      </c>
      <c r="H220" s="237"/>
      <c r="I220" s="238">
        <f>ROUND(E220*H220,2)</f>
        <v>0</v>
      </c>
      <c r="J220" s="237"/>
      <c r="K220" s="238">
        <f>ROUND(E220*J220,2)</f>
        <v>0</v>
      </c>
      <c r="L220" s="238">
        <v>21</v>
      </c>
      <c r="M220" s="238">
        <f>G220*(1+L220/100)</f>
        <v>0</v>
      </c>
      <c r="N220" s="238">
        <v>9.6000000000000002E-4</v>
      </c>
      <c r="O220" s="238">
        <f>ROUND(E220*N220,2)</f>
        <v>0.01</v>
      </c>
      <c r="P220" s="238">
        <v>0</v>
      </c>
      <c r="Q220" s="238">
        <f>ROUND(E220*P220,2)</f>
        <v>0</v>
      </c>
      <c r="R220" s="238" t="s">
        <v>343</v>
      </c>
      <c r="S220" s="238" t="s">
        <v>214</v>
      </c>
      <c r="T220" s="239" t="s">
        <v>284</v>
      </c>
      <c r="U220" s="222">
        <v>0</v>
      </c>
      <c r="V220" s="222">
        <f>ROUND(E220*U220,2)</f>
        <v>0</v>
      </c>
      <c r="W220" s="222"/>
      <c r="X220" s="222" t="s">
        <v>344</v>
      </c>
      <c r="Y220" s="211"/>
      <c r="Z220" s="211"/>
      <c r="AA220" s="211"/>
      <c r="AB220" s="211"/>
      <c r="AC220" s="211"/>
      <c r="AD220" s="211"/>
      <c r="AE220" s="211"/>
      <c r="AF220" s="211"/>
      <c r="AG220" s="211" t="s">
        <v>345</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8" t="s">
        <v>3479</v>
      </c>
      <c r="D221" s="259"/>
      <c r="E221" s="260">
        <v>8.5500000000000007</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33">
        <v>63</v>
      </c>
      <c r="B222" s="234" t="s">
        <v>2650</v>
      </c>
      <c r="C222" s="252" t="s">
        <v>2651</v>
      </c>
      <c r="D222" s="235" t="s">
        <v>338</v>
      </c>
      <c r="E222" s="236">
        <v>3.9609999999999999E-2</v>
      </c>
      <c r="F222" s="237"/>
      <c r="G222" s="238">
        <f>ROUND(E222*F222,2)</f>
        <v>0</v>
      </c>
      <c r="H222" s="237"/>
      <c r="I222" s="238">
        <f>ROUND(E222*H222,2)</f>
        <v>0</v>
      </c>
      <c r="J222" s="237"/>
      <c r="K222" s="238">
        <f>ROUND(E222*J222,2)</f>
        <v>0</v>
      </c>
      <c r="L222" s="238">
        <v>21</v>
      </c>
      <c r="M222" s="238">
        <f>G222*(1+L222/100)</f>
        <v>0</v>
      </c>
      <c r="N222" s="238">
        <v>0</v>
      </c>
      <c r="O222" s="238">
        <f>ROUND(E222*N222,2)</f>
        <v>0</v>
      </c>
      <c r="P222" s="238">
        <v>0</v>
      </c>
      <c r="Q222" s="238">
        <f>ROUND(E222*P222,2)</f>
        <v>0</v>
      </c>
      <c r="R222" s="238" t="s">
        <v>827</v>
      </c>
      <c r="S222" s="238" t="s">
        <v>214</v>
      </c>
      <c r="T222" s="239" t="s">
        <v>284</v>
      </c>
      <c r="U222" s="222">
        <v>1.966</v>
      </c>
      <c r="V222" s="222">
        <f>ROUND(E222*U222,2)</f>
        <v>0.08</v>
      </c>
      <c r="W222" s="222"/>
      <c r="X222" s="222" t="s">
        <v>248</v>
      </c>
      <c r="Y222" s="211"/>
      <c r="Z222" s="211"/>
      <c r="AA222" s="211"/>
      <c r="AB222" s="211"/>
      <c r="AC222" s="211"/>
      <c r="AD222" s="211"/>
      <c r="AE222" s="211"/>
      <c r="AF222" s="211"/>
      <c r="AG222" s="211" t="s">
        <v>745</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67" t="s">
        <v>824</v>
      </c>
      <c r="D223" s="265"/>
      <c r="E223" s="265"/>
      <c r="F223" s="265"/>
      <c r="G223" s="265"/>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286</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ht="20.95" outlineLevel="1" x14ac:dyDescent="0.2">
      <c r="A224" s="243">
        <v>64</v>
      </c>
      <c r="B224" s="244" t="s">
        <v>719</v>
      </c>
      <c r="C224" s="255" t="s">
        <v>720</v>
      </c>
      <c r="D224" s="245" t="s">
        <v>338</v>
      </c>
      <c r="E224" s="246">
        <v>0.41592000000000001</v>
      </c>
      <c r="F224" s="247"/>
      <c r="G224" s="248">
        <f>ROUND(E224*F224,2)</f>
        <v>0</v>
      </c>
      <c r="H224" s="247"/>
      <c r="I224" s="248">
        <f>ROUND(E224*H224,2)</f>
        <v>0</v>
      </c>
      <c r="J224" s="247"/>
      <c r="K224" s="248">
        <f>ROUND(E224*J224,2)</f>
        <v>0</v>
      </c>
      <c r="L224" s="248">
        <v>21</v>
      </c>
      <c r="M224" s="248">
        <f>G224*(1+L224/100)</f>
        <v>0</v>
      </c>
      <c r="N224" s="248">
        <v>0</v>
      </c>
      <c r="O224" s="248">
        <f>ROUND(E224*N224,2)</f>
        <v>0</v>
      </c>
      <c r="P224" s="248">
        <v>0</v>
      </c>
      <c r="Q224" s="248">
        <f>ROUND(E224*P224,2)</f>
        <v>0</v>
      </c>
      <c r="R224" s="248" t="s">
        <v>677</v>
      </c>
      <c r="S224" s="248" t="s">
        <v>214</v>
      </c>
      <c r="T224" s="249" t="s">
        <v>284</v>
      </c>
      <c r="U224" s="222">
        <v>0.93300000000000005</v>
      </c>
      <c r="V224" s="222">
        <f>ROUND(E224*U224,2)</f>
        <v>0.39</v>
      </c>
      <c r="W224" s="222"/>
      <c r="X224" s="222" t="s">
        <v>248</v>
      </c>
      <c r="Y224" s="211"/>
      <c r="Z224" s="211"/>
      <c r="AA224" s="211"/>
      <c r="AB224" s="211"/>
      <c r="AC224" s="211"/>
      <c r="AD224" s="211"/>
      <c r="AE224" s="211"/>
      <c r="AF224" s="211"/>
      <c r="AG224" s="211" t="s">
        <v>721</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43">
        <v>65</v>
      </c>
      <c r="B225" s="244" t="s">
        <v>722</v>
      </c>
      <c r="C225" s="255" t="s">
        <v>723</v>
      </c>
      <c r="D225" s="245" t="s">
        <v>338</v>
      </c>
      <c r="E225" s="246">
        <v>0.83184000000000002</v>
      </c>
      <c r="F225" s="247"/>
      <c r="G225" s="248">
        <f>ROUND(E225*F225,2)</f>
        <v>0</v>
      </c>
      <c r="H225" s="247"/>
      <c r="I225" s="248">
        <f>ROUND(E225*H225,2)</f>
        <v>0</v>
      </c>
      <c r="J225" s="247"/>
      <c r="K225" s="248">
        <f>ROUND(E225*J225,2)</f>
        <v>0</v>
      </c>
      <c r="L225" s="248">
        <v>21</v>
      </c>
      <c r="M225" s="248">
        <f>G225*(1+L225/100)</f>
        <v>0</v>
      </c>
      <c r="N225" s="248">
        <v>0</v>
      </c>
      <c r="O225" s="248">
        <f>ROUND(E225*N225,2)</f>
        <v>0</v>
      </c>
      <c r="P225" s="248">
        <v>0</v>
      </c>
      <c r="Q225" s="248">
        <f>ROUND(E225*P225,2)</f>
        <v>0</v>
      </c>
      <c r="R225" s="248" t="s">
        <v>677</v>
      </c>
      <c r="S225" s="248" t="s">
        <v>214</v>
      </c>
      <c r="T225" s="249" t="s">
        <v>284</v>
      </c>
      <c r="U225" s="222">
        <v>0.65300000000000002</v>
      </c>
      <c r="V225" s="222">
        <f>ROUND(E225*U225,2)</f>
        <v>0.54</v>
      </c>
      <c r="W225" s="222"/>
      <c r="X225" s="222" t="s">
        <v>248</v>
      </c>
      <c r="Y225" s="211"/>
      <c r="Z225" s="211"/>
      <c r="AA225" s="211"/>
      <c r="AB225" s="211"/>
      <c r="AC225" s="211"/>
      <c r="AD225" s="211"/>
      <c r="AE225" s="211"/>
      <c r="AF225" s="211"/>
      <c r="AG225" s="211" t="s">
        <v>721</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33">
        <v>66</v>
      </c>
      <c r="B226" s="234" t="s">
        <v>724</v>
      </c>
      <c r="C226" s="252" t="s">
        <v>725</v>
      </c>
      <c r="D226" s="235" t="s">
        <v>338</v>
      </c>
      <c r="E226" s="236">
        <v>0.41592000000000001</v>
      </c>
      <c r="F226" s="237"/>
      <c r="G226" s="238">
        <f>ROUND(E226*F226,2)</f>
        <v>0</v>
      </c>
      <c r="H226" s="237"/>
      <c r="I226" s="238">
        <f>ROUND(E226*H226,2)</f>
        <v>0</v>
      </c>
      <c r="J226" s="237"/>
      <c r="K226" s="238">
        <f>ROUND(E226*J226,2)</f>
        <v>0</v>
      </c>
      <c r="L226" s="238">
        <v>21</v>
      </c>
      <c r="M226" s="238">
        <f>G226*(1+L226/100)</f>
        <v>0</v>
      </c>
      <c r="N226" s="238">
        <v>0</v>
      </c>
      <c r="O226" s="238">
        <f>ROUND(E226*N226,2)</f>
        <v>0</v>
      </c>
      <c r="P226" s="238">
        <v>0</v>
      </c>
      <c r="Q226" s="238">
        <f>ROUND(E226*P226,2)</f>
        <v>0</v>
      </c>
      <c r="R226" s="238" t="s">
        <v>677</v>
      </c>
      <c r="S226" s="238" t="s">
        <v>214</v>
      </c>
      <c r="T226" s="239" t="s">
        <v>284</v>
      </c>
      <c r="U226" s="222">
        <v>0.49</v>
      </c>
      <c r="V226" s="222">
        <f>ROUND(E226*U226,2)</f>
        <v>0.2</v>
      </c>
      <c r="W226" s="222"/>
      <c r="X226" s="222" t="s">
        <v>248</v>
      </c>
      <c r="Y226" s="211"/>
      <c r="Z226" s="211"/>
      <c r="AA226" s="211"/>
      <c r="AB226" s="211"/>
      <c r="AC226" s="211"/>
      <c r="AD226" s="211"/>
      <c r="AE226" s="211"/>
      <c r="AF226" s="211"/>
      <c r="AG226" s="211" t="s">
        <v>721</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53" t="s">
        <v>726</v>
      </c>
      <c r="D227" s="240"/>
      <c r="E227" s="240"/>
      <c r="F227" s="240"/>
      <c r="G227" s="240"/>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219</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43">
        <v>67</v>
      </c>
      <c r="B228" s="244" t="s">
        <v>727</v>
      </c>
      <c r="C228" s="255" t="s">
        <v>728</v>
      </c>
      <c r="D228" s="245" t="s">
        <v>338</v>
      </c>
      <c r="E228" s="246">
        <v>10.398020000000001</v>
      </c>
      <c r="F228" s="247"/>
      <c r="G228" s="248">
        <f>ROUND(E228*F228,2)</f>
        <v>0</v>
      </c>
      <c r="H228" s="247"/>
      <c r="I228" s="248">
        <f>ROUND(E228*H228,2)</f>
        <v>0</v>
      </c>
      <c r="J228" s="247"/>
      <c r="K228" s="248">
        <f>ROUND(E228*J228,2)</f>
        <v>0</v>
      </c>
      <c r="L228" s="248">
        <v>21</v>
      </c>
      <c r="M228" s="248">
        <f>G228*(1+L228/100)</f>
        <v>0</v>
      </c>
      <c r="N228" s="248">
        <v>0</v>
      </c>
      <c r="O228" s="248">
        <f>ROUND(E228*N228,2)</f>
        <v>0</v>
      </c>
      <c r="P228" s="248">
        <v>0</v>
      </c>
      <c r="Q228" s="248">
        <f>ROUND(E228*P228,2)</f>
        <v>0</v>
      </c>
      <c r="R228" s="248" t="s">
        <v>677</v>
      </c>
      <c r="S228" s="248" t="s">
        <v>214</v>
      </c>
      <c r="T228" s="249" t="s">
        <v>284</v>
      </c>
      <c r="U228" s="222">
        <v>0</v>
      </c>
      <c r="V228" s="222">
        <f>ROUND(E228*U228,2)</f>
        <v>0</v>
      </c>
      <c r="W228" s="222"/>
      <c r="X228" s="222" t="s">
        <v>248</v>
      </c>
      <c r="Y228" s="211"/>
      <c r="Z228" s="211"/>
      <c r="AA228" s="211"/>
      <c r="AB228" s="211"/>
      <c r="AC228" s="211"/>
      <c r="AD228" s="211"/>
      <c r="AE228" s="211"/>
      <c r="AF228" s="211"/>
      <c r="AG228" s="211" t="s">
        <v>721</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43">
        <v>68</v>
      </c>
      <c r="B229" s="244" t="s">
        <v>729</v>
      </c>
      <c r="C229" s="255" t="s">
        <v>730</v>
      </c>
      <c r="D229" s="245" t="s">
        <v>338</v>
      </c>
      <c r="E229" s="246">
        <v>0.41592000000000001</v>
      </c>
      <c r="F229" s="247"/>
      <c r="G229" s="248">
        <f>ROUND(E229*F229,2)</f>
        <v>0</v>
      </c>
      <c r="H229" s="247"/>
      <c r="I229" s="248">
        <f>ROUND(E229*H229,2)</f>
        <v>0</v>
      </c>
      <c r="J229" s="247"/>
      <c r="K229" s="248">
        <f>ROUND(E229*J229,2)</f>
        <v>0</v>
      </c>
      <c r="L229" s="248">
        <v>21</v>
      </c>
      <c r="M229" s="248">
        <f>G229*(1+L229/100)</f>
        <v>0</v>
      </c>
      <c r="N229" s="248">
        <v>0</v>
      </c>
      <c r="O229" s="248">
        <f>ROUND(E229*N229,2)</f>
        <v>0</v>
      </c>
      <c r="P229" s="248">
        <v>0</v>
      </c>
      <c r="Q229" s="248">
        <f>ROUND(E229*P229,2)</f>
        <v>0</v>
      </c>
      <c r="R229" s="248" t="s">
        <v>677</v>
      </c>
      <c r="S229" s="248" t="s">
        <v>214</v>
      </c>
      <c r="T229" s="249" t="s">
        <v>284</v>
      </c>
      <c r="U229" s="222">
        <v>0.94199999999999995</v>
      </c>
      <c r="V229" s="222">
        <f>ROUND(E229*U229,2)</f>
        <v>0.39</v>
      </c>
      <c r="W229" s="222"/>
      <c r="X229" s="222" t="s">
        <v>248</v>
      </c>
      <c r="Y229" s="211"/>
      <c r="Z229" s="211"/>
      <c r="AA229" s="211"/>
      <c r="AB229" s="211"/>
      <c r="AC229" s="211"/>
      <c r="AD229" s="211"/>
      <c r="AE229" s="211"/>
      <c r="AF229" s="211"/>
      <c r="AG229" s="211" t="s">
        <v>721</v>
      </c>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ht="20.95" outlineLevel="1" x14ac:dyDescent="0.2">
      <c r="A230" s="243">
        <v>69</v>
      </c>
      <c r="B230" s="244" t="s">
        <v>731</v>
      </c>
      <c r="C230" s="255" t="s">
        <v>732</v>
      </c>
      <c r="D230" s="245" t="s">
        <v>338</v>
      </c>
      <c r="E230" s="246">
        <v>8.3184199999999997</v>
      </c>
      <c r="F230" s="247"/>
      <c r="G230" s="248">
        <f>ROUND(E230*F230,2)</f>
        <v>0</v>
      </c>
      <c r="H230" s="247"/>
      <c r="I230" s="248">
        <f>ROUND(E230*H230,2)</f>
        <v>0</v>
      </c>
      <c r="J230" s="247"/>
      <c r="K230" s="248">
        <f>ROUND(E230*J230,2)</f>
        <v>0</v>
      </c>
      <c r="L230" s="248">
        <v>21</v>
      </c>
      <c r="M230" s="248">
        <f>G230*(1+L230/100)</f>
        <v>0</v>
      </c>
      <c r="N230" s="248">
        <v>0</v>
      </c>
      <c r="O230" s="248">
        <f>ROUND(E230*N230,2)</f>
        <v>0</v>
      </c>
      <c r="P230" s="248">
        <v>0</v>
      </c>
      <c r="Q230" s="248">
        <f>ROUND(E230*P230,2)</f>
        <v>0</v>
      </c>
      <c r="R230" s="248" t="s">
        <v>677</v>
      </c>
      <c r="S230" s="248" t="s">
        <v>214</v>
      </c>
      <c r="T230" s="249" t="s">
        <v>284</v>
      </c>
      <c r="U230" s="222">
        <v>0.105</v>
      </c>
      <c r="V230" s="222">
        <f>ROUND(E230*U230,2)</f>
        <v>0.87</v>
      </c>
      <c r="W230" s="222"/>
      <c r="X230" s="222" t="s">
        <v>248</v>
      </c>
      <c r="Y230" s="211"/>
      <c r="Z230" s="211"/>
      <c r="AA230" s="211"/>
      <c r="AB230" s="211"/>
      <c r="AC230" s="211"/>
      <c r="AD230" s="211"/>
      <c r="AE230" s="211"/>
      <c r="AF230" s="211"/>
      <c r="AG230" s="211" t="s">
        <v>721</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43">
        <v>70</v>
      </c>
      <c r="B231" s="244" t="s">
        <v>3480</v>
      </c>
      <c r="C231" s="255" t="s">
        <v>3481</v>
      </c>
      <c r="D231" s="245" t="s">
        <v>338</v>
      </c>
      <c r="E231" s="246">
        <v>0.41592000000000001</v>
      </c>
      <c r="F231" s="247"/>
      <c r="G231" s="248">
        <f>ROUND(E231*F231,2)</f>
        <v>0</v>
      </c>
      <c r="H231" s="247"/>
      <c r="I231" s="248">
        <f>ROUND(E231*H231,2)</f>
        <v>0</v>
      </c>
      <c r="J231" s="247"/>
      <c r="K231" s="248">
        <f>ROUND(E231*J231,2)</f>
        <v>0</v>
      </c>
      <c r="L231" s="248">
        <v>21</v>
      </c>
      <c r="M231" s="248">
        <f>G231*(1+L231/100)</f>
        <v>0</v>
      </c>
      <c r="N231" s="248">
        <v>0</v>
      </c>
      <c r="O231" s="248">
        <f>ROUND(E231*N231,2)</f>
        <v>0</v>
      </c>
      <c r="P231" s="248">
        <v>0</v>
      </c>
      <c r="Q231" s="248">
        <f>ROUND(E231*P231,2)</f>
        <v>0</v>
      </c>
      <c r="R231" s="248" t="s">
        <v>677</v>
      </c>
      <c r="S231" s="248" t="s">
        <v>214</v>
      </c>
      <c r="T231" s="249" t="s">
        <v>284</v>
      </c>
      <c r="U231" s="222">
        <v>0</v>
      </c>
      <c r="V231" s="222">
        <f>ROUND(E231*U231,2)</f>
        <v>0</v>
      </c>
      <c r="W231" s="222"/>
      <c r="X231" s="222" t="s">
        <v>248</v>
      </c>
      <c r="Y231" s="211"/>
      <c r="Z231" s="211"/>
      <c r="AA231" s="211"/>
      <c r="AB231" s="211"/>
      <c r="AC231" s="211"/>
      <c r="AD231" s="211"/>
      <c r="AE231" s="211"/>
      <c r="AF231" s="211"/>
      <c r="AG231" s="211" t="s">
        <v>721</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33">
        <v>71</v>
      </c>
      <c r="B232" s="234" t="s">
        <v>735</v>
      </c>
      <c r="C232" s="252" t="s">
        <v>736</v>
      </c>
      <c r="D232" s="235" t="s">
        <v>338</v>
      </c>
      <c r="E232" s="236">
        <v>0.41592000000000001</v>
      </c>
      <c r="F232" s="237"/>
      <c r="G232" s="238">
        <f>ROUND(E232*F232,2)</f>
        <v>0</v>
      </c>
      <c r="H232" s="237"/>
      <c r="I232" s="238">
        <f>ROUND(E232*H232,2)</f>
        <v>0</v>
      </c>
      <c r="J232" s="237"/>
      <c r="K232" s="238">
        <f>ROUND(E232*J232,2)</f>
        <v>0</v>
      </c>
      <c r="L232" s="238">
        <v>21</v>
      </c>
      <c r="M232" s="238">
        <f>G232*(1+L232/100)</f>
        <v>0</v>
      </c>
      <c r="N232" s="238">
        <v>0</v>
      </c>
      <c r="O232" s="238">
        <f>ROUND(E232*N232,2)</f>
        <v>0</v>
      </c>
      <c r="P232" s="238">
        <v>0</v>
      </c>
      <c r="Q232" s="238">
        <f>ROUND(E232*P232,2)</f>
        <v>0</v>
      </c>
      <c r="R232" s="238" t="s">
        <v>737</v>
      </c>
      <c r="S232" s="238" t="s">
        <v>214</v>
      </c>
      <c r="T232" s="239" t="s">
        <v>284</v>
      </c>
      <c r="U232" s="222">
        <v>6.0000000000000001E-3</v>
      </c>
      <c r="V232" s="222">
        <f>ROUND(E232*U232,2)</f>
        <v>0</v>
      </c>
      <c r="W232" s="222"/>
      <c r="X232" s="222" t="s">
        <v>248</v>
      </c>
      <c r="Y232" s="211"/>
      <c r="Z232" s="211"/>
      <c r="AA232" s="211"/>
      <c r="AB232" s="211"/>
      <c r="AC232" s="211"/>
      <c r="AD232" s="211"/>
      <c r="AE232" s="211"/>
      <c r="AF232" s="211"/>
      <c r="AG232" s="211" t="s">
        <v>721</v>
      </c>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7" t="s">
        <v>738</v>
      </c>
      <c r="D233" s="265"/>
      <c r="E233" s="265"/>
      <c r="F233" s="265"/>
      <c r="G233" s="265"/>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286</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ht="13.1" x14ac:dyDescent="0.2">
      <c r="A234" s="227" t="s">
        <v>209</v>
      </c>
      <c r="B234" s="228" t="s">
        <v>144</v>
      </c>
      <c r="C234" s="251" t="s">
        <v>145</v>
      </c>
      <c r="D234" s="229"/>
      <c r="E234" s="230"/>
      <c r="F234" s="231"/>
      <c r="G234" s="231">
        <f>SUMIF(AG235:AG246,"&lt;&gt;NOR",G235:G246)</f>
        <v>0</v>
      </c>
      <c r="H234" s="231"/>
      <c r="I234" s="231">
        <f>SUM(I235:I246)</f>
        <v>0</v>
      </c>
      <c r="J234" s="231"/>
      <c r="K234" s="231">
        <f>SUM(K235:K246)</f>
        <v>0</v>
      </c>
      <c r="L234" s="231"/>
      <c r="M234" s="231">
        <f>SUM(M235:M246)</f>
        <v>0</v>
      </c>
      <c r="N234" s="231"/>
      <c r="O234" s="231">
        <f>SUM(O235:O246)</f>
        <v>0</v>
      </c>
      <c r="P234" s="231"/>
      <c r="Q234" s="231">
        <f>SUM(Q235:Q246)</f>
        <v>1.04</v>
      </c>
      <c r="R234" s="231"/>
      <c r="S234" s="231"/>
      <c r="T234" s="232"/>
      <c r="U234" s="226"/>
      <c r="V234" s="226">
        <f>SUM(V235:V246)</f>
        <v>6.01</v>
      </c>
      <c r="W234" s="226"/>
      <c r="X234" s="226"/>
      <c r="AG234" t="s">
        <v>210</v>
      </c>
    </row>
    <row r="235" spans="1:60" outlineLevel="1" x14ac:dyDescent="0.2">
      <c r="A235" s="233">
        <v>72</v>
      </c>
      <c r="B235" s="234" t="s">
        <v>3482</v>
      </c>
      <c r="C235" s="252" t="s">
        <v>3483</v>
      </c>
      <c r="D235" s="235" t="s">
        <v>294</v>
      </c>
      <c r="E235" s="236">
        <v>51.990119999999997</v>
      </c>
      <c r="F235" s="237"/>
      <c r="G235" s="238">
        <f>ROUND(E235*F235,2)</f>
        <v>0</v>
      </c>
      <c r="H235" s="237"/>
      <c r="I235" s="238">
        <f>ROUND(E235*H235,2)</f>
        <v>0</v>
      </c>
      <c r="J235" s="237"/>
      <c r="K235" s="238">
        <f>ROUND(E235*J235,2)</f>
        <v>0</v>
      </c>
      <c r="L235" s="238">
        <v>21</v>
      </c>
      <c r="M235" s="238">
        <f>G235*(1+L235/100)</f>
        <v>0</v>
      </c>
      <c r="N235" s="238">
        <v>0</v>
      </c>
      <c r="O235" s="238">
        <f>ROUND(E235*N235,2)</f>
        <v>0</v>
      </c>
      <c r="P235" s="238">
        <v>0.02</v>
      </c>
      <c r="Q235" s="238">
        <f>ROUND(E235*P235,2)</f>
        <v>1.04</v>
      </c>
      <c r="R235" s="238"/>
      <c r="S235" s="238" t="s">
        <v>247</v>
      </c>
      <c r="T235" s="239" t="s">
        <v>215</v>
      </c>
      <c r="U235" s="222">
        <v>0</v>
      </c>
      <c r="V235" s="222">
        <f>ROUND(E235*U235,2)</f>
        <v>0</v>
      </c>
      <c r="W235" s="222"/>
      <c r="X235" s="222" t="s">
        <v>248</v>
      </c>
      <c r="Y235" s="211"/>
      <c r="Z235" s="211"/>
      <c r="AA235" s="211"/>
      <c r="AB235" s="211"/>
      <c r="AC235" s="211"/>
      <c r="AD235" s="211"/>
      <c r="AE235" s="211"/>
      <c r="AF235" s="211"/>
      <c r="AG235" s="211" t="s">
        <v>745</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18"/>
      <c r="B236" s="219"/>
      <c r="C236" s="268" t="s">
        <v>3476</v>
      </c>
      <c r="D236" s="259"/>
      <c r="E236" s="260">
        <v>51.99</v>
      </c>
      <c r="F236" s="222"/>
      <c r="G236" s="222"/>
      <c r="H236" s="222"/>
      <c r="I236" s="222"/>
      <c r="J236" s="222"/>
      <c r="K236" s="222"/>
      <c r="L236" s="222"/>
      <c r="M236" s="222"/>
      <c r="N236" s="222"/>
      <c r="O236" s="222"/>
      <c r="P236" s="222"/>
      <c r="Q236" s="222"/>
      <c r="R236" s="222"/>
      <c r="S236" s="222"/>
      <c r="T236" s="222"/>
      <c r="U236" s="222"/>
      <c r="V236" s="222"/>
      <c r="W236" s="222"/>
      <c r="X236" s="222"/>
      <c r="Y236" s="211"/>
      <c r="Z236" s="211"/>
      <c r="AA236" s="211"/>
      <c r="AB236" s="211"/>
      <c r="AC236" s="211"/>
      <c r="AD236" s="211"/>
      <c r="AE236" s="211"/>
      <c r="AF236" s="211"/>
      <c r="AG236" s="211" t="s">
        <v>288</v>
      </c>
      <c r="AH236" s="211">
        <v>0</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ht="20.95" outlineLevel="1" x14ac:dyDescent="0.2">
      <c r="A237" s="243">
        <v>73</v>
      </c>
      <c r="B237" s="244" t="s">
        <v>719</v>
      </c>
      <c r="C237" s="255" t="s">
        <v>720</v>
      </c>
      <c r="D237" s="245" t="s">
        <v>338</v>
      </c>
      <c r="E237" s="246">
        <v>1.0398000000000001</v>
      </c>
      <c r="F237" s="247"/>
      <c r="G237" s="248">
        <f>ROUND(E237*F237,2)</f>
        <v>0</v>
      </c>
      <c r="H237" s="247"/>
      <c r="I237" s="248">
        <f>ROUND(E237*H237,2)</f>
        <v>0</v>
      </c>
      <c r="J237" s="247"/>
      <c r="K237" s="248">
        <f>ROUND(E237*J237,2)</f>
        <v>0</v>
      </c>
      <c r="L237" s="248">
        <v>21</v>
      </c>
      <c r="M237" s="248">
        <f>G237*(1+L237/100)</f>
        <v>0</v>
      </c>
      <c r="N237" s="248">
        <v>0</v>
      </c>
      <c r="O237" s="248">
        <f>ROUND(E237*N237,2)</f>
        <v>0</v>
      </c>
      <c r="P237" s="248">
        <v>0</v>
      </c>
      <c r="Q237" s="248">
        <f>ROUND(E237*P237,2)</f>
        <v>0</v>
      </c>
      <c r="R237" s="248" t="s">
        <v>677</v>
      </c>
      <c r="S237" s="248" t="s">
        <v>214</v>
      </c>
      <c r="T237" s="249" t="s">
        <v>284</v>
      </c>
      <c r="U237" s="222">
        <v>0.93300000000000005</v>
      </c>
      <c r="V237" s="222">
        <f>ROUND(E237*U237,2)</f>
        <v>0.97</v>
      </c>
      <c r="W237" s="222"/>
      <c r="X237" s="222" t="s">
        <v>248</v>
      </c>
      <c r="Y237" s="211"/>
      <c r="Z237" s="211"/>
      <c r="AA237" s="211"/>
      <c r="AB237" s="211"/>
      <c r="AC237" s="211"/>
      <c r="AD237" s="211"/>
      <c r="AE237" s="211"/>
      <c r="AF237" s="211"/>
      <c r="AG237" s="211" t="s">
        <v>721</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43">
        <v>74</v>
      </c>
      <c r="B238" s="244" t="s">
        <v>722</v>
      </c>
      <c r="C238" s="255" t="s">
        <v>723</v>
      </c>
      <c r="D238" s="245" t="s">
        <v>338</v>
      </c>
      <c r="E238" s="246">
        <v>2.0796000000000001</v>
      </c>
      <c r="F238" s="247"/>
      <c r="G238" s="248">
        <f>ROUND(E238*F238,2)</f>
        <v>0</v>
      </c>
      <c r="H238" s="247"/>
      <c r="I238" s="248">
        <f>ROUND(E238*H238,2)</f>
        <v>0</v>
      </c>
      <c r="J238" s="247"/>
      <c r="K238" s="248">
        <f>ROUND(E238*J238,2)</f>
        <v>0</v>
      </c>
      <c r="L238" s="248">
        <v>21</v>
      </c>
      <c r="M238" s="248">
        <f>G238*(1+L238/100)</f>
        <v>0</v>
      </c>
      <c r="N238" s="248">
        <v>0</v>
      </c>
      <c r="O238" s="248">
        <f>ROUND(E238*N238,2)</f>
        <v>0</v>
      </c>
      <c r="P238" s="248">
        <v>0</v>
      </c>
      <c r="Q238" s="248">
        <f>ROUND(E238*P238,2)</f>
        <v>0</v>
      </c>
      <c r="R238" s="248" t="s">
        <v>677</v>
      </c>
      <c r="S238" s="248" t="s">
        <v>214</v>
      </c>
      <c r="T238" s="249" t="s">
        <v>284</v>
      </c>
      <c r="U238" s="222">
        <v>0.65300000000000002</v>
      </c>
      <c r="V238" s="222">
        <f>ROUND(E238*U238,2)</f>
        <v>1.36</v>
      </c>
      <c r="W238" s="222"/>
      <c r="X238" s="222" t="s">
        <v>248</v>
      </c>
      <c r="Y238" s="211"/>
      <c r="Z238" s="211"/>
      <c r="AA238" s="211"/>
      <c r="AB238" s="211"/>
      <c r="AC238" s="211"/>
      <c r="AD238" s="211"/>
      <c r="AE238" s="211"/>
      <c r="AF238" s="211"/>
      <c r="AG238" s="211" t="s">
        <v>721</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33">
        <v>75</v>
      </c>
      <c r="B239" s="234" t="s">
        <v>724</v>
      </c>
      <c r="C239" s="252" t="s">
        <v>725</v>
      </c>
      <c r="D239" s="235" t="s">
        <v>338</v>
      </c>
      <c r="E239" s="236">
        <v>1.0398000000000001</v>
      </c>
      <c r="F239" s="237"/>
      <c r="G239" s="238">
        <f>ROUND(E239*F239,2)</f>
        <v>0</v>
      </c>
      <c r="H239" s="237"/>
      <c r="I239" s="238">
        <f>ROUND(E239*H239,2)</f>
        <v>0</v>
      </c>
      <c r="J239" s="237"/>
      <c r="K239" s="238">
        <f>ROUND(E239*J239,2)</f>
        <v>0</v>
      </c>
      <c r="L239" s="238">
        <v>21</v>
      </c>
      <c r="M239" s="238">
        <f>G239*(1+L239/100)</f>
        <v>0</v>
      </c>
      <c r="N239" s="238">
        <v>0</v>
      </c>
      <c r="O239" s="238">
        <f>ROUND(E239*N239,2)</f>
        <v>0</v>
      </c>
      <c r="P239" s="238">
        <v>0</v>
      </c>
      <c r="Q239" s="238">
        <f>ROUND(E239*P239,2)</f>
        <v>0</v>
      </c>
      <c r="R239" s="238" t="s">
        <v>677</v>
      </c>
      <c r="S239" s="238" t="s">
        <v>214</v>
      </c>
      <c r="T239" s="239" t="s">
        <v>284</v>
      </c>
      <c r="U239" s="222">
        <v>0.49</v>
      </c>
      <c r="V239" s="222">
        <f>ROUND(E239*U239,2)</f>
        <v>0.51</v>
      </c>
      <c r="W239" s="222"/>
      <c r="X239" s="222" t="s">
        <v>248</v>
      </c>
      <c r="Y239" s="211"/>
      <c r="Z239" s="211"/>
      <c r="AA239" s="211"/>
      <c r="AB239" s="211"/>
      <c r="AC239" s="211"/>
      <c r="AD239" s="211"/>
      <c r="AE239" s="211"/>
      <c r="AF239" s="211"/>
      <c r="AG239" s="211" t="s">
        <v>721</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53" t="s">
        <v>726</v>
      </c>
      <c r="D240" s="240"/>
      <c r="E240" s="240"/>
      <c r="F240" s="240"/>
      <c r="G240" s="240"/>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219</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43">
        <v>76</v>
      </c>
      <c r="B241" s="244" t="s">
        <v>727</v>
      </c>
      <c r="C241" s="255" t="s">
        <v>728</v>
      </c>
      <c r="D241" s="245" t="s">
        <v>338</v>
      </c>
      <c r="E241" s="246">
        <v>25.995059999999999</v>
      </c>
      <c r="F241" s="247"/>
      <c r="G241" s="248">
        <f>ROUND(E241*F241,2)</f>
        <v>0</v>
      </c>
      <c r="H241" s="247"/>
      <c r="I241" s="248">
        <f>ROUND(E241*H241,2)</f>
        <v>0</v>
      </c>
      <c r="J241" s="247"/>
      <c r="K241" s="248">
        <f>ROUND(E241*J241,2)</f>
        <v>0</v>
      </c>
      <c r="L241" s="248">
        <v>21</v>
      </c>
      <c r="M241" s="248">
        <f>G241*(1+L241/100)</f>
        <v>0</v>
      </c>
      <c r="N241" s="248">
        <v>0</v>
      </c>
      <c r="O241" s="248">
        <f>ROUND(E241*N241,2)</f>
        <v>0</v>
      </c>
      <c r="P241" s="248">
        <v>0</v>
      </c>
      <c r="Q241" s="248">
        <f>ROUND(E241*P241,2)</f>
        <v>0</v>
      </c>
      <c r="R241" s="248" t="s">
        <v>677</v>
      </c>
      <c r="S241" s="248" t="s">
        <v>214</v>
      </c>
      <c r="T241" s="249" t="s">
        <v>284</v>
      </c>
      <c r="U241" s="222">
        <v>0</v>
      </c>
      <c r="V241" s="222">
        <f>ROUND(E241*U241,2)</f>
        <v>0</v>
      </c>
      <c r="W241" s="222"/>
      <c r="X241" s="222" t="s">
        <v>248</v>
      </c>
      <c r="Y241" s="211"/>
      <c r="Z241" s="211"/>
      <c r="AA241" s="211"/>
      <c r="AB241" s="211"/>
      <c r="AC241" s="211"/>
      <c r="AD241" s="211"/>
      <c r="AE241" s="211"/>
      <c r="AF241" s="211"/>
      <c r="AG241" s="211" t="s">
        <v>721</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43">
        <v>77</v>
      </c>
      <c r="B242" s="244" t="s">
        <v>729</v>
      </c>
      <c r="C242" s="255" t="s">
        <v>730</v>
      </c>
      <c r="D242" s="245" t="s">
        <v>338</v>
      </c>
      <c r="E242" s="246">
        <v>1.0398000000000001</v>
      </c>
      <c r="F242" s="247"/>
      <c r="G242" s="248">
        <f>ROUND(E242*F242,2)</f>
        <v>0</v>
      </c>
      <c r="H242" s="247"/>
      <c r="I242" s="248">
        <f>ROUND(E242*H242,2)</f>
        <v>0</v>
      </c>
      <c r="J242" s="247"/>
      <c r="K242" s="248">
        <f>ROUND(E242*J242,2)</f>
        <v>0</v>
      </c>
      <c r="L242" s="248">
        <v>21</v>
      </c>
      <c r="M242" s="248">
        <f>G242*(1+L242/100)</f>
        <v>0</v>
      </c>
      <c r="N242" s="248">
        <v>0</v>
      </c>
      <c r="O242" s="248">
        <f>ROUND(E242*N242,2)</f>
        <v>0</v>
      </c>
      <c r="P242" s="248">
        <v>0</v>
      </c>
      <c r="Q242" s="248">
        <f>ROUND(E242*P242,2)</f>
        <v>0</v>
      </c>
      <c r="R242" s="248" t="s">
        <v>677</v>
      </c>
      <c r="S242" s="248" t="s">
        <v>214</v>
      </c>
      <c r="T242" s="249" t="s">
        <v>284</v>
      </c>
      <c r="U242" s="222">
        <v>0.94199999999999995</v>
      </c>
      <c r="V242" s="222">
        <f>ROUND(E242*U242,2)</f>
        <v>0.98</v>
      </c>
      <c r="W242" s="222"/>
      <c r="X242" s="222" t="s">
        <v>248</v>
      </c>
      <c r="Y242" s="211"/>
      <c r="Z242" s="211"/>
      <c r="AA242" s="211"/>
      <c r="AB242" s="211"/>
      <c r="AC242" s="211"/>
      <c r="AD242" s="211"/>
      <c r="AE242" s="211"/>
      <c r="AF242" s="211"/>
      <c r="AG242" s="211" t="s">
        <v>721</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ht="20.95" outlineLevel="1" x14ac:dyDescent="0.2">
      <c r="A243" s="243">
        <v>78</v>
      </c>
      <c r="B243" s="244" t="s">
        <v>731</v>
      </c>
      <c r="C243" s="255" t="s">
        <v>732</v>
      </c>
      <c r="D243" s="245" t="s">
        <v>338</v>
      </c>
      <c r="E243" s="246">
        <v>20.796050000000001</v>
      </c>
      <c r="F243" s="247"/>
      <c r="G243" s="248">
        <f>ROUND(E243*F243,2)</f>
        <v>0</v>
      </c>
      <c r="H243" s="247"/>
      <c r="I243" s="248">
        <f>ROUND(E243*H243,2)</f>
        <v>0</v>
      </c>
      <c r="J243" s="247"/>
      <c r="K243" s="248">
        <f>ROUND(E243*J243,2)</f>
        <v>0</v>
      </c>
      <c r="L243" s="248">
        <v>21</v>
      </c>
      <c r="M243" s="248">
        <f>G243*(1+L243/100)</f>
        <v>0</v>
      </c>
      <c r="N243" s="248">
        <v>0</v>
      </c>
      <c r="O243" s="248">
        <f>ROUND(E243*N243,2)</f>
        <v>0</v>
      </c>
      <c r="P243" s="248">
        <v>0</v>
      </c>
      <c r="Q243" s="248">
        <f>ROUND(E243*P243,2)</f>
        <v>0</v>
      </c>
      <c r="R243" s="248" t="s">
        <v>677</v>
      </c>
      <c r="S243" s="248" t="s">
        <v>214</v>
      </c>
      <c r="T243" s="249" t="s">
        <v>284</v>
      </c>
      <c r="U243" s="222">
        <v>0.105</v>
      </c>
      <c r="V243" s="222">
        <f>ROUND(E243*U243,2)</f>
        <v>2.1800000000000002</v>
      </c>
      <c r="W243" s="222"/>
      <c r="X243" s="222" t="s">
        <v>248</v>
      </c>
      <c r="Y243" s="211"/>
      <c r="Z243" s="211"/>
      <c r="AA243" s="211"/>
      <c r="AB243" s="211"/>
      <c r="AC243" s="211"/>
      <c r="AD243" s="211"/>
      <c r="AE243" s="211"/>
      <c r="AF243" s="211"/>
      <c r="AG243" s="211" t="s">
        <v>721</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43">
        <v>79</v>
      </c>
      <c r="B244" s="244" t="s">
        <v>906</v>
      </c>
      <c r="C244" s="255" t="s">
        <v>907</v>
      </c>
      <c r="D244" s="245" t="s">
        <v>338</v>
      </c>
      <c r="E244" s="246">
        <v>1.0398000000000001</v>
      </c>
      <c r="F244" s="247"/>
      <c r="G244" s="248">
        <f>ROUND(E244*F244,2)</f>
        <v>0</v>
      </c>
      <c r="H244" s="247"/>
      <c r="I244" s="248">
        <f>ROUND(E244*H244,2)</f>
        <v>0</v>
      </c>
      <c r="J244" s="247"/>
      <c r="K244" s="248">
        <f>ROUND(E244*J244,2)</f>
        <v>0</v>
      </c>
      <c r="L244" s="248">
        <v>21</v>
      </c>
      <c r="M244" s="248">
        <f>G244*(1+L244/100)</f>
        <v>0</v>
      </c>
      <c r="N244" s="248">
        <v>0</v>
      </c>
      <c r="O244" s="248">
        <f>ROUND(E244*N244,2)</f>
        <v>0</v>
      </c>
      <c r="P244" s="248">
        <v>0</v>
      </c>
      <c r="Q244" s="248">
        <f>ROUND(E244*P244,2)</f>
        <v>0</v>
      </c>
      <c r="R244" s="248" t="s">
        <v>677</v>
      </c>
      <c r="S244" s="248" t="s">
        <v>214</v>
      </c>
      <c r="T244" s="249" t="s">
        <v>284</v>
      </c>
      <c r="U244" s="222">
        <v>0</v>
      </c>
      <c r="V244" s="222">
        <f>ROUND(E244*U244,2)</f>
        <v>0</v>
      </c>
      <c r="W244" s="222"/>
      <c r="X244" s="222" t="s">
        <v>248</v>
      </c>
      <c r="Y244" s="211"/>
      <c r="Z244" s="211"/>
      <c r="AA244" s="211"/>
      <c r="AB244" s="211"/>
      <c r="AC244" s="211"/>
      <c r="AD244" s="211"/>
      <c r="AE244" s="211"/>
      <c r="AF244" s="211"/>
      <c r="AG244" s="211" t="s">
        <v>721</v>
      </c>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33">
        <v>80</v>
      </c>
      <c r="B245" s="234" t="s">
        <v>735</v>
      </c>
      <c r="C245" s="252" t="s">
        <v>736</v>
      </c>
      <c r="D245" s="235" t="s">
        <v>338</v>
      </c>
      <c r="E245" s="236">
        <v>1.0398000000000001</v>
      </c>
      <c r="F245" s="237"/>
      <c r="G245" s="238">
        <f>ROUND(E245*F245,2)</f>
        <v>0</v>
      </c>
      <c r="H245" s="237"/>
      <c r="I245" s="238">
        <f>ROUND(E245*H245,2)</f>
        <v>0</v>
      </c>
      <c r="J245" s="237"/>
      <c r="K245" s="238">
        <f>ROUND(E245*J245,2)</f>
        <v>0</v>
      </c>
      <c r="L245" s="238">
        <v>21</v>
      </c>
      <c r="M245" s="238">
        <f>G245*(1+L245/100)</f>
        <v>0</v>
      </c>
      <c r="N245" s="238">
        <v>0</v>
      </c>
      <c r="O245" s="238">
        <f>ROUND(E245*N245,2)</f>
        <v>0</v>
      </c>
      <c r="P245" s="238">
        <v>0</v>
      </c>
      <c r="Q245" s="238">
        <f>ROUND(E245*P245,2)</f>
        <v>0</v>
      </c>
      <c r="R245" s="238" t="s">
        <v>737</v>
      </c>
      <c r="S245" s="238" t="s">
        <v>214</v>
      </c>
      <c r="T245" s="239" t="s">
        <v>284</v>
      </c>
      <c r="U245" s="222">
        <v>6.0000000000000001E-3</v>
      </c>
      <c r="V245" s="222">
        <f>ROUND(E245*U245,2)</f>
        <v>0.01</v>
      </c>
      <c r="W245" s="222"/>
      <c r="X245" s="222" t="s">
        <v>248</v>
      </c>
      <c r="Y245" s="211"/>
      <c r="Z245" s="211"/>
      <c r="AA245" s="211"/>
      <c r="AB245" s="211"/>
      <c r="AC245" s="211"/>
      <c r="AD245" s="211"/>
      <c r="AE245" s="211"/>
      <c r="AF245" s="211"/>
      <c r="AG245" s="211" t="s">
        <v>721</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7" t="s">
        <v>738</v>
      </c>
      <c r="D246" s="265"/>
      <c r="E246" s="265"/>
      <c r="F246" s="265"/>
      <c r="G246" s="265"/>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286</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ht="13.1" x14ac:dyDescent="0.2">
      <c r="A247" s="227" t="s">
        <v>209</v>
      </c>
      <c r="B247" s="228" t="s">
        <v>150</v>
      </c>
      <c r="C247" s="251" t="s">
        <v>151</v>
      </c>
      <c r="D247" s="229"/>
      <c r="E247" s="230"/>
      <c r="F247" s="231"/>
      <c r="G247" s="231">
        <f>SUMIF(AG248:AG282,"&lt;&gt;NOR",G248:G282)</f>
        <v>0</v>
      </c>
      <c r="H247" s="231"/>
      <c r="I247" s="231">
        <f>SUM(I248:I282)</f>
        <v>0</v>
      </c>
      <c r="J247" s="231"/>
      <c r="K247" s="231">
        <f>SUM(K248:K282)</f>
        <v>0</v>
      </c>
      <c r="L247" s="231"/>
      <c r="M247" s="231">
        <f>SUM(M248:M282)</f>
        <v>0</v>
      </c>
      <c r="N247" s="231"/>
      <c r="O247" s="231">
        <f>SUM(O248:O282)</f>
        <v>0.18000000000000002</v>
      </c>
      <c r="P247" s="231"/>
      <c r="Q247" s="231">
        <f>SUM(Q248:Q282)</f>
        <v>0</v>
      </c>
      <c r="R247" s="231"/>
      <c r="S247" s="231"/>
      <c r="T247" s="232"/>
      <c r="U247" s="226"/>
      <c r="V247" s="226">
        <f>SUM(V248:V282)</f>
        <v>12.780000000000001</v>
      </c>
      <c r="W247" s="226"/>
      <c r="X247" s="226"/>
      <c r="AG247" t="s">
        <v>210</v>
      </c>
    </row>
    <row r="248" spans="1:60" ht="20.95" outlineLevel="1" x14ac:dyDescent="0.2">
      <c r="A248" s="233">
        <v>81</v>
      </c>
      <c r="B248" s="234" t="s">
        <v>3484</v>
      </c>
      <c r="C248" s="252" t="s">
        <v>3485</v>
      </c>
      <c r="D248" s="235" t="s">
        <v>246</v>
      </c>
      <c r="E248" s="236">
        <v>1</v>
      </c>
      <c r="F248" s="237"/>
      <c r="G248" s="238">
        <f>ROUND(E248*F248,2)</f>
        <v>0</v>
      </c>
      <c r="H248" s="237"/>
      <c r="I248" s="238">
        <f>ROUND(E248*H248,2)</f>
        <v>0</v>
      </c>
      <c r="J248" s="237"/>
      <c r="K248" s="238">
        <f>ROUND(E248*J248,2)</f>
        <v>0</v>
      </c>
      <c r="L248" s="238">
        <v>21</v>
      </c>
      <c r="M248" s="238">
        <f>G248*(1+L248/100)</f>
        <v>0</v>
      </c>
      <c r="N248" s="238">
        <v>0</v>
      </c>
      <c r="O248" s="238">
        <f>ROUND(E248*N248,2)</f>
        <v>0</v>
      </c>
      <c r="P248" s="238">
        <v>0</v>
      </c>
      <c r="Q248" s="238">
        <f>ROUND(E248*P248,2)</f>
        <v>0</v>
      </c>
      <c r="R248" s="238" t="s">
        <v>1089</v>
      </c>
      <c r="S248" s="238" t="s">
        <v>214</v>
      </c>
      <c r="T248" s="239" t="s">
        <v>284</v>
      </c>
      <c r="U248" s="222">
        <v>1.45</v>
      </c>
      <c r="V248" s="222">
        <f>ROUND(E248*U248,2)</f>
        <v>1.45</v>
      </c>
      <c r="W248" s="222"/>
      <c r="X248" s="222" t="s">
        <v>248</v>
      </c>
      <c r="Y248" s="211"/>
      <c r="Z248" s="211"/>
      <c r="AA248" s="211"/>
      <c r="AB248" s="211"/>
      <c r="AC248" s="211"/>
      <c r="AD248" s="211"/>
      <c r="AE248" s="211"/>
      <c r="AF248" s="211"/>
      <c r="AG248" s="211" t="s">
        <v>745</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3486</v>
      </c>
      <c r="D249" s="259"/>
      <c r="E249" s="260">
        <v>1</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ht="20.95" outlineLevel="1" x14ac:dyDescent="0.2">
      <c r="A250" s="233">
        <v>82</v>
      </c>
      <c r="B250" s="234" t="s">
        <v>3487</v>
      </c>
      <c r="C250" s="252" t="s">
        <v>3488</v>
      </c>
      <c r="D250" s="235" t="s">
        <v>246</v>
      </c>
      <c r="E250" s="236">
        <v>2</v>
      </c>
      <c r="F250" s="237"/>
      <c r="G250" s="238">
        <f>ROUND(E250*F250,2)</f>
        <v>0</v>
      </c>
      <c r="H250" s="237"/>
      <c r="I250" s="238">
        <f>ROUND(E250*H250,2)</f>
        <v>0</v>
      </c>
      <c r="J250" s="237"/>
      <c r="K250" s="238">
        <f>ROUND(E250*J250,2)</f>
        <v>0</v>
      </c>
      <c r="L250" s="238">
        <v>21</v>
      </c>
      <c r="M250" s="238">
        <f>G250*(1+L250/100)</f>
        <v>0</v>
      </c>
      <c r="N250" s="238">
        <v>0</v>
      </c>
      <c r="O250" s="238">
        <f>ROUND(E250*N250,2)</f>
        <v>0</v>
      </c>
      <c r="P250" s="238">
        <v>0</v>
      </c>
      <c r="Q250" s="238">
        <f>ROUND(E250*P250,2)</f>
        <v>0</v>
      </c>
      <c r="R250" s="238" t="s">
        <v>1089</v>
      </c>
      <c r="S250" s="238" t="s">
        <v>214</v>
      </c>
      <c r="T250" s="239" t="s">
        <v>284</v>
      </c>
      <c r="U250" s="222">
        <v>1.56</v>
      </c>
      <c r="V250" s="222">
        <f>ROUND(E250*U250,2)</f>
        <v>3.12</v>
      </c>
      <c r="W250" s="222"/>
      <c r="X250" s="222" t="s">
        <v>248</v>
      </c>
      <c r="Y250" s="211"/>
      <c r="Z250" s="211"/>
      <c r="AA250" s="211"/>
      <c r="AB250" s="211"/>
      <c r="AC250" s="211"/>
      <c r="AD250" s="211"/>
      <c r="AE250" s="211"/>
      <c r="AF250" s="211"/>
      <c r="AG250" s="211" t="s">
        <v>745</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3489</v>
      </c>
      <c r="D251" s="259"/>
      <c r="E251" s="260">
        <v>1</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3490</v>
      </c>
      <c r="D252" s="259"/>
      <c r="E252" s="260">
        <v>1</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ht="20.95" outlineLevel="1" x14ac:dyDescent="0.2">
      <c r="A253" s="233">
        <v>83</v>
      </c>
      <c r="B253" s="234" t="s">
        <v>3491</v>
      </c>
      <c r="C253" s="252" t="s">
        <v>3492</v>
      </c>
      <c r="D253" s="235" t="s">
        <v>246</v>
      </c>
      <c r="E253" s="236">
        <v>2</v>
      </c>
      <c r="F253" s="237"/>
      <c r="G253" s="238">
        <f>ROUND(E253*F253,2)</f>
        <v>0</v>
      </c>
      <c r="H253" s="237"/>
      <c r="I253" s="238">
        <f>ROUND(E253*H253,2)</f>
        <v>0</v>
      </c>
      <c r="J253" s="237"/>
      <c r="K253" s="238">
        <f>ROUND(E253*J253,2)</f>
        <v>0</v>
      </c>
      <c r="L253" s="238">
        <v>21</v>
      </c>
      <c r="M253" s="238">
        <f>G253*(1+L253/100)</f>
        <v>0</v>
      </c>
      <c r="N253" s="238">
        <v>0</v>
      </c>
      <c r="O253" s="238">
        <f>ROUND(E253*N253,2)</f>
        <v>0</v>
      </c>
      <c r="P253" s="238">
        <v>0</v>
      </c>
      <c r="Q253" s="238">
        <f>ROUND(E253*P253,2)</f>
        <v>0</v>
      </c>
      <c r="R253" s="238" t="s">
        <v>1089</v>
      </c>
      <c r="S253" s="238" t="s">
        <v>214</v>
      </c>
      <c r="T253" s="239" t="s">
        <v>284</v>
      </c>
      <c r="U253" s="222">
        <v>1.63</v>
      </c>
      <c r="V253" s="222">
        <f>ROUND(E253*U253,2)</f>
        <v>3.26</v>
      </c>
      <c r="W253" s="222"/>
      <c r="X253" s="222" t="s">
        <v>248</v>
      </c>
      <c r="Y253" s="211"/>
      <c r="Z253" s="211"/>
      <c r="AA253" s="211"/>
      <c r="AB253" s="211"/>
      <c r="AC253" s="211"/>
      <c r="AD253" s="211"/>
      <c r="AE253" s="211"/>
      <c r="AF253" s="211"/>
      <c r="AG253" s="211" t="s">
        <v>745</v>
      </c>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8" t="s">
        <v>3493</v>
      </c>
      <c r="D254" s="259"/>
      <c r="E254" s="260">
        <v>1</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3494</v>
      </c>
      <c r="D255" s="259"/>
      <c r="E255" s="260">
        <v>1</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33">
        <v>84</v>
      </c>
      <c r="B256" s="234" t="s">
        <v>3495</v>
      </c>
      <c r="C256" s="252" t="s">
        <v>3496</v>
      </c>
      <c r="D256" s="235" t="s">
        <v>246</v>
      </c>
      <c r="E256" s="236">
        <v>5</v>
      </c>
      <c r="F256" s="237"/>
      <c r="G256" s="238">
        <f>ROUND(E256*F256,2)</f>
        <v>0</v>
      </c>
      <c r="H256" s="237"/>
      <c r="I256" s="238">
        <f>ROUND(E256*H256,2)</f>
        <v>0</v>
      </c>
      <c r="J256" s="237"/>
      <c r="K256" s="238">
        <f>ROUND(E256*J256,2)</f>
        <v>0</v>
      </c>
      <c r="L256" s="238">
        <v>21</v>
      </c>
      <c r="M256" s="238">
        <f>G256*(1+L256/100)</f>
        <v>0</v>
      </c>
      <c r="N256" s="238">
        <v>0</v>
      </c>
      <c r="O256" s="238">
        <f>ROUND(E256*N256,2)</f>
        <v>0</v>
      </c>
      <c r="P256" s="238">
        <v>0</v>
      </c>
      <c r="Q256" s="238">
        <f>ROUND(E256*P256,2)</f>
        <v>0</v>
      </c>
      <c r="R256" s="238" t="s">
        <v>1089</v>
      </c>
      <c r="S256" s="238" t="s">
        <v>214</v>
      </c>
      <c r="T256" s="239" t="s">
        <v>284</v>
      </c>
      <c r="U256" s="222">
        <v>0.77500000000000002</v>
      </c>
      <c r="V256" s="222">
        <f>ROUND(E256*U256,2)</f>
        <v>3.88</v>
      </c>
      <c r="W256" s="222"/>
      <c r="X256" s="222" t="s">
        <v>248</v>
      </c>
      <c r="Y256" s="211"/>
      <c r="Z256" s="211"/>
      <c r="AA256" s="211"/>
      <c r="AB256" s="211"/>
      <c r="AC256" s="211"/>
      <c r="AD256" s="211"/>
      <c r="AE256" s="211"/>
      <c r="AF256" s="211"/>
      <c r="AG256" s="211" t="s">
        <v>745</v>
      </c>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3489</v>
      </c>
      <c r="D257" s="259"/>
      <c r="E257" s="260">
        <v>1</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3497</v>
      </c>
      <c r="D258" s="259"/>
      <c r="E258" s="260">
        <v>1</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3494</v>
      </c>
      <c r="D259" s="259"/>
      <c r="E259" s="260">
        <v>1</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3490</v>
      </c>
      <c r="D260" s="259"/>
      <c r="E260" s="260">
        <v>1</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3498</v>
      </c>
      <c r="D261" s="259"/>
      <c r="E261" s="260">
        <v>1</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ht="20.95" outlineLevel="1" x14ac:dyDescent="0.2">
      <c r="A262" s="233">
        <v>85</v>
      </c>
      <c r="B262" s="234" t="s">
        <v>3499</v>
      </c>
      <c r="C262" s="252" t="s">
        <v>3500</v>
      </c>
      <c r="D262" s="235" t="s">
        <v>349</v>
      </c>
      <c r="E262" s="236">
        <v>2.4</v>
      </c>
      <c r="F262" s="237"/>
      <c r="G262" s="238">
        <f>ROUND(E262*F262,2)</f>
        <v>0</v>
      </c>
      <c r="H262" s="237"/>
      <c r="I262" s="238">
        <f>ROUND(E262*H262,2)</f>
        <v>0</v>
      </c>
      <c r="J262" s="237"/>
      <c r="K262" s="238">
        <f>ROUND(E262*J262,2)</f>
        <v>0</v>
      </c>
      <c r="L262" s="238">
        <v>21</v>
      </c>
      <c r="M262" s="238">
        <f>G262*(1+L262/100)</f>
        <v>0</v>
      </c>
      <c r="N262" s="238">
        <v>3.4000000000000002E-4</v>
      </c>
      <c r="O262" s="238">
        <f>ROUND(E262*N262,2)</f>
        <v>0</v>
      </c>
      <c r="P262" s="238">
        <v>0</v>
      </c>
      <c r="Q262" s="238">
        <f>ROUND(E262*P262,2)</f>
        <v>0</v>
      </c>
      <c r="R262" s="238" t="s">
        <v>2186</v>
      </c>
      <c r="S262" s="238" t="s">
        <v>214</v>
      </c>
      <c r="T262" s="239" t="s">
        <v>284</v>
      </c>
      <c r="U262" s="222">
        <v>0.28000000000000003</v>
      </c>
      <c r="V262" s="222">
        <f>ROUND(E262*U262,2)</f>
        <v>0.67</v>
      </c>
      <c r="W262" s="222"/>
      <c r="X262" s="222" t="s">
        <v>248</v>
      </c>
      <c r="Y262" s="211"/>
      <c r="Z262" s="211"/>
      <c r="AA262" s="211"/>
      <c r="AB262" s="211"/>
      <c r="AC262" s="211"/>
      <c r="AD262" s="211"/>
      <c r="AE262" s="211"/>
      <c r="AF262" s="211"/>
      <c r="AG262" s="211" t="s">
        <v>745</v>
      </c>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3501</v>
      </c>
      <c r="D263" s="259"/>
      <c r="E263" s="260">
        <v>0.8</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3502</v>
      </c>
      <c r="D264" s="259"/>
      <c r="E264" s="260">
        <v>0.9</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3503</v>
      </c>
      <c r="D265" s="259"/>
      <c r="E265" s="260">
        <v>0.7</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43">
        <v>86</v>
      </c>
      <c r="B266" s="244" t="s">
        <v>3504</v>
      </c>
      <c r="C266" s="255" t="s">
        <v>3505</v>
      </c>
      <c r="D266" s="245" t="s">
        <v>246</v>
      </c>
      <c r="E266" s="246">
        <v>5</v>
      </c>
      <c r="F266" s="247"/>
      <c r="G266" s="248">
        <f>ROUND(E266*F266,2)</f>
        <v>0</v>
      </c>
      <c r="H266" s="247"/>
      <c r="I266" s="248">
        <f>ROUND(E266*H266,2)</f>
        <v>0</v>
      </c>
      <c r="J266" s="247"/>
      <c r="K266" s="248">
        <f>ROUND(E266*J266,2)</f>
        <v>0</v>
      </c>
      <c r="L266" s="248">
        <v>21</v>
      </c>
      <c r="M266" s="248">
        <f>G266*(1+L266/100)</f>
        <v>0</v>
      </c>
      <c r="N266" s="248">
        <v>7.5000000000000002E-4</v>
      </c>
      <c r="O266" s="248">
        <f>ROUND(E266*N266,2)</f>
        <v>0</v>
      </c>
      <c r="P266" s="248">
        <v>0</v>
      </c>
      <c r="Q266" s="248">
        <f>ROUND(E266*P266,2)</f>
        <v>0</v>
      </c>
      <c r="R266" s="248" t="s">
        <v>343</v>
      </c>
      <c r="S266" s="248" t="s">
        <v>214</v>
      </c>
      <c r="T266" s="249" t="s">
        <v>284</v>
      </c>
      <c r="U266" s="222">
        <v>0</v>
      </c>
      <c r="V266" s="222">
        <f>ROUND(E266*U266,2)</f>
        <v>0</v>
      </c>
      <c r="W266" s="222"/>
      <c r="X266" s="222" t="s">
        <v>344</v>
      </c>
      <c r="Y266" s="211"/>
      <c r="Z266" s="211"/>
      <c r="AA266" s="211"/>
      <c r="AB266" s="211"/>
      <c r="AC266" s="211"/>
      <c r="AD266" s="211"/>
      <c r="AE266" s="211"/>
      <c r="AF266" s="211"/>
      <c r="AG266" s="211" t="s">
        <v>345</v>
      </c>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ht="20.95" outlineLevel="1" x14ac:dyDescent="0.2">
      <c r="A267" s="233">
        <v>87</v>
      </c>
      <c r="B267" s="234" t="s">
        <v>3506</v>
      </c>
      <c r="C267" s="252" t="s">
        <v>3507</v>
      </c>
      <c r="D267" s="235" t="s">
        <v>246</v>
      </c>
      <c r="E267" s="236">
        <v>1</v>
      </c>
      <c r="F267" s="237"/>
      <c r="G267" s="238">
        <f>ROUND(E267*F267,2)</f>
        <v>0</v>
      </c>
      <c r="H267" s="237"/>
      <c r="I267" s="238">
        <f>ROUND(E267*H267,2)</f>
        <v>0</v>
      </c>
      <c r="J267" s="237"/>
      <c r="K267" s="238">
        <f>ROUND(E267*J267,2)</f>
        <v>0</v>
      </c>
      <c r="L267" s="238">
        <v>21</v>
      </c>
      <c r="M267" s="238">
        <f>G267*(1+L267/100)</f>
        <v>0</v>
      </c>
      <c r="N267" s="238">
        <v>1.9E-2</v>
      </c>
      <c r="O267" s="238">
        <f>ROUND(E267*N267,2)</f>
        <v>0.02</v>
      </c>
      <c r="P267" s="238">
        <v>0</v>
      </c>
      <c r="Q267" s="238">
        <f>ROUND(E267*P267,2)</f>
        <v>0</v>
      </c>
      <c r="R267" s="238" t="s">
        <v>343</v>
      </c>
      <c r="S267" s="238" t="s">
        <v>214</v>
      </c>
      <c r="T267" s="239" t="s">
        <v>284</v>
      </c>
      <c r="U267" s="222">
        <v>0</v>
      </c>
      <c r="V267" s="222">
        <f>ROUND(E267*U267,2)</f>
        <v>0</v>
      </c>
      <c r="W267" s="222"/>
      <c r="X267" s="222" t="s">
        <v>344</v>
      </c>
      <c r="Y267" s="211"/>
      <c r="Z267" s="211"/>
      <c r="AA267" s="211"/>
      <c r="AB267" s="211"/>
      <c r="AC267" s="211"/>
      <c r="AD267" s="211"/>
      <c r="AE267" s="211"/>
      <c r="AF267" s="211"/>
      <c r="AG267" s="211" t="s">
        <v>345</v>
      </c>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3486</v>
      </c>
      <c r="D268" s="259"/>
      <c r="E268" s="260">
        <v>1</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33">
        <v>88</v>
      </c>
      <c r="B269" s="234" t="s">
        <v>3508</v>
      </c>
      <c r="C269" s="252" t="s">
        <v>3509</v>
      </c>
      <c r="D269" s="235" t="s">
        <v>246</v>
      </c>
      <c r="E269" s="236">
        <v>1</v>
      </c>
      <c r="F269" s="237"/>
      <c r="G269" s="238">
        <f>ROUND(E269*F269,2)</f>
        <v>0</v>
      </c>
      <c r="H269" s="237"/>
      <c r="I269" s="238">
        <f>ROUND(E269*H269,2)</f>
        <v>0</v>
      </c>
      <c r="J269" s="237"/>
      <c r="K269" s="238">
        <f>ROUND(E269*J269,2)</f>
        <v>0</v>
      </c>
      <c r="L269" s="238">
        <v>21</v>
      </c>
      <c r="M269" s="238">
        <f>G269*(1+L269/100)</f>
        <v>0</v>
      </c>
      <c r="N269" s="238">
        <v>3.5000000000000003E-2</v>
      </c>
      <c r="O269" s="238">
        <f>ROUND(E269*N269,2)</f>
        <v>0.04</v>
      </c>
      <c r="P269" s="238">
        <v>0</v>
      </c>
      <c r="Q269" s="238">
        <f>ROUND(E269*P269,2)</f>
        <v>0</v>
      </c>
      <c r="R269" s="238"/>
      <c r="S269" s="238" t="s">
        <v>247</v>
      </c>
      <c r="T269" s="239" t="s">
        <v>215</v>
      </c>
      <c r="U269" s="222">
        <v>0</v>
      </c>
      <c r="V269" s="222">
        <f>ROUND(E269*U269,2)</f>
        <v>0</v>
      </c>
      <c r="W269" s="222"/>
      <c r="X269" s="222" t="s">
        <v>344</v>
      </c>
      <c r="Y269" s="211"/>
      <c r="Z269" s="211"/>
      <c r="AA269" s="211"/>
      <c r="AB269" s="211"/>
      <c r="AC269" s="211"/>
      <c r="AD269" s="211"/>
      <c r="AE269" s="211"/>
      <c r="AF269" s="211"/>
      <c r="AG269" s="211" t="s">
        <v>345</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53" t="s">
        <v>3510</v>
      </c>
      <c r="D270" s="240"/>
      <c r="E270" s="240"/>
      <c r="F270" s="240"/>
      <c r="G270" s="240"/>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219</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3363</v>
      </c>
      <c r="D271" s="259"/>
      <c r="E271" s="260">
        <v>1</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33">
        <v>89</v>
      </c>
      <c r="B272" s="234" t="s">
        <v>3511</v>
      </c>
      <c r="C272" s="252" t="s">
        <v>3512</v>
      </c>
      <c r="D272" s="235" t="s">
        <v>246</v>
      </c>
      <c r="E272" s="236">
        <v>1</v>
      </c>
      <c r="F272" s="237"/>
      <c r="G272" s="238">
        <f>ROUND(E272*F272,2)</f>
        <v>0</v>
      </c>
      <c r="H272" s="237"/>
      <c r="I272" s="238">
        <f>ROUND(E272*H272,2)</f>
        <v>0</v>
      </c>
      <c r="J272" s="237"/>
      <c r="K272" s="238">
        <f>ROUND(E272*J272,2)</f>
        <v>0</v>
      </c>
      <c r="L272" s="238">
        <v>21</v>
      </c>
      <c r="M272" s="238">
        <f>G272*(1+L272/100)</f>
        <v>0</v>
      </c>
      <c r="N272" s="238">
        <v>3.5000000000000003E-2</v>
      </c>
      <c r="O272" s="238">
        <f>ROUND(E272*N272,2)</f>
        <v>0.04</v>
      </c>
      <c r="P272" s="238">
        <v>0</v>
      </c>
      <c r="Q272" s="238">
        <f>ROUND(E272*P272,2)</f>
        <v>0</v>
      </c>
      <c r="R272" s="238"/>
      <c r="S272" s="238" t="s">
        <v>247</v>
      </c>
      <c r="T272" s="239" t="s">
        <v>215</v>
      </c>
      <c r="U272" s="222">
        <v>0</v>
      </c>
      <c r="V272" s="222">
        <f>ROUND(E272*U272,2)</f>
        <v>0</v>
      </c>
      <c r="W272" s="222"/>
      <c r="X272" s="222" t="s">
        <v>344</v>
      </c>
      <c r="Y272" s="211"/>
      <c r="Z272" s="211"/>
      <c r="AA272" s="211"/>
      <c r="AB272" s="211"/>
      <c r="AC272" s="211"/>
      <c r="AD272" s="211"/>
      <c r="AE272" s="211"/>
      <c r="AF272" s="211"/>
      <c r="AG272" s="211" t="s">
        <v>345</v>
      </c>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53" t="s">
        <v>3510</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219</v>
      </c>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3493</v>
      </c>
      <c r="D274" s="259"/>
      <c r="E274" s="260">
        <v>1</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33">
        <v>90</v>
      </c>
      <c r="B275" s="234" t="s">
        <v>3513</v>
      </c>
      <c r="C275" s="252" t="s">
        <v>3514</v>
      </c>
      <c r="D275" s="235" t="s">
        <v>246</v>
      </c>
      <c r="E275" s="236">
        <v>1</v>
      </c>
      <c r="F275" s="237"/>
      <c r="G275" s="238">
        <f>ROUND(E275*F275,2)</f>
        <v>0</v>
      </c>
      <c r="H275" s="237"/>
      <c r="I275" s="238">
        <f>ROUND(E275*H275,2)</f>
        <v>0</v>
      </c>
      <c r="J275" s="237"/>
      <c r="K275" s="238">
        <f>ROUND(E275*J275,2)</f>
        <v>0</v>
      </c>
      <c r="L275" s="238">
        <v>21</v>
      </c>
      <c r="M275" s="238">
        <f>G275*(1+L275/100)</f>
        <v>0</v>
      </c>
      <c r="N275" s="238">
        <v>3.5000000000000003E-2</v>
      </c>
      <c r="O275" s="238">
        <f>ROUND(E275*N275,2)</f>
        <v>0.04</v>
      </c>
      <c r="P275" s="238">
        <v>0</v>
      </c>
      <c r="Q275" s="238">
        <f>ROUND(E275*P275,2)</f>
        <v>0</v>
      </c>
      <c r="R275" s="238"/>
      <c r="S275" s="238" t="s">
        <v>247</v>
      </c>
      <c r="T275" s="239" t="s">
        <v>215</v>
      </c>
      <c r="U275" s="222">
        <v>0</v>
      </c>
      <c r="V275" s="222">
        <f>ROUND(E275*U275,2)</f>
        <v>0</v>
      </c>
      <c r="W275" s="222"/>
      <c r="X275" s="222" t="s">
        <v>344</v>
      </c>
      <c r="Y275" s="211"/>
      <c r="Z275" s="211"/>
      <c r="AA275" s="211"/>
      <c r="AB275" s="211"/>
      <c r="AC275" s="211"/>
      <c r="AD275" s="211"/>
      <c r="AE275" s="211"/>
      <c r="AF275" s="211"/>
      <c r="AG275" s="211" t="s">
        <v>345</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53" t="s">
        <v>3510</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219</v>
      </c>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3360</v>
      </c>
      <c r="D277" s="259"/>
      <c r="E277" s="260">
        <v>1</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33">
        <v>91</v>
      </c>
      <c r="B278" s="234" t="s">
        <v>3515</v>
      </c>
      <c r="C278" s="252" t="s">
        <v>3516</v>
      </c>
      <c r="D278" s="235" t="s">
        <v>246</v>
      </c>
      <c r="E278" s="236">
        <v>1</v>
      </c>
      <c r="F278" s="237"/>
      <c r="G278" s="238">
        <f>ROUND(E278*F278,2)</f>
        <v>0</v>
      </c>
      <c r="H278" s="237"/>
      <c r="I278" s="238">
        <f>ROUND(E278*H278,2)</f>
        <v>0</v>
      </c>
      <c r="J278" s="237"/>
      <c r="K278" s="238">
        <f>ROUND(E278*J278,2)</f>
        <v>0</v>
      </c>
      <c r="L278" s="238">
        <v>21</v>
      </c>
      <c r="M278" s="238">
        <f>G278*(1+L278/100)</f>
        <v>0</v>
      </c>
      <c r="N278" s="238">
        <v>3.5000000000000003E-2</v>
      </c>
      <c r="O278" s="238">
        <f>ROUND(E278*N278,2)</f>
        <v>0.04</v>
      </c>
      <c r="P278" s="238">
        <v>0</v>
      </c>
      <c r="Q278" s="238">
        <f>ROUND(E278*P278,2)</f>
        <v>0</v>
      </c>
      <c r="R278" s="238"/>
      <c r="S278" s="238" t="s">
        <v>247</v>
      </c>
      <c r="T278" s="239" t="s">
        <v>215</v>
      </c>
      <c r="U278" s="222">
        <v>0</v>
      </c>
      <c r="V278" s="222">
        <f>ROUND(E278*U278,2)</f>
        <v>0</v>
      </c>
      <c r="W278" s="222"/>
      <c r="X278" s="222" t="s">
        <v>344</v>
      </c>
      <c r="Y278" s="211"/>
      <c r="Z278" s="211"/>
      <c r="AA278" s="211"/>
      <c r="AB278" s="211"/>
      <c r="AC278" s="211"/>
      <c r="AD278" s="211"/>
      <c r="AE278" s="211"/>
      <c r="AF278" s="211"/>
      <c r="AG278" s="211" t="s">
        <v>345</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53" t="s">
        <v>3510</v>
      </c>
      <c r="D279" s="240"/>
      <c r="E279" s="240"/>
      <c r="F279" s="240"/>
      <c r="G279" s="240"/>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219</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3489</v>
      </c>
      <c r="D280" s="259"/>
      <c r="E280" s="260">
        <v>1</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33">
        <v>92</v>
      </c>
      <c r="B281" s="234" t="s">
        <v>3081</v>
      </c>
      <c r="C281" s="252" t="s">
        <v>3517</v>
      </c>
      <c r="D281" s="235" t="s">
        <v>338</v>
      </c>
      <c r="E281" s="236">
        <v>0.16356999999999999</v>
      </c>
      <c r="F281" s="237"/>
      <c r="G281" s="238">
        <f>ROUND(E281*F281,2)</f>
        <v>0</v>
      </c>
      <c r="H281" s="237"/>
      <c r="I281" s="238">
        <f>ROUND(E281*H281,2)</f>
        <v>0</v>
      </c>
      <c r="J281" s="237"/>
      <c r="K281" s="238">
        <f>ROUND(E281*J281,2)</f>
        <v>0</v>
      </c>
      <c r="L281" s="238">
        <v>21</v>
      </c>
      <c r="M281" s="238">
        <f>G281*(1+L281/100)</f>
        <v>0</v>
      </c>
      <c r="N281" s="238">
        <v>0</v>
      </c>
      <c r="O281" s="238">
        <f>ROUND(E281*N281,2)</f>
        <v>0</v>
      </c>
      <c r="P281" s="238">
        <v>0</v>
      </c>
      <c r="Q281" s="238">
        <f>ROUND(E281*P281,2)</f>
        <v>0</v>
      </c>
      <c r="R281" s="238" t="s">
        <v>1089</v>
      </c>
      <c r="S281" s="238" t="s">
        <v>214</v>
      </c>
      <c r="T281" s="239" t="s">
        <v>284</v>
      </c>
      <c r="U281" s="222">
        <v>2.4470000000000001</v>
      </c>
      <c r="V281" s="222">
        <f>ROUND(E281*U281,2)</f>
        <v>0.4</v>
      </c>
      <c r="W281" s="222"/>
      <c r="X281" s="222" t="s">
        <v>1379</v>
      </c>
      <c r="Y281" s="211"/>
      <c r="Z281" s="211"/>
      <c r="AA281" s="211"/>
      <c r="AB281" s="211"/>
      <c r="AC281" s="211"/>
      <c r="AD281" s="211"/>
      <c r="AE281" s="211"/>
      <c r="AF281" s="211"/>
      <c r="AG281" s="211" t="s">
        <v>1380</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7" t="s">
        <v>824</v>
      </c>
      <c r="D282" s="265"/>
      <c r="E282" s="265"/>
      <c r="F282" s="265"/>
      <c r="G282" s="265"/>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286</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ht="13.1" x14ac:dyDescent="0.2">
      <c r="A283" s="227" t="s">
        <v>209</v>
      </c>
      <c r="B283" s="228" t="s">
        <v>152</v>
      </c>
      <c r="C283" s="251" t="s">
        <v>153</v>
      </c>
      <c r="D283" s="229"/>
      <c r="E283" s="230"/>
      <c r="F283" s="231"/>
      <c r="G283" s="231">
        <f>SUMIF(AG284:AG327,"&lt;&gt;NOR",G284:G327)</f>
        <v>0</v>
      </c>
      <c r="H283" s="231"/>
      <c r="I283" s="231">
        <f>SUM(I284:I327)</f>
        <v>0</v>
      </c>
      <c r="J283" s="231"/>
      <c r="K283" s="231">
        <f>SUM(K284:K327)</f>
        <v>0</v>
      </c>
      <c r="L283" s="231"/>
      <c r="M283" s="231">
        <f>SUM(M284:M327)</f>
        <v>0</v>
      </c>
      <c r="N283" s="231"/>
      <c r="O283" s="231">
        <f>SUM(O284:O327)</f>
        <v>0.06</v>
      </c>
      <c r="P283" s="231"/>
      <c r="Q283" s="231">
        <f>SUM(Q284:Q327)</f>
        <v>0</v>
      </c>
      <c r="R283" s="231"/>
      <c r="S283" s="231"/>
      <c r="T283" s="232"/>
      <c r="U283" s="226"/>
      <c r="V283" s="226">
        <f>SUM(V284:V327)</f>
        <v>6.16</v>
      </c>
      <c r="W283" s="226"/>
      <c r="X283" s="226"/>
      <c r="AG283" t="s">
        <v>210</v>
      </c>
    </row>
    <row r="284" spans="1:60" ht="20.95" outlineLevel="1" x14ac:dyDescent="0.2">
      <c r="A284" s="233">
        <v>93</v>
      </c>
      <c r="B284" s="234" t="s">
        <v>3518</v>
      </c>
      <c r="C284" s="252" t="s">
        <v>3519</v>
      </c>
      <c r="D284" s="235" t="s">
        <v>246</v>
      </c>
      <c r="E284" s="236">
        <v>8</v>
      </c>
      <c r="F284" s="237"/>
      <c r="G284" s="238">
        <f>ROUND(E284*F284,2)</f>
        <v>0</v>
      </c>
      <c r="H284" s="237"/>
      <c r="I284" s="238">
        <f>ROUND(E284*H284,2)</f>
        <v>0</v>
      </c>
      <c r="J284" s="237"/>
      <c r="K284" s="238">
        <f>ROUND(E284*J284,2)</f>
        <v>0</v>
      </c>
      <c r="L284" s="238">
        <v>21</v>
      </c>
      <c r="M284" s="238">
        <f>G284*(1+L284/100)</f>
        <v>0</v>
      </c>
      <c r="N284" s="238">
        <v>0</v>
      </c>
      <c r="O284" s="238">
        <f>ROUND(E284*N284,2)</f>
        <v>0</v>
      </c>
      <c r="P284" s="238">
        <v>0</v>
      </c>
      <c r="Q284" s="238">
        <f>ROUND(E284*P284,2)</f>
        <v>0</v>
      </c>
      <c r="R284" s="238" t="s">
        <v>860</v>
      </c>
      <c r="S284" s="238" t="s">
        <v>214</v>
      </c>
      <c r="T284" s="239" t="s">
        <v>284</v>
      </c>
      <c r="U284" s="222">
        <v>8.4000000000000005E-2</v>
      </c>
      <c r="V284" s="222">
        <f>ROUND(E284*U284,2)</f>
        <v>0.67</v>
      </c>
      <c r="W284" s="222"/>
      <c r="X284" s="222" t="s">
        <v>248</v>
      </c>
      <c r="Y284" s="211"/>
      <c r="Z284" s="211"/>
      <c r="AA284" s="211"/>
      <c r="AB284" s="211"/>
      <c r="AC284" s="211"/>
      <c r="AD284" s="211"/>
      <c r="AE284" s="211"/>
      <c r="AF284" s="211"/>
      <c r="AG284" s="211" t="s">
        <v>745</v>
      </c>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68" t="s">
        <v>3520</v>
      </c>
      <c r="D285" s="259"/>
      <c r="E285" s="260">
        <v>8</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33">
        <v>94</v>
      </c>
      <c r="B286" s="234" t="s">
        <v>2033</v>
      </c>
      <c r="C286" s="252" t="s">
        <v>2034</v>
      </c>
      <c r="D286" s="235" t="s">
        <v>342</v>
      </c>
      <c r="E286" s="236">
        <v>53</v>
      </c>
      <c r="F286" s="237"/>
      <c r="G286" s="238">
        <f>ROUND(E286*F286,2)</f>
        <v>0</v>
      </c>
      <c r="H286" s="237"/>
      <c r="I286" s="238">
        <f>ROUND(E286*H286,2)</f>
        <v>0</v>
      </c>
      <c r="J286" s="237"/>
      <c r="K286" s="238">
        <f>ROUND(E286*J286,2)</f>
        <v>0</v>
      </c>
      <c r="L286" s="238">
        <v>21</v>
      </c>
      <c r="M286" s="238">
        <f>G286*(1+L286/100)</f>
        <v>0</v>
      </c>
      <c r="N286" s="238">
        <v>5.0000000000000002E-5</v>
      </c>
      <c r="O286" s="238">
        <f>ROUND(E286*N286,2)</f>
        <v>0</v>
      </c>
      <c r="P286" s="238">
        <v>0</v>
      </c>
      <c r="Q286" s="238">
        <f>ROUND(E286*P286,2)</f>
        <v>0</v>
      </c>
      <c r="R286" s="238" t="s">
        <v>1405</v>
      </c>
      <c r="S286" s="238" t="s">
        <v>214</v>
      </c>
      <c r="T286" s="239" t="s">
        <v>284</v>
      </c>
      <c r="U286" s="222">
        <v>0.1</v>
      </c>
      <c r="V286" s="222">
        <f>ROUND(E286*U286,2)</f>
        <v>5.3</v>
      </c>
      <c r="W286" s="222"/>
      <c r="X286" s="222" t="s">
        <v>248</v>
      </c>
      <c r="Y286" s="211"/>
      <c r="Z286" s="211"/>
      <c r="AA286" s="211"/>
      <c r="AB286" s="211"/>
      <c r="AC286" s="211"/>
      <c r="AD286" s="211"/>
      <c r="AE286" s="211"/>
      <c r="AF286" s="211"/>
      <c r="AG286" s="211" t="s">
        <v>745</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3521</v>
      </c>
      <c r="D287" s="259"/>
      <c r="E287" s="260">
        <v>53</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33">
        <v>95</v>
      </c>
      <c r="B288" s="234" t="s">
        <v>3522</v>
      </c>
      <c r="C288" s="252" t="s">
        <v>3523</v>
      </c>
      <c r="D288" s="235" t="s">
        <v>980</v>
      </c>
      <c r="E288" s="236">
        <v>1</v>
      </c>
      <c r="F288" s="237"/>
      <c r="G288" s="238">
        <f>ROUND(E288*F288,2)</f>
        <v>0</v>
      </c>
      <c r="H288" s="237"/>
      <c r="I288" s="238">
        <f>ROUND(E288*H288,2)</f>
        <v>0</v>
      </c>
      <c r="J288" s="237"/>
      <c r="K288" s="238">
        <f>ROUND(E288*J288,2)</f>
        <v>0</v>
      </c>
      <c r="L288" s="238">
        <v>21</v>
      </c>
      <c r="M288" s="238">
        <f>G288*(1+L288/100)</f>
        <v>0</v>
      </c>
      <c r="N288" s="238">
        <v>0</v>
      </c>
      <c r="O288" s="238">
        <f>ROUND(E288*N288,2)</f>
        <v>0</v>
      </c>
      <c r="P288" s="238">
        <v>0</v>
      </c>
      <c r="Q288" s="238">
        <f>ROUND(E288*P288,2)</f>
        <v>0</v>
      </c>
      <c r="R288" s="238"/>
      <c r="S288" s="238" t="s">
        <v>247</v>
      </c>
      <c r="T288" s="239" t="s">
        <v>215</v>
      </c>
      <c r="U288" s="222">
        <v>0</v>
      </c>
      <c r="V288" s="222">
        <f>ROUND(E288*U288,2)</f>
        <v>0</v>
      </c>
      <c r="W288" s="222"/>
      <c r="X288" s="222" t="s">
        <v>248</v>
      </c>
      <c r="Y288" s="211"/>
      <c r="Z288" s="211"/>
      <c r="AA288" s="211"/>
      <c r="AB288" s="211"/>
      <c r="AC288" s="211"/>
      <c r="AD288" s="211"/>
      <c r="AE288" s="211"/>
      <c r="AF288" s="211"/>
      <c r="AG288" s="211" t="s">
        <v>249</v>
      </c>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53" t="s">
        <v>3574</v>
      </c>
      <c r="D289" s="240"/>
      <c r="E289" s="240"/>
      <c r="F289" s="240"/>
      <c r="G289" s="240"/>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219</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54" t="s">
        <v>3575</v>
      </c>
      <c r="D290" s="242"/>
      <c r="E290" s="242"/>
      <c r="F290" s="242"/>
      <c r="G290" s="24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219</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54" t="s">
        <v>3576</v>
      </c>
      <c r="D291" s="242"/>
      <c r="E291" s="242"/>
      <c r="F291" s="242"/>
      <c r="G291" s="24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219</v>
      </c>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54" t="s">
        <v>3577</v>
      </c>
      <c r="D292" s="242"/>
      <c r="E292" s="242"/>
      <c r="F292" s="242"/>
      <c r="G292" s="24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219</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54" t="s">
        <v>3578</v>
      </c>
      <c r="D293" s="242"/>
      <c r="E293" s="242"/>
      <c r="F293" s="242"/>
      <c r="G293" s="24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219</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54" t="s">
        <v>3524</v>
      </c>
      <c r="D294" s="242"/>
      <c r="E294" s="242"/>
      <c r="F294" s="242"/>
      <c r="G294" s="24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219</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54" t="s">
        <v>3579</v>
      </c>
      <c r="D295" s="242"/>
      <c r="E295" s="242"/>
      <c r="F295" s="242"/>
      <c r="G295" s="24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219</v>
      </c>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54" t="s">
        <v>3525</v>
      </c>
      <c r="D296" s="242"/>
      <c r="E296" s="242"/>
      <c r="F296" s="242"/>
      <c r="G296" s="24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219</v>
      </c>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68" t="s">
        <v>3526</v>
      </c>
      <c r="D297" s="259"/>
      <c r="E297" s="260">
        <v>1</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33">
        <v>96</v>
      </c>
      <c r="B298" s="234" t="s">
        <v>3527</v>
      </c>
      <c r="C298" s="252" t="s">
        <v>3528</v>
      </c>
      <c r="D298" s="235" t="s">
        <v>980</v>
      </c>
      <c r="E298" s="236">
        <v>1</v>
      </c>
      <c r="F298" s="237"/>
      <c r="G298" s="238">
        <f>ROUND(E298*F298,2)</f>
        <v>0</v>
      </c>
      <c r="H298" s="237"/>
      <c r="I298" s="238">
        <f>ROUND(E298*H298,2)</f>
        <v>0</v>
      </c>
      <c r="J298" s="237"/>
      <c r="K298" s="238">
        <f>ROUND(E298*J298,2)</f>
        <v>0</v>
      </c>
      <c r="L298" s="238">
        <v>21</v>
      </c>
      <c r="M298" s="238">
        <f>G298*(1+L298/100)</f>
        <v>0</v>
      </c>
      <c r="N298" s="238">
        <v>0</v>
      </c>
      <c r="O298" s="238">
        <f>ROUND(E298*N298,2)</f>
        <v>0</v>
      </c>
      <c r="P298" s="238">
        <v>0</v>
      </c>
      <c r="Q298" s="238">
        <f>ROUND(E298*P298,2)</f>
        <v>0</v>
      </c>
      <c r="R298" s="238"/>
      <c r="S298" s="238" t="s">
        <v>247</v>
      </c>
      <c r="T298" s="239" t="s">
        <v>215</v>
      </c>
      <c r="U298" s="222">
        <v>0</v>
      </c>
      <c r="V298" s="222">
        <f>ROUND(E298*U298,2)</f>
        <v>0</v>
      </c>
      <c r="W298" s="222"/>
      <c r="X298" s="222" t="s">
        <v>248</v>
      </c>
      <c r="Y298" s="211"/>
      <c r="Z298" s="211"/>
      <c r="AA298" s="211"/>
      <c r="AB298" s="211"/>
      <c r="AC298" s="211"/>
      <c r="AD298" s="211"/>
      <c r="AE298" s="211"/>
      <c r="AF298" s="211"/>
      <c r="AG298" s="211" t="s">
        <v>249</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53" t="s">
        <v>3574</v>
      </c>
      <c r="D299" s="240"/>
      <c r="E299" s="240"/>
      <c r="F299" s="240"/>
      <c r="G299" s="240"/>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219</v>
      </c>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54" t="s">
        <v>3575</v>
      </c>
      <c r="D300" s="242"/>
      <c r="E300" s="242"/>
      <c r="F300" s="242"/>
      <c r="G300" s="24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219</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54" t="s">
        <v>3576</v>
      </c>
      <c r="D301" s="242"/>
      <c r="E301" s="242"/>
      <c r="F301" s="242"/>
      <c r="G301" s="24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219</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54" t="s">
        <v>3577</v>
      </c>
      <c r="D302" s="242"/>
      <c r="E302" s="242"/>
      <c r="F302" s="242"/>
      <c r="G302" s="24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219</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54" t="s">
        <v>3578</v>
      </c>
      <c r="D303" s="242"/>
      <c r="E303" s="242"/>
      <c r="F303" s="242"/>
      <c r="G303" s="24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219</v>
      </c>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54" t="s">
        <v>3524</v>
      </c>
      <c r="D304" s="242"/>
      <c r="E304" s="242"/>
      <c r="F304" s="242"/>
      <c r="G304" s="24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219</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18"/>
      <c r="B305" s="219"/>
      <c r="C305" s="254" t="s">
        <v>3579</v>
      </c>
      <c r="D305" s="242"/>
      <c r="E305" s="242"/>
      <c r="F305" s="242"/>
      <c r="G305" s="242"/>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219</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54" t="s">
        <v>3525</v>
      </c>
      <c r="D306" s="242"/>
      <c r="E306" s="242"/>
      <c r="F306" s="242"/>
      <c r="G306" s="24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219</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68" t="s">
        <v>3529</v>
      </c>
      <c r="D307" s="259"/>
      <c r="E307" s="260">
        <v>1</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33">
        <v>97</v>
      </c>
      <c r="B308" s="234" t="s">
        <v>3088</v>
      </c>
      <c r="C308" s="252" t="s">
        <v>3528</v>
      </c>
      <c r="D308" s="235" t="s">
        <v>980</v>
      </c>
      <c r="E308" s="236">
        <v>1</v>
      </c>
      <c r="F308" s="237"/>
      <c r="G308" s="238">
        <f>ROUND(E308*F308,2)</f>
        <v>0</v>
      </c>
      <c r="H308" s="237"/>
      <c r="I308" s="238">
        <f>ROUND(E308*H308,2)</f>
        <v>0</v>
      </c>
      <c r="J308" s="237"/>
      <c r="K308" s="238">
        <f>ROUND(E308*J308,2)</f>
        <v>0</v>
      </c>
      <c r="L308" s="238">
        <v>21</v>
      </c>
      <c r="M308" s="238">
        <f>G308*(1+L308/100)</f>
        <v>0</v>
      </c>
      <c r="N308" s="238">
        <v>0</v>
      </c>
      <c r="O308" s="238">
        <f>ROUND(E308*N308,2)</f>
        <v>0</v>
      </c>
      <c r="P308" s="238">
        <v>0</v>
      </c>
      <c r="Q308" s="238">
        <f>ROUND(E308*P308,2)</f>
        <v>0</v>
      </c>
      <c r="R308" s="238"/>
      <c r="S308" s="238" t="s">
        <v>247</v>
      </c>
      <c r="T308" s="239" t="s">
        <v>215</v>
      </c>
      <c r="U308" s="222">
        <v>0</v>
      </c>
      <c r="V308" s="222">
        <f>ROUND(E308*U308,2)</f>
        <v>0</v>
      </c>
      <c r="W308" s="222"/>
      <c r="X308" s="222" t="s">
        <v>248</v>
      </c>
      <c r="Y308" s="211"/>
      <c r="Z308" s="211"/>
      <c r="AA308" s="211"/>
      <c r="AB308" s="211"/>
      <c r="AC308" s="211"/>
      <c r="AD308" s="211"/>
      <c r="AE308" s="211"/>
      <c r="AF308" s="211"/>
      <c r="AG308" s="211" t="s">
        <v>249</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53" t="s">
        <v>3574</v>
      </c>
      <c r="D309" s="240"/>
      <c r="E309" s="240"/>
      <c r="F309" s="240"/>
      <c r="G309" s="240"/>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219</v>
      </c>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54" t="s">
        <v>3575</v>
      </c>
      <c r="D310" s="242"/>
      <c r="E310" s="242"/>
      <c r="F310" s="242"/>
      <c r="G310" s="24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219</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54" t="s">
        <v>3576</v>
      </c>
      <c r="D311" s="242"/>
      <c r="E311" s="242"/>
      <c r="F311" s="242"/>
      <c r="G311" s="24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219</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54" t="s">
        <v>3577</v>
      </c>
      <c r="D312" s="242"/>
      <c r="E312" s="242"/>
      <c r="F312" s="242"/>
      <c r="G312" s="24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219</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54" t="s">
        <v>3578</v>
      </c>
      <c r="D313" s="242"/>
      <c r="E313" s="242"/>
      <c r="F313" s="242"/>
      <c r="G313" s="242"/>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219</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54" t="s">
        <v>3524</v>
      </c>
      <c r="D314" s="242"/>
      <c r="E314" s="242"/>
      <c r="F314" s="242"/>
      <c r="G314" s="24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219</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54" t="s">
        <v>3579</v>
      </c>
      <c r="D315" s="242"/>
      <c r="E315" s="242"/>
      <c r="F315" s="242"/>
      <c r="G315" s="24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219</v>
      </c>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54" t="s">
        <v>3525</v>
      </c>
      <c r="D316" s="242"/>
      <c r="E316" s="242"/>
      <c r="F316" s="242"/>
      <c r="G316" s="242"/>
      <c r="H316" s="222"/>
      <c r="I316" s="222"/>
      <c r="J316" s="222"/>
      <c r="K316" s="222"/>
      <c r="L316" s="222"/>
      <c r="M316" s="222"/>
      <c r="N316" s="222"/>
      <c r="O316" s="222"/>
      <c r="P316" s="222"/>
      <c r="Q316" s="222"/>
      <c r="R316" s="222"/>
      <c r="S316" s="222"/>
      <c r="T316" s="222"/>
      <c r="U316" s="222"/>
      <c r="V316" s="222"/>
      <c r="W316" s="222"/>
      <c r="X316" s="222"/>
      <c r="Y316" s="211"/>
      <c r="Z316" s="211"/>
      <c r="AA316" s="211"/>
      <c r="AB316" s="211"/>
      <c r="AC316" s="211"/>
      <c r="AD316" s="211"/>
      <c r="AE316" s="211"/>
      <c r="AF316" s="211"/>
      <c r="AG316" s="211" t="s">
        <v>219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8" t="s">
        <v>3530</v>
      </c>
      <c r="D317" s="259"/>
      <c r="E317" s="260">
        <v>1</v>
      </c>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v>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33">
        <v>98</v>
      </c>
      <c r="B318" s="234" t="s">
        <v>3531</v>
      </c>
      <c r="C318" s="252" t="s">
        <v>3532</v>
      </c>
      <c r="D318" s="235" t="s">
        <v>338</v>
      </c>
      <c r="E318" s="236">
        <v>5.7239999999999999E-2</v>
      </c>
      <c r="F318" s="237"/>
      <c r="G318" s="238">
        <f>ROUND(E318*F318,2)</f>
        <v>0</v>
      </c>
      <c r="H318" s="237"/>
      <c r="I318" s="238">
        <f>ROUND(E318*H318,2)</f>
        <v>0</v>
      </c>
      <c r="J318" s="237"/>
      <c r="K318" s="238">
        <f>ROUND(E318*J318,2)</f>
        <v>0</v>
      </c>
      <c r="L318" s="238">
        <v>21</v>
      </c>
      <c r="M318" s="238">
        <f>G318*(1+L318/100)</f>
        <v>0</v>
      </c>
      <c r="N318" s="238">
        <v>1</v>
      </c>
      <c r="O318" s="238">
        <f>ROUND(E318*N318,2)</f>
        <v>0.06</v>
      </c>
      <c r="P318" s="238">
        <v>0</v>
      </c>
      <c r="Q318" s="238">
        <f>ROUND(E318*P318,2)</f>
        <v>0</v>
      </c>
      <c r="R318" s="238" t="s">
        <v>343</v>
      </c>
      <c r="S318" s="238" t="s">
        <v>214</v>
      </c>
      <c r="T318" s="239" t="s">
        <v>284</v>
      </c>
      <c r="U318" s="222">
        <v>0</v>
      </c>
      <c r="V318" s="222">
        <f>ROUND(E318*U318,2)</f>
        <v>0</v>
      </c>
      <c r="W318" s="222"/>
      <c r="X318" s="222" t="s">
        <v>344</v>
      </c>
      <c r="Y318" s="211"/>
      <c r="Z318" s="211"/>
      <c r="AA318" s="211"/>
      <c r="AB318" s="211"/>
      <c r="AC318" s="211"/>
      <c r="AD318" s="211"/>
      <c r="AE318" s="211"/>
      <c r="AF318" s="211"/>
      <c r="AG318" s="211" t="s">
        <v>345</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3533</v>
      </c>
      <c r="D319" s="259"/>
      <c r="E319" s="260">
        <v>0.06</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33">
        <v>99</v>
      </c>
      <c r="B320" s="234" t="s">
        <v>3534</v>
      </c>
      <c r="C320" s="252" t="s">
        <v>3535</v>
      </c>
      <c r="D320" s="235" t="s">
        <v>246</v>
      </c>
      <c r="E320" s="236">
        <v>32</v>
      </c>
      <c r="F320" s="237"/>
      <c r="G320" s="238">
        <f>ROUND(E320*F320,2)</f>
        <v>0</v>
      </c>
      <c r="H320" s="237"/>
      <c r="I320" s="238">
        <f>ROUND(E320*H320,2)</f>
        <v>0</v>
      </c>
      <c r="J320" s="237"/>
      <c r="K320" s="238">
        <f>ROUND(E320*J320,2)</f>
        <v>0</v>
      </c>
      <c r="L320" s="238">
        <v>21</v>
      </c>
      <c r="M320" s="238">
        <f>G320*(1+L320/100)</f>
        <v>0</v>
      </c>
      <c r="N320" s="238">
        <v>0</v>
      </c>
      <c r="O320" s="238">
        <f>ROUND(E320*N320,2)</f>
        <v>0</v>
      </c>
      <c r="P320" s="238">
        <v>0</v>
      </c>
      <c r="Q320" s="238">
        <f>ROUND(E320*P320,2)</f>
        <v>0</v>
      </c>
      <c r="R320" s="238" t="s">
        <v>343</v>
      </c>
      <c r="S320" s="238" t="s">
        <v>214</v>
      </c>
      <c r="T320" s="239" t="s">
        <v>284</v>
      </c>
      <c r="U320" s="222">
        <v>0</v>
      </c>
      <c r="V320" s="222">
        <f>ROUND(E320*U320,2)</f>
        <v>0</v>
      </c>
      <c r="W320" s="222"/>
      <c r="X320" s="222" t="s">
        <v>344</v>
      </c>
      <c r="Y320" s="211"/>
      <c r="Z320" s="211"/>
      <c r="AA320" s="211"/>
      <c r="AB320" s="211"/>
      <c r="AC320" s="211"/>
      <c r="AD320" s="211"/>
      <c r="AE320" s="211"/>
      <c r="AF320" s="211"/>
      <c r="AG320" s="211" t="s">
        <v>345</v>
      </c>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8" t="s">
        <v>3536</v>
      </c>
      <c r="D321" s="259"/>
      <c r="E321" s="260">
        <v>32</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ht="20.95" outlineLevel="1" x14ac:dyDescent="0.2">
      <c r="A322" s="233">
        <v>100</v>
      </c>
      <c r="B322" s="234" t="s">
        <v>3537</v>
      </c>
      <c r="C322" s="252" t="s">
        <v>3538</v>
      </c>
      <c r="D322" s="235" t="s">
        <v>3539</v>
      </c>
      <c r="E322" s="236">
        <v>1.6E-2</v>
      </c>
      <c r="F322" s="237"/>
      <c r="G322" s="238">
        <f>ROUND(E322*F322,2)</f>
        <v>0</v>
      </c>
      <c r="H322" s="237"/>
      <c r="I322" s="238">
        <f>ROUND(E322*H322,2)</f>
        <v>0</v>
      </c>
      <c r="J322" s="237"/>
      <c r="K322" s="238">
        <f>ROUND(E322*J322,2)</f>
        <v>0</v>
      </c>
      <c r="L322" s="238">
        <v>21</v>
      </c>
      <c r="M322" s="238">
        <f>G322*(1+L322/100)</f>
        <v>0</v>
      </c>
      <c r="N322" s="238">
        <v>6.2700000000000004E-3</v>
      </c>
      <c r="O322" s="238">
        <f>ROUND(E322*N322,2)</f>
        <v>0</v>
      </c>
      <c r="P322" s="238">
        <v>0</v>
      </c>
      <c r="Q322" s="238">
        <f>ROUND(E322*P322,2)</f>
        <v>0</v>
      </c>
      <c r="R322" s="238" t="s">
        <v>343</v>
      </c>
      <c r="S322" s="238" t="s">
        <v>214</v>
      </c>
      <c r="T322" s="239" t="s">
        <v>284</v>
      </c>
      <c r="U322" s="222">
        <v>0</v>
      </c>
      <c r="V322" s="222">
        <f>ROUND(E322*U322,2)</f>
        <v>0</v>
      </c>
      <c r="W322" s="222"/>
      <c r="X322" s="222" t="s">
        <v>344</v>
      </c>
      <c r="Y322" s="211"/>
      <c r="Z322" s="211"/>
      <c r="AA322" s="211"/>
      <c r="AB322" s="211"/>
      <c r="AC322" s="211"/>
      <c r="AD322" s="211"/>
      <c r="AE322" s="211"/>
      <c r="AF322" s="211"/>
      <c r="AG322" s="211" t="s">
        <v>345</v>
      </c>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8" t="s">
        <v>3540</v>
      </c>
      <c r="D323" s="259"/>
      <c r="E323" s="260">
        <v>0.02</v>
      </c>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v>0</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33">
        <v>101</v>
      </c>
      <c r="B324" s="234" t="s">
        <v>3541</v>
      </c>
      <c r="C324" s="252" t="s">
        <v>3542</v>
      </c>
      <c r="D324" s="235" t="s">
        <v>349</v>
      </c>
      <c r="E324" s="236">
        <v>2.4</v>
      </c>
      <c r="F324" s="237"/>
      <c r="G324" s="238">
        <f>ROUND(E324*F324,2)</f>
        <v>0</v>
      </c>
      <c r="H324" s="237"/>
      <c r="I324" s="238">
        <f>ROUND(E324*H324,2)</f>
        <v>0</v>
      </c>
      <c r="J324" s="237"/>
      <c r="K324" s="238">
        <f>ROUND(E324*J324,2)</f>
        <v>0</v>
      </c>
      <c r="L324" s="238">
        <v>21</v>
      </c>
      <c r="M324" s="238">
        <f>G324*(1+L324/100)</f>
        <v>0</v>
      </c>
      <c r="N324" s="238">
        <v>7.2000000000000005E-4</v>
      </c>
      <c r="O324" s="238">
        <f>ROUND(E324*N324,2)</f>
        <v>0</v>
      </c>
      <c r="P324" s="238">
        <v>0</v>
      </c>
      <c r="Q324" s="238">
        <f>ROUND(E324*P324,2)</f>
        <v>0</v>
      </c>
      <c r="R324" s="238" t="s">
        <v>343</v>
      </c>
      <c r="S324" s="238" t="s">
        <v>214</v>
      </c>
      <c r="T324" s="239" t="s">
        <v>284</v>
      </c>
      <c r="U324" s="222">
        <v>0</v>
      </c>
      <c r="V324" s="222">
        <f>ROUND(E324*U324,2)</f>
        <v>0</v>
      </c>
      <c r="W324" s="222"/>
      <c r="X324" s="222" t="s">
        <v>344</v>
      </c>
      <c r="Y324" s="211"/>
      <c r="Z324" s="211"/>
      <c r="AA324" s="211"/>
      <c r="AB324" s="211"/>
      <c r="AC324" s="211"/>
      <c r="AD324" s="211"/>
      <c r="AE324" s="211"/>
      <c r="AF324" s="211"/>
      <c r="AG324" s="211" t="s">
        <v>345</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68" t="s">
        <v>3543</v>
      </c>
      <c r="D325" s="259"/>
      <c r="E325" s="260">
        <v>2.4</v>
      </c>
      <c r="F325" s="222"/>
      <c r="G325" s="222"/>
      <c r="H325" s="222"/>
      <c r="I325" s="222"/>
      <c r="J325" s="222"/>
      <c r="K325" s="222"/>
      <c r="L325" s="222"/>
      <c r="M325" s="222"/>
      <c r="N325" s="222"/>
      <c r="O325" s="222"/>
      <c r="P325" s="222"/>
      <c r="Q325" s="222"/>
      <c r="R325" s="222"/>
      <c r="S325" s="222"/>
      <c r="T325" s="222"/>
      <c r="U325" s="222"/>
      <c r="V325" s="222"/>
      <c r="W325" s="222"/>
      <c r="X325" s="222"/>
      <c r="Y325" s="211"/>
      <c r="Z325" s="211"/>
      <c r="AA325" s="211"/>
      <c r="AB325" s="211"/>
      <c r="AC325" s="211"/>
      <c r="AD325" s="211"/>
      <c r="AE325" s="211"/>
      <c r="AF325" s="211"/>
      <c r="AG325" s="211" t="s">
        <v>288</v>
      </c>
      <c r="AH325" s="211">
        <v>0</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33">
        <v>102</v>
      </c>
      <c r="B326" s="234" t="s">
        <v>3544</v>
      </c>
      <c r="C326" s="252" t="s">
        <v>3545</v>
      </c>
      <c r="D326" s="235" t="s">
        <v>338</v>
      </c>
      <c r="E326" s="236">
        <v>6.1719999999999997E-2</v>
      </c>
      <c r="F326" s="237"/>
      <c r="G326" s="238">
        <f>ROUND(E326*F326,2)</f>
        <v>0</v>
      </c>
      <c r="H326" s="237"/>
      <c r="I326" s="238">
        <f>ROUND(E326*H326,2)</f>
        <v>0</v>
      </c>
      <c r="J326" s="237"/>
      <c r="K326" s="238">
        <f>ROUND(E326*J326,2)</f>
        <v>0</v>
      </c>
      <c r="L326" s="238">
        <v>21</v>
      </c>
      <c r="M326" s="238">
        <f>G326*(1+L326/100)</f>
        <v>0</v>
      </c>
      <c r="N326" s="238">
        <v>0</v>
      </c>
      <c r="O326" s="238">
        <f>ROUND(E326*N326,2)</f>
        <v>0</v>
      </c>
      <c r="P326" s="238">
        <v>0</v>
      </c>
      <c r="Q326" s="238">
        <f>ROUND(E326*P326,2)</f>
        <v>0</v>
      </c>
      <c r="R326" s="238" t="s">
        <v>1405</v>
      </c>
      <c r="S326" s="238" t="s">
        <v>214</v>
      </c>
      <c r="T326" s="239" t="s">
        <v>284</v>
      </c>
      <c r="U326" s="222">
        <v>3.016</v>
      </c>
      <c r="V326" s="222">
        <f>ROUND(E326*U326,2)</f>
        <v>0.19</v>
      </c>
      <c r="W326" s="222"/>
      <c r="X326" s="222" t="s">
        <v>248</v>
      </c>
      <c r="Y326" s="211"/>
      <c r="Z326" s="211"/>
      <c r="AA326" s="211"/>
      <c r="AB326" s="211"/>
      <c r="AC326" s="211"/>
      <c r="AD326" s="211"/>
      <c r="AE326" s="211"/>
      <c r="AF326" s="211"/>
      <c r="AG326" s="211" t="s">
        <v>745</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67" t="s">
        <v>824</v>
      </c>
      <c r="D327" s="265"/>
      <c r="E327" s="265"/>
      <c r="F327" s="265"/>
      <c r="G327" s="265"/>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286</v>
      </c>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ht="13.1" x14ac:dyDescent="0.2">
      <c r="A328" s="227" t="s">
        <v>209</v>
      </c>
      <c r="B328" s="228" t="s">
        <v>162</v>
      </c>
      <c r="C328" s="251" t="s">
        <v>163</v>
      </c>
      <c r="D328" s="229"/>
      <c r="E328" s="230"/>
      <c r="F328" s="231"/>
      <c r="G328" s="231">
        <f>SUMIF(AG329:AG334,"&lt;&gt;NOR",G329:G334)</f>
        <v>0</v>
      </c>
      <c r="H328" s="231"/>
      <c r="I328" s="231">
        <f>SUM(I329:I334)</f>
        <v>0</v>
      </c>
      <c r="J328" s="231"/>
      <c r="K328" s="231">
        <f>SUM(K329:K334)</f>
        <v>0</v>
      </c>
      <c r="L328" s="231"/>
      <c r="M328" s="231">
        <f>SUM(M329:M334)</f>
        <v>0</v>
      </c>
      <c r="N328" s="231"/>
      <c r="O328" s="231">
        <f>SUM(O329:O334)</f>
        <v>0.02</v>
      </c>
      <c r="P328" s="231"/>
      <c r="Q328" s="231">
        <f>SUM(Q329:Q334)</f>
        <v>0</v>
      </c>
      <c r="R328" s="231"/>
      <c r="S328" s="231"/>
      <c r="T328" s="232"/>
      <c r="U328" s="226"/>
      <c r="V328" s="226">
        <f>SUM(V329:V334)</f>
        <v>13.9</v>
      </c>
      <c r="W328" s="226"/>
      <c r="X328" s="226"/>
      <c r="AG328" t="s">
        <v>210</v>
      </c>
    </row>
    <row r="329" spans="1:60" outlineLevel="1" x14ac:dyDescent="0.2">
      <c r="A329" s="233">
        <v>103</v>
      </c>
      <c r="B329" s="234" t="s">
        <v>3546</v>
      </c>
      <c r="C329" s="252" t="s">
        <v>3547</v>
      </c>
      <c r="D329" s="235" t="s">
        <v>294</v>
      </c>
      <c r="E329" s="236">
        <v>3.024</v>
      </c>
      <c r="F329" s="237"/>
      <c r="G329" s="238">
        <f>ROUND(E329*F329,2)</f>
        <v>0</v>
      </c>
      <c r="H329" s="237"/>
      <c r="I329" s="238">
        <f>ROUND(E329*H329,2)</f>
        <v>0</v>
      </c>
      <c r="J329" s="237"/>
      <c r="K329" s="238">
        <f>ROUND(E329*J329,2)</f>
        <v>0</v>
      </c>
      <c r="L329" s="238">
        <v>21</v>
      </c>
      <c r="M329" s="238">
        <f>G329*(1+L329/100)</f>
        <v>0</v>
      </c>
      <c r="N329" s="238">
        <v>2.7999999999999998E-4</v>
      </c>
      <c r="O329" s="238">
        <f>ROUND(E329*N329,2)</f>
        <v>0</v>
      </c>
      <c r="P329" s="238">
        <v>0</v>
      </c>
      <c r="Q329" s="238">
        <f>ROUND(E329*P329,2)</f>
        <v>0</v>
      </c>
      <c r="R329" s="238" t="s">
        <v>1440</v>
      </c>
      <c r="S329" s="238" t="s">
        <v>214</v>
      </c>
      <c r="T329" s="239" t="s">
        <v>284</v>
      </c>
      <c r="U329" s="222">
        <v>0.307</v>
      </c>
      <c r="V329" s="222">
        <f>ROUND(E329*U329,2)</f>
        <v>0.93</v>
      </c>
      <c r="W329" s="222"/>
      <c r="X329" s="222" t="s">
        <v>248</v>
      </c>
      <c r="Y329" s="211"/>
      <c r="Z329" s="211"/>
      <c r="AA329" s="211"/>
      <c r="AB329" s="211"/>
      <c r="AC329" s="211"/>
      <c r="AD329" s="211"/>
      <c r="AE329" s="211"/>
      <c r="AF329" s="211"/>
      <c r="AG329" s="211" t="s">
        <v>745</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68" t="s">
        <v>3548</v>
      </c>
      <c r="D330" s="259"/>
      <c r="E330" s="260">
        <v>1.01</v>
      </c>
      <c r="F330" s="222"/>
      <c r="G330" s="222"/>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288</v>
      </c>
      <c r="AH330" s="211">
        <v>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68" t="s">
        <v>3549</v>
      </c>
      <c r="D331" s="259"/>
      <c r="E331" s="260">
        <v>1.01</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68" t="s">
        <v>3550</v>
      </c>
      <c r="D332" s="259"/>
      <c r="E332" s="260">
        <v>1.01</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ht="20.95" outlineLevel="1" x14ac:dyDescent="0.2">
      <c r="A333" s="233">
        <v>104</v>
      </c>
      <c r="B333" s="234" t="s">
        <v>3551</v>
      </c>
      <c r="C333" s="252" t="s">
        <v>3552</v>
      </c>
      <c r="D333" s="235" t="s">
        <v>294</v>
      </c>
      <c r="E333" s="236">
        <v>41.180999999999997</v>
      </c>
      <c r="F333" s="237"/>
      <c r="G333" s="238">
        <f>ROUND(E333*F333,2)</f>
        <v>0</v>
      </c>
      <c r="H333" s="237"/>
      <c r="I333" s="238">
        <f>ROUND(E333*H333,2)</f>
        <v>0</v>
      </c>
      <c r="J333" s="237"/>
      <c r="K333" s="238">
        <f>ROUND(E333*J333,2)</f>
        <v>0</v>
      </c>
      <c r="L333" s="238">
        <v>21</v>
      </c>
      <c r="M333" s="238">
        <f>G333*(1+L333/100)</f>
        <v>0</v>
      </c>
      <c r="N333" s="238">
        <v>4.6999999999999999E-4</v>
      </c>
      <c r="O333" s="238">
        <f>ROUND(E333*N333,2)</f>
        <v>0.02</v>
      </c>
      <c r="P333" s="238">
        <v>0</v>
      </c>
      <c r="Q333" s="238">
        <f>ROUND(E333*P333,2)</f>
        <v>0</v>
      </c>
      <c r="R333" s="238" t="s">
        <v>1440</v>
      </c>
      <c r="S333" s="238" t="s">
        <v>214</v>
      </c>
      <c r="T333" s="239" t="s">
        <v>284</v>
      </c>
      <c r="U333" s="222">
        <v>0.315</v>
      </c>
      <c r="V333" s="222">
        <f>ROUND(E333*U333,2)</f>
        <v>12.97</v>
      </c>
      <c r="W333" s="222"/>
      <c r="X333" s="222" t="s">
        <v>248</v>
      </c>
      <c r="Y333" s="211"/>
      <c r="Z333" s="211"/>
      <c r="AA333" s="211"/>
      <c r="AB333" s="211"/>
      <c r="AC333" s="211"/>
      <c r="AD333" s="211"/>
      <c r="AE333" s="211"/>
      <c r="AF333" s="211"/>
      <c r="AG333" s="211" t="s">
        <v>745</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68" t="s">
        <v>3553</v>
      </c>
      <c r="D334" s="259"/>
      <c r="E334" s="260">
        <v>41.18</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ht="13.1" x14ac:dyDescent="0.2">
      <c r="A335" s="227" t="s">
        <v>209</v>
      </c>
      <c r="B335" s="228" t="s">
        <v>164</v>
      </c>
      <c r="C335" s="251" t="s">
        <v>165</v>
      </c>
      <c r="D335" s="229"/>
      <c r="E335" s="230"/>
      <c r="F335" s="231"/>
      <c r="G335" s="231">
        <f>SUMIF(AG336:AG348,"&lt;&gt;NOR",G336:G348)</f>
        <v>0</v>
      </c>
      <c r="H335" s="231"/>
      <c r="I335" s="231">
        <f>SUM(I336:I348)</f>
        <v>0</v>
      </c>
      <c r="J335" s="231"/>
      <c r="K335" s="231">
        <f>SUM(K336:K348)</f>
        <v>0</v>
      </c>
      <c r="L335" s="231"/>
      <c r="M335" s="231">
        <f>SUM(M336:M348)</f>
        <v>0</v>
      </c>
      <c r="N335" s="231"/>
      <c r="O335" s="231">
        <f>SUM(O336:O348)</f>
        <v>1.23</v>
      </c>
      <c r="P335" s="231"/>
      <c r="Q335" s="231">
        <f>SUM(Q336:Q348)</f>
        <v>0</v>
      </c>
      <c r="R335" s="231"/>
      <c r="S335" s="231"/>
      <c r="T335" s="232"/>
      <c r="U335" s="226"/>
      <c r="V335" s="226">
        <f>SUM(V336:V348)</f>
        <v>425.36</v>
      </c>
      <c r="W335" s="226"/>
      <c r="X335" s="226"/>
      <c r="AG335" t="s">
        <v>210</v>
      </c>
    </row>
    <row r="336" spans="1:60" outlineLevel="1" x14ac:dyDescent="0.2">
      <c r="A336" s="233">
        <v>105</v>
      </c>
      <c r="B336" s="234" t="s">
        <v>1472</v>
      </c>
      <c r="C336" s="252" t="s">
        <v>1473</v>
      </c>
      <c r="D336" s="235" t="s">
        <v>294</v>
      </c>
      <c r="E336" s="236">
        <v>3006.0698699999998</v>
      </c>
      <c r="F336" s="237"/>
      <c r="G336" s="238">
        <f>ROUND(E336*F336,2)</f>
        <v>0</v>
      </c>
      <c r="H336" s="237"/>
      <c r="I336" s="238">
        <f>ROUND(E336*H336,2)</f>
        <v>0</v>
      </c>
      <c r="J336" s="237"/>
      <c r="K336" s="238">
        <f>ROUND(E336*J336,2)</f>
        <v>0</v>
      </c>
      <c r="L336" s="238">
        <v>21</v>
      </c>
      <c r="M336" s="238">
        <f>G336*(1+L336/100)</f>
        <v>0</v>
      </c>
      <c r="N336" s="238">
        <v>1E-4</v>
      </c>
      <c r="O336" s="238">
        <f>ROUND(E336*N336,2)</f>
        <v>0.3</v>
      </c>
      <c r="P336" s="238">
        <v>0</v>
      </c>
      <c r="Q336" s="238">
        <f>ROUND(E336*P336,2)</f>
        <v>0</v>
      </c>
      <c r="R336" s="238" t="s">
        <v>1474</v>
      </c>
      <c r="S336" s="238" t="s">
        <v>214</v>
      </c>
      <c r="T336" s="239" t="s">
        <v>284</v>
      </c>
      <c r="U336" s="222">
        <v>3.2480000000000002E-2</v>
      </c>
      <c r="V336" s="222">
        <f>ROUND(E336*U336,2)</f>
        <v>97.64</v>
      </c>
      <c r="W336" s="222"/>
      <c r="X336" s="222" t="s">
        <v>248</v>
      </c>
      <c r="Y336" s="211"/>
      <c r="Z336" s="211"/>
      <c r="AA336" s="211"/>
      <c r="AB336" s="211"/>
      <c r="AC336" s="211"/>
      <c r="AD336" s="211"/>
      <c r="AE336" s="211"/>
      <c r="AF336" s="211"/>
      <c r="AG336" s="211" t="s">
        <v>745</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68" t="s">
        <v>3372</v>
      </c>
      <c r="D337" s="259"/>
      <c r="E337" s="260">
        <v>5.38</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68" t="s">
        <v>3314</v>
      </c>
      <c r="D338" s="259"/>
      <c r="E338" s="260">
        <v>45.29</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0</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68" t="s">
        <v>3307</v>
      </c>
      <c r="D339" s="259"/>
      <c r="E339" s="260">
        <v>10.48</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8" t="s">
        <v>3311</v>
      </c>
      <c r="D340" s="259"/>
      <c r="E340" s="260">
        <v>142.78</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3318</v>
      </c>
      <c r="D341" s="259"/>
      <c r="E341" s="260">
        <v>15.84</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8" t="s">
        <v>3352</v>
      </c>
      <c r="D342" s="259"/>
      <c r="E342" s="260">
        <v>12.84</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68" t="s">
        <v>3353</v>
      </c>
      <c r="D343" s="259"/>
      <c r="E343" s="260">
        <v>12.77</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ht="31.45" outlineLevel="1" x14ac:dyDescent="0.2">
      <c r="A344" s="218"/>
      <c r="B344" s="219"/>
      <c r="C344" s="268" t="s">
        <v>3554</v>
      </c>
      <c r="D344" s="259"/>
      <c r="E344" s="260">
        <v>864.27</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ht="31.45" outlineLevel="1" x14ac:dyDescent="0.2">
      <c r="A345" s="218"/>
      <c r="B345" s="219"/>
      <c r="C345" s="268" t="s">
        <v>3555</v>
      </c>
      <c r="D345" s="259"/>
      <c r="E345" s="260">
        <v>864.27</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ht="31.45" outlineLevel="1" x14ac:dyDescent="0.2">
      <c r="A346" s="218"/>
      <c r="B346" s="219"/>
      <c r="C346" s="268" t="s">
        <v>3556</v>
      </c>
      <c r="D346" s="259"/>
      <c r="E346" s="260">
        <v>838.08</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68" t="s">
        <v>3557</v>
      </c>
      <c r="D347" s="259"/>
      <c r="E347" s="260">
        <v>194.07</v>
      </c>
      <c r="F347" s="222"/>
      <c r="G347" s="222"/>
      <c r="H347" s="222"/>
      <c r="I347" s="222"/>
      <c r="J347" s="222"/>
      <c r="K347" s="222"/>
      <c r="L347" s="222"/>
      <c r="M347" s="222"/>
      <c r="N347" s="222"/>
      <c r="O347" s="222"/>
      <c r="P347" s="222"/>
      <c r="Q347" s="222"/>
      <c r="R347" s="222"/>
      <c r="S347" s="222"/>
      <c r="T347" s="222"/>
      <c r="U347" s="222"/>
      <c r="V347" s="222"/>
      <c r="W347" s="222"/>
      <c r="X347" s="222"/>
      <c r="Y347" s="211"/>
      <c r="Z347" s="211"/>
      <c r="AA347" s="211"/>
      <c r="AB347" s="211"/>
      <c r="AC347" s="211"/>
      <c r="AD347" s="211"/>
      <c r="AE347" s="211"/>
      <c r="AF347" s="211"/>
      <c r="AG347" s="211" t="s">
        <v>288</v>
      </c>
      <c r="AH347" s="211">
        <v>0</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43">
        <v>106</v>
      </c>
      <c r="B348" s="244" t="s">
        <v>1480</v>
      </c>
      <c r="C348" s="255" t="s">
        <v>1481</v>
      </c>
      <c r="D348" s="245" t="s">
        <v>294</v>
      </c>
      <c r="E348" s="246">
        <v>3006.06988</v>
      </c>
      <c r="F348" s="247"/>
      <c r="G348" s="248">
        <f>ROUND(E348*F348,2)</f>
        <v>0</v>
      </c>
      <c r="H348" s="247"/>
      <c r="I348" s="248">
        <f>ROUND(E348*H348,2)</f>
        <v>0</v>
      </c>
      <c r="J348" s="247"/>
      <c r="K348" s="248">
        <f>ROUND(E348*J348,2)</f>
        <v>0</v>
      </c>
      <c r="L348" s="248">
        <v>21</v>
      </c>
      <c r="M348" s="248">
        <f>G348*(1+L348/100)</f>
        <v>0</v>
      </c>
      <c r="N348" s="248">
        <v>3.1E-4</v>
      </c>
      <c r="O348" s="248">
        <f>ROUND(E348*N348,2)</f>
        <v>0.93</v>
      </c>
      <c r="P348" s="248">
        <v>0</v>
      </c>
      <c r="Q348" s="248">
        <f>ROUND(E348*P348,2)</f>
        <v>0</v>
      </c>
      <c r="R348" s="248" t="s">
        <v>1474</v>
      </c>
      <c r="S348" s="248" t="s">
        <v>214</v>
      </c>
      <c r="T348" s="249" t="s">
        <v>284</v>
      </c>
      <c r="U348" s="222">
        <v>0.10902000000000001</v>
      </c>
      <c r="V348" s="222">
        <f>ROUND(E348*U348,2)</f>
        <v>327.72</v>
      </c>
      <c r="W348" s="222"/>
      <c r="X348" s="222" t="s">
        <v>248</v>
      </c>
      <c r="Y348" s="211"/>
      <c r="Z348" s="211"/>
      <c r="AA348" s="211"/>
      <c r="AB348" s="211"/>
      <c r="AC348" s="211"/>
      <c r="AD348" s="211"/>
      <c r="AE348" s="211"/>
      <c r="AF348" s="211"/>
      <c r="AG348" s="211" t="s">
        <v>745</v>
      </c>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ht="13.1" x14ac:dyDescent="0.2">
      <c r="A349" s="227" t="s">
        <v>209</v>
      </c>
      <c r="B349" s="228" t="s">
        <v>138</v>
      </c>
      <c r="C349" s="251" t="s">
        <v>139</v>
      </c>
      <c r="D349" s="229"/>
      <c r="E349" s="230"/>
      <c r="F349" s="231"/>
      <c r="G349" s="231">
        <f>SUMIF(AG350:AG357,"&lt;&gt;NOR",G350:G357)</f>
        <v>0</v>
      </c>
      <c r="H349" s="231"/>
      <c r="I349" s="231">
        <f>SUM(I350:I357)</f>
        <v>0</v>
      </c>
      <c r="J349" s="231"/>
      <c r="K349" s="231">
        <f>SUM(K350:K357)</f>
        <v>0</v>
      </c>
      <c r="L349" s="231"/>
      <c r="M349" s="231">
        <f>SUM(M350:M357)</f>
        <v>0</v>
      </c>
      <c r="N349" s="231"/>
      <c r="O349" s="231">
        <f>SUM(O350:O357)</f>
        <v>0.01</v>
      </c>
      <c r="P349" s="231"/>
      <c r="Q349" s="231">
        <f>SUM(Q350:Q357)</f>
        <v>0</v>
      </c>
      <c r="R349" s="231"/>
      <c r="S349" s="231"/>
      <c r="T349" s="232"/>
      <c r="U349" s="226"/>
      <c r="V349" s="226">
        <f>SUM(V350:V357)</f>
        <v>7.48</v>
      </c>
      <c r="W349" s="226"/>
      <c r="X349" s="226"/>
      <c r="AG349" t="s">
        <v>210</v>
      </c>
    </row>
    <row r="350" spans="1:60" ht="20.95" outlineLevel="1" x14ac:dyDescent="0.2">
      <c r="A350" s="233">
        <v>107</v>
      </c>
      <c r="B350" s="234" t="s">
        <v>3558</v>
      </c>
      <c r="C350" s="252" t="s">
        <v>3559</v>
      </c>
      <c r="D350" s="235" t="s">
        <v>294</v>
      </c>
      <c r="E350" s="236">
        <v>53.45</v>
      </c>
      <c r="F350" s="237"/>
      <c r="G350" s="238">
        <f>ROUND(E350*F350,2)</f>
        <v>0</v>
      </c>
      <c r="H350" s="237"/>
      <c r="I350" s="238">
        <f>ROUND(E350*H350,2)</f>
        <v>0</v>
      </c>
      <c r="J350" s="237"/>
      <c r="K350" s="238">
        <f>ROUND(E350*J350,2)</f>
        <v>0</v>
      </c>
      <c r="L350" s="238">
        <v>21</v>
      </c>
      <c r="M350" s="238">
        <f>G350*(1+L350/100)</f>
        <v>0</v>
      </c>
      <c r="N350" s="238">
        <v>2.0000000000000002E-5</v>
      </c>
      <c r="O350" s="238">
        <f>ROUND(E350*N350,2)</f>
        <v>0</v>
      </c>
      <c r="P350" s="238">
        <v>0</v>
      </c>
      <c r="Q350" s="238">
        <f>ROUND(E350*P350,2)</f>
        <v>0</v>
      </c>
      <c r="R350" s="238" t="s">
        <v>827</v>
      </c>
      <c r="S350" s="238" t="s">
        <v>214</v>
      </c>
      <c r="T350" s="239" t="s">
        <v>284</v>
      </c>
      <c r="U350" s="222">
        <v>0.14000000000000001</v>
      </c>
      <c r="V350" s="222">
        <f>ROUND(E350*U350,2)</f>
        <v>7.48</v>
      </c>
      <c r="W350" s="222"/>
      <c r="X350" s="222" t="s">
        <v>248</v>
      </c>
      <c r="Y350" s="211"/>
      <c r="Z350" s="211"/>
      <c r="AA350" s="211"/>
      <c r="AB350" s="211"/>
      <c r="AC350" s="211"/>
      <c r="AD350" s="211"/>
      <c r="AE350" s="211"/>
      <c r="AF350" s="211"/>
      <c r="AG350" s="211" t="s">
        <v>1554</v>
      </c>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53" t="s">
        <v>3560</v>
      </c>
      <c r="D351" s="240"/>
      <c r="E351" s="240"/>
      <c r="F351" s="240"/>
      <c r="G351" s="240"/>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219</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8" t="s">
        <v>3561</v>
      </c>
      <c r="D352" s="259"/>
      <c r="E352" s="260">
        <v>8.16</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0</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8" t="s">
        <v>3562</v>
      </c>
      <c r="D353" s="259"/>
      <c r="E353" s="260">
        <v>45.29</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0</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ht="20.95" outlineLevel="1" x14ac:dyDescent="0.2">
      <c r="A354" s="233">
        <v>108</v>
      </c>
      <c r="B354" s="234" t="s">
        <v>3563</v>
      </c>
      <c r="C354" s="252" t="s">
        <v>3564</v>
      </c>
      <c r="D354" s="235" t="s">
        <v>294</v>
      </c>
      <c r="E354" s="236">
        <v>58.795000000000002</v>
      </c>
      <c r="F354" s="237"/>
      <c r="G354" s="238">
        <f>ROUND(E354*F354,2)</f>
        <v>0</v>
      </c>
      <c r="H354" s="237"/>
      <c r="I354" s="238">
        <f>ROUND(E354*H354,2)</f>
        <v>0</v>
      </c>
      <c r="J354" s="237"/>
      <c r="K354" s="238">
        <f>ROUND(E354*J354,2)</f>
        <v>0</v>
      </c>
      <c r="L354" s="238">
        <v>21</v>
      </c>
      <c r="M354" s="238">
        <f>G354*(1+L354/100)</f>
        <v>0</v>
      </c>
      <c r="N354" s="238">
        <v>1.7000000000000001E-4</v>
      </c>
      <c r="O354" s="238">
        <f>ROUND(E354*N354,2)</f>
        <v>0.01</v>
      </c>
      <c r="P354" s="238">
        <v>0</v>
      </c>
      <c r="Q354" s="238">
        <f>ROUND(E354*P354,2)</f>
        <v>0</v>
      </c>
      <c r="R354" s="238" t="s">
        <v>343</v>
      </c>
      <c r="S354" s="238" t="s">
        <v>214</v>
      </c>
      <c r="T354" s="239" t="s">
        <v>284</v>
      </c>
      <c r="U354" s="222">
        <v>0</v>
      </c>
      <c r="V354" s="222">
        <f>ROUND(E354*U354,2)</f>
        <v>0</v>
      </c>
      <c r="W354" s="222"/>
      <c r="X354" s="222" t="s">
        <v>344</v>
      </c>
      <c r="Y354" s="211"/>
      <c r="Z354" s="211"/>
      <c r="AA354" s="211"/>
      <c r="AB354" s="211"/>
      <c r="AC354" s="211"/>
      <c r="AD354" s="211"/>
      <c r="AE354" s="211"/>
      <c r="AF354" s="211"/>
      <c r="AG354" s="211" t="s">
        <v>1686</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68" t="s">
        <v>3565</v>
      </c>
      <c r="D355" s="259"/>
      <c r="E355" s="260">
        <v>58.795000000000002</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5</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ht="20.95" outlineLevel="1" x14ac:dyDescent="0.2">
      <c r="A356" s="233">
        <v>109</v>
      </c>
      <c r="B356" s="234" t="s">
        <v>3566</v>
      </c>
      <c r="C356" s="252" t="s">
        <v>3567</v>
      </c>
      <c r="D356" s="235" t="s">
        <v>246</v>
      </c>
      <c r="E356" s="236">
        <v>2.6724999999999999</v>
      </c>
      <c r="F356" s="237"/>
      <c r="G356" s="238">
        <f>ROUND(E356*F356,2)</f>
        <v>0</v>
      </c>
      <c r="H356" s="237"/>
      <c r="I356" s="238">
        <f>ROUND(E356*H356,2)</f>
        <v>0</v>
      </c>
      <c r="J356" s="237"/>
      <c r="K356" s="238">
        <f>ROUND(E356*J356,2)</f>
        <v>0</v>
      </c>
      <c r="L356" s="238">
        <v>21</v>
      </c>
      <c r="M356" s="238">
        <f>G356*(1+L356/100)</f>
        <v>0</v>
      </c>
      <c r="N356" s="238">
        <v>1.0000000000000001E-5</v>
      </c>
      <c r="O356" s="238">
        <f>ROUND(E356*N356,2)</f>
        <v>0</v>
      </c>
      <c r="P356" s="238">
        <v>0</v>
      </c>
      <c r="Q356" s="238">
        <f>ROUND(E356*P356,2)</f>
        <v>0</v>
      </c>
      <c r="R356" s="238" t="s">
        <v>343</v>
      </c>
      <c r="S356" s="238" t="s">
        <v>214</v>
      </c>
      <c r="T356" s="239" t="s">
        <v>284</v>
      </c>
      <c r="U356" s="222">
        <v>0</v>
      </c>
      <c r="V356" s="222">
        <f>ROUND(E356*U356,2)</f>
        <v>0</v>
      </c>
      <c r="W356" s="222"/>
      <c r="X356" s="222" t="s">
        <v>344</v>
      </c>
      <c r="Y356" s="211"/>
      <c r="Z356" s="211"/>
      <c r="AA356" s="211"/>
      <c r="AB356" s="211"/>
      <c r="AC356" s="211"/>
      <c r="AD356" s="211"/>
      <c r="AE356" s="211"/>
      <c r="AF356" s="211"/>
      <c r="AG356" s="211" t="s">
        <v>1686</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8" t="s">
        <v>3568</v>
      </c>
      <c r="D357" s="259"/>
      <c r="E357" s="260">
        <v>2.6724999999999999</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5</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x14ac:dyDescent="0.2">
      <c r="A358" s="3"/>
      <c r="B358" s="4"/>
      <c r="C358" s="256"/>
      <c r="D358" s="6"/>
      <c r="E358" s="3"/>
      <c r="F358" s="3"/>
      <c r="G358" s="3"/>
      <c r="H358" s="3"/>
      <c r="I358" s="3"/>
      <c r="J358" s="3"/>
      <c r="K358" s="3"/>
      <c r="L358" s="3"/>
      <c r="M358" s="3"/>
      <c r="N358" s="3"/>
      <c r="O358" s="3"/>
      <c r="P358" s="3"/>
      <c r="Q358" s="3"/>
      <c r="R358" s="3"/>
      <c r="S358" s="3"/>
      <c r="T358" s="3"/>
      <c r="U358" s="3"/>
      <c r="V358" s="3"/>
      <c r="W358" s="3"/>
      <c r="X358" s="3"/>
      <c r="AE358">
        <v>15</v>
      </c>
      <c r="AF358">
        <v>21</v>
      </c>
      <c r="AG358" t="s">
        <v>196</v>
      </c>
    </row>
    <row r="359" spans="1:60" ht="13.1" x14ac:dyDescent="0.2">
      <c r="A359" s="214"/>
      <c r="B359" s="215" t="s">
        <v>29</v>
      </c>
      <c r="C359" s="257"/>
      <c r="D359" s="216"/>
      <c r="E359" s="217"/>
      <c r="F359" s="217"/>
      <c r="G359" s="250">
        <f>G8+G23+G74+G80+G85+G102+G108+G119+G208+G211+G234+G247+G283+G328+G335+G349</f>
        <v>0</v>
      </c>
      <c r="H359" s="3"/>
      <c r="I359" s="3"/>
      <c r="J359" s="3"/>
      <c r="K359" s="3"/>
      <c r="L359" s="3"/>
      <c r="M359" s="3"/>
      <c r="N359" s="3"/>
      <c r="O359" s="3"/>
      <c r="P359" s="3"/>
      <c r="Q359" s="3"/>
      <c r="R359" s="3"/>
      <c r="S359" s="3"/>
      <c r="T359" s="3"/>
      <c r="U359" s="3"/>
      <c r="V359" s="3"/>
      <c r="W359" s="3"/>
      <c r="X359" s="3"/>
      <c r="AE359">
        <f>SUMIF(L7:L357,AE358,G7:G357)</f>
        <v>0</v>
      </c>
      <c r="AF359">
        <f>SUMIF(L7:L357,AF358,G7:G357)</f>
        <v>0</v>
      </c>
      <c r="AG359" t="s">
        <v>278</v>
      </c>
    </row>
    <row r="360" spans="1:60" x14ac:dyDescent="0.2">
      <c r="C360" s="258"/>
      <c r="D360" s="10"/>
      <c r="AG360" t="s">
        <v>279</v>
      </c>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PK+CSHfBO8V9QBZG8MJwFEvrKx76lj6YnkbpT9gMOe+HGbVUIK1QaJLbAclzWT9ZK0cTwTTxw16h22PyDiScQ==" saltValue="Sh3pE3FkJXGOoU8KTM6sqQ==" spinCount="100000" sheet="1"/>
  <mergeCells count="91">
    <mergeCell ref="C351:G351"/>
    <mergeCell ref="C312:G312"/>
    <mergeCell ref="C313:G313"/>
    <mergeCell ref="C314:G314"/>
    <mergeCell ref="C315:G315"/>
    <mergeCell ref="C316:G316"/>
    <mergeCell ref="C327:G327"/>
    <mergeCell ref="C304:G304"/>
    <mergeCell ref="C305:G305"/>
    <mergeCell ref="C306:G306"/>
    <mergeCell ref="C309:G309"/>
    <mergeCell ref="C310:G310"/>
    <mergeCell ref="C311:G311"/>
    <mergeCell ref="C296:G296"/>
    <mergeCell ref="C299:G299"/>
    <mergeCell ref="C300:G300"/>
    <mergeCell ref="C301:G301"/>
    <mergeCell ref="C302:G302"/>
    <mergeCell ref="C303:G303"/>
    <mergeCell ref="C290:G290"/>
    <mergeCell ref="C291:G291"/>
    <mergeCell ref="C292:G292"/>
    <mergeCell ref="C293:G293"/>
    <mergeCell ref="C294:G294"/>
    <mergeCell ref="C295:G295"/>
    <mergeCell ref="C270:G270"/>
    <mergeCell ref="C273:G273"/>
    <mergeCell ref="C276:G276"/>
    <mergeCell ref="C279:G279"/>
    <mergeCell ref="C282:G282"/>
    <mergeCell ref="C289:G289"/>
    <mergeCell ref="C210:G210"/>
    <mergeCell ref="C223:G223"/>
    <mergeCell ref="C227:G227"/>
    <mergeCell ref="C233:G233"/>
    <mergeCell ref="C240:G240"/>
    <mergeCell ref="C246:G246"/>
    <mergeCell ref="C171:G171"/>
    <mergeCell ref="C175:G175"/>
    <mergeCell ref="C192:G192"/>
    <mergeCell ref="C195:G195"/>
    <mergeCell ref="C201:G201"/>
    <mergeCell ref="C207:G207"/>
    <mergeCell ref="C116:G116"/>
    <mergeCell ref="C125:G125"/>
    <mergeCell ref="C159:G159"/>
    <mergeCell ref="C162:G162"/>
    <mergeCell ref="C165:G165"/>
    <mergeCell ref="C168:G168"/>
    <mergeCell ref="C78:G78"/>
    <mergeCell ref="C82:G82"/>
    <mergeCell ref="C89:G89"/>
    <mergeCell ref="C92:G92"/>
    <mergeCell ref="C95:G95"/>
    <mergeCell ref="C98:G98"/>
    <mergeCell ref="C65:G65"/>
    <mergeCell ref="C68:G68"/>
    <mergeCell ref="C69:G69"/>
    <mergeCell ref="C70:G70"/>
    <mergeCell ref="C71:G71"/>
    <mergeCell ref="C72:G72"/>
    <mergeCell ref="C57:G57"/>
    <mergeCell ref="C58:G58"/>
    <mergeCell ref="C61:G61"/>
    <mergeCell ref="C62:G62"/>
    <mergeCell ref="C63:G63"/>
    <mergeCell ref="C64:G64"/>
    <mergeCell ref="C51:G51"/>
    <mergeCell ref="C52:G52"/>
    <mergeCell ref="C53:G53"/>
    <mergeCell ref="C54:G54"/>
    <mergeCell ref="C55:G55"/>
    <mergeCell ref="C56:G56"/>
    <mergeCell ref="C40:G40"/>
    <mergeCell ref="C43:G43"/>
    <mergeCell ref="C46:G46"/>
    <mergeCell ref="C47:G47"/>
    <mergeCell ref="C48:G48"/>
    <mergeCell ref="C50:G50"/>
    <mergeCell ref="C18:G18"/>
    <mergeCell ref="C21:G21"/>
    <mergeCell ref="C25:G25"/>
    <mergeCell ref="C28:G28"/>
    <mergeCell ref="C31:G31"/>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E69C-87EB-4D3D-9812-8C45F36DAF3F}">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81</v>
      </c>
      <c r="C4" s="203" t="s">
        <v>82</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176</v>
      </c>
      <c r="C8" s="251" t="s">
        <v>177</v>
      </c>
      <c r="D8" s="229"/>
      <c r="E8" s="230"/>
      <c r="F8" s="231"/>
      <c r="G8" s="231">
        <f>SUMIF(AG9:AG99,"&lt;&gt;NOR",G9:G99)</f>
        <v>0</v>
      </c>
      <c r="H8" s="231"/>
      <c r="I8" s="231">
        <f>SUM(I9:I99)</f>
        <v>0</v>
      </c>
      <c r="J8" s="231"/>
      <c r="K8" s="231">
        <f>SUM(K9:K99)</f>
        <v>0</v>
      </c>
      <c r="L8" s="231"/>
      <c r="M8" s="231">
        <f>SUM(M9:M99)</f>
        <v>0</v>
      </c>
      <c r="N8" s="231"/>
      <c r="O8" s="231">
        <f>SUM(O9:O99)</f>
        <v>0</v>
      </c>
      <c r="P8" s="231"/>
      <c r="Q8" s="231">
        <f>SUM(Q9:Q99)</f>
        <v>0</v>
      </c>
      <c r="R8" s="231"/>
      <c r="S8" s="231"/>
      <c r="T8" s="232"/>
      <c r="U8" s="226"/>
      <c r="V8" s="226">
        <f>SUM(V9:V99)</f>
        <v>0</v>
      </c>
      <c r="W8" s="226"/>
      <c r="X8" s="226"/>
      <c r="AG8" t="s">
        <v>210</v>
      </c>
    </row>
    <row r="9" spans="1:60" outlineLevel="1" x14ac:dyDescent="0.2">
      <c r="A9" s="233">
        <v>1</v>
      </c>
      <c r="B9" s="234" t="s">
        <v>3580</v>
      </c>
      <c r="C9" s="252" t="s">
        <v>3581</v>
      </c>
      <c r="D9" s="235" t="s">
        <v>980</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247</v>
      </c>
      <c r="T9" s="23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146.65" outlineLevel="1" x14ac:dyDescent="0.2">
      <c r="A10" s="218"/>
      <c r="B10" s="219"/>
      <c r="C10" s="253" t="s">
        <v>3582</v>
      </c>
      <c r="D10" s="240"/>
      <c r="E10" s="240"/>
      <c r="F10" s="240"/>
      <c r="G10" s="240"/>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219</v>
      </c>
      <c r="AH10" s="211"/>
      <c r="AI10" s="211"/>
      <c r="AJ10" s="211"/>
      <c r="AK10" s="211"/>
      <c r="AL10" s="211"/>
      <c r="AM10" s="211"/>
      <c r="AN10" s="211"/>
      <c r="AO10" s="211"/>
      <c r="AP10" s="211"/>
      <c r="AQ10" s="211"/>
      <c r="AR10" s="211"/>
      <c r="AS10" s="211"/>
      <c r="AT10" s="211"/>
      <c r="AU10" s="211"/>
      <c r="AV10" s="211"/>
      <c r="AW10" s="211"/>
      <c r="AX10" s="211"/>
      <c r="AY10" s="211"/>
      <c r="AZ10" s="211"/>
      <c r="BA10" s="241" t="str">
        <f>C10</f>
        <v>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v>
      </c>
      <c r="BB10" s="211"/>
      <c r="BC10" s="211"/>
      <c r="BD10" s="211"/>
      <c r="BE10" s="211"/>
      <c r="BF10" s="211"/>
      <c r="BG10" s="211"/>
      <c r="BH10" s="211"/>
    </row>
    <row r="11" spans="1:60" outlineLevel="1" x14ac:dyDescent="0.2">
      <c r="A11" s="233">
        <v>2</v>
      </c>
      <c r="B11" s="234" t="s">
        <v>3583</v>
      </c>
      <c r="C11" s="252" t="s">
        <v>3584</v>
      </c>
      <c r="D11" s="235" t="s">
        <v>980</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247</v>
      </c>
      <c r="T11" s="23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146.65" outlineLevel="1" x14ac:dyDescent="0.2">
      <c r="A12" s="218"/>
      <c r="B12" s="219"/>
      <c r="C12" s="253" t="s">
        <v>3582</v>
      </c>
      <c r="D12" s="240"/>
      <c r="E12" s="240"/>
      <c r="F12" s="240"/>
      <c r="G12" s="240"/>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219</v>
      </c>
      <c r="AH12" s="211"/>
      <c r="AI12" s="211"/>
      <c r="AJ12" s="211"/>
      <c r="AK12" s="211"/>
      <c r="AL12" s="211"/>
      <c r="AM12" s="211"/>
      <c r="AN12" s="211"/>
      <c r="AO12" s="211"/>
      <c r="AP12" s="211"/>
      <c r="AQ12" s="211"/>
      <c r="AR12" s="211"/>
      <c r="AS12" s="211"/>
      <c r="AT12" s="211"/>
      <c r="AU12" s="211"/>
      <c r="AV12" s="211"/>
      <c r="AW12" s="211"/>
      <c r="AX12" s="211"/>
      <c r="AY12" s="211"/>
      <c r="AZ12" s="211"/>
      <c r="BA12" s="241" t="str">
        <f>C12</f>
        <v>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v>
      </c>
      <c r="BB12" s="211"/>
      <c r="BC12" s="211"/>
      <c r="BD12" s="211"/>
      <c r="BE12" s="211"/>
      <c r="BF12" s="211"/>
      <c r="BG12" s="211"/>
      <c r="BH12" s="211"/>
    </row>
    <row r="13" spans="1:60" outlineLevel="1" x14ac:dyDescent="0.2">
      <c r="A13" s="233">
        <v>3</v>
      </c>
      <c r="B13" s="234" t="s">
        <v>3585</v>
      </c>
      <c r="C13" s="252" t="s">
        <v>3586</v>
      </c>
      <c r="D13" s="235" t="s">
        <v>980</v>
      </c>
      <c r="E13" s="236">
        <v>2</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247</v>
      </c>
      <c r="T13" s="23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104.75" outlineLevel="1" x14ac:dyDescent="0.2">
      <c r="A14" s="218"/>
      <c r="B14" s="219"/>
      <c r="C14" s="253" t="s">
        <v>3587</v>
      </c>
      <c r="D14" s="240"/>
      <c r="E14" s="240"/>
      <c r="F14" s="240"/>
      <c r="G14" s="240"/>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219</v>
      </c>
      <c r="AH14" s="211"/>
      <c r="AI14" s="211"/>
      <c r="AJ14" s="211"/>
      <c r="AK14" s="211"/>
      <c r="AL14" s="211"/>
      <c r="AM14" s="211"/>
      <c r="AN14" s="211"/>
      <c r="AO14" s="211"/>
      <c r="AP14" s="211"/>
      <c r="AQ14" s="211"/>
      <c r="AR14" s="211"/>
      <c r="AS14" s="211"/>
      <c r="AT14" s="211"/>
      <c r="AU14" s="211"/>
      <c r="AV14" s="211"/>
      <c r="AW14" s="211"/>
      <c r="AX14" s="211"/>
      <c r="AY14" s="211"/>
      <c r="AZ14" s="211"/>
      <c r="BA14" s="241" t="str">
        <f>C14</f>
        <v>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4" s="211"/>
      <c r="BC14" s="211"/>
      <c r="BD14" s="211"/>
      <c r="BE14" s="211"/>
      <c r="BF14" s="211"/>
      <c r="BG14" s="211"/>
      <c r="BH14" s="211"/>
    </row>
    <row r="15" spans="1:60" outlineLevel="1" x14ac:dyDescent="0.2">
      <c r="A15" s="233">
        <v>4</v>
      </c>
      <c r="B15" s="234" t="s">
        <v>3588</v>
      </c>
      <c r="C15" s="252" t="s">
        <v>3589</v>
      </c>
      <c r="D15" s="235" t="s">
        <v>980</v>
      </c>
      <c r="E15" s="236">
        <v>2</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247</v>
      </c>
      <c r="T15" s="23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104.75" outlineLevel="1" x14ac:dyDescent="0.2">
      <c r="A16" s="218"/>
      <c r="B16" s="219"/>
      <c r="C16" s="253" t="s">
        <v>3587</v>
      </c>
      <c r="D16" s="240"/>
      <c r="E16" s="240"/>
      <c r="F16" s="240"/>
      <c r="G16" s="240"/>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219</v>
      </c>
      <c r="AH16" s="211"/>
      <c r="AI16" s="211"/>
      <c r="AJ16" s="211"/>
      <c r="AK16" s="211"/>
      <c r="AL16" s="211"/>
      <c r="AM16" s="211"/>
      <c r="AN16" s="211"/>
      <c r="AO16" s="211"/>
      <c r="AP16" s="211"/>
      <c r="AQ16" s="211"/>
      <c r="AR16" s="211"/>
      <c r="AS16" s="211"/>
      <c r="AT16" s="211"/>
      <c r="AU16" s="211"/>
      <c r="AV16" s="211"/>
      <c r="AW16" s="211"/>
      <c r="AX16" s="211"/>
      <c r="AY16" s="211"/>
      <c r="AZ16" s="211"/>
      <c r="BA16" s="241" t="str">
        <f>C16</f>
        <v>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6" s="211"/>
      <c r="BC16" s="211"/>
      <c r="BD16" s="211"/>
      <c r="BE16" s="211"/>
      <c r="BF16" s="211"/>
      <c r="BG16" s="211"/>
      <c r="BH16" s="211"/>
    </row>
    <row r="17" spans="1:60" outlineLevel="1" x14ac:dyDescent="0.2">
      <c r="A17" s="233">
        <v>5</v>
      </c>
      <c r="B17" s="234" t="s">
        <v>3590</v>
      </c>
      <c r="C17" s="252" t="s">
        <v>3591</v>
      </c>
      <c r="D17" s="235" t="s">
        <v>980</v>
      </c>
      <c r="E17" s="236">
        <v>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247</v>
      </c>
      <c r="T17" s="23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104.75" outlineLevel="1" x14ac:dyDescent="0.2">
      <c r="A18" s="218"/>
      <c r="B18" s="219"/>
      <c r="C18" s="253" t="s">
        <v>3592</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41" t="str">
        <f>C18</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8" s="211"/>
      <c r="BC18" s="211"/>
      <c r="BD18" s="211"/>
      <c r="BE18" s="211"/>
      <c r="BF18" s="211"/>
      <c r="BG18" s="211"/>
      <c r="BH18" s="211"/>
    </row>
    <row r="19" spans="1:60" outlineLevel="1" x14ac:dyDescent="0.2">
      <c r="A19" s="233">
        <v>6</v>
      </c>
      <c r="B19" s="234" t="s">
        <v>3593</v>
      </c>
      <c r="C19" s="252" t="s">
        <v>3594</v>
      </c>
      <c r="D19" s="235" t="s">
        <v>980</v>
      </c>
      <c r="E19" s="236">
        <v>4</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c r="S19" s="238" t="s">
        <v>247</v>
      </c>
      <c r="T19" s="23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104.75" outlineLevel="1" x14ac:dyDescent="0.2">
      <c r="A20" s="218"/>
      <c r="B20" s="219"/>
      <c r="C20" s="253" t="s">
        <v>3592</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41" t="str">
        <f>C20</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0" s="211"/>
      <c r="BC20" s="211"/>
      <c r="BD20" s="211"/>
      <c r="BE20" s="211"/>
      <c r="BF20" s="211"/>
      <c r="BG20" s="211"/>
      <c r="BH20" s="211"/>
    </row>
    <row r="21" spans="1:60" outlineLevel="1" x14ac:dyDescent="0.2">
      <c r="A21" s="233">
        <v>7</v>
      </c>
      <c r="B21" s="234" t="s">
        <v>3595</v>
      </c>
      <c r="C21" s="252" t="s">
        <v>3596</v>
      </c>
      <c r="D21" s="235" t="s">
        <v>980</v>
      </c>
      <c r="E21" s="236">
        <v>6</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247</v>
      </c>
      <c r="T21" s="23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104.75" outlineLevel="1" x14ac:dyDescent="0.2">
      <c r="A22" s="218"/>
      <c r="B22" s="219"/>
      <c r="C22" s="253" t="s">
        <v>3597</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41" t="str">
        <f>C22</f>
        <v>Požární klapka čtyřhranná 315x200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2" s="211"/>
      <c r="BC22" s="211"/>
      <c r="BD22" s="211"/>
      <c r="BE22" s="211"/>
      <c r="BF22" s="211"/>
      <c r="BG22" s="211"/>
      <c r="BH22" s="211"/>
    </row>
    <row r="23" spans="1:60" outlineLevel="1" x14ac:dyDescent="0.2">
      <c r="A23" s="233">
        <v>8</v>
      </c>
      <c r="B23" s="234" t="s">
        <v>3598</v>
      </c>
      <c r="C23" s="252" t="s">
        <v>3599</v>
      </c>
      <c r="D23" s="235" t="s">
        <v>980</v>
      </c>
      <c r="E23" s="236">
        <v>6</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c r="S23" s="238" t="s">
        <v>247</v>
      </c>
      <c r="T23" s="23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104.75" outlineLevel="1" x14ac:dyDescent="0.2">
      <c r="A24" s="218"/>
      <c r="B24" s="219"/>
      <c r="C24" s="253" t="s">
        <v>3592</v>
      </c>
      <c r="D24" s="240"/>
      <c r="E24" s="240"/>
      <c r="F24" s="240"/>
      <c r="G24" s="240"/>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219</v>
      </c>
      <c r="AH24" s="211"/>
      <c r="AI24" s="211"/>
      <c r="AJ24" s="211"/>
      <c r="AK24" s="211"/>
      <c r="AL24" s="211"/>
      <c r="AM24" s="211"/>
      <c r="AN24" s="211"/>
      <c r="AO24" s="211"/>
      <c r="AP24" s="211"/>
      <c r="AQ24" s="211"/>
      <c r="AR24" s="211"/>
      <c r="AS24" s="211"/>
      <c r="AT24" s="211"/>
      <c r="AU24" s="211"/>
      <c r="AV24" s="211"/>
      <c r="AW24" s="211"/>
      <c r="AX24" s="211"/>
      <c r="AY24" s="211"/>
      <c r="AZ24" s="211"/>
      <c r="BA24" s="241" t="str">
        <f>C24</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4" s="211"/>
      <c r="BC24" s="211"/>
      <c r="BD24" s="211"/>
      <c r="BE24" s="211"/>
      <c r="BF24" s="211"/>
      <c r="BG24" s="211"/>
      <c r="BH24" s="211"/>
    </row>
    <row r="25" spans="1:60" ht="20.95" outlineLevel="1" x14ac:dyDescent="0.2">
      <c r="A25" s="233">
        <v>9</v>
      </c>
      <c r="B25" s="234" t="s">
        <v>3600</v>
      </c>
      <c r="C25" s="252" t="s">
        <v>3601</v>
      </c>
      <c r="D25" s="235" t="s">
        <v>980</v>
      </c>
      <c r="E25" s="236">
        <v>78</v>
      </c>
      <c r="F25" s="237"/>
      <c r="G25" s="238">
        <f>ROUND(E25*F25,2)</f>
        <v>0</v>
      </c>
      <c r="H25" s="237"/>
      <c r="I25" s="238">
        <f>ROUND(E25*H25,2)</f>
        <v>0</v>
      </c>
      <c r="J25" s="237"/>
      <c r="K25" s="238">
        <f>ROUND(E25*J25,2)</f>
        <v>0</v>
      </c>
      <c r="L25" s="238">
        <v>21</v>
      </c>
      <c r="M25" s="238">
        <f>G25*(1+L25/100)</f>
        <v>0</v>
      </c>
      <c r="N25" s="238">
        <v>0</v>
      </c>
      <c r="O25" s="238">
        <f>ROUND(E25*N25,2)</f>
        <v>0</v>
      </c>
      <c r="P25" s="238">
        <v>0</v>
      </c>
      <c r="Q25" s="238">
        <f>ROUND(E25*P25,2)</f>
        <v>0</v>
      </c>
      <c r="R25" s="238"/>
      <c r="S25" s="238" t="s">
        <v>247</v>
      </c>
      <c r="T25" s="23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31.45" outlineLevel="1" x14ac:dyDescent="0.2">
      <c r="A26" s="218"/>
      <c r="B26" s="219"/>
      <c r="C26" s="253" t="s">
        <v>3602</v>
      </c>
      <c r="D26" s="240"/>
      <c r="E26" s="240"/>
      <c r="F26" s="240"/>
      <c r="G26" s="240"/>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219</v>
      </c>
      <c r="AH26" s="211"/>
      <c r="AI26" s="211"/>
      <c r="AJ26" s="211"/>
      <c r="AK26" s="211"/>
      <c r="AL26" s="211"/>
      <c r="AM26" s="211"/>
      <c r="AN26" s="211"/>
      <c r="AO26" s="211"/>
      <c r="AP26" s="211"/>
      <c r="AQ26" s="211"/>
      <c r="AR26" s="211"/>
      <c r="AS26" s="211"/>
      <c r="AT26" s="211"/>
      <c r="AU26" s="211"/>
      <c r="AV26" s="211"/>
      <c r="AW26" s="211"/>
      <c r="AX26" s="211"/>
      <c r="AY26" s="211"/>
      <c r="AZ26" s="211"/>
      <c r="BA26" s="241" t="str">
        <f>C26</f>
        <v>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26" s="211"/>
      <c r="BC26" s="211"/>
      <c r="BD26" s="211"/>
      <c r="BE26" s="211"/>
      <c r="BF26" s="211"/>
      <c r="BG26" s="211"/>
      <c r="BH26" s="211"/>
    </row>
    <row r="27" spans="1:60" ht="20.95" outlineLevel="1" x14ac:dyDescent="0.2">
      <c r="A27" s="233">
        <v>10</v>
      </c>
      <c r="B27" s="234" t="s">
        <v>3603</v>
      </c>
      <c r="C27" s="252" t="s">
        <v>3604</v>
      </c>
      <c r="D27" s="235" t="s">
        <v>980</v>
      </c>
      <c r="E27" s="236">
        <v>78</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247</v>
      </c>
      <c r="T27" s="23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31.45" outlineLevel="1" x14ac:dyDescent="0.2">
      <c r="A28" s="218"/>
      <c r="B28" s="219"/>
      <c r="C28" s="253" t="s">
        <v>3602</v>
      </c>
      <c r="D28" s="240"/>
      <c r="E28" s="240"/>
      <c r="F28" s="240"/>
      <c r="G28" s="240"/>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41" t="str">
        <f>C28</f>
        <v>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28" s="211"/>
      <c r="BC28" s="211"/>
      <c r="BD28" s="211"/>
      <c r="BE28" s="211"/>
      <c r="BF28" s="211"/>
      <c r="BG28" s="211"/>
      <c r="BH28" s="211"/>
    </row>
    <row r="29" spans="1:60" ht="20.95" outlineLevel="1" x14ac:dyDescent="0.2">
      <c r="A29" s="233">
        <v>11</v>
      </c>
      <c r="B29" s="234" t="s">
        <v>3605</v>
      </c>
      <c r="C29" s="252" t="s">
        <v>3606</v>
      </c>
      <c r="D29" s="235" t="s">
        <v>980</v>
      </c>
      <c r="E29" s="236">
        <v>12</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c r="S29" s="238" t="s">
        <v>247</v>
      </c>
      <c r="T29" s="23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31.45" outlineLevel="1" x14ac:dyDescent="0.2">
      <c r="A30" s="218"/>
      <c r="B30" s="219"/>
      <c r="C30" s="253" t="s">
        <v>3607</v>
      </c>
      <c r="D30" s="240"/>
      <c r="E30" s="240"/>
      <c r="F30" s="240"/>
      <c r="G30" s="240"/>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219</v>
      </c>
      <c r="AH30" s="211"/>
      <c r="AI30" s="211"/>
      <c r="AJ30" s="211"/>
      <c r="AK30" s="211"/>
      <c r="AL30" s="211"/>
      <c r="AM30" s="211"/>
      <c r="AN30" s="211"/>
      <c r="AO30" s="211"/>
      <c r="AP30" s="211"/>
      <c r="AQ30" s="211"/>
      <c r="AR30" s="211"/>
      <c r="AS30" s="211"/>
      <c r="AT30" s="211"/>
      <c r="AU30" s="211"/>
      <c r="AV30" s="211"/>
      <c r="AW30" s="211"/>
      <c r="AX30" s="211"/>
      <c r="AY30" s="211"/>
      <c r="AZ30" s="211"/>
      <c r="BA30" s="241" t="str">
        <f>C30</f>
        <v>Mechanický samočinný regulátor konstantního průtoku vzduchu kruhový d125mm,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0" s="211"/>
      <c r="BC30" s="211"/>
      <c r="BD30" s="211"/>
      <c r="BE30" s="211"/>
      <c r="BF30" s="211"/>
      <c r="BG30" s="211"/>
      <c r="BH30" s="211"/>
    </row>
    <row r="31" spans="1:60" ht="20.95" outlineLevel="1" x14ac:dyDescent="0.2">
      <c r="A31" s="233">
        <v>12</v>
      </c>
      <c r="B31" s="234" t="s">
        <v>3608</v>
      </c>
      <c r="C31" s="252" t="s">
        <v>3609</v>
      </c>
      <c r="D31" s="235" t="s">
        <v>980</v>
      </c>
      <c r="E31" s="236">
        <v>12</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c r="S31" s="238" t="s">
        <v>247</v>
      </c>
      <c r="T31" s="23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31.45" outlineLevel="1" x14ac:dyDescent="0.2">
      <c r="A32" s="218"/>
      <c r="B32" s="219"/>
      <c r="C32" s="253" t="s">
        <v>3610</v>
      </c>
      <c r="D32" s="240"/>
      <c r="E32" s="240"/>
      <c r="F32" s="240"/>
      <c r="G32" s="240"/>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41" t="str">
        <f>C32</f>
        <v>Mechanický samočinný regulátor konstantního průtoku vzduchu kruhový d125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2" s="211"/>
      <c r="BC32" s="211"/>
      <c r="BD32" s="211"/>
      <c r="BE32" s="211"/>
      <c r="BF32" s="211"/>
      <c r="BG32" s="211"/>
      <c r="BH32" s="211"/>
    </row>
    <row r="33" spans="1:60" ht="20.95" outlineLevel="1" x14ac:dyDescent="0.2">
      <c r="A33" s="233">
        <v>13</v>
      </c>
      <c r="B33" s="234" t="s">
        <v>3611</v>
      </c>
      <c r="C33" s="252" t="s">
        <v>3606</v>
      </c>
      <c r="D33" s="235" t="s">
        <v>980</v>
      </c>
      <c r="E33" s="236">
        <v>12</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c r="S33" s="238" t="s">
        <v>247</v>
      </c>
      <c r="T33" s="23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31.45" outlineLevel="1" x14ac:dyDescent="0.2">
      <c r="A34" s="218"/>
      <c r="B34" s="219"/>
      <c r="C34" s="253" t="s">
        <v>3612</v>
      </c>
      <c r="D34" s="240"/>
      <c r="E34" s="240"/>
      <c r="F34" s="240"/>
      <c r="G34" s="240"/>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219</v>
      </c>
      <c r="AH34" s="211"/>
      <c r="AI34" s="211"/>
      <c r="AJ34" s="211"/>
      <c r="AK34" s="211"/>
      <c r="AL34" s="211"/>
      <c r="AM34" s="211"/>
      <c r="AN34" s="211"/>
      <c r="AO34" s="211"/>
      <c r="AP34" s="211"/>
      <c r="AQ34" s="211"/>
      <c r="AR34" s="211"/>
      <c r="AS34" s="211"/>
      <c r="AT34" s="211"/>
      <c r="AU34" s="211"/>
      <c r="AV34" s="211"/>
      <c r="AW34" s="211"/>
      <c r="AX34" s="211"/>
      <c r="AY34" s="211"/>
      <c r="AZ34" s="211"/>
      <c r="BA34" s="241" t="str">
        <f>C34</f>
        <v>Mechanický samočinný regulátor konstantního průtoku vzduchu kruhový d160mm,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4" s="211"/>
      <c r="BC34" s="211"/>
      <c r="BD34" s="211"/>
      <c r="BE34" s="211"/>
      <c r="BF34" s="211"/>
      <c r="BG34" s="211"/>
      <c r="BH34" s="211"/>
    </row>
    <row r="35" spans="1:60" ht="20.95" outlineLevel="1" x14ac:dyDescent="0.2">
      <c r="A35" s="233">
        <v>14</v>
      </c>
      <c r="B35" s="234" t="s">
        <v>3613</v>
      </c>
      <c r="C35" s="252" t="s">
        <v>3614</v>
      </c>
      <c r="D35" s="235" t="s">
        <v>980</v>
      </c>
      <c r="E35" s="236">
        <v>12</v>
      </c>
      <c r="F35" s="237"/>
      <c r="G35" s="238">
        <f>ROUND(E35*F35,2)</f>
        <v>0</v>
      </c>
      <c r="H35" s="237"/>
      <c r="I35" s="238">
        <f>ROUND(E35*H35,2)</f>
        <v>0</v>
      </c>
      <c r="J35" s="237"/>
      <c r="K35" s="238">
        <f>ROUND(E35*J35,2)</f>
        <v>0</v>
      </c>
      <c r="L35" s="238">
        <v>21</v>
      </c>
      <c r="M35" s="238">
        <f>G35*(1+L35/100)</f>
        <v>0</v>
      </c>
      <c r="N35" s="238">
        <v>0</v>
      </c>
      <c r="O35" s="238">
        <f>ROUND(E35*N35,2)</f>
        <v>0</v>
      </c>
      <c r="P35" s="238">
        <v>0</v>
      </c>
      <c r="Q35" s="238">
        <f>ROUND(E35*P35,2)</f>
        <v>0</v>
      </c>
      <c r="R35" s="238"/>
      <c r="S35" s="238" t="s">
        <v>247</v>
      </c>
      <c r="T35" s="23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31.45" outlineLevel="1" x14ac:dyDescent="0.2">
      <c r="A36" s="218"/>
      <c r="B36" s="219"/>
      <c r="C36" s="253" t="s">
        <v>3615</v>
      </c>
      <c r="D36" s="240"/>
      <c r="E36" s="240"/>
      <c r="F36" s="240"/>
      <c r="G36" s="240"/>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219</v>
      </c>
      <c r="AH36" s="211"/>
      <c r="AI36" s="211"/>
      <c r="AJ36" s="211"/>
      <c r="AK36" s="211"/>
      <c r="AL36" s="211"/>
      <c r="AM36" s="211"/>
      <c r="AN36" s="211"/>
      <c r="AO36" s="211"/>
      <c r="AP36" s="211"/>
      <c r="AQ36" s="211"/>
      <c r="AR36" s="211"/>
      <c r="AS36" s="211"/>
      <c r="AT36" s="211"/>
      <c r="AU36" s="211"/>
      <c r="AV36" s="211"/>
      <c r="AW36" s="211"/>
      <c r="AX36" s="211"/>
      <c r="AY36" s="211"/>
      <c r="AZ36" s="211"/>
      <c r="BA36" s="241" t="str">
        <f>C36</f>
        <v>Mechanický samočinný regulátor konstantního průtoku vzduchu kruhový d160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6" s="211"/>
      <c r="BC36" s="211"/>
      <c r="BD36" s="211"/>
      <c r="BE36" s="211"/>
      <c r="BF36" s="211"/>
      <c r="BG36" s="211"/>
      <c r="BH36" s="211"/>
    </row>
    <row r="37" spans="1:60" outlineLevel="1" x14ac:dyDescent="0.2">
      <c r="A37" s="233">
        <v>15</v>
      </c>
      <c r="B37" s="234" t="s">
        <v>3616</v>
      </c>
      <c r="C37" s="252" t="s">
        <v>3617</v>
      </c>
      <c r="D37" s="235" t="s">
        <v>980</v>
      </c>
      <c r="E37" s="236">
        <v>3</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247</v>
      </c>
      <c r="T37" s="23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18"/>
      <c r="B38" s="219"/>
      <c r="C38" s="253" t="s">
        <v>3618</v>
      </c>
      <c r="D38" s="240"/>
      <c r="E38" s="240"/>
      <c r="F38" s="240"/>
      <c r="G38" s="240"/>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219</v>
      </c>
      <c r="AH38" s="211"/>
      <c r="AI38" s="211"/>
      <c r="AJ38" s="211"/>
      <c r="AK38" s="211"/>
      <c r="AL38" s="211"/>
      <c r="AM38" s="211"/>
      <c r="AN38" s="211"/>
      <c r="AO38" s="211"/>
      <c r="AP38" s="211"/>
      <c r="AQ38" s="211"/>
      <c r="AR38" s="211"/>
      <c r="AS38" s="211"/>
      <c r="AT38" s="211"/>
      <c r="AU38" s="211"/>
      <c r="AV38" s="211"/>
      <c r="AW38" s="211"/>
      <c r="AX38" s="211"/>
      <c r="AY38" s="211"/>
      <c r="AZ38" s="211"/>
      <c r="BA38" s="241" t="str">
        <f>C38</f>
        <v>tlumič z pozinkovaného plechu s absorpční výplní z nehořlavého zvukoizolačního materiálu odděleného od proudícího média pozinkovaným děrovaným plechem a netkanou kašírovanou textílií, tlumič osazen náběhy na obou koncích</v>
      </c>
      <c r="BB38" s="211"/>
      <c r="BC38" s="211"/>
      <c r="BD38" s="211"/>
      <c r="BE38" s="211"/>
      <c r="BF38" s="211"/>
      <c r="BG38" s="211"/>
      <c r="BH38" s="211"/>
    </row>
    <row r="39" spans="1:60" outlineLevel="1" x14ac:dyDescent="0.2">
      <c r="A39" s="233">
        <v>16</v>
      </c>
      <c r="B39" s="234" t="s">
        <v>3619</v>
      </c>
      <c r="C39" s="252" t="s">
        <v>3620</v>
      </c>
      <c r="D39" s="235" t="s">
        <v>980</v>
      </c>
      <c r="E39" s="236">
        <v>3</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c r="S39" s="238" t="s">
        <v>247</v>
      </c>
      <c r="T39" s="23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18"/>
      <c r="B40" s="219"/>
      <c r="C40" s="253" t="s">
        <v>3618</v>
      </c>
      <c r="D40" s="240"/>
      <c r="E40" s="240"/>
      <c r="F40" s="240"/>
      <c r="G40" s="240"/>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219</v>
      </c>
      <c r="AH40" s="211"/>
      <c r="AI40" s="211"/>
      <c r="AJ40" s="211"/>
      <c r="AK40" s="211"/>
      <c r="AL40" s="211"/>
      <c r="AM40" s="211"/>
      <c r="AN40" s="211"/>
      <c r="AO40" s="211"/>
      <c r="AP40" s="211"/>
      <c r="AQ40" s="211"/>
      <c r="AR40" s="211"/>
      <c r="AS40" s="211"/>
      <c r="AT40" s="211"/>
      <c r="AU40" s="211"/>
      <c r="AV40" s="211"/>
      <c r="AW40" s="211"/>
      <c r="AX40" s="211"/>
      <c r="AY40" s="211"/>
      <c r="AZ40" s="211"/>
      <c r="BA40" s="241" t="str">
        <f>C40</f>
        <v>tlumič z pozinkovaného plechu s absorpční výplní z nehořlavého zvukoizolačního materiálu odděleného od proudícího média pozinkovaným děrovaným plechem a netkanou kašírovanou textílií, tlumič osazen náběhy na obou koncích</v>
      </c>
      <c r="BB40" s="211"/>
      <c r="BC40" s="211"/>
      <c r="BD40" s="211"/>
      <c r="BE40" s="211"/>
      <c r="BF40" s="211"/>
      <c r="BG40" s="211"/>
      <c r="BH40" s="211"/>
    </row>
    <row r="41" spans="1:60" outlineLevel="1" x14ac:dyDescent="0.2">
      <c r="A41" s="233">
        <v>17</v>
      </c>
      <c r="B41" s="234" t="s">
        <v>3621</v>
      </c>
      <c r="C41" s="252" t="s">
        <v>3622</v>
      </c>
      <c r="D41" s="235" t="s">
        <v>980</v>
      </c>
      <c r="E41" s="236">
        <v>1</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c r="S41" s="238" t="s">
        <v>247</v>
      </c>
      <c r="T41" s="23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20.95" outlineLevel="1" x14ac:dyDescent="0.2">
      <c r="A42" s="218"/>
      <c r="B42" s="219"/>
      <c r="C42" s="253" t="s">
        <v>3618</v>
      </c>
      <c r="D42" s="240"/>
      <c r="E42" s="240"/>
      <c r="F42" s="240"/>
      <c r="G42" s="240"/>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219</v>
      </c>
      <c r="AH42" s="211"/>
      <c r="AI42" s="211"/>
      <c r="AJ42" s="211"/>
      <c r="AK42" s="211"/>
      <c r="AL42" s="211"/>
      <c r="AM42" s="211"/>
      <c r="AN42" s="211"/>
      <c r="AO42" s="211"/>
      <c r="AP42" s="211"/>
      <c r="AQ42" s="211"/>
      <c r="AR42" s="211"/>
      <c r="AS42" s="211"/>
      <c r="AT42" s="211"/>
      <c r="AU42" s="211"/>
      <c r="AV42" s="211"/>
      <c r="AW42" s="211"/>
      <c r="AX42" s="211"/>
      <c r="AY42" s="211"/>
      <c r="AZ42" s="211"/>
      <c r="BA42" s="241" t="str">
        <f>C42</f>
        <v>tlumič z pozinkovaného plechu s absorpční výplní z nehořlavého zvukoizolačního materiálu odděleného od proudícího média pozinkovaným děrovaným plechem a netkanou kašírovanou textílií, tlumič osazen náběhy na obou koncích</v>
      </c>
      <c r="BB42" s="211"/>
      <c r="BC42" s="211"/>
      <c r="BD42" s="211"/>
      <c r="BE42" s="211"/>
      <c r="BF42" s="211"/>
      <c r="BG42" s="211"/>
      <c r="BH42" s="211"/>
    </row>
    <row r="43" spans="1:60" outlineLevel="1" x14ac:dyDescent="0.2">
      <c r="A43" s="233">
        <v>18</v>
      </c>
      <c r="B43" s="234" t="s">
        <v>3623</v>
      </c>
      <c r="C43" s="252" t="s">
        <v>3624</v>
      </c>
      <c r="D43" s="235" t="s">
        <v>980</v>
      </c>
      <c r="E43" s="236">
        <v>1</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c r="S43" s="238" t="s">
        <v>247</v>
      </c>
      <c r="T43" s="23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95" outlineLevel="1" x14ac:dyDescent="0.2">
      <c r="A44" s="218"/>
      <c r="B44" s="219"/>
      <c r="C44" s="253" t="s">
        <v>3618</v>
      </c>
      <c r="D44" s="240"/>
      <c r="E44" s="240"/>
      <c r="F44" s="240"/>
      <c r="G44" s="240"/>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219</v>
      </c>
      <c r="AH44" s="211"/>
      <c r="AI44" s="211"/>
      <c r="AJ44" s="211"/>
      <c r="AK44" s="211"/>
      <c r="AL44" s="211"/>
      <c r="AM44" s="211"/>
      <c r="AN44" s="211"/>
      <c r="AO44" s="211"/>
      <c r="AP44" s="211"/>
      <c r="AQ44" s="211"/>
      <c r="AR44" s="211"/>
      <c r="AS44" s="211"/>
      <c r="AT44" s="211"/>
      <c r="AU44" s="211"/>
      <c r="AV44" s="211"/>
      <c r="AW44" s="211"/>
      <c r="AX44" s="211"/>
      <c r="AY44" s="211"/>
      <c r="AZ44" s="211"/>
      <c r="BA44" s="241" t="str">
        <f>C44</f>
        <v>tlumič z pozinkovaného plechu s absorpční výplní z nehořlavého zvukoizolačního materiálu odděleného od proudícího média pozinkovaným děrovaným plechem a netkanou kašírovanou textílií, tlumič osazen náběhy na obou koncích</v>
      </c>
      <c r="BB44" s="211"/>
      <c r="BC44" s="211"/>
      <c r="BD44" s="211"/>
      <c r="BE44" s="211"/>
      <c r="BF44" s="211"/>
      <c r="BG44" s="211"/>
      <c r="BH44" s="211"/>
    </row>
    <row r="45" spans="1:60" outlineLevel="1" x14ac:dyDescent="0.2">
      <c r="A45" s="233">
        <v>19</v>
      </c>
      <c r="B45" s="234" t="s">
        <v>3625</v>
      </c>
      <c r="C45" s="252" t="s">
        <v>3626</v>
      </c>
      <c r="D45" s="235" t="s">
        <v>980</v>
      </c>
      <c r="E45" s="236">
        <v>1</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c r="S45" s="238" t="s">
        <v>247</v>
      </c>
      <c r="T45" s="23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0.95" outlineLevel="1" x14ac:dyDescent="0.2">
      <c r="A46" s="218"/>
      <c r="B46" s="219"/>
      <c r="C46" s="253" t="s">
        <v>3627</v>
      </c>
      <c r="D46" s="240"/>
      <c r="E46" s="240"/>
      <c r="F46" s="240"/>
      <c r="G46" s="240"/>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219</v>
      </c>
      <c r="AH46" s="211"/>
      <c r="AI46" s="211"/>
      <c r="AJ46" s="211"/>
      <c r="AK46" s="211"/>
      <c r="AL46" s="211"/>
      <c r="AM46" s="211"/>
      <c r="AN46" s="211"/>
      <c r="AO46" s="211"/>
      <c r="AP46" s="211"/>
      <c r="AQ46" s="211"/>
      <c r="AR46" s="211"/>
      <c r="AS46" s="211"/>
      <c r="AT46" s="211"/>
      <c r="AU46" s="211"/>
      <c r="AV46" s="211"/>
      <c r="AW46" s="211"/>
      <c r="AX46" s="211"/>
      <c r="AY46" s="211"/>
      <c r="AZ46" s="211"/>
      <c r="BA46" s="241" t="str">
        <f>C46</f>
        <v xml:space="preserve"> plášť ventilátoru z pozinkovaného plechu o těsnosti třídy C, ventilátor spouštěn pomocí časového spínače na 15 min. každou hodinu, dále spínán termostatem v místnosti při překročení 25°C, termostat a časový spínač dodávkou VZDT</v>
      </c>
      <c r="BB46" s="211"/>
      <c r="BC46" s="211"/>
      <c r="BD46" s="211"/>
      <c r="BE46" s="211"/>
      <c r="BF46" s="211"/>
      <c r="BG46" s="211"/>
      <c r="BH46" s="211"/>
    </row>
    <row r="47" spans="1:60" outlineLevel="1" x14ac:dyDescent="0.2">
      <c r="A47" s="233">
        <v>20</v>
      </c>
      <c r="B47" s="234" t="s">
        <v>3628</v>
      </c>
      <c r="C47" s="252" t="s">
        <v>3629</v>
      </c>
      <c r="D47" s="235" t="s">
        <v>980</v>
      </c>
      <c r="E47" s="236">
        <v>1</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c r="S47" s="238" t="s">
        <v>247</v>
      </c>
      <c r="T47" s="23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18"/>
      <c r="B48" s="219"/>
      <c r="C48" s="253" t="s">
        <v>3627</v>
      </c>
      <c r="D48" s="240"/>
      <c r="E48" s="240"/>
      <c r="F48" s="240"/>
      <c r="G48" s="240"/>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219</v>
      </c>
      <c r="AH48" s="211"/>
      <c r="AI48" s="211"/>
      <c r="AJ48" s="211"/>
      <c r="AK48" s="211"/>
      <c r="AL48" s="211"/>
      <c r="AM48" s="211"/>
      <c r="AN48" s="211"/>
      <c r="AO48" s="211"/>
      <c r="AP48" s="211"/>
      <c r="AQ48" s="211"/>
      <c r="AR48" s="211"/>
      <c r="AS48" s="211"/>
      <c r="AT48" s="211"/>
      <c r="AU48" s="211"/>
      <c r="AV48" s="211"/>
      <c r="AW48" s="211"/>
      <c r="AX48" s="211"/>
      <c r="AY48" s="211"/>
      <c r="AZ48" s="211"/>
      <c r="BA48" s="241" t="str">
        <f>C48</f>
        <v xml:space="preserve"> plášť ventilátoru z pozinkovaného plechu o těsnosti třídy C, ventilátor spouštěn pomocí časového spínače na 15 min. každou hodinu, dále spínán termostatem v místnosti při překročení 25°C, termostat a časový spínač dodávkou VZDT</v>
      </c>
      <c r="BB48" s="211"/>
      <c r="BC48" s="211"/>
      <c r="BD48" s="211"/>
      <c r="BE48" s="211"/>
      <c r="BF48" s="211"/>
      <c r="BG48" s="211"/>
      <c r="BH48" s="211"/>
    </row>
    <row r="49" spans="1:60" outlineLevel="1" x14ac:dyDescent="0.2">
      <c r="A49" s="243">
        <v>21</v>
      </c>
      <c r="B49" s="244" t="s">
        <v>3630</v>
      </c>
      <c r="C49" s="255" t="s">
        <v>3631</v>
      </c>
      <c r="D49" s="245" t="s">
        <v>980</v>
      </c>
      <c r="E49" s="246">
        <v>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247</v>
      </c>
      <c r="T49" s="24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22</v>
      </c>
      <c r="B50" s="244" t="s">
        <v>3632</v>
      </c>
      <c r="C50" s="255" t="s">
        <v>3633</v>
      </c>
      <c r="D50" s="245" t="s">
        <v>980</v>
      </c>
      <c r="E50" s="246">
        <v>1</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247</v>
      </c>
      <c r="T50" s="249" t="s">
        <v>215</v>
      </c>
      <c r="U50" s="222">
        <v>0</v>
      </c>
      <c r="V50" s="222">
        <f>ROUND(E50*U50,2)</f>
        <v>0</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43">
        <v>23</v>
      </c>
      <c r="B51" s="244" t="s">
        <v>3634</v>
      </c>
      <c r="C51" s="255" t="s">
        <v>3635</v>
      </c>
      <c r="D51" s="245" t="s">
        <v>980</v>
      </c>
      <c r="E51" s="246">
        <v>6</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247</v>
      </c>
      <c r="T51" s="249" t="s">
        <v>215</v>
      </c>
      <c r="U51" s="222">
        <v>0</v>
      </c>
      <c r="V51" s="222">
        <f>ROUND(E51*U51,2)</f>
        <v>0</v>
      </c>
      <c r="W51" s="222"/>
      <c r="X51" s="222" t="s">
        <v>248</v>
      </c>
      <c r="Y51" s="211"/>
      <c r="Z51" s="211"/>
      <c r="AA51" s="211"/>
      <c r="AB51" s="211"/>
      <c r="AC51" s="211"/>
      <c r="AD51" s="211"/>
      <c r="AE51" s="211"/>
      <c r="AF51" s="211"/>
      <c r="AG51" s="211" t="s">
        <v>249</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43">
        <v>24</v>
      </c>
      <c r="B52" s="244" t="s">
        <v>3636</v>
      </c>
      <c r="C52" s="255" t="s">
        <v>3637</v>
      </c>
      <c r="D52" s="245" t="s">
        <v>980</v>
      </c>
      <c r="E52" s="246">
        <v>6</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247</v>
      </c>
      <c r="T52" s="249" t="s">
        <v>215</v>
      </c>
      <c r="U52" s="222">
        <v>0</v>
      </c>
      <c r="V52" s="222">
        <f>ROUND(E52*U52,2)</f>
        <v>0</v>
      </c>
      <c r="W52" s="222"/>
      <c r="X52" s="222" t="s">
        <v>248</v>
      </c>
      <c r="Y52" s="211"/>
      <c r="Z52" s="211"/>
      <c r="AA52" s="211"/>
      <c r="AB52" s="211"/>
      <c r="AC52" s="211"/>
      <c r="AD52" s="211"/>
      <c r="AE52" s="211"/>
      <c r="AF52" s="211"/>
      <c r="AG52" s="211" t="s">
        <v>249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43">
        <v>25</v>
      </c>
      <c r="B53" s="244" t="s">
        <v>3638</v>
      </c>
      <c r="C53" s="255" t="s">
        <v>3639</v>
      </c>
      <c r="D53" s="245" t="s">
        <v>980</v>
      </c>
      <c r="E53" s="246">
        <v>6</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247</v>
      </c>
      <c r="T53" s="24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43">
        <v>26</v>
      </c>
      <c r="B54" s="244" t="s">
        <v>3640</v>
      </c>
      <c r="C54" s="255" t="s">
        <v>3641</v>
      </c>
      <c r="D54" s="245" t="s">
        <v>980</v>
      </c>
      <c r="E54" s="246">
        <v>6</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247</v>
      </c>
      <c r="T54" s="249" t="s">
        <v>215</v>
      </c>
      <c r="U54" s="222">
        <v>0</v>
      </c>
      <c r="V54" s="222">
        <f>ROUND(E54*U54,2)</f>
        <v>0</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43">
        <v>27</v>
      </c>
      <c r="B55" s="244" t="s">
        <v>3642</v>
      </c>
      <c r="C55" s="255" t="s">
        <v>3643</v>
      </c>
      <c r="D55" s="245" t="s">
        <v>980</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247</v>
      </c>
      <c r="T55" s="249" t="s">
        <v>215</v>
      </c>
      <c r="U55" s="222">
        <v>0</v>
      </c>
      <c r="V55" s="222">
        <f>ROUND(E55*U55,2)</f>
        <v>0</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43">
        <v>28</v>
      </c>
      <c r="B56" s="244" t="s">
        <v>3644</v>
      </c>
      <c r="C56" s="255" t="s">
        <v>3645</v>
      </c>
      <c r="D56" s="245" t="s">
        <v>980</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247</v>
      </c>
      <c r="T56" s="249" t="s">
        <v>215</v>
      </c>
      <c r="U56" s="222">
        <v>0</v>
      </c>
      <c r="V56" s="222">
        <f>ROUND(E56*U56,2)</f>
        <v>0</v>
      </c>
      <c r="W56" s="222"/>
      <c r="X56" s="222" t="s">
        <v>248</v>
      </c>
      <c r="Y56" s="211"/>
      <c r="Z56" s="211"/>
      <c r="AA56" s="211"/>
      <c r="AB56" s="211"/>
      <c r="AC56" s="211"/>
      <c r="AD56" s="211"/>
      <c r="AE56" s="211"/>
      <c r="AF56" s="211"/>
      <c r="AG56" s="211" t="s">
        <v>249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43">
        <v>29</v>
      </c>
      <c r="B57" s="244" t="s">
        <v>3646</v>
      </c>
      <c r="C57" s="255" t="s">
        <v>3647</v>
      </c>
      <c r="D57" s="245" t="s">
        <v>980</v>
      </c>
      <c r="E57" s="246">
        <v>29</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247</v>
      </c>
      <c r="T57" s="249" t="s">
        <v>215</v>
      </c>
      <c r="U57" s="222">
        <v>0</v>
      </c>
      <c r="V57" s="222">
        <f>ROUND(E57*U57,2)</f>
        <v>0</v>
      </c>
      <c r="W57" s="222"/>
      <c r="X57" s="222" t="s">
        <v>248</v>
      </c>
      <c r="Y57" s="211"/>
      <c r="Z57" s="211"/>
      <c r="AA57" s="211"/>
      <c r="AB57" s="211"/>
      <c r="AC57" s="211"/>
      <c r="AD57" s="211"/>
      <c r="AE57" s="211"/>
      <c r="AF57" s="211"/>
      <c r="AG57" s="211" t="s">
        <v>249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43">
        <v>30</v>
      </c>
      <c r="B58" s="244" t="s">
        <v>3648</v>
      </c>
      <c r="C58" s="255" t="s">
        <v>3649</v>
      </c>
      <c r="D58" s="245" t="s">
        <v>980</v>
      </c>
      <c r="E58" s="246">
        <v>29</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247</v>
      </c>
      <c r="T58" s="24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43">
        <v>31</v>
      </c>
      <c r="B59" s="244" t="s">
        <v>3650</v>
      </c>
      <c r="C59" s="255" t="s">
        <v>3651</v>
      </c>
      <c r="D59" s="245" t="s">
        <v>980</v>
      </c>
      <c r="E59" s="246">
        <v>6</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247</v>
      </c>
      <c r="T59" s="249" t="s">
        <v>215</v>
      </c>
      <c r="U59" s="222">
        <v>0</v>
      </c>
      <c r="V59" s="222">
        <f>ROUND(E59*U59,2)</f>
        <v>0</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43">
        <v>32</v>
      </c>
      <c r="B60" s="244" t="s">
        <v>3652</v>
      </c>
      <c r="C60" s="255" t="s">
        <v>3653</v>
      </c>
      <c r="D60" s="245" t="s">
        <v>980</v>
      </c>
      <c r="E60" s="246">
        <v>6</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247</v>
      </c>
      <c r="T60" s="249" t="s">
        <v>215</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43">
        <v>33</v>
      </c>
      <c r="B61" s="244" t="s">
        <v>3654</v>
      </c>
      <c r="C61" s="255" t="s">
        <v>3655</v>
      </c>
      <c r="D61" s="245" t="s">
        <v>980</v>
      </c>
      <c r="E61" s="246">
        <v>27</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247</v>
      </c>
      <c r="T61" s="249" t="s">
        <v>215</v>
      </c>
      <c r="U61" s="222">
        <v>0</v>
      </c>
      <c r="V61" s="222">
        <f>ROUND(E61*U61,2)</f>
        <v>0</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43">
        <v>34</v>
      </c>
      <c r="B62" s="244" t="s">
        <v>3656</v>
      </c>
      <c r="C62" s="255" t="s">
        <v>3657</v>
      </c>
      <c r="D62" s="245" t="s">
        <v>980</v>
      </c>
      <c r="E62" s="246">
        <v>27</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247</v>
      </c>
      <c r="T62" s="249" t="s">
        <v>215</v>
      </c>
      <c r="U62" s="222">
        <v>0</v>
      </c>
      <c r="V62" s="222">
        <f>ROUND(E62*U62,2)</f>
        <v>0</v>
      </c>
      <c r="W62" s="222"/>
      <c r="X62" s="222" t="s">
        <v>248</v>
      </c>
      <c r="Y62" s="211"/>
      <c r="Z62" s="211"/>
      <c r="AA62" s="211"/>
      <c r="AB62" s="211"/>
      <c r="AC62" s="211"/>
      <c r="AD62" s="211"/>
      <c r="AE62" s="211"/>
      <c r="AF62" s="211"/>
      <c r="AG62" s="211" t="s">
        <v>249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43">
        <v>35</v>
      </c>
      <c r="B63" s="244" t="s">
        <v>3658</v>
      </c>
      <c r="C63" s="255" t="s">
        <v>3659</v>
      </c>
      <c r="D63" s="245" t="s">
        <v>980</v>
      </c>
      <c r="E63" s="246">
        <v>6</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247</v>
      </c>
      <c r="T63" s="249" t="s">
        <v>215</v>
      </c>
      <c r="U63" s="222">
        <v>0</v>
      </c>
      <c r="V63" s="222">
        <f>ROUND(E63*U63,2)</f>
        <v>0</v>
      </c>
      <c r="W63" s="222"/>
      <c r="X63" s="222" t="s">
        <v>248</v>
      </c>
      <c r="Y63" s="211"/>
      <c r="Z63" s="211"/>
      <c r="AA63" s="211"/>
      <c r="AB63" s="211"/>
      <c r="AC63" s="211"/>
      <c r="AD63" s="211"/>
      <c r="AE63" s="211"/>
      <c r="AF63" s="211"/>
      <c r="AG63" s="211" t="s">
        <v>249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43">
        <v>36</v>
      </c>
      <c r="B64" s="244" t="s">
        <v>3660</v>
      </c>
      <c r="C64" s="255" t="s">
        <v>3661</v>
      </c>
      <c r="D64" s="245" t="s">
        <v>980</v>
      </c>
      <c r="E64" s="246">
        <v>6</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247</v>
      </c>
      <c r="T64" s="249" t="s">
        <v>215</v>
      </c>
      <c r="U64" s="222">
        <v>0</v>
      </c>
      <c r="V64" s="222">
        <f>ROUND(E64*U64,2)</f>
        <v>0</v>
      </c>
      <c r="W64" s="222"/>
      <c r="X64" s="222" t="s">
        <v>248</v>
      </c>
      <c r="Y64" s="211"/>
      <c r="Z64" s="211"/>
      <c r="AA64" s="211"/>
      <c r="AB64" s="211"/>
      <c r="AC64" s="211"/>
      <c r="AD64" s="211"/>
      <c r="AE64" s="211"/>
      <c r="AF64" s="211"/>
      <c r="AG64" s="211" t="s">
        <v>249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43">
        <v>37</v>
      </c>
      <c r="B65" s="244" t="s">
        <v>3662</v>
      </c>
      <c r="C65" s="255" t="s">
        <v>3663</v>
      </c>
      <c r="D65" s="245" t="s">
        <v>980</v>
      </c>
      <c r="E65" s="246">
        <v>44</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247</v>
      </c>
      <c r="T65" s="249" t="s">
        <v>215</v>
      </c>
      <c r="U65" s="222">
        <v>0</v>
      </c>
      <c r="V65" s="222">
        <f>ROUND(E65*U65,2)</f>
        <v>0</v>
      </c>
      <c r="W65" s="222"/>
      <c r="X65" s="222" t="s">
        <v>248</v>
      </c>
      <c r="Y65" s="211"/>
      <c r="Z65" s="211"/>
      <c r="AA65" s="211"/>
      <c r="AB65" s="211"/>
      <c r="AC65" s="211"/>
      <c r="AD65" s="211"/>
      <c r="AE65" s="211"/>
      <c r="AF65" s="211"/>
      <c r="AG65" s="211" t="s">
        <v>249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43">
        <v>38</v>
      </c>
      <c r="B66" s="244" t="s">
        <v>3664</v>
      </c>
      <c r="C66" s="255" t="s">
        <v>3665</v>
      </c>
      <c r="D66" s="245" t="s">
        <v>980</v>
      </c>
      <c r="E66" s="246">
        <v>44</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247</v>
      </c>
      <c r="T66" s="249" t="s">
        <v>215</v>
      </c>
      <c r="U66" s="222">
        <v>0</v>
      </c>
      <c r="V66" s="222">
        <f>ROUND(E66*U66,2)</f>
        <v>0</v>
      </c>
      <c r="W66" s="222"/>
      <c r="X66" s="222" t="s">
        <v>248</v>
      </c>
      <c r="Y66" s="211"/>
      <c r="Z66" s="211"/>
      <c r="AA66" s="211"/>
      <c r="AB66" s="211"/>
      <c r="AC66" s="211"/>
      <c r="AD66" s="211"/>
      <c r="AE66" s="211"/>
      <c r="AF66" s="211"/>
      <c r="AG66" s="211" t="s">
        <v>249</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43">
        <v>39</v>
      </c>
      <c r="B67" s="244" t="s">
        <v>3666</v>
      </c>
      <c r="C67" s="255" t="s">
        <v>3667</v>
      </c>
      <c r="D67" s="245" t="s">
        <v>980</v>
      </c>
      <c r="E67" s="246">
        <v>6</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247</v>
      </c>
      <c r="T67" s="249" t="s">
        <v>215</v>
      </c>
      <c r="U67" s="222">
        <v>0</v>
      </c>
      <c r="V67" s="222">
        <f>ROUND(E67*U67,2)</f>
        <v>0</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43">
        <v>40</v>
      </c>
      <c r="B68" s="244" t="s">
        <v>3668</v>
      </c>
      <c r="C68" s="255" t="s">
        <v>3669</v>
      </c>
      <c r="D68" s="245" t="s">
        <v>980</v>
      </c>
      <c r="E68" s="246">
        <v>6</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247</v>
      </c>
      <c r="T68" s="249" t="s">
        <v>215</v>
      </c>
      <c r="U68" s="222">
        <v>0</v>
      </c>
      <c r="V68" s="222">
        <f>ROUND(E68*U68,2)</f>
        <v>0</v>
      </c>
      <c r="W68" s="222"/>
      <c r="X68" s="222" t="s">
        <v>248</v>
      </c>
      <c r="Y68" s="211"/>
      <c r="Z68" s="211"/>
      <c r="AA68" s="211"/>
      <c r="AB68" s="211"/>
      <c r="AC68" s="211"/>
      <c r="AD68" s="211"/>
      <c r="AE68" s="211"/>
      <c r="AF68" s="211"/>
      <c r="AG68" s="211" t="s">
        <v>249</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43">
        <v>41</v>
      </c>
      <c r="B69" s="244" t="s">
        <v>3670</v>
      </c>
      <c r="C69" s="255" t="s">
        <v>3671</v>
      </c>
      <c r="D69" s="245" t="s">
        <v>980</v>
      </c>
      <c r="E69" s="246">
        <v>3</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247</v>
      </c>
      <c r="T69" s="249" t="s">
        <v>215</v>
      </c>
      <c r="U69" s="222">
        <v>0</v>
      </c>
      <c r="V69" s="222">
        <f>ROUND(E69*U69,2)</f>
        <v>0</v>
      </c>
      <c r="W69" s="222"/>
      <c r="X69" s="222" t="s">
        <v>248</v>
      </c>
      <c r="Y69" s="211"/>
      <c r="Z69" s="211"/>
      <c r="AA69" s="211"/>
      <c r="AB69" s="211"/>
      <c r="AC69" s="211"/>
      <c r="AD69" s="211"/>
      <c r="AE69" s="211"/>
      <c r="AF69" s="211"/>
      <c r="AG69" s="211" t="s">
        <v>249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43">
        <v>42</v>
      </c>
      <c r="B70" s="244" t="s">
        <v>3672</v>
      </c>
      <c r="C70" s="255" t="s">
        <v>3671</v>
      </c>
      <c r="D70" s="245" t="s">
        <v>980</v>
      </c>
      <c r="E70" s="246">
        <v>3</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247</v>
      </c>
      <c r="T70" s="249" t="s">
        <v>215</v>
      </c>
      <c r="U70" s="222">
        <v>0</v>
      </c>
      <c r="V70" s="222">
        <f>ROUND(E70*U70,2)</f>
        <v>0</v>
      </c>
      <c r="W70" s="222"/>
      <c r="X70" s="222" t="s">
        <v>248</v>
      </c>
      <c r="Y70" s="211"/>
      <c r="Z70" s="211"/>
      <c r="AA70" s="211"/>
      <c r="AB70" s="211"/>
      <c r="AC70" s="211"/>
      <c r="AD70" s="211"/>
      <c r="AE70" s="211"/>
      <c r="AF70" s="211"/>
      <c r="AG70" s="211" t="s">
        <v>249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43">
        <v>43</v>
      </c>
      <c r="B71" s="244" t="s">
        <v>3673</v>
      </c>
      <c r="C71" s="255" t="s">
        <v>3674</v>
      </c>
      <c r="D71" s="245" t="s">
        <v>948</v>
      </c>
      <c r="E71" s="246">
        <v>278</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247</v>
      </c>
      <c r="T71" s="249" t="s">
        <v>215</v>
      </c>
      <c r="U71" s="222">
        <v>0</v>
      </c>
      <c r="V71" s="222">
        <f>ROUND(E71*U71,2)</f>
        <v>0</v>
      </c>
      <c r="W71" s="222"/>
      <c r="X71" s="222" t="s">
        <v>248</v>
      </c>
      <c r="Y71" s="211"/>
      <c r="Z71" s="211"/>
      <c r="AA71" s="211"/>
      <c r="AB71" s="211"/>
      <c r="AC71" s="211"/>
      <c r="AD71" s="211"/>
      <c r="AE71" s="211"/>
      <c r="AF71" s="211"/>
      <c r="AG71" s="211" t="s">
        <v>249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43">
        <v>44</v>
      </c>
      <c r="B72" s="244" t="s">
        <v>3675</v>
      </c>
      <c r="C72" s="255" t="s">
        <v>3676</v>
      </c>
      <c r="D72" s="245" t="s">
        <v>948</v>
      </c>
      <c r="E72" s="246">
        <v>278</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247</v>
      </c>
      <c r="T72" s="249" t="s">
        <v>215</v>
      </c>
      <c r="U72" s="222">
        <v>0</v>
      </c>
      <c r="V72" s="222">
        <f>ROUND(E72*U72,2)</f>
        <v>0</v>
      </c>
      <c r="W72" s="222"/>
      <c r="X72" s="222" t="s">
        <v>248</v>
      </c>
      <c r="Y72" s="211"/>
      <c r="Z72" s="211"/>
      <c r="AA72" s="211"/>
      <c r="AB72" s="211"/>
      <c r="AC72" s="211"/>
      <c r="AD72" s="211"/>
      <c r="AE72" s="211"/>
      <c r="AF72" s="211"/>
      <c r="AG72" s="211" t="s">
        <v>249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43">
        <v>45</v>
      </c>
      <c r="B73" s="244" t="s">
        <v>3677</v>
      </c>
      <c r="C73" s="255" t="s">
        <v>3678</v>
      </c>
      <c r="D73" s="245" t="s">
        <v>948</v>
      </c>
      <c r="E73" s="246">
        <v>107</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247</v>
      </c>
      <c r="T73" s="249" t="s">
        <v>215</v>
      </c>
      <c r="U73" s="222">
        <v>0</v>
      </c>
      <c r="V73" s="222">
        <f>ROUND(E73*U73,2)</f>
        <v>0</v>
      </c>
      <c r="W73" s="222"/>
      <c r="X73" s="222" t="s">
        <v>248</v>
      </c>
      <c r="Y73" s="211"/>
      <c r="Z73" s="211"/>
      <c r="AA73" s="211"/>
      <c r="AB73" s="211"/>
      <c r="AC73" s="211"/>
      <c r="AD73" s="211"/>
      <c r="AE73" s="211"/>
      <c r="AF73" s="211"/>
      <c r="AG73" s="211" t="s">
        <v>249</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43">
        <v>46</v>
      </c>
      <c r="B74" s="244" t="s">
        <v>3679</v>
      </c>
      <c r="C74" s="255" t="s">
        <v>3680</v>
      </c>
      <c r="D74" s="245" t="s">
        <v>948</v>
      </c>
      <c r="E74" s="246">
        <v>107</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247</v>
      </c>
      <c r="T74" s="249" t="s">
        <v>215</v>
      </c>
      <c r="U74" s="222">
        <v>0</v>
      </c>
      <c r="V74" s="222">
        <f>ROUND(E74*U74,2)</f>
        <v>0</v>
      </c>
      <c r="W74" s="222"/>
      <c r="X74" s="222" t="s">
        <v>248</v>
      </c>
      <c r="Y74" s="211"/>
      <c r="Z74" s="211"/>
      <c r="AA74" s="211"/>
      <c r="AB74" s="211"/>
      <c r="AC74" s="211"/>
      <c r="AD74" s="211"/>
      <c r="AE74" s="211"/>
      <c r="AF74" s="211"/>
      <c r="AG74" s="211" t="s">
        <v>249</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43">
        <v>47</v>
      </c>
      <c r="B75" s="244" t="s">
        <v>3681</v>
      </c>
      <c r="C75" s="255" t="s">
        <v>3682</v>
      </c>
      <c r="D75" s="245" t="s">
        <v>558</v>
      </c>
      <c r="E75" s="246">
        <v>84</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247</v>
      </c>
      <c r="T75" s="249" t="s">
        <v>215</v>
      </c>
      <c r="U75" s="222">
        <v>0</v>
      </c>
      <c r="V75" s="222">
        <f>ROUND(E75*U75,2)</f>
        <v>0</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43">
        <v>48</v>
      </c>
      <c r="B76" s="244" t="s">
        <v>3683</v>
      </c>
      <c r="C76" s="255" t="s">
        <v>3684</v>
      </c>
      <c r="D76" s="245" t="s">
        <v>558</v>
      </c>
      <c r="E76" s="246">
        <v>84</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247</v>
      </c>
      <c r="T76" s="249" t="s">
        <v>215</v>
      </c>
      <c r="U76" s="222">
        <v>0</v>
      </c>
      <c r="V76" s="222">
        <f>ROUND(E76*U76,2)</f>
        <v>0</v>
      </c>
      <c r="W76" s="222"/>
      <c r="X76" s="222" t="s">
        <v>248</v>
      </c>
      <c r="Y76" s="211"/>
      <c r="Z76" s="211"/>
      <c r="AA76" s="211"/>
      <c r="AB76" s="211"/>
      <c r="AC76" s="211"/>
      <c r="AD76" s="211"/>
      <c r="AE76" s="211"/>
      <c r="AF76" s="211"/>
      <c r="AG76" s="211" t="s">
        <v>249</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43">
        <v>49</v>
      </c>
      <c r="B77" s="244" t="s">
        <v>3685</v>
      </c>
      <c r="C77" s="255" t="s">
        <v>3686</v>
      </c>
      <c r="D77" s="245" t="s">
        <v>558</v>
      </c>
      <c r="E77" s="246">
        <v>50</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247</v>
      </c>
      <c r="T77" s="249" t="s">
        <v>215</v>
      </c>
      <c r="U77" s="222">
        <v>0</v>
      </c>
      <c r="V77" s="222">
        <f>ROUND(E77*U77,2)</f>
        <v>0</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43">
        <v>50</v>
      </c>
      <c r="B78" s="244" t="s">
        <v>3687</v>
      </c>
      <c r="C78" s="255" t="s">
        <v>3688</v>
      </c>
      <c r="D78" s="245" t="s">
        <v>558</v>
      </c>
      <c r="E78" s="246">
        <v>50</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247</v>
      </c>
      <c r="T78" s="249" t="s">
        <v>215</v>
      </c>
      <c r="U78" s="222">
        <v>0</v>
      </c>
      <c r="V78" s="222">
        <f>ROUND(E78*U78,2)</f>
        <v>0</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43">
        <v>51</v>
      </c>
      <c r="B79" s="244" t="s">
        <v>3689</v>
      </c>
      <c r="C79" s="255" t="s">
        <v>3690</v>
      </c>
      <c r="D79" s="245" t="s">
        <v>558</v>
      </c>
      <c r="E79" s="246">
        <v>83</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247</v>
      </c>
      <c r="T79" s="249" t="s">
        <v>215</v>
      </c>
      <c r="U79" s="222">
        <v>0</v>
      </c>
      <c r="V79" s="222">
        <f>ROUND(E79*U79,2)</f>
        <v>0</v>
      </c>
      <c r="W79" s="222"/>
      <c r="X79" s="222" t="s">
        <v>248</v>
      </c>
      <c r="Y79" s="211"/>
      <c r="Z79" s="211"/>
      <c r="AA79" s="211"/>
      <c r="AB79" s="211"/>
      <c r="AC79" s="211"/>
      <c r="AD79" s="211"/>
      <c r="AE79" s="211"/>
      <c r="AF79" s="211"/>
      <c r="AG79" s="211" t="s">
        <v>249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43">
        <v>52</v>
      </c>
      <c r="B80" s="244" t="s">
        <v>3691</v>
      </c>
      <c r="C80" s="255" t="s">
        <v>3692</v>
      </c>
      <c r="D80" s="245" t="s">
        <v>558</v>
      </c>
      <c r="E80" s="246">
        <v>83</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247</v>
      </c>
      <c r="T80" s="249" t="s">
        <v>215</v>
      </c>
      <c r="U80" s="222">
        <v>0</v>
      </c>
      <c r="V80" s="222">
        <f>ROUND(E80*U80,2)</f>
        <v>0</v>
      </c>
      <c r="W80" s="222"/>
      <c r="X80" s="222" t="s">
        <v>248</v>
      </c>
      <c r="Y80" s="211"/>
      <c r="Z80" s="211"/>
      <c r="AA80" s="211"/>
      <c r="AB80" s="211"/>
      <c r="AC80" s="211"/>
      <c r="AD80" s="211"/>
      <c r="AE80" s="211"/>
      <c r="AF80" s="211"/>
      <c r="AG80" s="211" t="s">
        <v>249</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43">
        <v>53</v>
      </c>
      <c r="B81" s="244" t="s">
        <v>3693</v>
      </c>
      <c r="C81" s="255" t="s">
        <v>3694</v>
      </c>
      <c r="D81" s="245" t="s">
        <v>980</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247</v>
      </c>
      <c r="T81" s="249" t="s">
        <v>215</v>
      </c>
      <c r="U81" s="222">
        <v>0</v>
      </c>
      <c r="V81" s="222">
        <f>ROUND(E81*U81,2)</f>
        <v>0</v>
      </c>
      <c r="W81" s="222"/>
      <c r="X81" s="222" t="s">
        <v>248</v>
      </c>
      <c r="Y81" s="211"/>
      <c r="Z81" s="211"/>
      <c r="AA81" s="211"/>
      <c r="AB81" s="211"/>
      <c r="AC81" s="211"/>
      <c r="AD81" s="211"/>
      <c r="AE81" s="211"/>
      <c r="AF81" s="211"/>
      <c r="AG81" s="211" t="s">
        <v>249</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43">
        <v>54</v>
      </c>
      <c r="B82" s="244" t="s">
        <v>3695</v>
      </c>
      <c r="C82" s="255" t="s">
        <v>3696</v>
      </c>
      <c r="D82" s="245" t="s">
        <v>980</v>
      </c>
      <c r="E82" s="246">
        <v>1</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247</v>
      </c>
      <c r="T82" s="249" t="s">
        <v>215</v>
      </c>
      <c r="U82" s="222">
        <v>0</v>
      </c>
      <c r="V82" s="222">
        <f>ROUND(E82*U82,2)</f>
        <v>0</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0.95" outlineLevel="1" x14ac:dyDescent="0.2">
      <c r="A83" s="243">
        <v>55</v>
      </c>
      <c r="B83" s="244" t="s">
        <v>3697</v>
      </c>
      <c r="C83" s="255" t="s">
        <v>3698</v>
      </c>
      <c r="D83" s="245" t="s">
        <v>558</v>
      </c>
      <c r="E83" s="246">
        <v>126</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247</v>
      </c>
      <c r="T83" s="249" t="s">
        <v>215</v>
      </c>
      <c r="U83" s="222">
        <v>0</v>
      </c>
      <c r="V83" s="222">
        <f>ROUND(E83*U83,2)</f>
        <v>0</v>
      </c>
      <c r="W83" s="222"/>
      <c r="X83" s="222" t="s">
        <v>248</v>
      </c>
      <c r="Y83" s="211"/>
      <c r="Z83" s="211"/>
      <c r="AA83" s="211"/>
      <c r="AB83" s="211"/>
      <c r="AC83" s="211"/>
      <c r="AD83" s="211"/>
      <c r="AE83" s="211"/>
      <c r="AF83" s="211"/>
      <c r="AG83" s="211" t="s">
        <v>249</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ht="20.95" outlineLevel="1" x14ac:dyDescent="0.2">
      <c r="A84" s="243">
        <v>56</v>
      </c>
      <c r="B84" s="244" t="s">
        <v>3699</v>
      </c>
      <c r="C84" s="255" t="s">
        <v>3700</v>
      </c>
      <c r="D84" s="245" t="s">
        <v>558</v>
      </c>
      <c r="E84" s="246">
        <v>126</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247</v>
      </c>
      <c r="T84" s="249" t="s">
        <v>215</v>
      </c>
      <c r="U84" s="222">
        <v>0</v>
      </c>
      <c r="V84" s="222">
        <f>ROUND(E84*U84,2)</f>
        <v>0</v>
      </c>
      <c r="W84" s="222"/>
      <c r="X84" s="222" t="s">
        <v>248</v>
      </c>
      <c r="Y84" s="211"/>
      <c r="Z84" s="211"/>
      <c r="AA84" s="211"/>
      <c r="AB84" s="211"/>
      <c r="AC84" s="211"/>
      <c r="AD84" s="211"/>
      <c r="AE84" s="211"/>
      <c r="AF84" s="211"/>
      <c r="AG84" s="211" t="s">
        <v>249</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20.95" outlineLevel="1" x14ac:dyDescent="0.2">
      <c r="A85" s="243">
        <v>57</v>
      </c>
      <c r="B85" s="244" t="s">
        <v>3701</v>
      </c>
      <c r="C85" s="255" t="s">
        <v>3702</v>
      </c>
      <c r="D85" s="245" t="s">
        <v>558</v>
      </c>
      <c r="E85" s="246">
        <v>18</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247</v>
      </c>
      <c r="T85" s="249" t="s">
        <v>215</v>
      </c>
      <c r="U85" s="222">
        <v>0</v>
      </c>
      <c r="V85" s="222">
        <f>ROUND(E85*U85,2)</f>
        <v>0</v>
      </c>
      <c r="W85" s="222"/>
      <c r="X85" s="222" t="s">
        <v>248</v>
      </c>
      <c r="Y85" s="211"/>
      <c r="Z85" s="211"/>
      <c r="AA85" s="211"/>
      <c r="AB85" s="211"/>
      <c r="AC85" s="211"/>
      <c r="AD85" s="211"/>
      <c r="AE85" s="211"/>
      <c r="AF85" s="211"/>
      <c r="AG85" s="211" t="s">
        <v>249</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20.95" outlineLevel="1" x14ac:dyDescent="0.2">
      <c r="A86" s="243">
        <v>58</v>
      </c>
      <c r="B86" s="244" t="s">
        <v>3703</v>
      </c>
      <c r="C86" s="255" t="s">
        <v>3704</v>
      </c>
      <c r="D86" s="245" t="s">
        <v>558</v>
      </c>
      <c r="E86" s="246">
        <v>18</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247</v>
      </c>
      <c r="T86" s="249" t="s">
        <v>215</v>
      </c>
      <c r="U86" s="222">
        <v>0</v>
      </c>
      <c r="V86" s="222">
        <f>ROUND(E86*U86,2)</f>
        <v>0</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43">
        <v>59</v>
      </c>
      <c r="B87" s="244" t="s">
        <v>3705</v>
      </c>
      <c r="C87" s="255" t="s">
        <v>3706</v>
      </c>
      <c r="D87" s="245" t="s">
        <v>558</v>
      </c>
      <c r="E87" s="246">
        <v>17</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247</v>
      </c>
      <c r="T87" s="249" t="s">
        <v>215</v>
      </c>
      <c r="U87" s="222">
        <v>0</v>
      </c>
      <c r="V87" s="222">
        <f>ROUND(E87*U87,2)</f>
        <v>0</v>
      </c>
      <c r="W87" s="222"/>
      <c r="X87" s="222" t="s">
        <v>248</v>
      </c>
      <c r="Y87" s="211"/>
      <c r="Z87" s="211"/>
      <c r="AA87" s="211"/>
      <c r="AB87" s="211"/>
      <c r="AC87" s="211"/>
      <c r="AD87" s="211"/>
      <c r="AE87" s="211"/>
      <c r="AF87" s="211"/>
      <c r="AG87" s="211" t="s">
        <v>249</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ht="20.95" outlineLevel="1" x14ac:dyDescent="0.2">
      <c r="A88" s="243">
        <v>60</v>
      </c>
      <c r="B88" s="244" t="s">
        <v>3707</v>
      </c>
      <c r="C88" s="255" t="s">
        <v>3708</v>
      </c>
      <c r="D88" s="245" t="s">
        <v>558</v>
      </c>
      <c r="E88" s="246">
        <v>17</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247</v>
      </c>
      <c r="T88" s="249" t="s">
        <v>215</v>
      </c>
      <c r="U88" s="222">
        <v>0</v>
      </c>
      <c r="V88" s="222">
        <f>ROUND(E88*U88,2)</f>
        <v>0</v>
      </c>
      <c r="W88" s="222"/>
      <c r="X88" s="222" t="s">
        <v>248</v>
      </c>
      <c r="Y88" s="211"/>
      <c r="Z88" s="211"/>
      <c r="AA88" s="211"/>
      <c r="AB88" s="211"/>
      <c r="AC88" s="211"/>
      <c r="AD88" s="211"/>
      <c r="AE88" s="211"/>
      <c r="AF88" s="211"/>
      <c r="AG88" s="211" t="s">
        <v>249</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43">
        <v>61</v>
      </c>
      <c r="B89" s="244" t="s">
        <v>3709</v>
      </c>
      <c r="C89" s="255" t="s">
        <v>3710</v>
      </c>
      <c r="D89" s="245" t="s">
        <v>948</v>
      </c>
      <c r="E89" s="246">
        <v>72</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247</v>
      </c>
      <c r="T89" s="249" t="s">
        <v>215</v>
      </c>
      <c r="U89" s="222">
        <v>0</v>
      </c>
      <c r="V89" s="222">
        <f>ROUND(E89*U89,2)</f>
        <v>0</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43">
        <v>62</v>
      </c>
      <c r="B90" s="244" t="s">
        <v>3711</v>
      </c>
      <c r="C90" s="255" t="s">
        <v>3712</v>
      </c>
      <c r="D90" s="245" t="s">
        <v>948</v>
      </c>
      <c r="E90" s="246">
        <v>72</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247</v>
      </c>
      <c r="T90" s="249" t="s">
        <v>215</v>
      </c>
      <c r="U90" s="222">
        <v>0</v>
      </c>
      <c r="V90" s="222">
        <f>ROUND(E90*U90,2)</f>
        <v>0</v>
      </c>
      <c r="W90" s="222"/>
      <c r="X90" s="222" t="s">
        <v>248</v>
      </c>
      <c r="Y90" s="211"/>
      <c r="Z90" s="211"/>
      <c r="AA90" s="211"/>
      <c r="AB90" s="211"/>
      <c r="AC90" s="211"/>
      <c r="AD90" s="211"/>
      <c r="AE90" s="211"/>
      <c r="AF90" s="211"/>
      <c r="AG90" s="211" t="s">
        <v>249</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43">
        <v>63</v>
      </c>
      <c r="B91" s="244" t="s">
        <v>3713</v>
      </c>
      <c r="C91" s="255" t="s">
        <v>3714</v>
      </c>
      <c r="D91" s="245" t="s">
        <v>948</v>
      </c>
      <c r="E91" s="246">
        <v>88</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247</v>
      </c>
      <c r="T91" s="249" t="s">
        <v>215</v>
      </c>
      <c r="U91" s="222">
        <v>0</v>
      </c>
      <c r="V91" s="222">
        <f>ROUND(E91*U91,2)</f>
        <v>0</v>
      </c>
      <c r="W91" s="222"/>
      <c r="X91" s="222" t="s">
        <v>248</v>
      </c>
      <c r="Y91" s="211"/>
      <c r="Z91" s="211"/>
      <c r="AA91" s="211"/>
      <c r="AB91" s="211"/>
      <c r="AC91" s="211"/>
      <c r="AD91" s="211"/>
      <c r="AE91" s="211"/>
      <c r="AF91" s="211"/>
      <c r="AG91" s="211" t="s">
        <v>249</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43">
        <v>64</v>
      </c>
      <c r="B92" s="244" t="s">
        <v>3715</v>
      </c>
      <c r="C92" s="255" t="s">
        <v>3716</v>
      </c>
      <c r="D92" s="245" t="s">
        <v>948</v>
      </c>
      <c r="E92" s="246">
        <v>88</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247</v>
      </c>
      <c r="T92" s="249" t="s">
        <v>215</v>
      </c>
      <c r="U92" s="222">
        <v>0</v>
      </c>
      <c r="V92" s="222">
        <f>ROUND(E92*U92,2)</f>
        <v>0</v>
      </c>
      <c r="W92" s="222"/>
      <c r="X92" s="222" t="s">
        <v>248</v>
      </c>
      <c r="Y92" s="211"/>
      <c r="Z92" s="211"/>
      <c r="AA92" s="211"/>
      <c r="AB92" s="211"/>
      <c r="AC92" s="211"/>
      <c r="AD92" s="211"/>
      <c r="AE92" s="211"/>
      <c r="AF92" s="211"/>
      <c r="AG92" s="211" t="s">
        <v>249</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43">
        <v>65</v>
      </c>
      <c r="B93" s="244" t="s">
        <v>3717</v>
      </c>
      <c r="C93" s="255" t="s">
        <v>3718</v>
      </c>
      <c r="D93" s="245" t="s">
        <v>948</v>
      </c>
      <c r="E93" s="246">
        <v>14</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247</v>
      </c>
      <c r="T93" s="249" t="s">
        <v>215</v>
      </c>
      <c r="U93" s="222">
        <v>0</v>
      </c>
      <c r="V93" s="222">
        <f>ROUND(E93*U93,2)</f>
        <v>0</v>
      </c>
      <c r="W93" s="222"/>
      <c r="X93" s="222" t="s">
        <v>248</v>
      </c>
      <c r="Y93" s="211"/>
      <c r="Z93" s="211"/>
      <c r="AA93" s="211"/>
      <c r="AB93" s="211"/>
      <c r="AC93" s="211"/>
      <c r="AD93" s="211"/>
      <c r="AE93" s="211"/>
      <c r="AF93" s="211"/>
      <c r="AG93" s="211" t="s">
        <v>249</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43">
        <v>66</v>
      </c>
      <c r="B94" s="244" t="s">
        <v>3719</v>
      </c>
      <c r="C94" s="255" t="s">
        <v>3720</v>
      </c>
      <c r="D94" s="245" t="s">
        <v>948</v>
      </c>
      <c r="E94" s="246">
        <v>14</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247</v>
      </c>
      <c r="T94" s="249" t="s">
        <v>215</v>
      </c>
      <c r="U94" s="222">
        <v>0</v>
      </c>
      <c r="V94" s="222">
        <f>ROUND(E94*U94,2)</f>
        <v>0</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43">
        <v>67</v>
      </c>
      <c r="B95" s="244" t="s">
        <v>3721</v>
      </c>
      <c r="C95" s="255" t="s">
        <v>3722</v>
      </c>
      <c r="D95" s="245" t="s">
        <v>948</v>
      </c>
      <c r="E95" s="246">
        <v>4</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247</v>
      </c>
      <c r="T95" s="249" t="s">
        <v>215</v>
      </c>
      <c r="U95" s="222">
        <v>0</v>
      </c>
      <c r="V95" s="222">
        <f>ROUND(E95*U95,2)</f>
        <v>0</v>
      </c>
      <c r="W95" s="222"/>
      <c r="X95" s="222" t="s">
        <v>248</v>
      </c>
      <c r="Y95" s="211"/>
      <c r="Z95" s="211"/>
      <c r="AA95" s="211"/>
      <c r="AB95" s="211"/>
      <c r="AC95" s="211"/>
      <c r="AD95" s="211"/>
      <c r="AE95" s="211"/>
      <c r="AF95" s="211"/>
      <c r="AG95" s="211" t="s">
        <v>249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43">
        <v>68</v>
      </c>
      <c r="B96" s="244" t="s">
        <v>3723</v>
      </c>
      <c r="C96" s="255" t="s">
        <v>3724</v>
      </c>
      <c r="D96" s="245" t="s">
        <v>948</v>
      </c>
      <c r="E96" s="246">
        <v>4</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c r="S96" s="248" t="s">
        <v>247</v>
      </c>
      <c r="T96" s="249" t="s">
        <v>215</v>
      </c>
      <c r="U96" s="222">
        <v>0</v>
      </c>
      <c r="V96" s="222">
        <f>ROUND(E96*U96,2)</f>
        <v>0</v>
      </c>
      <c r="W96" s="222"/>
      <c r="X96" s="222" t="s">
        <v>248</v>
      </c>
      <c r="Y96" s="211"/>
      <c r="Z96" s="211"/>
      <c r="AA96" s="211"/>
      <c r="AB96" s="211"/>
      <c r="AC96" s="211"/>
      <c r="AD96" s="211"/>
      <c r="AE96" s="211"/>
      <c r="AF96" s="211"/>
      <c r="AG96" s="211" t="s">
        <v>249</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43">
        <v>69</v>
      </c>
      <c r="B97" s="244" t="s">
        <v>3725</v>
      </c>
      <c r="C97" s="255" t="s">
        <v>3726</v>
      </c>
      <c r="D97" s="245" t="s">
        <v>3727</v>
      </c>
      <c r="E97" s="246">
        <v>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247</v>
      </c>
      <c r="T97" s="249" t="s">
        <v>215</v>
      </c>
      <c r="U97" s="222">
        <v>0</v>
      </c>
      <c r="V97" s="222">
        <f>ROUND(E97*U97,2)</f>
        <v>0</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43">
        <v>70</v>
      </c>
      <c r="B98" s="244" t="s">
        <v>3728</v>
      </c>
      <c r="C98" s="255" t="s">
        <v>3729</v>
      </c>
      <c r="D98" s="245" t="s">
        <v>3727</v>
      </c>
      <c r="E98" s="246">
        <v>1</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247</v>
      </c>
      <c r="T98" s="249" t="s">
        <v>215</v>
      </c>
      <c r="U98" s="222">
        <v>0</v>
      </c>
      <c r="V98" s="222">
        <f>ROUND(E98*U98,2)</f>
        <v>0</v>
      </c>
      <c r="W98" s="222"/>
      <c r="X98" s="222" t="s">
        <v>248</v>
      </c>
      <c r="Y98" s="211"/>
      <c r="Z98" s="211"/>
      <c r="AA98" s="211"/>
      <c r="AB98" s="211"/>
      <c r="AC98" s="211"/>
      <c r="AD98" s="211"/>
      <c r="AE98" s="211"/>
      <c r="AF98" s="211"/>
      <c r="AG98" s="211" t="s">
        <v>249</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33">
        <v>71</v>
      </c>
      <c r="B99" s="234" t="s">
        <v>3730</v>
      </c>
      <c r="C99" s="252" t="s">
        <v>3731</v>
      </c>
      <c r="D99" s="235" t="s">
        <v>3727</v>
      </c>
      <c r="E99" s="236">
        <v>1</v>
      </c>
      <c r="F99" s="237"/>
      <c r="G99" s="238">
        <f>ROUND(E99*F99,2)</f>
        <v>0</v>
      </c>
      <c r="H99" s="237"/>
      <c r="I99" s="238">
        <f>ROUND(E99*H99,2)</f>
        <v>0</v>
      </c>
      <c r="J99" s="237"/>
      <c r="K99" s="238">
        <f>ROUND(E99*J99,2)</f>
        <v>0</v>
      </c>
      <c r="L99" s="238">
        <v>21</v>
      </c>
      <c r="M99" s="238">
        <f>G99*(1+L99/100)</f>
        <v>0</v>
      </c>
      <c r="N99" s="238">
        <v>0</v>
      </c>
      <c r="O99" s="238">
        <f>ROUND(E99*N99,2)</f>
        <v>0</v>
      </c>
      <c r="P99" s="238">
        <v>0</v>
      </c>
      <c r="Q99" s="238">
        <f>ROUND(E99*P99,2)</f>
        <v>0</v>
      </c>
      <c r="R99" s="238"/>
      <c r="S99" s="238" t="s">
        <v>247</v>
      </c>
      <c r="T99" s="239" t="s">
        <v>215</v>
      </c>
      <c r="U99" s="222">
        <v>0</v>
      </c>
      <c r="V99" s="222">
        <f>ROUND(E99*U99,2)</f>
        <v>0</v>
      </c>
      <c r="W99" s="222"/>
      <c r="X99" s="222" t="s">
        <v>248</v>
      </c>
      <c r="Y99" s="211"/>
      <c r="Z99" s="211"/>
      <c r="AA99" s="211"/>
      <c r="AB99" s="211"/>
      <c r="AC99" s="211"/>
      <c r="AD99" s="211"/>
      <c r="AE99" s="211"/>
      <c r="AF99" s="211"/>
      <c r="AG99" s="211" t="s">
        <v>249</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x14ac:dyDescent="0.2">
      <c r="A100" s="3"/>
      <c r="B100" s="4"/>
      <c r="C100" s="256"/>
      <c r="D100" s="6"/>
      <c r="E100" s="3"/>
      <c r="F100" s="3"/>
      <c r="G100" s="3"/>
      <c r="H100" s="3"/>
      <c r="I100" s="3"/>
      <c r="J100" s="3"/>
      <c r="K100" s="3"/>
      <c r="L100" s="3"/>
      <c r="M100" s="3"/>
      <c r="N100" s="3"/>
      <c r="O100" s="3"/>
      <c r="P100" s="3"/>
      <c r="Q100" s="3"/>
      <c r="R100" s="3"/>
      <c r="S100" s="3"/>
      <c r="T100" s="3"/>
      <c r="U100" s="3"/>
      <c r="V100" s="3"/>
      <c r="W100" s="3"/>
      <c r="X100" s="3"/>
      <c r="AE100">
        <v>15</v>
      </c>
      <c r="AF100">
        <v>21</v>
      </c>
      <c r="AG100" t="s">
        <v>196</v>
      </c>
    </row>
    <row r="101" spans="1:60" ht="13.1" x14ac:dyDescent="0.2">
      <c r="A101" s="214"/>
      <c r="B101" s="215" t="s">
        <v>29</v>
      </c>
      <c r="C101" s="257"/>
      <c r="D101" s="216"/>
      <c r="E101" s="217"/>
      <c r="F101" s="217"/>
      <c r="G101" s="250">
        <f>G8</f>
        <v>0</v>
      </c>
      <c r="H101" s="3"/>
      <c r="I101" s="3"/>
      <c r="J101" s="3"/>
      <c r="K101" s="3"/>
      <c r="L101" s="3"/>
      <c r="M101" s="3"/>
      <c r="N101" s="3"/>
      <c r="O101" s="3"/>
      <c r="P101" s="3"/>
      <c r="Q101" s="3"/>
      <c r="R101" s="3"/>
      <c r="S101" s="3"/>
      <c r="T101" s="3"/>
      <c r="U101" s="3"/>
      <c r="V101" s="3"/>
      <c r="W101" s="3"/>
      <c r="X101" s="3"/>
      <c r="AE101">
        <f>SUMIF(L7:L99,AE100,G7:G99)</f>
        <v>0</v>
      </c>
      <c r="AF101">
        <f>SUMIF(L7:L99,AF100,G7:G99)</f>
        <v>0</v>
      </c>
      <c r="AG101" t="s">
        <v>278</v>
      </c>
    </row>
    <row r="102" spans="1:60" x14ac:dyDescent="0.2">
      <c r="C102" s="258"/>
      <c r="D102" s="10"/>
      <c r="AG102" t="s">
        <v>279</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fETj+os9zBLqBvme4W2c8QOliKcvXhA5seos0P4dEyJOxbBkNUcV6iM5F4tE0+xjcbL/B0oAgyptnuXqhyPuQ==" saltValue="WrS/6bCPyJ5iHR+QP/XzXw==" spinCount="100000" sheet="1"/>
  <mergeCells count="24">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FBC1-AE2E-4354-9031-20BF96639D29}">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83</v>
      </c>
      <c r="C4" s="203" t="s">
        <v>84</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180</v>
      </c>
      <c r="C8" s="251" t="s">
        <v>169</v>
      </c>
      <c r="D8" s="229"/>
      <c r="E8" s="230"/>
      <c r="F8" s="231"/>
      <c r="G8" s="231">
        <f>SUMIF(AG9:AG52,"&lt;&gt;NOR",G9:G52)</f>
        <v>0</v>
      </c>
      <c r="H8" s="231"/>
      <c r="I8" s="231">
        <f>SUM(I9:I52)</f>
        <v>0</v>
      </c>
      <c r="J8" s="231"/>
      <c r="K8" s="231">
        <f>SUM(K9:K52)</f>
        <v>0</v>
      </c>
      <c r="L8" s="231"/>
      <c r="M8" s="231">
        <f>SUM(M9:M52)</f>
        <v>0</v>
      </c>
      <c r="N8" s="231"/>
      <c r="O8" s="231">
        <f>SUM(O9:O52)</f>
        <v>0</v>
      </c>
      <c r="P8" s="231"/>
      <c r="Q8" s="231">
        <f>SUM(Q9:Q52)</f>
        <v>0</v>
      </c>
      <c r="R8" s="231"/>
      <c r="S8" s="231"/>
      <c r="T8" s="232"/>
      <c r="U8" s="226"/>
      <c r="V8" s="226">
        <f>SUM(V9:V52)</f>
        <v>217.55</v>
      </c>
      <c r="W8" s="226"/>
      <c r="X8" s="226"/>
      <c r="AG8" t="s">
        <v>210</v>
      </c>
    </row>
    <row r="9" spans="1:60" outlineLevel="1" x14ac:dyDescent="0.2">
      <c r="A9" s="243">
        <v>1</v>
      </c>
      <c r="B9" s="244" t="s">
        <v>3240</v>
      </c>
      <c r="C9" s="255" t="s">
        <v>3241</v>
      </c>
      <c r="D9" s="245" t="s">
        <v>246</v>
      </c>
      <c r="E9" s="246">
        <v>6</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214</v>
      </c>
      <c r="T9" s="249" t="s">
        <v>284</v>
      </c>
      <c r="U9" s="222">
        <v>0.15</v>
      </c>
      <c r="V9" s="222">
        <f>ROUND(E9*U9,2)</f>
        <v>0.9</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43">
        <v>2</v>
      </c>
      <c r="B10" s="244" t="s">
        <v>3732</v>
      </c>
      <c r="C10" s="255" t="s">
        <v>3733</v>
      </c>
      <c r="D10" s="245" t="s">
        <v>246</v>
      </c>
      <c r="E10" s="246">
        <v>6</v>
      </c>
      <c r="F10" s="247"/>
      <c r="G10" s="248">
        <f>ROUND(E10*F10,2)</f>
        <v>0</v>
      </c>
      <c r="H10" s="247"/>
      <c r="I10" s="248">
        <f>ROUND(E10*H10,2)</f>
        <v>0</v>
      </c>
      <c r="J10" s="247"/>
      <c r="K10" s="248">
        <f>ROUND(E10*J10,2)</f>
        <v>0</v>
      </c>
      <c r="L10" s="248">
        <v>21</v>
      </c>
      <c r="M10" s="248">
        <f>G10*(1+L10/100)</f>
        <v>0</v>
      </c>
      <c r="N10" s="248">
        <v>2.0000000000000002E-5</v>
      </c>
      <c r="O10" s="248">
        <f>ROUND(E10*N10,2)</f>
        <v>0</v>
      </c>
      <c r="P10" s="248">
        <v>0</v>
      </c>
      <c r="Q10" s="248">
        <f>ROUND(E10*P10,2)</f>
        <v>0</v>
      </c>
      <c r="R10" s="248" t="s">
        <v>343</v>
      </c>
      <c r="S10" s="248" t="s">
        <v>214</v>
      </c>
      <c r="T10" s="249" t="s">
        <v>284</v>
      </c>
      <c r="U10" s="222">
        <v>0</v>
      </c>
      <c r="V10" s="222">
        <f>ROUND(E10*U10,2)</f>
        <v>0</v>
      </c>
      <c r="W10" s="222"/>
      <c r="X10" s="222" t="s">
        <v>344</v>
      </c>
      <c r="Y10" s="211"/>
      <c r="Z10" s="211"/>
      <c r="AA10" s="211"/>
      <c r="AB10" s="211"/>
      <c r="AC10" s="211"/>
      <c r="AD10" s="211"/>
      <c r="AE10" s="211"/>
      <c r="AF10" s="211"/>
      <c r="AG10" s="211" t="s">
        <v>3229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3734</v>
      </c>
      <c r="C11" s="255" t="s">
        <v>3735</v>
      </c>
      <c r="D11" s="245" t="s">
        <v>246</v>
      </c>
      <c r="E11" s="246">
        <v>80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214</v>
      </c>
      <c r="T11" s="249" t="s">
        <v>284</v>
      </c>
      <c r="U11" s="222">
        <v>8.5000000000000006E-2</v>
      </c>
      <c r="V11" s="222">
        <f>ROUND(E11*U11,2)</f>
        <v>6.8</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43">
        <v>4</v>
      </c>
      <c r="B12" s="244" t="s">
        <v>3736</v>
      </c>
      <c r="C12" s="255" t="s">
        <v>3737</v>
      </c>
      <c r="D12" s="245" t="s">
        <v>246</v>
      </c>
      <c r="E12" s="246">
        <v>80</v>
      </c>
      <c r="F12" s="247"/>
      <c r="G12" s="248">
        <f>ROUND(E12*F12,2)</f>
        <v>0</v>
      </c>
      <c r="H12" s="247"/>
      <c r="I12" s="248">
        <f>ROUND(E12*H12,2)</f>
        <v>0</v>
      </c>
      <c r="J12" s="247"/>
      <c r="K12" s="248">
        <f>ROUND(E12*J12,2)</f>
        <v>0</v>
      </c>
      <c r="L12" s="248">
        <v>21</v>
      </c>
      <c r="M12" s="248">
        <f>G12*(1+L12/100)</f>
        <v>0</v>
      </c>
      <c r="N12" s="248">
        <v>6.0000000000000002E-5</v>
      </c>
      <c r="O12" s="248">
        <f>ROUND(E12*N12,2)</f>
        <v>0</v>
      </c>
      <c r="P12" s="248">
        <v>0</v>
      </c>
      <c r="Q12" s="248">
        <f>ROUND(E12*P12,2)</f>
        <v>0</v>
      </c>
      <c r="R12" s="248" t="s">
        <v>343</v>
      </c>
      <c r="S12" s="248" t="s">
        <v>214</v>
      </c>
      <c r="T12" s="249" t="s">
        <v>284</v>
      </c>
      <c r="U12" s="222">
        <v>0</v>
      </c>
      <c r="V12" s="222">
        <f>ROUND(E12*U12,2)</f>
        <v>0</v>
      </c>
      <c r="W12" s="222"/>
      <c r="X12" s="222" t="s">
        <v>344</v>
      </c>
      <c r="Y12" s="211"/>
      <c r="Z12" s="211"/>
      <c r="AA12" s="211"/>
      <c r="AB12" s="211"/>
      <c r="AC12" s="211"/>
      <c r="AD12" s="211"/>
      <c r="AE12" s="211"/>
      <c r="AF12" s="211"/>
      <c r="AG12" s="211" t="s">
        <v>3229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3738</v>
      </c>
      <c r="C13" s="255" t="s">
        <v>3739</v>
      </c>
      <c r="D13" s="245" t="s">
        <v>246</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214</v>
      </c>
      <c r="T13" s="249" t="s">
        <v>284</v>
      </c>
      <c r="U13" s="222">
        <v>0.46</v>
      </c>
      <c r="V13" s="222">
        <f>ROUND(E13*U13,2)</f>
        <v>0.46</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3740</v>
      </c>
      <c r="C14" s="255" t="s">
        <v>3741</v>
      </c>
      <c r="D14" s="245" t="s">
        <v>246</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214</v>
      </c>
      <c r="T14" s="249" t="s">
        <v>284</v>
      </c>
      <c r="U14" s="222">
        <v>2.65</v>
      </c>
      <c r="V14" s="222">
        <f>ROUND(E14*U14,2)</f>
        <v>2.65</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3742</v>
      </c>
      <c r="C15" s="255" t="s">
        <v>3743</v>
      </c>
      <c r="D15" s="245" t="s">
        <v>246</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344</v>
      </c>
      <c r="Y15" s="211"/>
      <c r="Z15" s="211"/>
      <c r="AA15" s="211"/>
      <c r="AB15" s="211"/>
      <c r="AC15" s="211"/>
      <c r="AD15" s="211"/>
      <c r="AE15" s="211"/>
      <c r="AF15" s="211"/>
      <c r="AG15" s="211" t="s">
        <v>3229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3744</v>
      </c>
      <c r="C16" s="255" t="s">
        <v>3745</v>
      </c>
      <c r="D16" s="245" t="s">
        <v>246</v>
      </c>
      <c r="E16" s="246">
        <v>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344</v>
      </c>
      <c r="Y16" s="211"/>
      <c r="Z16" s="211"/>
      <c r="AA16" s="211"/>
      <c r="AB16" s="211"/>
      <c r="AC16" s="211"/>
      <c r="AD16" s="211"/>
      <c r="AE16" s="211"/>
      <c r="AF16" s="211"/>
      <c r="AG16" s="211" t="s">
        <v>3229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3746</v>
      </c>
      <c r="C17" s="255" t="s">
        <v>3747</v>
      </c>
      <c r="D17" s="245" t="s">
        <v>246</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344</v>
      </c>
      <c r="Y17" s="211"/>
      <c r="Z17" s="211"/>
      <c r="AA17" s="211"/>
      <c r="AB17" s="211"/>
      <c r="AC17" s="211"/>
      <c r="AD17" s="211"/>
      <c r="AE17" s="211"/>
      <c r="AF17" s="211"/>
      <c r="AG17" s="211" t="s">
        <v>3229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0.95" outlineLevel="1" x14ac:dyDescent="0.2">
      <c r="A18" s="243">
        <v>10</v>
      </c>
      <c r="B18" s="244" t="s">
        <v>3748</v>
      </c>
      <c r="C18" s="255" t="s">
        <v>3749</v>
      </c>
      <c r="D18" s="245" t="s">
        <v>246</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344</v>
      </c>
      <c r="Y18" s="211"/>
      <c r="Z18" s="211"/>
      <c r="AA18" s="211"/>
      <c r="AB18" s="211"/>
      <c r="AC18" s="211"/>
      <c r="AD18" s="211"/>
      <c r="AE18" s="211"/>
      <c r="AF18" s="211"/>
      <c r="AG18" s="211" t="s">
        <v>3229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3750</v>
      </c>
      <c r="C19" s="255" t="s">
        <v>3751</v>
      </c>
      <c r="D19" s="245" t="s">
        <v>246</v>
      </c>
      <c r="E19" s="246">
        <v>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214</v>
      </c>
      <c r="T19" s="249" t="s">
        <v>284</v>
      </c>
      <c r="U19" s="222">
        <v>0.14749999999999999</v>
      </c>
      <c r="V19" s="222">
        <f>ROUND(E19*U19,2)</f>
        <v>0.44</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3256</v>
      </c>
      <c r="C20" s="255" t="s">
        <v>3752</v>
      </c>
      <c r="D20" s="245" t="s">
        <v>246</v>
      </c>
      <c r="E20" s="246">
        <v>3</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344</v>
      </c>
      <c r="Y20" s="211"/>
      <c r="Z20" s="211"/>
      <c r="AA20" s="211"/>
      <c r="AB20" s="211"/>
      <c r="AC20" s="211"/>
      <c r="AD20" s="211"/>
      <c r="AE20" s="211"/>
      <c r="AF20" s="211"/>
      <c r="AG20" s="211" t="s">
        <v>3229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3753</v>
      </c>
      <c r="C21" s="255" t="s">
        <v>3754</v>
      </c>
      <c r="D21" s="245" t="s">
        <v>246</v>
      </c>
      <c r="E21" s="246">
        <v>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214</v>
      </c>
      <c r="T21" s="249" t="s">
        <v>284</v>
      </c>
      <c r="U21" s="222">
        <v>0.26</v>
      </c>
      <c r="V21" s="222">
        <f>ROUND(E21*U21,2)</f>
        <v>1.3</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3260</v>
      </c>
      <c r="C22" s="255" t="s">
        <v>3755</v>
      </c>
      <c r="D22" s="245" t="s">
        <v>246</v>
      </c>
      <c r="E22" s="246">
        <v>5</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344</v>
      </c>
      <c r="Y22" s="211"/>
      <c r="Z22" s="211"/>
      <c r="AA22" s="211"/>
      <c r="AB22" s="211"/>
      <c r="AC22" s="211"/>
      <c r="AD22" s="211"/>
      <c r="AE22" s="211"/>
      <c r="AF22" s="211"/>
      <c r="AG22" s="211" t="s">
        <v>3229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15</v>
      </c>
      <c r="B23" s="244" t="s">
        <v>3756</v>
      </c>
      <c r="C23" s="255" t="s">
        <v>3757</v>
      </c>
      <c r="D23" s="245" t="s">
        <v>246</v>
      </c>
      <c r="E23" s="246">
        <v>27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214</v>
      </c>
      <c r="T23" s="249" t="s">
        <v>284</v>
      </c>
      <c r="U23" s="222">
        <v>0.42</v>
      </c>
      <c r="V23" s="222">
        <f>ROUND(E23*U23,2)</f>
        <v>11.34</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3758</v>
      </c>
      <c r="C24" s="255" t="s">
        <v>3759</v>
      </c>
      <c r="D24" s="245" t="s">
        <v>246</v>
      </c>
      <c r="E24" s="246">
        <v>27</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344</v>
      </c>
      <c r="Y24" s="211"/>
      <c r="Z24" s="211"/>
      <c r="AA24" s="211"/>
      <c r="AB24" s="211"/>
      <c r="AC24" s="211"/>
      <c r="AD24" s="211"/>
      <c r="AE24" s="211"/>
      <c r="AF24" s="211"/>
      <c r="AG24" s="211" t="s">
        <v>3229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3760</v>
      </c>
      <c r="C25" s="255" t="s">
        <v>3761</v>
      </c>
      <c r="D25" s="245" t="s">
        <v>246</v>
      </c>
      <c r="E25" s="246">
        <v>51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214</v>
      </c>
      <c r="T25" s="249" t="s">
        <v>284</v>
      </c>
      <c r="U25" s="222">
        <v>0.44500000000000001</v>
      </c>
      <c r="V25" s="222">
        <f>ROUND(E25*U25,2)</f>
        <v>22.7</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3762</v>
      </c>
      <c r="C26" s="255" t="s">
        <v>3763</v>
      </c>
      <c r="D26" s="245" t="s">
        <v>246</v>
      </c>
      <c r="E26" s="246">
        <v>18</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344</v>
      </c>
      <c r="Y26" s="211"/>
      <c r="Z26" s="211"/>
      <c r="AA26" s="211"/>
      <c r="AB26" s="211"/>
      <c r="AC26" s="211"/>
      <c r="AD26" s="211"/>
      <c r="AE26" s="211"/>
      <c r="AF26" s="211"/>
      <c r="AG26" s="211" t="s">
        <v>3229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3764</v>
      </c>
      <c r="C27" s="255" t="s">
        <v>3765</v>
      </c>
      <c r="D27" s="245" t="s">
        <v>246</v>
      </c>
      <c r="E27" s="246">
        <v>6</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344</v>
      </c>
      <c r="Y27" s="211"/>
      <c r="Z27" s="211"/>
      <c r="AA27" s="211"/>
      <c r="AB27" s="211"/>
      <c r="AC27" s="211"/>
      <c r="AD27" s="211"/>
      <c r="AE27" s="211"/>
      <c r="AF27" s="211"/>
      <c r="AG27" s="211" t="s">
        <v>3229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3766</v>
      </c>
      <c r="C28" s="255" t="s">
        <v>3767</v>
      </c>
      <c r="D28" s="245" t="s">
        <v>246</v>
      </c>
      <c r="E28" s="246">
        <v>15</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247</v>
      </c>
      <c r="T28" s="249" t="s">
        <v>215</v>
      </c>
      <c r="U28" s="222">
        <v>0</v>
      </c>
      <c r="V28" s="222">
        <f>ROUND(E28*U28,2)</f>
        <v>0</v>
      </c>
      <c r="W28" s="222"/>
      <c r="X28" s="222" t="s">
        <v>344</v>
      </c>
      <c r="Y28" s="211"/>
      <c r="Z28" s="211"/>
      <c r="AA28" s="211"/>
      <c r="AB28" s="211"/>
      <c r="AC28" s="211"/>
      <c r="AD28" s="211"/>
      <c r="AE28" s="211"/>
      <c r="AF28" s="211"/>
      <c r="AG28" s="211" t="s">
        <v>3229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3768</v>
      </c>
      <c r="C29" s="255" t="s">
        <v>3769</v>
      </c>
      <c r="D29" s="245" t="s">
        <v>246</v>
      </c>
      <c r="E29" s="246">
        <v>9</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344</v>
      </c>
      <c r="Y29" s="211"/>
      <c r="Z29" s="211"/>
      <c r="AA29" s="211"/>
      <c r="AB29" s="211"/>
      <c r="AC29" s="211"/>
      <c r="AD29" s="211"/>
      <c r="AE29" s="211"/>
      <c r="AF29" s="211"/>
      <c r="AG29" s="211" t="s">
        <v>3229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3770</v>
      </c>
      <c r="C30" s="255" t="s">
        <v>3771</v>
      </c>
      <c r="D30" s="245" t="s">
        <v>246</v>
      </c>
      <c r="E30" s="246">
        <v>3</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344</v>
      </c>
      <c r="Y30" s="211"/>
      <c r="Z30" s="211"/>
      <c r="AA30" s="211"/>
      <c r="AB30" s="211"/>
      <c r="AC30" s="211"/>
      <c r="AD30" s="211"/>
      <c r="AE30" s="211"/>
      <c r="AF30" s="211"/>
      <c r="AG30" s="211" t="s">
        <v>3229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23</v>
      </c>
      <c r="B31" s="244" t="s">
        <v>3772</v>
      </c>
      <c r="C31" s="255" t="s">
        <v>3773</v>
      </c>
      <c r="D31" s="245" t="s">
        <v>349</v>
      </c>
      <c r="E31" s="246">
        <v>80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214</v>
      </c>
      <c r="T31" s="249" t="s">
        <v>284</v>
      </c>
      <c r="U31" s="222">
        <v>6.4000000000000001E-2</v>
      </c>
      <c r="V31" s="222">
        <f>ROUND(E31*U31,2)</f>
        <v>5.12</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41.9" outlineLevel="1" x14ac:dyDescent="0.2">
      <c r="A32" s="243">
        <v>24</v>
      </c>
      <c r="B32" s="244" t="s">
        <v>3774</v>
      </c>
      <c r="C32" s="255" t="s">
        <v>3775</v>
      </c>
      <c r="D32" s="245" t="s">
        <v>349</v>
      </c>
      <c r="E32" s="246">
        <v>21</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343</v>
      </c>
      <c r="S32" s="248" t="s">
        <v>214</v>
      </c>
      <c r="T32" s="249" t="s">
        <v>284</v>
      </c>
      <c r="U32" s="222">
        <v>0</v>
      </c>
      <c r="V32" s="222">
        <f>ROUND(E32*U32,2)</f>
        <v>0</v>
      </c>
      <c r="W32" s="222"/>
      <c r="X32" s="222" t="s">
        <v>344</v>
      </c>
      <c r="Y32" s="211"/>
      <c r="Z32" s="211"/>
      <c r="AA32" s="211"/>
      <c r="AB32" s="211"/>
      <c r="AC32" s="211"/>
      <c r="AD32" s="211"/>
      <c r="AE32" s="211"/>
      <c r="AF32" s="211"/>
      <c r="AG32" s="211" t="s">
        <v>3229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25</v>
      </c>
      <c r="B33" s="244" t="s">
        <v>3776</v>
      </c>
      <c r="C33" s="255" t="s">
        <v>3777</v>
      </c>
      <c r="D33" s="245" t="s">
        <v>349</v>
      </c>
      <c r="E33" s="246">
        <v>63</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344</v>
      </c>
      <c r="Y33" s="211"/>
      <c r="Z33" s="211"/>
      <c r="AA33" s="211"/>
      <c r="AB33" s="211"/>
      <c r="AC33" s="211"/>
      <c r="AD33" s="211"/>
      <c r="AE33" s="211"/>
      <c r="AF33" s="211"/>
      <c r="AG33" s="211" t="s">
        <v>3229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26</v>
      </c>
      <c r="B34" s="244" t="s">
        <v>3244</v>
      </c>
      <c r="C34" s="255" t="s">
        <v>3245</v>
      </c>
      <c r="D34" s="245" t="s">
        <v>349</v>
      </c>
      <c r="E34" s="246">
        <v>220</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214</v>
      </c>
      <c r="T34" s="249" t="s">
        <v>284</v>
      </c>
      <c r="U34" s="222">
        <v>6.4000000000000001E-2</v>
      </c>
      <c r="V34" s="222">
        <f>ROUND(E34*U34,2)</f>
        <v>14.08</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41.9" outlineLevel="1" x14ac:dyDescent="0.2">
      <c r="A35" s="243">
        <v>27</v>
      </c>
      <c r="B35" s="244" t="s">
        <v>3246</v>
      </c>
      <c r="C35" s="255" t="s">
        <v>3247</v>
      </c>
      <c r="D35" s="245" t="s">
        <v>349</v>
      </c>
      <c r="E35" s="246">
        <v>231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343</v>
      </c>
      <c r="S35" s="248" t="s">
        <v>214</v>
      </c>
      <c r="T35" s="249" t="s">
        <v>284</v>
      </c>
      <c r="U35" s="222">
        <v>0</v>
      </c>
      <c r="V35" s="222">
        <f>ROUND(E35*U35,2)</f>
        <v>0</v>
      </c>
      <c r="W35" s="222"/>
      <c r="X35" s="222" t="s">
        <v>344</v>
      </c>
      <c r="Y35" s="211"/>
      <c r="Z35" s="211"/>
      <c r="AA35" s="211"/>
      <c r="AB35" s="211"/>
      <c r="AC35" s="211"/>
      <c r="AD35" s="211"/>
      <c r="AE35" s="211"/>
      <c r="AF35" s="211"/>
      <c r="AG35" s="211" t="s">
        <v>3229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28</v>
      </c>
      <c r="B36" s="244" t="s">
        <v>3778</v>
      </c>
      <c r="C36" s="255" t="s">
        <v>3779</v>
      </c>
      <c r="D36" s="245" t="s">
        <v>349</v>
      </c>
      <c r="E36" s="246">
        <v>260</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214</v>
      </c>
      <c r="T36" s="249" t="s">
        <v>284</v>
      </c>
      <c r="U36" s="222">
        <v>6.4149999999999999E-2</v>
      </c>
      <c r="V36" s="222">
        <f>ROUND(E36*U36,2)</f>
        <v>16.68</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41.9" outlineLevel="1" x14ac:dyDescent="0.2">
      <c r="A37" s="243">
        <v>29</v>
      </c>
      <c r="B37" s="244" t="s">
        <v>3780</v>
      </c>
      <c r="C37" s="255" t="s">
        <v>3781</v>
      </c>
      <c r="D37" s="245" t="s">
        <v>349</v>
      </c>
      <c r="E37" s="246">
        <v>189</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t="s">
        <v>343</v>
      </c>
      <c r="S37" s="248" t="s">
        <v>214</v>
      </c>
      <c r="T37" s="249" t="s">
        <v>284</v>
      </c>
      <c r="U37" s="222">
        <v>0</v>
      </c>
      <c r="V37" s="222">
        <f>ROUND(E37*U37,2)</f>
        <v>0</v>
      </c>
      <c r="W37" s="222"/>
      <c r="X37" s="222" t="s">
        <v>344</v>
      </c>
      <c r="Y37" s="211"/>
      <c r="Z37" s="211"/>
      <c r="AA37" s="211"/>
      <c r="AB37" s="211"/>
      <c r="AC37" s="211"/>
      <c r="AD37" s="211"/>
      <c r="AE37" s="211"/>
      <c r="AF37" s="211"/>
      <c r="AG37" s="211" t="s">
        <v>3229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30</v>
      </c>
      <c r="B38" s="244" t="s">
        <v>3782</v>
      </c>
      <c r="C38" s="255" t="s">
        <v>3783</v>
      </c>
      <c r="D38" s="245" t="s">
        <v>349</v>
      </c>
      <c r="E38" s="246">
        <v>84</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344</v>
      </c>
      <c r="Y38" s="211"/>
      <c r="Z38" s="211"/>
      <c r="AA38" s="211"/>
      <c r="AB38" s="211"/>
      <c r="AC38" s="211"/>
      <c r="AD38" s="211"/>
      <c r="AE38" s="211"/>
      <c r="AF38" s="211"/>
      <c r="AG38" s="211" t="s">
        <v>3229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31</v>
      </c>
      <c r="B39" s="244" t="s">
        <v>3784</v>
      </c>
      <c r="C39" s="255" t="s">
        <v>3785</v>
      </c>
      <c r="D39" s="245" t="s">
        <v>349</v>
      </c>
      <c r="E39" s="246">
        <v>20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9.1999999999999998E-2</v>
      </c>
      <c r="V39" s="222">
        <f>ROUND(E39*U39,2)</f>
        <v>1.84</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41.9" outlineLevel="1" x14ac:dyDescent="0.2">
      <c r="A40" s="243">
        <v>32</v>
      </c>
      <c r="B40" s="244" t="s">
        <v>3786</v>
      </c>
      <c r="C40" s="255" t="s">
        <v>3787</v>
      </c>
      <c r="D40" s="245" t="s">
        <v>349</v>
      </c>
      <c r="E40" s="246">
        <v>21</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t="s">
        <v>343</v>
      </c>
      <c r="S40" s="248" t="s">
        <v>214</v>
      </c>
      <c r="T40" s="249" t="s">
        <v>284</v>
      </c>
      <c r="U40" s="222">
        <v>0</v>
      </c>
      <c r="V40" s="222">
        <f>ROUND(E40*U40,2)</f>
        <v>0</v>
      </c>
      <c r="W40" s="222"/>
      <c r="X40" s="222" t="s">
        <v>344</v>
      </c>
      <c r="Y40" s="211"/>
      <c r="Z40" s="211"/>
      <c r="AA40" s="211"/>
      <c r="AB40" s="211"/>
      <c r="AC40" s="211"/>
      <c r="AD40" s="211"/>
      <c r="AE40" s="211"/>
      <c r="AF40" s="211"/>
      <c r="AG40" s="211" t="s">
        <v>3229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33</v>
      </c>
      <c r="B41" s="244" t="s">
        <v>3788</v>
      </c>
      <c r="C41" s="255" t="s">
        <v>3789</v>
      </c>
      <c r="D41" s="245" t="s">
        <v>349</v>
      </c>
      <c r="E41" s="246">
        <v>35</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9.4E-2</v>
      </c>
      <c r="V41" s="222">
        <f>ROUND(E41*U41,2)</f>
        <v>3.29</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41.9" outlineLevel="1" x14ac:dyDescent="0.2">
      <c r="A42" s="243">
        <v>34</v>
      </c>
      <c r="B42" s="244" t="s">
        <v>3790</v>
      </c>
      <c r="C42" s="255" t="s">
        <v>3791</v>
      </c>
      <c r="D42" s="245" t="s">
        <v>349</v>
      </c>
      <c r="E42" s="246">
        <v>36.75</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t="s">
        <v>343</v>
      </c>
      <c r="S42" s="248" t="s">
        <v>214</v>
      </c>
      <c r="T42" s="249" t="s">
        <v>284</v>
      </c>
      <c r="U42" s="222">
        <v>0</v>
      </c>
      <c r="V42" s="222">
        <f>ROUND(E42*U42,2)</f>
        <v>0</v>
      </c>
      <c r="W42" s="222"/>
      <c r="X42" s="222" t="s">
        <v>344</v>
      </c>
      <c r="Y42" s="211"/>
      <c r="Z42" s="211"/>
      <c r="AA42" s="211"/>
      <c r="AB42" s="211"/>
      <c r="AC42" s="211"/>
      <c r="AD42" s="211"/>
      <c r="AE42" s="211"/>
      <c r="AF42" s="211"/>
      <c r="AG42" s="211" t="s">
        <v>3229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43">
        <v>35</v>
      </c>
      <c r="B43" s="244" t="s">
        <v>3792</v>
      </c>
      <c r="C43" s="255" t="s">
        <v>3793</v>
      </c>
      <c r="D43" s="245" t="s">
        <v>349</v>
      </c>
      <c r="E43" s="246">
        <v>5</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214</v>
      </c>
      <c r="T43" s="249" t="s">
        <v>284</v>
      </c>
      <c r="U43" s="222">
        <v>0.11586</v>
      </c>
      <c r="V43" s="222">
        <f>ROUND(E43*U43,2)</f>
        <v>0.57999999999999996</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52.4" outlineLevel="1" x14ac:dyDescent="0.2">
      <c r="A44" s="243">
        <v>36</v>
      </c>
      <c r="B44" s="244" t="s">
        <v>3794</v>
      </c>
      <c r="C44" s="255" t="s">
        <v>3795</v>
      </c>
      <c r="D44" s="245" t="s">
        <v>349</v>
      </c>
      <c r="E44" s="246">
        <v>5.25</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t="s">
        <v>343</v>
      </c>
      <c r="S44" s="248" t="s">
        <v>214</v>
      </c>
      <c r="T44" s="249" t="s">
        <v>284</v>
      </c>
      <c r="U44" s="222">
        <v>0</v>
      </c>
      <c r="V44" s="222">
        <f>ROUND(E44*U44,2)</f>
        <v>0</v>
      </c>
      <c r="W44" s="222"/>
      <c r="X44" s="222" t="s">
        <v>344</v>
      </c>
      <c r="Y44" s="211"/>
      <c r="Z44" s="211"/>
      <c r="AA44" s="211"/>
      <c r="AB44" s="211"/>
      <c r="AC44" s="211"/>
      <c r="AD44" s="211"/>
      <c r="AE44" s="211"/>
      <c r="AF44" s="211"/>
      <c r="AG44" s="211" t="s">
        <v>3229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37</v>
      </c>
      <c r="B45" s="244" t="s">
        <v>3262</v>
      </c>
      <c r="C45" s="255" t="s">
        <v>3263</v>
      </c>
      <c r="D45" s="245" t="s">
        <v>246</v>
      </c>
      <c r="E45" s="246">
        <v>62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214</v>
      </c>
      <c r="T45" s="249" t="s">
        <v>284</v>
      </c>
      <c r="U45" s="222">
        <v>5.0500000000000003E-2</v>
      </c>
      <c r="V45" s="222">
        <f>ROUND(E45*U45,2)</f>
        <v>3.13</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43">
        <v>38</v>
      </c>
      <c r="B46" s="244" t="s">
        <v>3796</v>
      </c>
      <c r="C46" s="255" t="s">
        <v>3797</v>
      </c>
      <c r="D46" s="245" t="s">
        <v>246</v>
      </c>
      <c r="E46" s="246">
        <v>10</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214</v>
      </c>
      <c r="T46" s="249" t="s">
        <v>284</v>
      </c>
      <c r="U46" s="222">
        <v>6.0499999999999998E-2</v>
      </c>
      <c r="V46" s="222">
        <f>ROUND(E46*U46,2)</f>
        <v>0.61</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43">
        <v>39</v>
      </c>
      <c r="B47" s="244" t="s">
        <v>3798</v>
      </c>
      <c r="C47" s="255" t="s">
        <v>3799</v>
      </c>
      <c r="D47" s="245" t="s">
        <v>246</v>
      </c>
      <c r="E47" s="246">
        <v>8</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214</v>
      </c>
      <c r="T47" s="249" t="s">
        <v>284</v>
      </c>
      <c r="U47" s="222">
        <v>0.23183000000000001</v>
      </c>
      <c r="V47" s="222">
        <f>ROUND(E47*U47,2)</f>
        <v>1.85</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43">
        <v>40</v>
      </c>
      <c r="B48" s="244" t="s">
        <v>3800</v>
      </c>
      <c r="C48" s="255" t="s">
        <v>3801</v>
      </c>
      <c r="D48" s="245" t="s">
        <v>246</v>
      </c>
      <c r="E48" s="246">
        <v>70</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214</v>
      </c>
      <c r="T48" s="249" t="s">
        <v>284</v>
      </c>
      <c r="U48" s="222">
        <v>0.27</v>
      </c>
      <c r="V48" s="222">
        <f>ROUND(E48*U48,2)</f>
        <v>18.899999999999999</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43">
        <v>41</v>
      </c>
      <c r="B49" s="244" t="s">
        <v>3266</v>
      </c>
      <c r="C49" s="255" t="s">
        <v>3267</v>
      </c>
      <c r="D49" s="245" t="s">
        <v>980</v>
      </c>
      <c r="E49" s="246">
        <v>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214</v>
      </c>
      <c r="T49" s="249" t="s">
        <v>284</v>
      </c>
      <c r="U49" s="222">
        <v>0.02</v>
      </c>
      <c r="V49" s="222">
        <f>ROUND(E49*U49,2)</f>
        <v>0.02</v>
      </c>
      <c r="W49" s="222"/>
      <c r="X49" s="222" t="s">
        <v>3268</v>
      </c>
      <c r="Y49" s="211"/>
      <c r="Z49" s="211"/>
      <c r="AA49" s="211"/>
      <c r="AB49" s="211"/>
      <c r="AC49" s="211"/>
      <c r="AD49" s="211"/>
      <c r="AE49" s="211"/>
      <c r="AF49" s="211"/>
      <c r="AG49" s="211" t="s">
        <v>3269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42</v>
      </c>
      <c r="B50" s="244" t="s">
        <v>3270</v>
      </c>
      <c r="C50" s="255" t="s">
        <v>3271</v>
      </c>
      <c r="D50" s="245" t="s">
        <v>669</v>
      </c>
      <c r="E50" s="246">
        <v>25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t="s">
        <v>670</v>
      </c>
      <c r="S50" s="248" t="s">
        <v>214</v>
      </c>
      <c r="T50" s="249" t="s">
        <v>284</v>
      </c>
      <c r="U50" s="222">
        <v>1</v>
      </c>
      <c r="V50" s="222">
        <f>ROUND(E50*U50,2)</f>
        <v>25</v>
      </c>
      <c r="W50" s="222"/>
      <c r="X50" s="222" t="s">
        <v>671</v>
      </c>
      <c r="Y50" s="211"/>
      <c r="Z50" s="211"/>
      <c r="AA50" s="211"/>
      <c r="AB50" s="211"/>
      <c r="AC50" s="211"/>
      <c r="AD50" s="211"/>
      <c r="AE50" s="211"/>
      <c r="AF50" s="211"/>
      <c r="AG50" s="211" t="s">
        <v>672</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43">
        <v>43</v>
      </c>
      <c r="B51" s="244" t="s">
        <v>3272</v>
      </c>
      <c r="C51" s="255" t="s">
        <v>3273</v>
      </c>
      <c r="D51" s="245" t="s">
        <v>669</v>
      </c>
      <c r="E51" s="246">
        <v>48</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t="s">
        <v>670</v>
      </c>
      <c r="S51" s="248" t="s">
        <v>214</v>
      </c>
      <c r="T51" s="249" t="s">
        <v>284</v>
      </c>
      <c r="U51" s="222">
        <v>1</v>
      </c>
      <c r="V51" s="222">
        <f>ROUND(E51*U51,2)</f>
        <v>48</v>
      </c>
      <c r="W51" s="222"/>
      <c r="X51" s="222" t="s">
        <v>671</v>
      </c>
      <c r="Y51" s="211"/>
      <c r="Z51" s="211"/>
      <c r="AA51" s="211"/>
      <c r="AB51" s="211"/>
      <c r="AC51" s="211"/>
      <c r="AD51" s="211"/>
      <c r="AE51" s="211"/>
      <c r="AF51" s="211"/>
      <c r="AG51" s="211" t="s">
        <v>672</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33">
        <v>44</v>
      </c>
      <c r="B52" s="234" t="s">
        <v>3800</v>
      </c>
      <c r="C52" s="252" t="s">
        <v>3801</v>
      </c>
      <c r="D52" s="235" t="s">
        <v>246</v>
      </c>
      <c r="E52" s="236">
        <v>118</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c r="S52" s="238" t="s">
        <v>214</v>
      </c>
      <c r="T52" s="239" t="s">
        <v>284</v>
      </c>
      <c r="U52" s="222">
        <v>0.27</v>
      </c>
      <c r="V52" s="222">
        <f>ROUND(E52*U52,2)</f>
        <v>31.86</v>
      </c>
      <c r="W52" s="222"/>
      <c r="X52" s="222" t="s">
        <v>248</v>
      </c>
      <c r="Y52" s="211"/>
      <c r="Z52" s="211"/>
      <c r="AA52" s="211"/>
      <c r="AB52" s="211"/>
      <c r="AC52" s="211"/>
      <c r="AD52" s="211"/>
      <c r="AE52" s="211"/>
      <c r="AF52" s="211"/>
      <c r="AG52" s="211" t="s">
        <v>1554</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x14ac:dyDescent="0.2">
      <c r="A53" s="3"/>
      <c r="B53" s="4"/>
      <c r="C53" s="256"/>
      <c r="D53" s="6"/>
      <c r="E53" s="3"/>
      <c r="F53" s="3"/>
      <c r="G53" s="3"/>
      <c r="H53" s="3"/>
      <c r="I53" s="3"/>
      <c r="J53" s="3"/>
      <c r="K53" s="3"/>
      <c r="L53" s="3"/>
      <c r="M53" s="3"/>
      <c r="N53" s="3"/>
      <c r="O53" s="3"/>
      <c r="P53" s="3"/>
      <c r="Q53" s="3"/>
      <c r="R53" s="3"/>
      <c r="S53" s="3"/>
      <c r="T53" s="3"/>
      <c r="U53" s="3"/>
      <c r="V53" s="3"/>
      <c r="W53" s="3"/>
      <c r="X53" s="3"/>
      <c r="AE53">
        <v>15</v>
      </c>
      <c r="AF53">
        <v>21</v>
      </c>
      <c r="AG53" t="s">
        <v>196</v>
      </c>
    </row>
    <row r="54" spans="1:60" ht="13.1" x14ac:dyDescent="0.2">
      <c r="A54" s="214"/>
      <c r="B54" s="215" t="s">
        <v>29</v>
      </c>
      <c r="C54" s="257"/>
      <c r="D54" s="216"/>
      <c r="E54" s="217"/>
      <c r="F54" s="217"/>
      <c r="G54" s="250">
        <f>G8</f>
        <v>0</v>
      </c>
      <c r="H54" s="3"/>
      <c r="I54" s="3"/>
      <c r="J54" s="3"/>
      <c r="K54" s="3"/>
      <c r="L54" s="3"/>
      <c r="M54" s="3"/>
      <c r="N54" s="3"/>
      <c r="O54" s="3"/>
      <c r="P54" s="3"/>
      <c r="Q54" s="3"/>
      <c r="R54" s="3"/>
      <c r="S54" s="3"/>
      <c r="T54" s="3"/>
      <c r="U54" s="3"/>
      <c r="V54" s="3"/>
      <c r="W54" s="3"/>
      <c r="X54" s="3"/>
      <c r="AE54">
        <f>SUMIF(L7:L52,AE53,G7:G52)</f>
        <v>0</v>
      </c>
      <c r="AF54">
        <f>SUMIF(L7:L52,AF53,G7:G52)</f>
        <v>0</v>
      </c>
      <c r="AG54" t="s">
        <v>278</v>
      </c>
    </row>
    <row r="55" spans="1:60" x14ac:dyDescent="0.2">
      <c r="C55" s="258"/>
      <c r="D55" s="10"/>
      <c r="AG55" t="s">
        <v>279</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NEZPjRT4NhtxQBBG+rqfDj3uDz0j3x8/l5Z/ZcUAnqJ1EkHBF2yjvo86IPED7GSb3KcM8yzzksZsDlFb4ONbw==" saltValue="RxHR/AsfZYV6qnJW4CUip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AA1F3-319B-4D0A-8368-C6B30E9698BE}">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85</v>
      </c>
      <c r="C4" s="203" t="s">
        <v>86</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172</v>
      </c>
      <c r="C8" s="251" t="s">
        <v>173</v>
      </c>
      <c r="D8" s="229"/>
      <c r="E8" s="230"/>
      <c r="F8" s="231"/>
      <c r="G8" s="231">
        <f>SUMIF(AG9:AG48,"&lt;&gt;NOR",G9:G48)</f>
        <v>0</v>
      </c>
      <c r="H8" s="231"/>
      <c r="I8" s="231">
        <f>SUM(I9:I48)</f>
        <v>0</v>
      </c>
      <c r="J8" s="231"/>
      <c r="K8" s="231">
        <f>SUM(K9:K48)</f>
        <v>0</v>
      </c>
      <c r="L8" s="231"/>
      <c r="M8" s="231">
        <f>SUM(M9:M48)</f>
        <v>0</v>
      </c>
      <c r="N8" s="231"/>
      <c r="O8" s="231">
        <f>SUM(O9:O48)</f>
        <v>0</v>
      </c>
      <c r="P8" s="231"/>
      <c r="Q8" s="231">
        <f>SUM(Q9:Q48)</f>
        <v>0</v>
      </c>
      <c r="R8" s="231"/>
      <c r="S8" s="231"/>
      <c r="T8" s="232"/>
      <c r="U8" s="226"/>
      <c r="V8" s="226">
        <f>SUM(V9:V48)</f>
        <v>0</v>
      </c>
      <c r="W8" s="226"/>
      <c r="X8" s="226"/>
      <c r="AG8" t="s">
        <v>210</v>
      </c>
    </row>
    <row r="9" spans="1:60" ht="20.95" outlineLevel="1" x14ac:dyDescent="0.2">
      <c r="A9" s="243">
        <v>1</v>
      </c>
      <c r="B9" s="244" t="s">
        <v>3802</v>
      </c>
      <c r="C9" s="255" t="s">
        <v>3803</v>
      </c>
      <c r="D9" s="245" t="s">
        <v>3128</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3804</v>
      </c>
      <c r="C10" s="255" t="s">
        <v>3805</v>
      </c>
      <c r="D10" s="245" t="s">
        <v>3128</v>
      </c>
      <c r="E10" s="246">
        <v>4</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3806</v>
      </c>
      <c r="C11" s="255" t="s">
        <v>3807</v>
      </c>
      <c r="D11" s="245" t="s">
        <v>3128</v>
      </c>
      <c r="E11" s="246">
        <v>3</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3808</v>
      </c>
      <c r="C12" s="255" t="s">
        <v>3809</v>
      </c>
      <c r="D12" s="245" t="s">
        <v>3128</v>
      </c>
      <c r="E12" s="246">
        <v>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3810</v>
      </c>
      <c r="C13" s="255" t="s">
        <v>3811</v>
      </c>
      <c r="D13" s="245" t="s">
        <v>3128</v>
      </c>
      <c r="E13" s="246">
        <v>161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247</v>
      </c>
      <c r="T13" s="24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3812</v>
      </c>
      <c r="C14" s="255" t="s">
        <v>3813</v>
      </c>
      <c r="D14" s="245" t="s">
        <v>3128</v>
      </c>
      <c r="E14" s="246">
        <v>161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3814</v>
      </c>
      <c r="C15" s="255" t="s">
        <v>3815</v>
      </c>
      <c r="D15" s="245" t="s">
        <v>3128</v>
      </c>
      <c r="E15" s="246">
        <v>21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3816</v>
      </c>
      <c r="C16" s="255" t="s">
        <v>3817</v>
      </c>
      <c r="D16" s="245" t="s">
        <v>3128</v>
      </c>
      <c r="E16" s="246">
        <v>6</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3818</v>
      </c>
      <c r="C17" s="255" t="s">
        <v>3819</v>
      </c>
      <c r="D17" s="245" t="s">
        <v>3128</v>
      </c>
      <c r="E17" s="246">
        <v>6</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3820</v>
      </c>
      <c r="C18" s="255" t="s">
        <v>3821</v>
      </c>
      <c r="D18" s="245" t="s">
        <v>3128</v>
      </c>
      <c r="E18" s="246">
        <v>48</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3822</v>
      </c>
      <c r="C19" s="255" t="s">
        <v>3823</v>
      </c>
      <c r="D19" s="245" t="s">
        <v>3128</v>
      </c>
      <c r="E19" s="246">
        <v>48</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247</v>
      </c>
      <c r="T19" s="24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3824</v>
      </c>
      <c r="C20" s="255" t="s">
        <v>3825</v>
      </c>
      <c r="D20" s="245" t="s">
        <v>3128</v>
      </c>
      <c r="E20" s="246">
        <v>2</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3826</v>
      </c>
      <c r="C21" s="255" t="s">
        <v>3827</v>
      </c>
      <c r="D21" s="245" t="s">
        <v>349</v>
      </c>
      <c r="E21" s="246">
        <v>1675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247</v>
      </c>
      <c r="T21" s="24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20.95" outlineLevel="1" x14ac:dyDescent="0.2">
      <c r="A22" s="243">
        <v>14</v>
      </c>
      <c r="B22" s="244" t="s">
        <v>3828</v>
      </c>
      <c r="C22" s="255" t="s">
        <v>3829</v>
      </c>
      <c r="D22" s="245" t="s">
        <v>349</v>
      </c>
      <c r="E22" s="246">
        <v>209</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0.95" outlineLevel="1" x14ac:dyDescent="0.2">
      <c r="A23" s="243">
        <v>15</v>
      </c>
      <c r="B23" s="244" t="s">
        <v>3830</v>
      </c>
      <c r="C23" s="255" t="s">
        <v>3831</v>
      </c>
      <c r="D23" s="245" t="s">
        <v>349</v>
      </c>
      <c r="E23" s="246">
        <v>191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3832</v>
      </c>
      <c r="C24" s="255" t="s">
        <v>3833</v>
      </c>
      <c r="D24" s="245" t="s">
        <v>3128</v>
      </c>
      <c r="E24" s="246">
        <v>1515</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0.95" outlineLevel="1" x14ac:dyDescent="0.2">
      <c r="A25" s="243">
        <v>17</v>
      </c>
      <c r="B25" s="244" t="s">
        <v>3834</v>
      </c>
      <c r="C25" s="255" t="s">
        <v>3835</v>
      </c>
      <c r="D25" s="245" t="s">
        <v>3128</v>
      </c>
      <c r="E25" s="246">
        <v>135</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0.95" outlineLevel="1" x14ac:dyDescent="0.2">
      <c r="A26" s="243">
        <v>18</v>
      </c>
      <c r="B26" s="244" t="s">
        <v>3836</v>
      </c>
      <c r="C26" s="255" t="s">
        <v>3837</v>
      </c>
      <c r="D26" s="245" t="s">
        <v>3128</v>
      </c>
      <c r="E26" s="246">
        <v>156</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248</v>
      </c>
      <c r="Y26" s="211"/>
      <c r="Z26" s="211"/>
      <c r="AA26" s="211"/>
      <c r="AB26" s="211"/>
      <c r="AC26" s="211"/>
      <c r="AD26" s="211"/>
      <c r="AE26" s="211"/>
      <c r="AF26" s="211"/>
      <c r="AG26" s="211" t="s">
        <v>249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31.45" outlineLevel="1" x14ac:dyDescent="0.2">
      <c r="A27" s="233">
        <v>19</v>
      </c>
      <c r="B27" s="234" t="s">
        <v>3838</v>
      </c>
      <c r="C27" s="252" t="s">
        <v>3839</v>
      </c>
      <c r="D27" s="235" t="s">
        <v>3128</v>
      </c>
      <c r="E27" s="236">
        <v>291</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247</v>
      </c>
      <c r="T27" s="23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53" t="s">
        <v>3840</v>
      </c>
      <c r="D28" s="240"/>
      <c r="E28" s="240"/>
      <c r="F28" s="240"/>
      <c r="G28" s="240"/>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20</v>
      </c>
      <c r="B29" s="244" t="s">
        <v>3841</v>
      </c>
      <c r="C29" s="255" t="s">
        <v>3842</v>
      </c>
      <c r="D29" s="245" t="s">
        <v>349</v>
      </c>
      <c r="E29" s="246">
        <v>126</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21</v>
      </c>
      <c r="B30" s="244" t="s">
        <v>3843</v>
      </c>
      <c r="C30" s="255" t="s">
        <v>3844</v>
      </c>
      <c r="D30" s="245" t="s">
        <v>349</v>
      </c>
      <c r="E30" s="246">
        <v>145</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22</v>
      </c>
      <c r="B31" s="244" t="s">
        <v>3845</v>
      </c>
      <c r="C31" s="255" t="s">
        <v>3846</v>
      </c>
      <c r="D31" s="245" t="s">
        <v>3128</v>
      </c>
      <c r="E31" s="246">
        <v>52</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247</v>
      </c>
      <c r="T31" s="24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23</v>
      </c>
      <c r="B32" s="244" t="s">
        <v>3847</v>
      </c>
      <c r="C32" s="255" t="s">
        <v>3848</v>
      </c>
      <c r="D32" s="245" t="s">
        <v>3128</v>
      </c>
      <c r="E32" s="246">
        <v>105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247</v>
      </c>
      <c r="T32" s="249" t="s">
        <v>215</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24</v>
      </c>
      <c r="B33" s="244" t="s">
        <v>3849</v>
      </c>
      <c r="C33" s="255" t="s">
        <v>3850</v>
      </c>
      <c r="D33" s="245" t="s">
        <v>3128</v>
      </c>
      <c r="E33" s="246">
        <v>4</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25</v>
      </c>
      <c r="B34" s="244" t="s">
        <v>3851</v>
      </c>
      <c r="C34" s="255" t="s">
        <v>3852</v>
      </c>
      <c r="D34" s="245" t="s">
        <v>1550</v>
      </c>
      <c r="E34" s="246">
        <v>4</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247</v>
      </c>
      <c r="T34" s="24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26</v>
      </c>
      <c r="B35" s="244" t="s">
        <v>3853</v>
      </c>
      <c r="C35" s="255" t="s">
        <v>3854</v>
      </c>
      <c r="D35" s="245" t="s">
        <v>3128</v>
      </c>
      <c r="E35" s="246">
        <v>3</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247</v>
      </c>
      <c r="T35" s="24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27</v>
      </c>
      <c r="B36" s="244" t="s">
        <v>3855</v>
      </c>
      <c r="C36" s="255" t="s">
        <v>3856</v>
      </c>
      <c r="D36" s="245" t="s">
        <v>3128</v>
      </c>
      <c r="E36" s="246">
        <v>1</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247</v>
      </c>
      <c r="T36" s="249" t="s">
        <v>215</v>
      </c>
      <c r="U36" s="222">
        <v>0</v>
      </c>
      <c r="V36" s="222">
        <f>ROUND(E36*U36,2)</f>
        <v>0</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43">
        <v>28</v>
      </c>
      <c r="B37" s="244" t="s">
        <v>3857</v>
      </c>
      <c r="C37" s="255" t="s">
        <v>3858</v>
      </c>
      <c r="D37" s="245" t="s">
        <v>3128</v>
      </c>
      <c r="E37" s="246">
        <v>2</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247</v>
      </c>
      <c r="T37" s="24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29</v>
      </c>
      <c r="B38" s="244" t="s">
        <v>3859</v>
      </c>
      <c r="C38" s="255" t="s">
        <v>3860</v>
      </c>
      <c r="D38" s="245" t="s">
        <v>3128</v>
      </c>
      <c r="E38" s="246">
        <v>2</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30</v>
      </c>
      <c r="B39" s="244" t="s">
        <v>3861</v>
      </c>
      <c r="C39" s="255" t="s">
        <v>3862</v>
      </c>
      <c r="D39" s="245" t="s">
        <v>3128</v>
      </c>
      <c r="E39" s="246">
        <v>1</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247</v>
      </c>
      <c r="T39" s="24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31</v>
      </c>
      <c r="B40" s="244" t="s">
        <v>3863</v>
      </c>
      <c r="C40" s="255" t="s">
        <v>3864</v>
      </c>
      <c r="D40" s="245" t="s">
        <v>3128</v>
      </c>
      <c r="E40" s="246">
        <v>182</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247</v>
      </c>
      <c r="T40" s="24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32</v>
      </c>
      <c r="B41" s="244" t="s">
        <v>3865</v>
      </c>
      <c r="C41" s="255" t="s">
        <v>3866</v>
      </c>
      <c r="D41" s="245" t="s">
        <v>3867</v>
      </c>
      <c r="E41" s="246">
        <v>1</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247</v>
      </c>
      <c r="T41" s="24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33</v>
      </c>
      <c r="B42" s="244" t="s">
        <v>3868</v>
      </c>
      <c r="C42" s="255" t="s">
        <v>3869</v>
      </c>
      <c r="D42" s="245" t="s">
        <v>3128</v>
      </c>
      <c r="E42" s="246">
        <v>1</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247</v>
      </c>
      <c r="T42" s="249" t="s">
        <v>215</v>
      </c>
      <c r="U42" s="222">
        <v>0</v>
      </c>
      <c r="V42" s="222">
        <f>ROUND(E42*U42,2)</f>
        <v>0</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43">
        <v>34</v>
      </c>
      <c r="B43" s="244" t="s">
        <v>3870</v>
      </c>
      <c r="C43" s="255" t="s">
        <v>3871</v>
      </c>
      <c r="D43" s="245" t="s">
        <v>3128</v>
      </c>
      <c r="E43" s="246">
        <v>1</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247</v>
      </c>
      <c r="T43" s="24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35</v>
      </c>
      <c r="B44" s="244" t="s">
        <v>3872</v>
      </c>
      <c r="C44" s="255" t="s">
        <v>3873</v>
      </c>
      <c r="D44" s="245" t="s">
        <v>3867</v>
      </c>
      <c r="E44" s="246">
        <v>1</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247</v>
      </c>
      <c r="T44" s="249" t="s">
        <v>215</v>
      </c>
      <c r="U44" s="222">
        <v>0</v>
      </c>
      <c r="V44" s="222">
        <f>ROUND(E44*U44,2)</f>
        <v>0</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36</v>
      </c>
      <c r="B45" s="244" t="s">
        <v>3874</v>
      </c>
      <c r="C45" s="255" t="s">
        <v>3875</v>
      </c>
      <c r="D45" s="245" t="s">
        <v>3867</v>
      </c>
      <c r="E45" s="246">
        <v>1</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247</v>
      </c>
      <c r="T45" s="24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43">
        <v>37</v>
      </c>
      <c r="B46" s="244" t="s">
        <v>3876</v>
      </c>
      <c r="C46" s="255" t="s">
        <v>3877</v>
      </c>
      <c r="D46" s="245" t="s">
        <v>3867</v>
      </c>
      <c r="E46" s="246">
        <v>1</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247</v>
      </c>
      <c r="T46" s="249" t="s">
        <v>215</v>
      </c>
      <c r="U46" s="222">
        <v>0</v>
      </c>
      <c r="V46" s="222">
        <f>ROUND(E46*U46,2)</f>
        <v>0</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43">
        <v>38</v>
      </c>
      <c r="B47" s="244" t="s">
        <v>3878</v>
      </c>
      <c r="C47" s="255" t="s">
        <v>3879</v>
      </c>
      <c r="D47" s="245" t="s">
        <v>3128</v>
      </c>
      <c r="E47" s="246">
        <v>182</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247</v>
      </c>
      <c r="T47" s="24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33">
        <v>39</v>
      </c>
      <c r="B48" s="234" t="s">
        <v>3880</v>
      </c>
      <c r="C48" s="252" t="s">
        <v>3881</v>
      </c>
      <c r="D48" s="235" t="s">
        <v>3867</v>
      </c>
      <c r="E48" s="236">
        <v>1</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247</v>
      </c>
      <c r="T48" s="23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33" x14ac:dyDescent="0.2">
      <c r="A49" s="3"/>
      <c r="B49" s="4"/>
      <c r="C49" s="256"/>
      <c r="D49" s="6"/>
      <c r="E49" s="3"/>
      <c r="F49" s="3"/>
      <c r="G49" s="3"/>
      <c r="H49" s="3"/>
      <c r="I49" s="3"/>
      <c r="J49" s="3"/>
      <c r="K49" s="3"/>
      <c r="L49" s="3"/>
      <c r="M49" s="3"/>
      <c r="N49" s="3"/>
      <c r="O49" s="3"/>
      <c r="P49" s="3"/>
      <c r="Q49" s="3"/>
      <c r="R49" s="3"/>
      <c r="S49" s="3"/>
      <c r="T49" s="3"/>
      <c r="U49" s="3"/>
      <c r="V49" s="3"/>
      <c r="W49" s="3"/>
      <c r="X49" s="3"/>
      <c r="AE49">
        <v>15</v>
      </c>
      <c r="AF49">
        <v>21</v>
      </c>
      <c r="AG49" t="s">
        <v>196</v>
      </c>
    </row>
    <row r="50" spans="1:33" ht="13.1" x14ac:dyDescent="0.2">
      <c r="A50" s="214"/>
      <c r="B50" s="215" t="s">
        <v>29</v>
      </c>
      <c r="C50" s="257"/>
      <c r="D50" s="216"/>
      <c r="E50" s="217"/>
      <c r="F50" s="217"/>
      <c r="G50" s="250">
        <f>G8</f>
        <v>0</v>
      </c>
      <c r="H50" s="3"/>
      <c r="I50" s="3"/>
      <c r="J50" s="3"/>
      <c r="K50" s="3"/>
      <c r="L50" s="3"/>
      <c r="M50" s="3"/>
      <c r="N50" s="3"/>
      <c r="O50" s="3"/>
      <c r="P50" s="3"/>
      <c r="Q50" s="3"/>
      <c r="R50" s="3"/>
      <c r="S50" s="3"/>
      <c r="T50" s="3"/>
      <c r="U50" s="3"/>
      <c r="V50" s="3"/>
      <c r="W50" s="3"/>
      <c r="X50" s="3"/>
      <c r="AE50">
        <f>SUMIF(L7:L48,AE49,G7:G48)</f>
        <v>0</v>
      </c>
      <c r="AF50">
        <f>SUMIF(L7:L48,AF49,G7:G48)</f>
        <v>0</v>
      </c>
      <c r="AG50" t="s">
        <v>278</v>
      </c>
    </row>
    <row r="51" spans="1:33" x14ac:dyDescent="0.2">
      <c r="C51" s="258"/>
      <c r="D51" s="10"/>
      <c r="AG51" t="s">
        <v>279</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To0f6xb8EO5vvYOfeyPgRx2Z+inXCU0x1JEPY049lmaNrHnRRw17rBVH/dv7vpksWs1sffrMCniskMcApZTfQ==" saltValue="1qb1tPQFXyKhDtQncUBIbA==" spinCount="100000" sheet="1"/>
  <mergeCells count="5">
    <mergeCell ref="A1:G1"/>
    <mergeCell ref="C2:G2"/>
    <mergeCell ref="C3:G3"/>
    <mergeCell ref="C4:G4"/>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815E-1DCE-4F77-9FD9-8F946B39A9AC}">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87</v>
      </c>
      <c r="C4" s="203" t="s">
        <v>88</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174</v>
      </c>
      <c r="C8" s="251" t="s">
        <v>175</v>
      </c>
      <c r="D8" s="229"/>
      <c r="E8" s="230"/>
      <c r="F8" s="231"/>
      <c r="G8" s="231">
        <f>SUMIF(AG9:AG63,"&lt;&gt;NOR",G9:G63)</f>
        <v>0</v>
      </c>
      <c r="H8" s="231"/>
      <c r="I8" s="231">
        <f>SUM(I9:I63)</f>
        <v>0</v>
      </c>
      <c r="J8" s="231"/>
      <c r="K8" s="231">
        <f>SUM(K9:K63)</f>
        <v>0</v>
      </c>
      <c r="L8" s="231"/>
      <c r="M8" s="231">
        <f>SUM(M9:M63)</f>
        <v>0</v>
      </c>
      <c r="N8" s="231"/>
      <c r="O8" s="231">
        <f>SUM(O9:O63)</f>
        <v>0</v>
      </c>
      <c r="P8" s="231"/>
      <c r="Q8" s="231">
        <f>SUM(Q9:Q63)</f>
        <v>0</v>
      </c>
      <c r="R8" s="231"/>
      <c r="S8" s="231"/>
      <c r="T8" s="232"/>
      <c r="U8" s="226"/>
      <c r="V8" s="226">
        <f>SUM(V9:V63)</f>
        <v>0</v>
      </c>
      <c r="W8" s="226"/>
      <c r="X8" s="226"/>
      <c r="AG8" t="s">
        <v>210</v>
      </c>
    </row>
    <row r="9" spans="1:60" outlineLevel="1" x14ac:dyDescent="0.2">
      <c r="A9" s="243">
        <v>1</v>
      </c>
      <c r="B9" s="244" t="s">
        <v>3802</v>
      </c>
      <c r="C9" s="255" t="s">
        <v>3882</v>
      </c>
      <c r="D9" s="245" t="s">
        <v>3128</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3804</v>
      </c>
      <c r="C10" s="255" t="s">
        <v>3883</v>
      </c>
      <c r="D10" s="245" t="s">
        <v>3128</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3806</v>
      </c>
      <c r="C11" s="255" t="s">
        <v>3884</v>
      </c>
      <c r="D11" s="245" t="s">
        <v>3128</v>
      </c>
      <c r="E11" s="246">
        <v>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344</v>
      </c>
      <c r="Y11" s="211"/>
      <c r="Z11" s="211"/>
      <c r="AA11" s="211"/>
      <c r="AB11" s="211"/>
      <c r="AC11" s="211"/>
      <c r="AD11" s="211"/>
      <c r="AE11" s="211"/>
      <c r="AF11" s="211"/>
      <c r="AG11" s="211" t="s">
        <v>345</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3808</v>
      </c>
      <c r="C12" s="255" t="s">
        <v>3885</v>
      </c>
      <c r="D12" s="245" t="s">
        <v>3128</v>
      </c>
      <c r="E12" s="246">
        <v>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3810</v>
      </c>
      <c r="C13" s="255" t="s">
        <v>3886</v>
      </c>
      <c r="D13" s="245" t="s">
        <v>3128</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247</v>
      </c>
      <c r="T13" s="24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3812</v>
      </c>
      <c r="C14" s="255" t="s">
        <v>3887</v>
      </c>
      <c r="D14" s="245" t="s">
        <v>3128</v>
      </c>
      <c r="E14" s="246">
        <v>13</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3814</v>
      </c>
      <c r="C15" s="255" t="s">
        <v>3888</v>
      </c>
      <c r="D15" s="245" t="s">
        <v>3128</v>
      </c>
      <c r="E15" s="246">
        <v>13</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0.95" outlineLevel="1" x14ac:dyDescent="0.2">
      <c r="A16" s="243">
        <v>8</v>
      </c>
      <c r="B16" s="244" t="s">
        <v>3816</v>
      </c>
      <c r="C16" s="255" t="s">
        <v>3889</v>
      </c>
      <c r="D16" s="245" t="s">
        <v>3128</v>
      </c>
      <c r="E16" s="246">
        <v>4</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3818</v>
      </c>
      <c r="C17" s="255" t="s">
        <v>3890</v>
      </c>
      <c r="D17" s="245" t="s">
        <v>3128</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3820</v>
      </c>
      <c r="C18" s="255" t="s">
        <v>3891</v>
      </c>
      <c r="D18" s="245" t="s">
        <v>3128</v>
      </c>
      <c r="E18" s="246">
        <v>5</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3822</v>
      </c>
      <c r="C19" s="255" t="s">
        <v>3892</v>
      </c>
      <c r="D19" s="245" t="s">
        <v>3128</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247</v>
      </c>
      <c r="T19" s="24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3824</v>
      </c>
      <c r="C20" s="255" t="s">
        <v>3893</v>
      </c>
      <c r="D20" s="245" t="s">
        <v>3128</v>
      </c>
      <c r="E20" s="246">
        <v>1</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3826</v>
      </c>
      <c r="C21" s="255" t="s">
        <v>3894</v>
      </c>
      <c r="D21" s="245" t="s">
        <v>3128</v>
      </c>
      <c r="E21" s="246">
        <v>1</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247</v>
      </c>
      <c r="T21" s="24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3828</v>
      </c>
      <c r="C22" s="255" t="s">
        <v>3895</v>
      </c>
      <c r="D22" s="245" t="s">
        <v>3128</v>
      </c>
      <c r="E22" s="246">
        <v>1</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15</v>
      </c>
      <c r="B23" s="244" t="s">
        <v>3830</v>
      </c>
      <c r="C23" s="255" t="s">
        <v>3896</v>
      </c>
      <c r="D23" s="245" t="s">
        <v>3128</v>
      </c>
      <c r="E23" s="246">
        <v>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3832</v>
      </c>
      <c r="C24" s="255" t="s">
        <v>3897</v>
      </c>
      <c r="D24" s="245" t="s">
        <v>3128</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3834</v>
      </c>
      <c r="C25" s="255" t="s">
        <v>3898</v>
      </c>
      <c r="D25" s="245" t="s">
        <v>3128</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3836</v>
      </c>
      <c r="C26" s="255" t="s">
        <v>3899</v>
      </c>
      <c r="D26" s="245" t="s">
        <v>3128</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248</v>
      </c>
      <c r="Y26" s="211"/>
      <c r="Z26" s="211"/>
      <c r="AA26" s="211"/>
      <c r="AB26" s="211"/>
      <c r="AC26" s="211"/>
      <c r="AD26" s="211"/>
      <c r="AE26" s="211"/>
      <c r="AF26" s="211"/>
      <c r="AG26" s="211" t="s">
        <v>249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3838</v>
      </c>
      <c r="C27" s="255" t="s">
        <v>3900</v>
      </c>
      <c r="D27" s="245" t="s">
        <v>3128</v>
      </c>
      <c r="E27" s="246">
        <v>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3841</v>
      </c>
      <c r="C28" s="255" t="s">
        <v>3901</v>
      </c>
      <c r="D28" s="245" t="s">
        <v>3128</v>
      </c>
      <c r="E28" s="246">
        <v>4</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247</v>
      </c>
      <c r="T28" s="249" t="s">
        <v>215</v>
      </c>
      <c r="U28" s="222">
        <v>0</v>
      </c>
      <c r="V28" s="222">
        <f>ROUND(E28*U28,2)</f>
        <v>0</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3843</v>
      </c>
      <c r="C29" s="255" t="s">
        <v>3902</v>
      </c>
      <c r="D29" s="245" t="s">
        <v>3128</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3845</v>
      </c>
      <c r="C30" s="255" t="s">
        <v>3903</v>
      </c>
      <c r="D30" s="245" t="s">
        <v>3128</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23</v>
      </c>
      <c r="B31" s="244" t="s">
        <v>3847</v>
      </c>
      <c r="C31" s="255" t="s">
        <v>3904</v>
      </c>
      <c r="D31" s="245" t="s">
        <v>3128</v>
      </c>
      <c r="E31" s="246">
        <v>3</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247</v>
      </c>
      <c r="T31" s="24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24</v>
      </c>
      <c r="B32" s="244" t="s">
        <v>3849</v>
      </c>
      <c r="C32" s="255" t="s">
        <v>3905</v>
      </c>
      <c r="D32" s="245" t="s">
        <v>3128</v>
      </c>
      <c r="E32" s="246">
        <v>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247</v>
      </c>
      <c r="T32" s="249" t="s">
        <v>215</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25</v>
      </c>
      <c r="B33" s="244" t="s">
        <v>3851</v>
      </c>
      <c r="C33" s="255" t="s">
        <v>3906</v>
      </c>
      <c r="D33" s="245" t="s">
        <v>3128</v>
      </c>
      <c r="E33" s="246">
        <v>2</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26</v>
      </c>
      <c r="B34" s="244" t="s">
        <v>3853</v>
      </c>
      <c r="C34" s="255" t="s">
        <v>3907</v>
      </c>
      <c r="D34" s="245" t="s">
        <v>3128</v>
      </c>
      <c r="E34" s="246">
        <v>3</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247</v>
      </c>
      <c r="T34" s="24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27</v>
      </c>
      <c r="B35" s="244" t="s">
        <v>3855</v>
      </c>
      <c r="C35" s="255" t="s">
        <v>3908</v>
      </c>
      <c r="D35" s="245" t="s">
        <v>3128</v>
      </c>
      <c r="E35" s="246">
        <v>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247</v>
      </c>
      <c r="T35" s="24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28</v>
      </c>
      <c r="B36" s="244" t="s">
        <v>3857</v>
      </c>
      <c r="C36" s="255" t="s">
        <v>3909</v>
      </c>
      <c r="D36" s="245" t="s">
        <v>3128</v>
      </c>
      <c r="E36" s="246">
        <v>3</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247</v>
      </c>
      <c r="T36" s="249" t="s">
        <v>215</v>
      </c>
      <c r="U36" s="222">
        <v>0</v>
      </c>
      <c r="V36" s="222">
        <f>ROUND(E36*U36,2)</f>
        <v>0</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20.95" outlineLevel="1" x14ac:dyDescent="0.2">
      <c r="A37" s="243">
        <v>29</v>
      </c>
      <c r="B37" s="244" t="s">
        <v>3859</v>
      </c>
      <c r="C37" s="255" t="s">
        <v>3910</v>
      </c>
      <c r="D37" s="245" t="s">
        <v>3128</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247</v>
      </c>
      <c r="T37" s="24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30</v>
      </c>
      <c r="B38" s="244" t="s">
        <v>3861</v>
      </c>
      <c r="C38" s="255" t="s">
        <v>3911</v>
      </c>
      <c r="D38" s="245" t="s">
        <v>3128</v>
      </c>
      <c r="E38" s="246">
        <v>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31</v>
      </c>
      <c r="B39" s="244" t="s">
        <v>3863</v>
      </c>
      <c r="C39" s="255" t="s">
        <v>3912</v>
      </c>
      <c r="D39" s="245" t="s">
        <v>3128</v>
      </c>
      <c r="E39" s="246">
        <v>1</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247</v>
      </c>
      <c r="T39" s="24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43">
        <v>32</v>
      </c>
      <c r="B40" s="244" t="s">
        <v>3865</v>
      </c>
      <c r="C40" s="255" t="s">
        <v>3913</v>
      </c>
      <c r="D40" s="245" t="s">
        <v>3128</v>
      </c>
      <c r="E40" s="246">
        <v>9</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247</v>
      </c>
      <c r="T40" s="24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33</v>
      </c>
      <c r="B41" s="244" t="s">
        <v>3868</v>
      </c>
      <c r="C41" s="255" t="s">
        <v>3914</v>
      </c>
      <c r="D41" s="245" t="s">
        <v>3128</v>
      </c>
      <c r="E41" s="246">
        <v>32</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247</v>
      </c>
      <c r="T41" s="24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34</v>
      </c>
      <c r="B42" s="244" t="s">
        <v>3870</v>
      </c>
      <c r="C42" s="255" t="s">
        <v>3915</v>
      </c>
      <c r="D42" s="245" t="s">
        <v>3128</v>
      </c>
      <c r="E42" s="246">
        <v>133</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247</v>
      </c>
      <c r="T42" s="249" t="s">
        <v>215</v>
      </c>
      <c r="U42" s="222">
        <v>0</v>
      </c>
      <c r="V42" s="222">
        <f>ROUND(E42*U42,2)</f>
        <v>0</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20.95" outlineLevel="1" x14ac:dyDescent="0.2">
      <c r="A43" s="243">
        <v>35</v>
      </c>
      <c r="B43" s="244" t="s">
        <v>3872</v>
      </c>
      <c r="C43" s="255" t="s">
        <v>3916</v>
      </c>
      <c r="D43" s="245" t="s">
        <v>3128</v>
      </c>
      <c r="E43" s="246">
        <v>11</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247</v>
      </c>
      <c r="T43" s="24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36</v>
      </c>
      <c r="B44" s="244" t="s">
        <v>3874</v>
      </c>
      <c r="C44" s="255" t="s">
        <v>3917</v>
      </c>
      <c r="D44" s="245" t="s">
        <v>349</v>
      </c>
      <c r="E44" s="246">
        <v>1783</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247</v>
      </c>
      <c r="T44" s="249" t="s">
        <v>215</v>
      </c>
      <c r="U44" s="222">
        <v>0</v>
      </c>
      <c r="V44" s="222">
        <f>ROUND(E44*U44,2)</f>
        <v>0</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37</v>
      </c>
      <c r="B45" s="244" t="s">
        <v>3876</v>
      </c>
      <c r="C45" s="255" t="s">
        <v>3918</v>
      </c>
      <c r="D45" s="245" t="s">
        <v>349</v>
      </c>
      <c r="E45" s="246">
        <v>42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247</v>
      </c>
      <c r="T45" s="24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0.95" outlineLevel="1" x14ac:dyDescent="0.2">
      <c r="A46" s="243">
        <v>38</v>
      </c>
      <c r="B46" s="244" t="s">
        <v>3878</v>
      </c>
      <c r="C46" s="255" t="s">
        <v>3919</v>
      </c>
      <c r="D46" s="245" t="s">
        <v>3128</v>
      </c>
      <c r="E46" s="246">
        <v>3708</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247</v>
      </c>
      <c r="T46" s="249" t="s">
        <v>215</v>
      </c>
      <c r="U46" s="222">
        <v>0</v>
      </c>
      <c r="V46" s="222">
        <f>ROUND(E46*U46,2)</f>
        <v>0</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31.45" outlineLevel="1" x14ac:dyDescent="0.2">
      <c r="A47" s="243">
        <v>39</v>
      </c>
      <c r="B47" s="244" t="s">
        <v>3880</v>
      </c>
      <c r="C47" s="255" t="s">
        <v>3920</v>
      </c>
      <c r="D47" s="245" t="s">
        <v>3128</v>
      </c>
      <c r="E47" s="246">
        <v>3708</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247</v>
      </c>
      <c r="T47" s="24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43">
        <v>40</v>
      </c>
      <c r="B48" s="244" t="s">
        <v>3921</v>
      </c>
      <c r="C48" s="255" t="s">
        <v>3922</v>
      </c>
      <c r="D48" s="245" t="s">
        <v>349</v>
      </c>
      <c r="E48" s="246">
        <v>4</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247</v>
      </c>
      <c r="T48" s="24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43">
        <v>41</v>
      </c>
      <c r="B49" s="244" t="s">
        <v>3923</v>
      </c>
      <c r="C49" s="255" t="s">
        <v>3924</v>
      </c>
      <c r="D49" s="245" t="s">
        <v>3128</v>
      </c>
      <c r="E49" s="246">
        <v>6</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247</v>
      </c>
      <c r="T49" s="24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42</v>
      </c>
      <c r="B50" s="244" t="s">
        <v>3925</v>
      </c>
      <c r="C50" s="255" t="s">
        <v>3926</v>
      </c>
      <c r="D50" s="245" t="s">
        <v>3128</v>
      </c>
      <c r="E50" s="246">
        <v>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247</v>
      </c>
      <c r="T50" s="249" t="s">
        <v>215</v>
      </c>
      <c r="U50" s="222">
        <v>0</v>
      </c>
      <c r="V50" s="222">
        <f>ROUND(E50*U50,2)</f>
        <v>0</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0.95" outlineLevel="1" x14ac:dyDescent="0.2">
      <c r="A51" s="243">
        <v>43</v>
      </c>
      <c r="B51" s="244" t="s">
        <v>3927</v>
      </c>
      <c r="C51" s="255" t="s">
        <v>3928</v>
      </c>
      <c r="D51" s="245" t="s">
        <v>3128</v>
      </c>
      <c r="E51" s="246">
        <v>42</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247</v>
      </c>
      <c r="T51" s="249" t="s">
        <v>215</v>
      </c>
      <c r="U51" s="222">
        <v>0</v>
      </c>
      <c r="V51" s="222">
        <f>ROUND(E51*U51,2)</f>
        <v>0</v>
      </c>
      <c r="W51" s="222"/>
      <c r="X51" s="222" t="s">
        <v>248</v>
      </c>
      <c r="Y51" s="211"/>
      <c r="Z51" s="211"/>
      <c r="AA51" s="211"/>
      <c r="AB51" s="211"/>
      <c r="AC51" s="211"/>
      <c r="AD51" s="211"/>
      <c r="AE51" s="211"/>
      <c r="AF51" s="211"/>
      <c r="AG51" s="211" t="s">
        <v>249</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43">
        <v>44</v>
      </c>
      <c r="B52" s="244" t="s">
        <v>3929</v>
      </c>
      <c r="C52" s="255" t="s">
        <v>3844</v>
      </c>
      <c r="D52" s="245" t="s">
        <v>349</v>
      </c>
      <c r="E52" s="246">
        <v>120</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247</v>
      </c>
      <c r="T52" s="249" t="s">
        <v>215</v>
      </c>
      <c r="U52" s="222">
        <v>0</v>
      </c>
      <c r="V52" s="222">
        <f>ROUND(E52*U52,2)</f>
        <v>0</v>
      </c>
      <c r="W52" s="222"/>
      <c r="X52" s="222" t="s">
        <v>248</v>
      </c>
      <c r="Y52" s="211"/>
      <c r="Z52" s="211"/>
      <c r="AA52" s="211"/>
      <c r="AB52" s="211"/>
      <c r="AC52" s="211"/>
      <c r="AD52" s="211"/>
      <c r="AE52" s="211"/>
      <c r="AF52" s="211"/>
      <c r="AG52" s="211" t="s">
        <v>249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43">
        <v>45</v>
      </c>
      <c r="B53" s="244" t="s">
        <v>3930</v>
      </c>
      <c r="C53" s="255" t="s">
        <v>3846</v>
      </c>
      <c r="D53" s="245" t="s">
        <v>3128</v>
      </c>
      <c r="E53" s="246">
        <v>51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247</v>
      </c>
      <c r="T53" s="24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43">
        <v>46</v>
      </c>
      <c r="B54" s="244" t="s">
        <v>3931</v>
      </c>
      <c r="C54" s="255" t="s">
        <v>3848</v>
      </c>
      <c r="D54" s="245" t="s">
        <v>3128</v>
      </c>
      <c r="E54" s="246">
        <v>115</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247</v>
      </c>
      <c r="T54" s="249" t="s">
        <v>215</v>
      </c>
      <c r="U54" s="222">
        <v>0</v>
      </c>
      <c r="V54" s="222">
        <f>ROUND(E54*U54,2)</f>
        <v>0</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43">
        <v>47</v>
      </c>
      <c r="B55" s="244" t="s">
        <v>3932</v>
      </c>
      <c r="C55" s="255" t="s">
        <v>3850</v>
      </c>
      <c r="D55" s="245" t="s">
        <v>3128</v>
      </c>
      <c r="E55" s="246">
        <v>4</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247</v>
      </c>
      <c r="T55" s="249" t="s">
        <v>215</v>
      </c>
      <c r="U55" s="222">
        <v>0</v>
      </c>
      <c r="V55" s="222">
        <f>ROUND(E55*U55,2)</f>
        <v>0</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43">
        <v>48</v>
      </c>
      <c r="B56" s="244" t="s">
        <v>3933</v>
      </c>
      <c r="C56" s="255" t="s">
        <v>3934</v>
      </c>
      <c r="D56" s="245" t="s">
        <v>1550</v>
      </c>
      <c r="E56" s="246">
        <v>12</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247</v>
      </c>
      <c r="T56" s="249" t="s">
        <v>215</v>
      </c>
      <c r="U56" s="222">
        <v>0</v>
      </c>
      <c r="V56" s="222">
        <f>ROUND(E56*U56,2)</f>
        <v>0</v>
      </c>
      <c r="W56" s="222"/>
      <c r="X56" s="222" t="s">
        <v>248</v>
      </c>
      <c r="Y56" s="211"/>
      <c r="Z56" s="211"/>
      <c r="AA56" s="211"/>
      <c r="AB56" s="211"/>
      <c r="AC56" s="211"/>
      <c r="AD56" s="211"/>
      <c r="AE56" s="211"/>
      <c r="AF56" s="211"/>
      <c r="AG56" s="211" t="s">
        <v>249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43">
        <v>49</v>
      </c>
      <c r="B57" s="244" t="s">
        <v>3935</v>
      </c>
      <c r="C57" s="255" t="s">
        <v>3936</v>
      </c>
      <c r="D57" s="245" t="s">
        <v>1550</v>
      </c>
      <c r="E57" s="246">
        <v>6</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247</v>
      </c>
      <c r="T57" s="249" t="s">
        <v>215</v>
      </c>
      <c r="U57" s="222">
        <v>0</v>
      </c>
      <c r="V57" s="222">
        <f>ROUND(E57*U57,2)</f>
        <v>0</v>
      </c>
      <c r="W57" s="222"/>
      <c r="X57" s="222" t="s">
        <v>248</v>
      </c>
      <c r="Y57" s="211"/>
      <c r="Z57" s="211"/>
      <c r="AA57" s="211"/>
      <c r="AB57" s="211"/>
      <c r="AC57" s="211"/>
      <c r="AD57" s="211"/>
      <c r="AE57" s="211"/>
      <c r="AF57" s="211"/>
      <c r="AG57" s="211" t="s">
        <v>249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43">
        <v>50</v>
      </c>
      <c r="B58" s="244" t="s">
        <v>3937</v>
      </c>
      <c r="C58" s="255" t="s">
        <v>3938</v>
      </c>
      <c r="D58" s="245" t="s">
        <v>3128</v>
      </c>
      <c r="E58" s="246">
        <v>1</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247</v>
      </c>
      <c r="T58" s="24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ht="31.45" outlineLevel="1" x14ac:dyDescent="0.2">
      <c r="A59" s="233">
        <v>51</v>
      </c>
      <c r="B59" s="234" t="s">
        <v>3939</v>
      </c>
      <c r="C59" s="252" t="s">
        <v>3940</v>
      </c>
      <c r="D59" s="235" t="s">
        <v>1550</v>
      </c>
      <c r="E59" s="236">
        <v>15</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c r="S59" s="238" t="s">
        <v>247</v>
      </c>
      <c r="T59" s="239" t="s">
        <v>215</v>
      </c>
      <c r="U59" s="222">
        <v>0</v>
      </c>
      <c r="V59" s="222">
        <f>ROUND(E59*U59,2)</f>
        <v>0</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ht="52.4" outlineLevel="1" x14ac:dyDescent="0.2">
      <c r="A60" s="218"/>
      <c r="B60" s="219"/>
      <c r="C60" s="253" t="s">
        <v>3941</v>
      </c>
      <c r="D60" s="240"/>
      <c r="E60" s="240"/>
      <c r="F60" s="240"/>
      <c r="G60" s="240"/>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219</v>
      </c>
      <c r="AH60" s="211"/>
      <c r="AI60" s="211"/>
      <c r="AJ60" s="211"/>
      <c r="AK60" s="211"/>
      <c r="AL60" s="211"/>
      <c r="AM60" s="211"/>
      <c r="AN60" s="211"/>
      <c r="AO60" s="211"/>
      <c r="AP60" s="211"/>
      <c r="AQ60" s="211"/>
      <c r="AR60" s="211"/>
      <c r="AS60" s="211"/>
      <c r="AT60" s="211"/>
      <c r="AU60" s="211"/>
      <c r="AV60" s="211"/>
      <c r="AW60" s="211"/>
      <c r="AX60" s="211"/>
      <c r="AY60" s="211"/>
      <c r="AZ60" s="211"/>
      <c r="BA60" s="241" t="str">
        <f>C60</f>
        <v>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v>
      </c>
      <c r="BB60" s="211"/>
      <c r="BC60" s="211"/>
      <c r="BD60" s="211"/>
      <c r="BE60" s="211"/>
      <c r="BF60" s="211"/>
      <c r="BG60" s="211"/>
      <c r="BH60" s="211"/>
    </row>
    <row r="61" spans="1:60" ht="31.45" outlineLevel="1" x14ac:dyDescent="0.2">
      <c r="A61" s="233">
        <v>52</v>
      </c>
      <c r="B61" s="234" t="s">
        <v>3942</v>
      </c>
      <c r="C61" s="252" t="s">
        <v>3943</v>
      </c>
      <c r="D61" s="235" t="s">
        <v>1550</v>
      </c>
      <c r="E61" s="236">
        <v>15</v>
      </c>
      <c r="F61" s="237"/>
      <c r="G61" s="238">
        <f>ROUND(E61*F61,2)</f>
        <v>0</v>
      </c>
      <c r="H61" s="237"/>
      <c r="I61" s="238">
        <f>ROUND(E61*H61,2)</f>
        <v>0</v>
      </c>
      <c r="J61" s="237"/>
      <c r="K61" s="238">
        <f>ROUND(E61*J61,2)</f>
        <v>0</v>
      </c>
      <c r="L61" s="238">
        <v>21</v>
      </c>
      <c r="M61" s="238">
        <f>G61*(1+L61/100)</f>
        <v>0</v>
      </c>
      <c r="N61" s="238">
        <v>0</v>
      </c>
      <c r="O61" s="238">
        <f>ROUND(E61*N61,2)</f>
        <v>0</v>
      </c>
      <c r="P61" s="238">
        <v>0</v>
      </c>
      <c r="Q61" s="238">
        <f>ROUND(E61*P61,2)</f>
        <v>0</v>
      </c>
      <c r="R61" s="238"/>
      <c r="S61" s="238" t="s">
        <v>247</v>
      </c>
      <c r="T61" s="239" t="s">
        <v>215</v>
      </c>
      <c r="U61" s="222">
        <v>0</v>
      </c>
      <c r="V61" s="222">
        <f>ROUND(E61*U61,2)</f>
        <v>0</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31.45" outlineLevel="1" x14ac:dyDescent="0.2">
      <c r="A62" s="218"/>
      <c r="B62" s="219"/>
      <c r="C62" s="253" t="s">
        <v>3944</v>
      </c>
      <c r="D62" s="240"/>
      <c r="E62" s="240"/>
      <c r="F62" s="240"/>
      <c r="G62" s="240"/>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219</v>
      </c>
      <c r="AH62" s="211"/>
      <c r="AI62" s="211"/>
      <c r="AJ62" s="211"/>
      <c r="AK62" s="211"/>
      <c r="AL62" s="211"/>
      <c r="AM62" s="211"/>
      <c r="AN62" s="211"/>
      <c r="AO62" s="211"/>
      <c r="AP62" s="211"/>
      <c r="AQ62" s="211"/>
      <c r="AR62" s="211"/>
      <c r="AS62" s="211"/>
      <c r="AT62" s="211"/>
      <c r="AU62" s="211"/>
      <c r="AV62" s="211"/>
      <c r="AW62" s="211"/>
      <c r="AX62" s="211"/>
      <c r="AY62" s="211"/>
      <c r="AZ62" s="211"/>
      <c r="BA62" s="241" t="str">
        <f>C62</f>
        <v>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v>
      </c>
      <c r="BB62" s="211"/>
      <c r="BC62" s="211"/>
      <c r="BD62" s="211"/>
      <c r="BE62" s="211"/>
      <c r="BF62" s="211"/>
      <c r="BG62" s="211"/>
      <c r="BH62" s="211"/>
    </row>
    <row r="63" spans="1:60" outlineLevel="1" x14ac:dyDescent="0.2">
      <c r="A63" s="233">
        <v>53</v>
      </c>
      <c r="B63" s="234" t="s">
        <v>3945</v>
      </c>
      <c r="C63" s="252" t="s">
        <v>3881</v>
      </c>
      <c r="D63" s="235" t="s">
        <v>3867</v>
      </c>
      <c r="E63" s="236">
        <v>1</v>
      </c>
      <c r="F63" s="237"/>
      <c r="G63" s="238">
        <f>ROUND(E63*F63,2)</f>
        <v>0</v>
      </c>
      <c r="H63" s="237"/>
      <c r="I63" s="238">
        <f>ROUND(E63*H63,2)</f>
        <v>0</v>
      </c>
      <c r="J63" s="237"/>
      <c r="K63" s="238">
        <f>ROUND(E63*J63,2)</f>
        <v>0</v>
      </c>
      <c r="L63" s="238">
        <v>21</v>
      </c>
      <c r="M63" s="238">
        <f>G63*(1+L63/100)</f>
        <v>0</v>
      </c>
      <c r="N63" s="238">
        <v>0</v>
      </c>
      <c r="O63" s="238">
        <f>ROUND(E63*N63,2)</f>
        <v>0</v>
      </c>
      <c r="P63" s="238">
        <v>0</v>
      </c>
      <c r="Q63" s="238">
        <f>ROUND(E63*P63,2)</f>
        <v>0</v>
      </c>
      <c r="R63" s="238"/>
      <c r="S63" s="238" t="s">
        <v>247</v>
      </c>
      <c r="T63" s="239" t="s">
        <v>215</v>
      </c>
      <c r="U63" s="222">
        <v>0</v>
      </c>
      <c r="V63" s="222">
        <f>ROUND(E63*U63,2)</f>
        <v>0</v>
      </c>
      <c r="W63" s="222"/>
      <c r="X63" s="222" t="s">
        <v>248</v>
      </c>
      <c r="Y63" s="211"/>
      <c r="Z63" s="211"/>
      <c r="AA63" s="211"/>
      <c r="AB63" s="211"/>
      <c r="AC63" s="211"/>
      <c r="AD63" s="211"/>
      <c r="AE63" s="211"/>
      <c r="AF63" s="211"/>
      <c r="AG63" s="211" t="s">
        <v>249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x14ac:dyDescent="0.2">
      <c r="A64" s="3"/>
      <c r="B64" s="4"/>
      <c r="C64" s="256"/>
      <c r="D64" s="6"/>
      <c r="E64" s="3"/>
      <c r="F64" s="3"/>
      <c r="G64" s="3"/>
      <c r="H64" s="3"/>
      <c r="I64" s="3"/>
      <c r="J64" s="3"/>
      <c r="K64" s="3"/>
      <c r="L64" s="3"/>
      <c r="M64" s="3"/>
      <c r="N64" s="3"/>
      <c r="O64" s="3"/>
      <c r="P64" s="3"/>
      <c r="Q64" s="3"/>
      <c r="R64" s="3"/>
      <c r="S64" s="3"/>
      <c r="T64" s="3"/>
      <c r="U64" s="3"/>
      <c r="V64" s="3"/>
      <c r="W64" s="3"/>
      <c r="X64" s="3"/>
      <c r="AE64">
        <v>15</v>
      </c>
      <c r="AF64">
        <v>21</v>
      </c>
      <c r="AG64" t="s">
        <v>196</v>
      </c>
    </row>
    <row r="65" spans="1:33" ht="13.1" x14ac:dyDescent="0.2">
      <c r="A65" s="214"/>
      <c r="B65" s="215" t="s">
        <v>29</v>
      </c>
      <c r="C65" s="257"/>
      <c r="D65" s="216"/>
      <c r="E65" s="217"/>
      <c r="F65" s="217"/>
      <c r="G65" s="250">
        <f>G8</f>
        <v>0</v>
      </c>
      <c r="H65" s="3"/>
      <c r="I65" s="3"/>
      <c r="J65" s="3"/>
      <c r="K65" s="3"/>
      <c r="L65" s="3"/>
      <c r="M65" s="3"/>
      <c r="N65" s="3"/>
      <c r="O65" s="3"/>
      <c r="P65" s="3"/>
      <c r="Q65" s="3"/>
      <c r="R65" s="3"/>
      <c r="S65" s="3"/>
      <c r="T65" s="3"/>
      <c r="U65" s="3"/>
      <c r="V65" s="3"/>
      <c r="W65" s="3"/>
      <c r="X65" s="3"/>
      <c r="AE65">
        <f>SUMIF(L7:L63,AE64,G7:G63)</f>
        <v>0</v>
      </c>
      <c r="AF65">
        <f>SUMIF(L7:L63,AF64,G7:G63)</f>
        <v>0</v>
      </c>
      <c r="AG65" t="s">
        <v>278</v>
      </c>
    </row>
    <row r="66" spans="1:33" x14ac:dyDescent="0.2">
      <c r="C66" s="258"/>
      <c r="D66" s="10"/>
      <c r="AG66" t="s">
        <v>279</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KtlA1fRwqxgWSQKuVaGaVaNeHXSNsA3RCZbwbgw0arksHIB+VxRQYXIx4oQI9ZB1qRoSPOu9F7Wc6pls4F0Yg==" saltValue="fQwImnDFjUAvO2WyeAwedg==" spinCount="100000" sheet="1"/>
  <mergeCells count="6">
    <mergeCell ref="A1:G1"/>
    <mergeCell ref="C2:G2"/>
    <mergeCell ref="C3:G3"/>
    <mergeCell ref="C4:G4"/>
    <mergeCell ref="C60:G60"/>
    <mergeCell ref="C62:G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8FEE-5993-43AD-A370-3ECE7397B0BE}">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89</v>
      </c>
      <c r="C4" s="203" t="s">
        <v>90</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170</v>
      </c>
      <c r="C8" s="251" t="s">
        <v>171</v>
      </c>
      <c r="D8" s="229"/>
      <c r="E8" s="230"/>
      <c r="F8" s="231"/>
      <c r="G8" s="231">
        <f>SUMIF(AG9:AG11,"&lt;&gt;NOR",G9:G11)</f>
        <v>0</v>
      </c>
      <c r="H8" s="231"/>
      <c r="I8" s="231">
        <f>SUM(I9:I11)</f>
        <v>0</v>
      </c>
      <c r="J8" s="231"/>
      <c r="K8" s="231">
        <f>SUM(K9:K11)</f>
        <v>0</v>
      </c>
      <c r="L8" s="231"/>
      <c r="M8" s="231">
        <f>SUM(M9:M11)</f>
        <v>0</v>
      </c>
      <c r="N8" s="231"/>
      <c r="O8" s="231">
        <f>SUM(O9:O11)</f>
        <v>0</v>
      </c>
      <c r="P8" s="231"/>
      <c r="Q8" s="231">
        <f>SUM(Q9:Q11)</f>
        <v>0</v>
      </c>
      <c r="R8" s="231"/>
      <c r="S8" s="231"/>
      <c r="T8" s="232"/>
      <c r="U8" s="226"/>
      <c r="V8" s="226">
        <f>SUM(V9:V11)</f>
        <v>0</v>
      </c>
      <c r="W8" s="226"/>
      <c r="X8" s="226"/>
      <c r="AG8" t="s">
        <v>210</v>
      </c>
    </row>
    <row r="9" spans="1:60" outlineLevel="1" x14ac:dyDescent="0.2">
      <c r="A9" s="243">
        <v>1</v>
      </c>
      <c r="B9" s="244" t="s">
        <v>3946</v>
      </c>
      <c r="C9" s="255" t="s">
        <v>3947</v>
      </c>
      <c r="D9" s="245" t="s">
        <v>980</v>
      </c>
      <c r="E9" s="246">
        <v>83</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3948</v>
      </c>
      <c r="C10" s="255" t="s">
        <v>3949</v>
      </c>
      <c r="D10" s="245" t="s">
        <v>3727</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33">
        <v>3</v>
      </c>
      <c r="B11" s="234" t="s">
        <v>3950</v>
      </c>
      <c r="C11" s="252" t="s">
        <v>3951</v>
      </c>
      <c r="D11" s="235" t="s">
        <v>980</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247</v>
      </c>
      <c r="T11" s="23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x14ac:dyDescent="0.2">
      <c r="A12" s="3"/>
      <c r="B12" s="4"/>
      <c r="C12" s="256"/>
      <c r="D12" s="6"/>
      <c r="E12" s="3"/>
      <c r="F12" s="3"/>
      <c r="G12" s="3"/>
      <c r="H12" s="3"/>
      <c r="I12" s="3"/>
      <c r="J12" s="3"/>
      <c r="K12" s="3"/>
      <c r="L12" s="3"/>
      <c r="M12" s="3"/>
      <c r="N12" s="3"/>
      <c r="O12" s="3"/>
      <c r="P12" s="3"/>
      <c r="Q12" s="3"/>
      <c r="R12" s="3"/>
      <c r="S12" s="3"/>
      <c r="T12" s="3"/>
      <c r="U12" s="3"/>
      <c r="V12" s="3"/>
      <c r="W12" s="3"/>
      <c r="X12" s="3"/>
      <c r="AE12">
        <v>15</v>
      </c>
      <c r="AF12">
        <v>21</v>
      </c>
      <c r="AG12" t="s">
        <v>196</v>
      </c>
    </row>
    <row r="13" spans="1:60" ht="13.1" x14ac:dyDescent="0.2">
      <c r="A13" s="214"/>
      <c r="B13" s="215" t="s">
        <v>29</v>
      </c>
      <c r="C13" s="257"/>
      <c r="D13" s="216"/>
      <c r="E13" s="217"/>
      <c r="F13" s="217"/>
      <c r="G13" s="250">
        <f>G8</f>
        <v>0</v>
      </c>
      <c r="H13" s="3"/>
      <c r="I13" s="3"/>
      <c r="J13" s="3"/>
      <c r="K13" s="3"/>
      <c r="L13" s="3"/>
      <c r="M13" s="3"/>
      <c r="N13" s="3"/>
      <c r="O13" s="3"/>
      <c r="P13" s="3"/>
      <c r="Q13" s="3"/>
      <c r="R13" s="3"/>
      <c r="S13" s="3"/>
      <c r="T13" s="3"/>
      <c r="U13" s="3"/>
      <c r="V13" s="3"/>
      <c r="W13" s="3"/>
      <c r="X13" s="3"/>
      <c r="AE13">
        <f>SUMIF(L7:L11,AE12,G7:G11)</f>
        <v>0</v>
      </c>
      <c r="AF13">
        <f>SUMIF(L7:L11,AF12,G7:G11)</f>
        <v>0</v>
      </c>
      <c r="AG13" t="s">
        <v>278</v>
      </c>
    </row>
    <row r="14" spans="1:60" x14ac:dyDescent="0.2">
      <c r="C14" s="258"/>
      <c r="D14" s="10"/>
      <c r="AG14" t="s">
        <v>279</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v+3+ldyqlflCNX0jmnkwAu61X27srmdlVkGezl9uZ30uB4K5obQoz8l1gx17qpvxUX7BMpqSO2WGw3a8i1ziw==" saltValue="7SRKwo5r6bq8R76gEhhdA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00 1 Pol</vt:lpstr>
      <vt:lpstr>D 1.1 D 1.1.1 Pol</vt:lpstr>
      <vt:lpstr>D 1.1 D.1.1.4.4 Pol</vt:lpstr>
      <vt:lpstr>D 1.2 D 1.2.1 Pol</vt:lpstr>
      <vt:lpstr>D 1.2 D.1.2.4.4 Pol</vt:lpstr>
      <vt:lpstr>D 1.3 D 1.3.1 Pol</vt:lpstr>
      <vt:lpstr>D 1.3 D 1.3.4.4a Pol</vt:lpstr>
      <vt:lpstr>D 1.3 D.1.3.4.4b Pol</vt:lpstr>
      <vt:lpstr>D 1.4 D 1.4.1 Pol</vt:lpstr>
      <vt:lpstr>D 1.4 D 1.4.3 Pol</vt:lpstr>
      <vt:lpstr>D 1.4 D 1.4.4 Pol</vt:lpstr>
      <vt:lpstr>D 1.4 D 1.4.5 Pol</vt:lpstr>
      <vt:lpstr>D 1.4 D 1.4.6 Pol</vt:lpstr>
      <vt:lpstr>D 1.4 D 1.4.7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1 Pol'!Názvy_tisku</vt:lpstr>
      <vt:lpstr>'D 1.1 D 1.1.1 Pol'!Názvy_tisku</vt:lpstr>
      <vt:lpstr>'D 1.1 D.1.1.4.4 Pol'!Názvy_tisku</vt:lpstr>
      <vt:lpstr>'D 1.2 D 1.2.1 Pol'!Názvy_tisku</vt:lpstr>
      <vt:lpstr>'D 1.2 D.1.2.4.4 Pol'!Názvy_tisku</vt:lpstr>
      <vt:lpstr>'D 1.3 D 1.3.1 Pol'!Názvy_tisku</vt:lpstr>
      <vt:lpstr>'D 1.3 D 1.3.4.4a Pol'!Názvy_tisku</vt:lpstr>
      <vt:lpstr>'D 1.3 D.1.3.4.4b Pol'!Názvy_tisku</vt:lpstr>
      <vt:lpstr>'D 1.4 D 1.4.1 Pol'!Názvy_tisku</vt:lpstr>
      <vt:lpstr>'D 1.4 D 1.4.3 Pol'!Názvy_tisku</vt:lpstr>
      <vt:lpstr>'D 1.4 D 1.4.4 Pol'!Názvy_tisku</vt:lpstr>
      <vt:lpstr>'D 1.4 D 1.4.5 Pol'!Názvy_tisku</vt:lpstr>
      <vt:lpstr>'D 1.4 D 1.4.6 Pol'!Názvy_tisku</vt:lpstr>
      <vt:lpstr>'D 1.4 D 1.4.7 Pol'!Názvy_tisku</vt:lpstr>
      <vt:lpstr>oadresa</vt:lpstr>
      <vt:lpstr>Stavba!Objednatel</vt:lpstr>
      <vt:lpstr>Stavba!Objekt</vt:lpstr>
      <vt:lpstr>'00 1 Pol'!Oblast_tisku</vt:lpstr>
      <vt:lpstr>'D 1.1 D 1.1.1 Pol'!Oblast_tisku</vt:lpstr>
      <vt:lpstr>'D 1.1 D.1.1.4.4 Pol'!Oblast_tisku</vt:lpstr>
      <vt:lpstr>'D 1.2 D 1.2.1 Pol'!Oblast_tisku</vt:lpstr>
      <vt:lpstr>'D 1.2 D.1.2.4.4 Pol'!Oblast_tisku</vt:lpstr>
      <vt:lpstr>'D 1.3 D 1.3.1 Pol'!Oblast_tisku</vt:lpstr>
      <vt:lpstr>'D 1.3 D 1.3.4.4a Pol'!Oblast_tisku</vt:lpstr>
      <vt:lpstr>'D 1.3 D.1.3.4.4b Pol'!Oblast_tisku</vt:lpstr>
      <vt:lpstr>'D 1.4 D 1.4.1 Pol'!Oblast_tisku</vt:lpstr>
      <vt:lpstr>'D 1.4 D 1.4.3 Pol'!Oblast_tisku</vt:lpstr>
      <vt:lpstr>'D 1.4 D 1.4.4 Pol'!Oblast_tisku</vt:lpstr>
      <vt:lpstr>'D 1.4 D 1.4.5 Pol'!Oblast_tisku</vt:lpstr>
      <vt:lpstr>'D 1.4 D 1.4.6 Pol'!Oblast_tisku</vt:lpstr>
      <vt:lpstr>'D 1.4 D 1.4.7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2019-03-19T12:27:02Z</cp:lastPrinted>
  <dcterms:created xsi:type="dcterms:W3CDTF">2009-04-08T07:15:50Z</dcterms:created>
  <dcterms:modified xsi:type="dcterms:W3CDTF">2021-04-22T09:30:36Z</dcterms:modified>
</cp:coreProperties>
</file>