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780" windowWidth="15480" windowHeight="10680" activeTab="2"/>
  </bookViews>
  <sheets>
    <sheet name="Část 1. Zdravotnické přístroje" sheetId="1" r:id="rId1"/>
    <sheet name="Část 2. Přístroj pro ECT" sheetId="2" r:id="rId2"/>
    <sheet name="Část 3. Zdravotnická lůžka" sheetId="3" r:id="rId3"/>
  </sheets>
  <definedNames>
    <definedName name="_xlnm.Print_Area" localSheetId="2">'Část 3. Zdravotnická lůžka'!$A$1:$J$20</definedName>
  </definedNames>
  <calcPr fullCalcOnLoad="1"/>
</workbook>
</file>

<file path=xl/sharedStrings.xml><?xml version="1.0" encoding="utf-8"?>
<sst xmlns="http://schemas.openxmlformats.org/spreadsheetml/2006/main" count="106" uniqueCount="60">
  <si>
    <t>ks</t>
  </si>
  <si>
    <t/>
  </si>
  <si>
    <t>Číslo položky ve výkazu výměr</t>
  </si>
  <si>
    <t>Části VZ</t>
  </si>
  <si>
    <t>Ks</t>
  </si>
  <si>
    <t>Pumpa infuzní</t>
  </si>
  <si>
    <t>Měrná jednotka</t>
  </si>
  <si>
    <t>Celkem</t>
  </si>
  <si>
    <t>bez DPH</t>
  </si>
  <si>
    <t xml:space="preserve"> Vyplní uchazeč o zakázku </t>
  </si>
  <si>
    <t>LEGENDA:</t>
  </si>
  <si>
    <t>Celkem včetně DPH</t>
  </si>
  <si>
    <t>Typové (modelové) označení položky</t>
  </si>
  <si>
    <t>Cena v Kč za kus  bez DPH</t>
  </si>
  <si>
    <t>Cena v Kč bez DPH  Celkem</t>
  </si>
  <si>
    <t>Cena v Kč včetně  DPH  celkem</t>
  </si>
  <si>
    <t>Název položky ve výkazu výměr, technické podmínky</t>
  </si>
  <si>
    <t>T-0415</t>
  </si>
  <si>
    <t>T-0910</t>
  </si>
  <si>
    <t>T-0920</t>
  </si>
  <si>
    <t>T-1013</t>
  </si>
  <si>
    <t>T-1105</t>
  </si>
  <si>
    <t>T-1355</t>
  </si>
  <si>
    <t>T-6010</t>
  </si>
  <si>
    <t>T-6017</t>
  </si>
  <si>
    <t>T-6302</t>
  </si>
  <si>
    <t>T-6605</t>
  </si>
  <si>
    <t>T-6712</t>
  </si>
  <si>
    <t>PS 201 - LÉKAŘSKÁ TECHNOLOGIE A DROBNÁ TECHNOLOGIE, SO 01 A SO 02</t>
  </si>
  <si>
    <t>Přístroj pro ECT</t>
  </si>
  <si>
    <t>Defibrilátor</t>
  </si>
  <si>
    <t>Odsávačka el. přenosná</t>
  </si>
  <si>
    <t>Vak resuscitační s rezervoárem</t>
  </si>
  <si>
    <t>Detektor alkoholu digitální</t>
  </si>
  <si>
    <t>Váha osobní vč. výškoměru</t>
  </si>
  <si>
    <t>přístroj pro elektrokonvulzivní terapii; proud pulzů 0,09A, tvar - obdélníkové, bipolární pulzy; programovatelná frekvence 10- 70Hz s krokem 5Hz; délka stimulace 8 sekund; šířka pulzů 0,24/ 0,5/ 0,75/ 1,0/ 1,25/ 1,5 msek; hodnocení fyziologických veličin 2xEEG + 1xEMG + 1xEKG nebo 4xEEG; vestavěný alarm překročení energie; 4 kanálová termotiskárna, skládaný papír; monitor hloubky anestezie; EEG analýza, FFT analýzy; seriové rozhraní RS 232; příslušenství - 3ks kovových elektrod, EKT kabel, snímací kabel s 9 příchytkami jednorázových elektrod, pryžový pásek, orální protektor, držák kovové elektrody, držák jednorázové elektrody, česká dokumentace, instruktážní DVD, program pro analýzu zaznamenaných veličin</t>
  </si>
  <si>
    <t>automatický externí defibrilátor (AED), přenosný; bifázický výboj, přednastavitelné úrovně výstupní energie; manuální/ poloautomatický režim; display s velkým rozlišením; napájení baterií; hlasové pokyny v českém jazyce; ukládání dat, možnost stažení historie; zobrazení EKG; multifunkční elektrody pro děti a dospělé</t>
  </si>
  <si>
    <t>dvoupístová, rychlost sání 22l/min; sací podtlak -0,85bar; 1l lahev na sekret, silikonová sací hadice a mikrobiologický filtr; tichý provoz; český návod</t>
  </si>
  <si>
    <t>samostatně stojící nebo k uchycení na stojan, eurolištu; možnost programování v režimu rychlost/ objem nebo objem/ čas; možnost programování dvou po sobě následujících infúzí; rychlé zavodnění setu nebo podání bolusu stiskem jedné klávesy; 1 až 999 ml/hod s krokem 1 ml/hod (normální režim); 1,0 až 99,9 ml/hod s krokem 0,1 ml/hod (režim "MICRO"); přesnost dávkování +-5%; ochrana proti samovolnému průtoku; ochrana proti nechtěnému vypnutí pumpy za chodu; detekce kumulovaných bublin v setu</t>
  </si>
  <si>
    <t>možnost ventilace jednou osobou; adaptabilní pro dýchání maskou a tracheální kanylou; s možností napojení na přívod kyslíku; autoklávovatelný materiál; součást resuscitačního vybavení - pacientský ventil, otočný konektor, silikonová transparentní maska ve 3 velikostech</t>
  </si>
  <si>
    <t>profesionální přístroj; vysoká přesnost 1/1000 promile; rozsah měření 0,000 - 6,000 promile; menu v českém jazyce; paměť na 500 měření; možnost volby test. módu  - automatický, manuální, pasivní; velký podsvícený LCD display, dlouhá životnost napájecích baterií; upozornění na termín kalibrace; možnost připojení k PC; software pro zpracování dat z testeru; certifikát CE, ČMI</t>
  </si>
  <si>
    <t>T-6015</t>
  </si>
  <si>
    <t>POZOR!! -  nedílnou součástí výkazu/ nacenění je i barevnostní/ materiálové řešení jednotlivých prvků v rámci samostatného dokumentu PD interiéru!!</t>
  </si>
  <si>
    <r>
      <t xml:space="preserve">DPH ve výši </t>
    </r>
    <r>
      <rPr>
        <b/>
        <sz val="10"/>
        <color indexed="10"/>
        <rFont val="Calibri"/>
        <family val="2"/>
      </rPr>
      <t>15%</t>
    </r>
    <r>
      <rPr>
        <b/>
        <sz val="10"/>
        <rFont val="Calibri"/>
        <family val="2"/>
      </rPr>
      <t xml:space="preserve"> </t>
    </r>
  </si>
  <si>
    <t>Příloha č. 1 smlouvy - Specifikace předmětu plnění a jednotkových cen, technické podmínky pro část 2</t>
  </si>
  <si>
    <t>Příloha č. 1 smlouvy - Specifikace předmětu plnění a jednotkových cen, technické podmínky pro část 1</t>
  </si>
  <si>
    <t>Příloha č. 1 smlouvy - Specifikace předmětu plnění a jednotkových cen, technické podmínky pro část 3</t>
  </si>
  <si>
    <t xml:space="preserve">DPH ve výši 21% </t>
  </si>
  <si>
    <t>DPH ve výši 21%</t>
  </si>
  <si>
    <t>Lůžko sprchové vč. polstrované vany a odpadní hadice s hydraulickým ovládáním zdvihu</t>
  </si>
  <si>
    <t>Lůžko 4-dílné, mechanické, pojízdné - Otevřené oddělení</t>
  </si>
  <si>
    <t>Lůžko 4-dílné, s hydraulickým ovládáním zdvihu, pojízdné - Uzavřené oddělení</t>
  </si>
  <si>
    <t>Lůžko 4-dílné, mechanické, kotvené do podlahy - místnost bezpečného pobytu</t>
  </si>
  <si>
    <t>Digitální váha; čitelný displej na stojanu; funkce ZAPNUTÍ - TÁRA - VYPNUTÍ; horní mez váživosti minimálně 200 kg, s možností metrologického ověření</t>
  </si>
  <si>
    <t xml:space="preserve">Výškově stavitelné pomocí hydrauliky, výška v rozsahu 50-90 cm (tolerance +/- 5 cm), celonerezová konstrukce;  jednodílná ložná plocha se sklonem k odtokové části. Vana lehátka jednodílná s odtokovou drážkou, dezinfikovatelná, flexibilní odtoková hadice v nožní části lůžka, součástí lehátka podhlavní polštářek a uzávěr odtokové části. Plastový kryt podvozku, sklopné nerezové zábrany s pojistkou proti nechtěnému spuštění. 4 otočná kolečka o průměru minimálně 125 mm, s plastovým krytím a centrální brzdou. Nosnost minimálně 170 kg, vnitřní rozměr vany šířka 60 x délka 195 cm (tolerance +/- 5 cm). </t>
  </si>
  <si>
    <t>Lůžko musí splnit normu ČSN EN 60601-2-52, čtyřdílná ložná plocha, čistitelná a dezinfikovatelná, bez odnímatelných dílů z kovových lamel. Čela kovová, lakovaná s výplní HPL, neodnímatelná. Postranice minimálně 3/4 sklopné, kovové. Zádový a stehenní díl polohovatelný pomocí plynové pístnice, lýtkový díl polohování hřeben. Integrované prodloužení ložné plochy minimálně o 150 mm, v hlavové části univerzální držák na příslušenství (infuzní stojan, hrazda). Nosnost lůžka minimálně 200 kg, pevná výška ložné plochy v 50 cm (tolerance +/-5 cm), šířka ložné plochy 85 cm (tolerance +/-2 cm), délka standardní ložné plochy 200 cm, nohy lůžka pro montáž-kotvení k podlaze. Matrace antidekubitní pasivní pro střední riziko vzniku dekubitu, paropropustný potah, voděnepropustný, antibakteriální; dezinfikovatelný, pratelný na 95 °C , vyměnitelný potah matrace se zipem a s ochranou proti zatékání tekutin, rozměr matrace dle ložné plochy lůžka, nosnost do 200 kg, 3-zónová, vhodná do polohovatelného lůžka. Možnost výběru barevného řešení dle katalogu výrobce  v souladu s barevnostním/ materiálovým řešením vybavaní dle PD interiéru</t>
  </si>
  <si>
    <t>Lůžko musí splnit normu ČSN EN 60601-2-52, čtyřdílná ložná plocha, čistitelná a dezinfikovatelná, bez odnímatelných dílů z kovových lamel. Čela kovová, lakovaná s výplní HPL, neodnímatelná. Postranice minimálně 3/4 sklopné, kovové. Zádový a stehenní díl polohovatelný pomocí plynové pístnice, lýtkový díl polohování hřeben. Integrované prodloužení ložné plochy minimálně o 150 mm, v hlavové části univerzální držák na příslušenství (infuzní stojan, hrazda). Nosnost lůžka minimálně 200 kg, pevná výška ložné plochy v 50 cm (tolerance +/- 5 cm), šířka ložné plochy 85 cm (tolerance +/-2 cm), délka standardní ložné plochy 200 cm, kolečka minimálně o průměru 125 mm, kov, 3 x brzda, 1 x směrová aretace. Matrace antidekubitní pasivní pro nízké riziko vzniku dekubitu, paropropustný potah, voděnepropustný, antibakteriální; dezinfikovatelný, pratelný na 95 °C , vyměnitelný potah matrace s se zipem s ochranou proti zatékání tekutin, rozměr matrace dle ložné plochy lůžka, nosnost matrace do 140 kg, oboustranná, 3-zónová, vhodná do polohovatelného lůžka. Možnost výběru barevného řešení dle katalogu výrobce  v souladu s barevnostním/ materiálovým řešením vybavaní dle PD interiéru. K 10 lůžkům (1/3) příslušenství do univerzálního držáku (hrazda, infuzní stojan).</t>
  </si>
  <si>
    <t xml:space="preserve">Lůžko musí splnit normu ČSN EN 60601-2-52, lůžko hydraulicky polohovatelné v krajních polohách 40 - 80 cm výšky (tolerance +/- 5 cm), čtyřdílná ložná plocha, čistitelná a dezinfikovatelná, bez odnímatelných dílů z kovových lamel. Čela kovová, lakovaná s výplní HPL, neodnímatelná. Postranice minimálně 3/4 sklopné, kovové. Zádový a stehenní díl polohovatelný pomocí plynové pístnice, lýtkový díl polohování hřeben. Integrované prodloužení ložné plochy minimálně o 150 mm, v hlavové části univerzální držák na příslušenství (infuzní stojan, hrazda). Nosnost lůžka minimálně 200 kg, šířka ložné plochy 85 cm (tolerance +/-2 cm), délka standardní ložné plochy 200 cm, kolečka minimálně o průměru 125 mm, kov, 3 x brzda, 1 x směrová aretace. Matrace antidekubitní pasivní pro vysoké riziko vzniku dekubitu, paropropustný potah, voděnepropustný, antibakteriální; dezinfikovatelný, pratelný na 95 °C , vyměnitelný potah matrace s se zipem s ochranou proti zatékání tekutin, rozměr matrace dle ložné plochy lůžka, nosnost do 140 kg, oboustranná, 3-zónová, vhodná do polohovatelného lůžka. Možnost výběru barevného řešení dle katalogu výrobce  v souladu s barevnostním/ materiálovým řešením vybavaní dle PD interiéru. K 12 kusům lůžkům (50 %) příslušenství do univerzálního držáku (hrazda, infuzní stojan). </t>
  </si>
  <si>
    <t>Lehátko vyšetřovací 2-dílné, hydraulicky výškově polohovatelné, se sklopnými postranicemi, držák papírové role</t>
  </si>
  <si>
    <t>pojízdné vyšetřovací lehátko, výškově hydraulicky polohovatelné v rozmezí 50-95 cm (tolerance +/- 5 cm), s nastavitelnou dvoudílnou ložnou plochou, polohovatelný podhlavník pomocí samosvoru, se sklopnými postranicemi 3/4, s centrální brzdou a aretací, kolečka venkovní o průměru 150 mm, s nosností min. 170 kg a s úchytem pro přídavnou část (infuzní stojan a držák role hygienického papíru).  Kovové části se zdravotně nezávadným nástřikem / nerezové; vrchní část lehátka čalouněná s voděodolným, paropropustným, umyvatelným povrchem se sníženou hořlavostí, dezinfikovatelné, možnost výběru barvy koženky dle vzorníku výrobce; možnost výběru barevného řešení dle katalogu výrobce v souladu s barevnostním/ materiálovým řešením vybavaní dle PD interiéru.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</si>
</sst>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>
      <alignment/>
      <protection/>
    </xf>
    <xf numFmtId="0" fontId="16" fillId="23" borderId="6" applyNumberFormat="0" applyFont="0" applyAlignment="0" applyProtection="0"/>
    <xf numFmtId="9" fontId="1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7" fillId="33" borderId="22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center"/>
    </xf>
    <xf numFmtId="0" fontId="4" fillId="33" borderId="23" xfId="0" applyNumberFormat="1" applyFont="1" applyFill="1" applyBorder="1" applyAlignment="1">
      <alignment horizontal="left" vertical="center" wrapText="1"/>
    </xf>
    <xf numFmtId="0" fontId="4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left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Fill="1" applyBorder="1" applyAlignment="1">
      <alignment horizontal="right" vertical="center" wrapText="1"/>
    </xf>
    <xf numFmtId="164" fontId="7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4" fontId="15" fillId="0" borderId="12" xfId="0" applyNumberFormat="1" applyFont="1" applyBorder="1" applyAlignment="1">
      <alignment horizontal="right" vertical="center"/>
    </xf>
    <xf numFmtId="164" fontId="15" fillId="0" borderId="29" xfId="0" applyNumberFormat="1" applyFont="1" applyBorder="1" applyAlignment="1">
      <alignment horizontal="right" vertical="center"/>
    </xf>
    <xf numFmtId="16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right" vertical="center" wrapText="1"/>
    </xf>
    <xf numFmtId="164" fontId="6" fillId="0" borderId="31" xfId="0" applyNumberFormat="1" applyFont="1" applyFill="1" applyBorder="1" applyAlignment="1">
      <alignment horizontal="right" vertical="center" wrapText="1"/>
    </xf>
    <xf numFmtId="164" fontId="1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7" xfId="0" applyFont="1" applyBorder="1" applyAlignment="1">
      <alignment/>
    </xf>
    <xf numFmtId="0" fontId="6" fillId="0" borderId="38" xfId="0" applyNumberFormat="1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vertical="top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top" wrapText="1"/>
    </xf>
    <xf numFmtId="0" fontId="6" fillId="0" borderId="39" xfId="0" applyNumberFormat="1" applyFont="1" applyFill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6" fillId="0" borderId="40" xfId="0" applyNumberFormat="1" applyFont="1" applyFill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8" sqref="G8"/>
    </sheetView>
  </sheetViews>
  <sheetFormatPr defaultColWidth="9.00390625" defaultRowHeight="15.75"/>
  <cols>
    <col min="2" max="2" width="6.625" style="0" customWidth="1"/>
    <col min="3" max="3" width="42.00390625" style="0" customWidth="1"/>
    <col min="4" max="4" width="42.75390625" style="0" customWidth="1"/>
    <col min="5" max="5" width="5.00390625" style="0" customWidth="1"/>
    <col min="6" max="6" width="7.375" style="0" customWidth="1"/>
    <col min="7" max="7" width="10.625" style="0" customWidth="1"/>
    <col min="8" max="8" width="10.75390625" style="0" customWidth="1"/>
    <col min="10" max="10" width="10.875" style="0" customWidth="1"/>
  </cols>
  <sheetData>
    <row r="1" spans="1:10" ht="16.5" thickBot="1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8"/>
      <c r="J1" s="25"/>
    </row>
    <row r="2" spans="1:10" ht="15.75">
      <c r="A2" s="119" t="s">
        <v>45</v>
      </c>
      <c r="B2" s="120"/>
      <c r="C2" s="120"/>
      <c r="D2" s="120"/>
      <c r="E2" s="120"/>
      <c r="F2" s="120"/>
      <c r="G2" s="120"/>
      <c r="H2" s="120"/>
      <c r="I2" s="88"/>
      <c r="J2" s="25"/>
    </row>
    <row r="3" spans="1:10" ht="16.5" thickBot="1">
      <c r="A3" s="121"/>
      <c r="B3" s="121"/>
      <c r="C3" s="121"/>
      <c r="D3" s="121"/>
      <c r="E3" s="121"/>
      <c r="F3" s="121"/>
      <c r="G3" s="121"/>
      <c r="H3" s="121"/>
      <c r="I3" s="88"/>
      <c r="J3" s="25"/>
    </row>
    <row r="4" spans="1:10" ht="63.75" customHeight="1" thickBot="1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89" t="s">
        <v>47</v>
      </c>
      <c r="J4" s="3" t="s">
        <v>15</v>
      </c>
    </row>
    <row r="5" spans="1:10" ht="52.5" customHeight="1" thickBot="1">
      <c r="A5" s="59"/>
      <c r="B5" s="60"/>
      <c r="C5" s="61" t="s">
        <v>28</v>
      </c>
      <c r="D5" s="62"/>
      <c r="E5" s="63"/>
      <c r="F5" s="64"/>
      <c r="G5" s="65"/>
      <c r="H5" s="66"/>
      <c r="I5" s="90"/>
      <c r="J5" s="67"/>
    </row>
    <row r="6" spans="1:10" ht="16.5" thickBot="1">
      <c r="A6" s="51" t="s">
        <v>18</v>
      </c>
      <c r="B6" s="42" t="s">
        <v>1</v>
      </c>
      <c r="C6" s="36" t="s">
        <v>30</v>
      </c>
      <c r="D6" s="97"/>
      <c r="E6" s="8">
        <v>1</v>
      </c>
      <c r="F6" s="18" t="s">
        <v>0</v>
      </c>
      <c r="G6" s="97"/>
      <c r="H6" s="26">
        <f>PRODUCT(E6*G6)</f>
        <v>0</v>
      </c>
      <c r="I6" s="95">
        <f>PRODUCT(H6*0.21)</f>
        <v>0</v>
      </c>
      <c r="J6" s="32">
        <f aca="true" t="shared" si="0" ref="J6:J14">SUM(H6+I6)</f>
        <v>0</v>
      </c>
    </row>
    <row r="7" spans="1:10" ht="29.25" customHeight="1" thickBot="1">
      <c r="A7" s="52"/>
      <c r="B7" s="44"/>
      <c r="C7" s="122" t="s">
        <v>36</v>
      </c>
      <c r="D7" s="123"/>
      <c r="E7" s="10"/>
      <c r="F7" s="18"/>
      <c r="G7" s="33"/>
      <c r="H7" s="26"/>
      <c r="I7" s="95"/>
      <c r="J7" s="32"/>
    </row>
    <row r="8" spans="1:10" ht="16.5" thickBot="1">
      <c r="A8" s="51" t="s">
        <v>19</v>
      </c>
      <c r="B8" s="43" t="s">
        <v>1</v>
      </c>
      <c r="C8" s="35" t="s">
        <v>31</v>
      </c>
      <c r="D8" s="97"/>
      <c r="E8" s="8">
        <v>2</v>
      </c>
      <c r="F8" s="18" t="s">
        <v>0</v>
      </c>
      <c r="G8" s="97"/>
      <c r="H8" s="26">
        <f>PRODUCT(E8*G8)</f>
        <v>0</v>
      </c>
      <c r="I8" s="95">
        <f>PRODUCT(H8*0.21)</f>
        <v>0</v>
      </c>
      <c r="J8" s="32">
        <f t="shared" si="0"/>
        <v>0</v>
      </c>
    </row>
    <row r="9" spans="1:10" ht="30" customHeight="1" thickBot="1">
      <c r="A9" s="52"/>
      <c r="B9" s="43"/>
      <c r="C9" s="124" t="s">
        <v>37</v>
      </c>
      <c r="D9" s="125"/>
      <c r="E9" s="10"/>
      <c r="F9" s="18"/>
      <c r="G9" s="33"/>
      <c r="H9" s="26"/>
      <c r="I9" s="95"/>
      <c r="J9" s="32"/>
    </row>
    <row r="10" spans="1:10" ht="16.5" thickBot="1">
      <c r="A10" s="51" t="s">
        <v>20</v>
      </c>
      <c r="B10" s="42" t="s">
        <v>1</v>
      </c>
      <c r="C10" s="35" t="s">
        <v>5</v>
      </c>
      <c r="D10" s="97"/>
      <c r="E10" s="8">
        <v>5</v>
      </c>
      <c r="F10" s="18" t="s">
        <v>0</v>
      </c>
      <c r="G10" s="97"/>
      <c r="H10" s="26">
        <f>PRODUCT(E10*G10)</f>
        <v>0</v>
      </c>
      <c r="I10" s="95">
        <f>PRODUCT(H10*0.21)</f>
        <v>0</v>
      </c>
      <c r="J10" s="32">
        <f t="shared" si="0"/>
        <v>0</v>
      </c>
    </row>
    <row r="11" spans="1:10" ht="16.5" thickBot="1">
      <c r="A11" s="52"/>
      <c r="B11" s="43"/>
      <c r="C11" s="117" t="s">
        <v>38</v>
      </c>
      <c r="D11" s="118"/>
      <c r="E11" s="10"/>
      <c r="F11" s="18"/>
      <c r="G11" s="33"/>
      <c r="H11" s="26"/>
      <c r="I11" s="95"/>
      <c r="J11" s="32"/>
    </row>
    <row r="12" spans="1:10" ht="22.5" customHeight="1" thickBot="1">
      <c r="A12" s="51" t="s">
        <v>21</v>
      </c>
      <c r="B12" s="42" t="s">
        <v>1</v>
      </c>
      <c r="C12" s="35" t="s">
        <v>32</v>
      </c>
      <c r="D12" s="97"/>
      <c r="E12" s="8">
        <v>4</v>
      </c>
      <c r="F12" s="18" t="s">
        <v>0</v>
      </c>
      <c r="G12" s="97"/>
      <c r="H12" s="26">
        <f>PRODUCT(E12*G12)</f>
        <v>0</v>
      </c>
      <c r="I12" s="95">
        <f>PRODUCT(H12*0.21)</f>
        <v>0</v>
      </c>
      <c r="J12" s="32">
        <f t="shared" si="0"/>
        <v>0</v>
      </c>
    </row>
    <row r="13" spans="1:10" ht="42.75" customHeight="1" thickBot="1">
      <c r="A13" s="52"/>
      <c r="B13" s="43"/>
      <c r="C13" s="117" t="s">
        <v>39</v>
      </c>
      <c r="D13" s="118"/>
      <c r="E13" s="10"/>
      <c r="F13" s="18"/>
      <c r="G13" s="33"/>
      <c r="H13" s="26"/>
      <c r="I13" s="95"/>
      <c r="J13" s="32"/>
    </row>
    <row r="14" spans="1:10" ht="23.25" customHeight="1" thickBot="1">
      <c r="A14" s="51" t="s">
        <v>22</v>
      </c>
      <c r="B14" s="42" t="s">
        <v>1</v>
      </c>
      <c r="C14" s="35" t="s">
        <v>33</v>
      </c>
      <c r="D14" s="97"/>
      <c r="E14" s="8">
        <v>3</v>
      </c>
      <c r="F14" s="18" t="s">
        <v>0</v>
      </c>
      <c r="G14" s="97"/>
      <c r="H14" s="26">
        <f>PRODUCT(E14*G14)</f>
        <v>0</v>
      </c>
      <c r="I14" s="95">
        <f>PRODUCT(H14*0.21)</f>
        <v>0</v>
      </c>
      <c r="J14" s="32">
        <f t="shared" si="0"/>
        <v>0</v>
      </c>
    </row>
    <row r="15" spans="1:10" ht="54.75" customHeight="1" thickBot="1">
      <c r="A15" s="99"/>
      <c r="B15" s="100"/>
      <c r="C15" s="115" t="s">
        <v>40</v>
      </c>
      <c r="D15" s="116"/>
      <c r="E15" s="101"/>
      <c r="F15" s="102"/>
      <c r="G15" s="103"/>
      <c r="H15" s="104"/>
      <c r="I15" s="96"/>
      <c r="J15" s="87"/>
    </row>
    <row r="16" spans="1:10" ht="15.75">
      <c r="A16" s="68"/>
      <c r="B16" s="69"/>
      <c r="C16" s="70"/>
      <c r="D16" s="71"/>
      <c r="E16" s="72"/>
      <c r="F16" s="48"/>
      <c r="G16" s="73"/>
      <c r="H16" s="73"/>
      <c r="I16" s="91"/>
      <c r="J16" s="28"/>
    </row>
    <row r="17" spans="1:10" ht="16.5" thickBot="1">
      <c r="A17" s="55"/>
      <c r="B17" s="39"/>
      <c r="C17" s="39"/>
      <c r="D17" s="7"/>
      <c r="E17" s="13"/>
      <c r="F17" s="20"/>
      <c r="G17" s="28"/>
      <c r="H17" s="28"/>
      <c r="I17" s="91"/>
      <c r="J17" s="28"/>
    </row>
    <row r="18" spans="1:10" ht="26.25" thickBot="1">
      <c r="A18" s="55"/>
      <c r="B18" s="39"/>
      <c r="C18" s="39"/>
      <c r="D18" s="7"/>
      <c r="E18" s="13"/>
      <c r="F18" s="21" t="s">
        <v>7</v>
      </c>
      <c r="G18" s="78" t="s">
        <v>8</v>
      </c>
      <c r="H18" s="75">
        <f>SUM(H6:H15)</f>
        <v>0</v>
      </c>
      <c r="I18" s="92" t="s">
        <v>11</v>
      </c>
      <c r="J18" s="74">
        <f>SUM(J6:J15)</f>
        <v>0</v>
      </c>
    </row>
    <row r="19" spans="1:10" ht="15.75">
      <c r="A19" s="54"/>
      <c r="B19" s="39"/>
      <c r="C19" s="39"/>
      <c r="D19" s="7"/>
      <c r="E19" s="13"/>
      <c r="F19" s="20"/>
      <c r="G19" s="28"/>
      <c r="H19" s="28"/>
      <c r="I19" s="93"/>
      <c r="J19" s="28"/>
    </row>
  </sheetData>
  <sheetProtection password="C47E" sheet="1" objects="1" scenarios="1" selectLockedCells="1"/>
  <protectedRanges>
    <protectedRange sqref="D14 G14 D6 G6 D8 G8 D10 G10 G12 D12" name="Oblast1"/>
  </protectedRanges>
  <mergeCells count="6">
    <mergeCell ref="C15:D15"/>
    <mergeCell ref="C13:D13"/>
    <mergeCell ref="A2:H3"/>
    <mergeCell ref="C7:D7"/>
    <mergeCell ref="C9:D9"/>
    <mergeCell ref="C11:D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6" sqref="G6"/>
    </sheetView>
  </sheetViews>
  <sheetFormatPr defaultColWidth="9.00390625" defaultRowHeight="15.75"/>
  <cols>
    <col min="1" max="1" width="8.50390625" style="0" customWidth="1"/>
    <col min="2" max="2" width="7.375" style="0" customWidth="1"/>
    <col min="3" max="3" width="43.625" style="0" customWidth="1"/>
    <col min="4" max="4" width="42.25390625" style="0" customWidth="1"/>
    <col min="5" max="5" width="6.00390625" style="0" customWidth="1"/>
    <col min="7" max="7" width="10.25390625" style="0" customWidth="1"/>
    <col min="8" max="8" width="10.375" style="0" customWidth="1"/>
    <col min="10" max="10" width="10.25390625" style="0" customWidth="1"/>
  </cols>
  <sheetData>
    <row r="1" spans="1:10" ht="16.5" thickBot="1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8"/>
      <c r="J1" s="25"/>
    </row>
    <row r="2" spans="1:10" ht="15.75">
      <c r="A2" s="119" t="s">
        <v>44</v>
      </c>
      <c r="B2" s="120"/>
      <c r="C2" s="120"/>
      <c r="D2" s="120"/>
      <c r="E2" s="120"/>
      <c r="F2" s="120"/>
      <c r="G2" s="120"/>
      <c r="H2" s="120"/>
      <c r="I2" s="88"/>
      <c r="J2" s="25"/>
    </row>
    <row r="3" spans="1:10" ht="16.5" thickBot="1">
      <c r="A3" s="121"/>
      <c r="B3" s="121"/>
      <c r="C3" s="121"/>
      <c r="D3" s="121"/>
      <c r="E3" s="121"/>
      <c r="F3" s="121"/>
      <c r="G3" s="121"/>
      <c r="H3" s="121"/>
      <c r="I3" s="88"/>
      <c r="J3" s="25"/>
    </row>
    <row r="4" spans="1:10" ht="56.25" customHeight="1" thickBot="1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89" t="s">
        <v>48</v>
      </c>
      <c r="J4" s="3" t="s">
        <v>15</v>
      </c>
    </row>
    <row r="5" spans="1:10" ht="41.25" customHeight="1" thickBot="1">
      <c r="A5" s="59"/>
      <c r="B5" s="60"/>
      <c r="C5" s="61" t="s">
        <v>28</v>
      </c>
      <c r="D5" s="62"/>
      <c r="E5" s="63"/>
      <c r="F5" s="64"/>
      <c r="G5" s="65"/>
      <c r="H5" s="66"/>
      <c r="I5" s="90"/>
      <c r="J5" s="67"/>
    </row>
    <row r="6" spans="1:10" ht="16.5" thickBot="1">
      <c r="A6" s="51" t="s">
        <v>17</v>
      </c>
      <c r="B6" s="42" t="s">
        <v>1</v>
      </c>
      <c r="C6" s="35" t="s">
        <v>29</v>
      </c>
      <c r="D6" s="97"/>
      <c r="E6" s="8">
        <v>1</v>
      </c>
      <c r="F6" s="18" t="s">
        <v>0</v>
      </c>
      <c r="G6" s="97"/>
      <c r="H6" s="26">
        <f>PRODUCT(E6*G6)</f>
        <v>0</v>
      </c>
      <c r="I6" s="95">
        <f>PRODUCT(H6*0.21)</f>
        <v>0</v>
      </c>
      <c r="J6" s="32">
        <f>SUM(H6+I6)</f>
        <v>0</v>
      </c>
    </row>
    <row r="7" spans="1:10" ht="99" customHeight="1" thickBot="1">
      <c r="A7" s="99"/>
      <c r="B7" s="100"/>
      <c r="C7" s="126" t="s">
        <v>35</v>
      </c>
      <c r="D7" s="116"/>
      <c r="E7" s="101"/>
      <c r="F7" s="102"/>
      <c r="G7" s="103"/>
      <c r="H7" s="104"/>
      <c r="I7" s="96"/>
      <c r="J7" s="87"/>
    </row>
    <row r="8" spans="1:10" ht="15.75">
      <c r="A8" s="68"/>
      <c r="B8" s="69"/>
      <c r="C8" s="70"/>
      <c r="D8" s="71"/>
      <c r="E8" s="72"/>
      <c r="F8" s="48"/>
      <c r="G8" s="73"/>
      <c r="H8" s="73"/>
      <c r="I8" s="91"/>
      <c r="J8" s="28"/>
    </row>
    <row r="9" spans="1:10" ht="16.5" thickBot="1">
      <c r="A9" s="55"/>
      <c r="B9" s="39"/>
      <c r="C9" s="39"/>
      <c r="D9" s="7"/>
      <c r="E9" s="13"/>
      <c r="F9" s="20"/>
      <c r="G9" s="28"/>
      <c r="H9" s="28"/>
      <c r="I9" s="91"/>
      <c r="J9" s="28"/>
    </row>
    <row r="10" spans="1:10" ht="26.25" thickBot="1">
      <c r="A10" s="55"/>
      <c r="B10" s="39"/>
      <c r="C10" s="39"/>
      <c r="D10" s="7"/>
      <c r="E10" s="13"/>
      <c r="F10" s="21" t="s">
        <v>7</v>
      </c>
      <c r="G10" s="78" t="s">
        <v>8</v>
      </c>
      <c r="H10" s="75">
        <f>SUM(H6:H7)</f>
        <v>0</v>
      </c>
      <c r="I10" s="92" t="s">
        <v>11</v>
      </c>
      <c r="J10" s="74">
        <f>SUM(J6:J7)</f>
        <v>0</v>
      </c>
    </row>
    <row r="11" spans="1:10" ht="15.75">
      <c r="A11" s="54"/>
      <c r="B11" s="39"/>
      <c r="C11" s="39"/>
      <c r="D11" s="7"/>
      <c r="E11" s="13"/>
      <c r="F11" s="20"/>
      <c r="G11" s="28"/>
      <c r="H11" s="28"/>
      <c r="I11" s="93"/>
      <c r="J11" s="28"/>
    </row>
  </sheetData>
  <sheetProtection password="C47E" sheet="1" objects="1" scenarios="1" selectLockedCells="1"/>
  <protectedRanges>
    <protectedRange sqref="D6 G6" name="Oblast1"/>
  </protectedRanges>
  <mergeCells count="2">
    <mergeCell ref="A2:H3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zoomScalePageLayoutView="0" workbookViewId="0" topLeftCell="A1">
      <selection activeCell="B13" sqref="B13"/>
    </sheetView>
  </sheetViews>
  <sheetFormatPr defaultColWidth="9.00390625" defaultRowHeight="15.75"/>
  <cols>
    <col min="1" max="1" width="7.375" style="58" customWidth="1"/>
    <col min="2" max="2" width="6.375" style="41" customWidth="1"/>
    <col min="3" max="3" width="42.25390625" style="41" customWidth="1"/>
    <col min="4" max="4" width="42.875" style="0" customWidth="1"/>
    <col min="5" max="5" width="5.375" style="16" customWidth="1"/>
    <col min="6" max="6" width="5.625" style="24" customWidth="1"/>
    <col min="7" max="7" width="10.625" style="31" customWidth="1"/>
    <col min="8" max="8" width="11.625" style="31" customWidth="1"/>
    <col min="9" max="9" width="10.00390625" style="93" customWidth="1"/>
    <col min="10" max="10" width="12.00390625" style="31" customWidth="1"/>
  </cols>
  <sheetData>
    <row r="1" spans="1:12" ht="16.5" thickBot="1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8"/>
      <c r="J1" s="25"/>
      <c r="K1" s="5"/>
      <c r="L1" s="5"/>
    </row>
    <row r="2" spans="1:12" ht="21.75" customHeight="1">
      <c r="A2" s="119" t="s">
        <v>46</v>
      </c>
      <c r="B2" s="120"/>
      <c r="C2" s="120"/>
      <c r="D2" s="120"/>
      <c r="E2" s="120"/>
      <c r="F2" s="120"/>
      <c r="G2" s="120"/>
      <c r="H2" s="120"/>
      <c r="I2" s="88"/>
      <c r="J2" s="25"/>
      <c r="K2" s="5"/>
      <c r="L2" s="5"/>
    </row>
    <row r="3" spans="1:12" ht="1.5" customHeight="1" thickBot="1">
      <c r="A3" s="121"/>
      <c r="B3" s="121"/>
      <c r="C3" s="121"/>
      <c r="D3" s="121"/>
      <c r="E3" s="121"/>
      <c r="F3" s="121"/>
      <c r="G3" s="121"/>
      <c r="H3" s="121"/>
      <c r="I3" s="88"/>
      <c r="J3" s="25"/>
      <c r="K3" s="5"/>
      <c r="L3" s="5"/>
    </row>
    <row r="4" spans="1:12" ht="72" customHeight="1" thickBot="1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89" t="s">
        <v>43</v>
      </c>
      <c r="J4" s="3" t="s">
        <v>15</v>
      </c>
      <c r="K4" s="5"/>
      <c r="L4" s="5"/>
    </row>
    <row r="5" spans="1:12" ht="26.25" thickBot="1">
      <c r="A5" s="59"/>
      <c r="B5" s="60"/>
      <c r="C5" s="61" t="s">
        <v>28</v>
      </c>
      <c r="D5" s="62"/>
      <c r="E5" s="63"/>
      <c r="F5" s="64"/>
      <c r="G5" s="65"/>
      <c r="H5" s="66"/>
      <c r="I5" s="90"/>
      <c r="J5" s="67"/>
      <c r="K5" s="5"/>
      <c r="L5" s="5"/>
    </row>
    <row r="6" spans="1:12" ht="26.25" thickBot="1">
      <c r="A6" s="80" t="s">
        <v>23</v>
      </c>
      <c r="B6" s="45"/>
      <c r="C6" s="111" t="s">
        <v>52</v>
      </c>
      <c r="D6" s="112"/>
      <c r="E6" s="11">
        <v>1</v>
      </c>
      <c r="F6" s="19" t="s">
        <v>0</v>
      </c>
      <c r="G6" s="97"/>
      <c r="H6" s="27">
        <f aca="true" t="shared" si="0" ref="H6:H16">G6*E6</f>
        <v>0</v>
      </c>
      <c r="I6" s="95">
        <f>PRODUCT(H6*0.15)</f>
        <v>0</v>
      </c>
      <c r="J6" s="32">
        <f aca="true" t="shared" si="1" ref="J6:J16">SUM(H6+I6)</f>
        <v>0</v>
      </c>
      <c r="K6" s="5"/>
      <c r="L6" s="5"/>
    </row>
    <row r="7" spans="1:12" ht="144" customHeight="1" thickBot="1">
      <c r="A7" s="53"/>
      <c r="B7" s="46"/>
      <c r="C7" s="129" t="s">
        <v>55</v>
      </c>
      <c r="D7" s="130"/>
      <c r="E7" s="12"/>
      <c r="F7" s="19"/>
      <c r="G7" s="34"/>
      <c r="H7" s="27"/>
      <c r="I7" s="95"/>
      <c r="J7" s="32"/>
      <c r="K7" s="5"/>
      <c r="L7" s="5"/>
    </row>
    <row r="8" spans="1:12" ht="16.5" thickBot="1">
      <c r="A8" s="80" t="s">
        <v>41</v>
      </c>
      <c r="B8" s="45"/>
      <c r="C8" s="111" t="s">
        <v>50</v>
      </c>
      <c r="D8" s="112"/>
      <c r="E8" s="11">
        <v>30</v>
      </c>
      <c r="F8" s="19" t="s">
        <v>0</v>
      </c>
      <c r="G8" s="97"/>
      <c r="H8" s="27">
        <f>G8*E8</f>
        <v>0</v>
      </c>
      <c r="I8" s="95">
        <f>PRODUCT(H8*0.15)</f>
        <v>0</v>
      </c>
      <c r="J8" s="32">
        <f>SUM(H8+I8)</f>
        <v>0</v>
      </c>
      <c r="K8" s="5"/>
      <c r="L8" s="5"/>
    </row>
    <row r="9" spans="1:12" ht="159.75" customHeight="1" thickBot="1">
      <c r="A9" s="53"/>
      <c r="B9" s="46"/>
      <c r="C9" s="129" t="s">
        <v>56</v>
      </c>
      <c r="D9" s="130"/>
      <c r="E9" s="12"/>
      <c r="F9" s="19"/>
      <c r="G9" s="34"/>
      <c r="H9" s="27"/>
      <c r="I9" s="95"/>
      <c r="J9" s="32"/>
      <c r="K9" s="5"/>
      <c r="L9" s="5"/>
    </row>
    <row r="10" spans="1:12" ht="45" customHeight="1" thickBot="1">
      <c r="A10" s="80" t="s">
        <v>24</v>
      </c>
      <c r="B10" s="45"/>
      <c r="C10" s="111" t="s">
        <v>51</v>
      </c>
      <c r="D10" s="112"/>
      <c r="E10" s="11">
        <v>25</v>
      </c>
      <c r="F10" s="19" t="s">
        <v>0</v>
      </c>
      <c r="G10" s="97"/>
      <c r="H10" s="27">
        <f t="shared" si="0"/>
        <v>0</v>
      </c>
      <c r="I10" s="95">
        <f>PRODUCT(H10*0.15)</f>
        <v>0</v>
      </c>
      <c r="J10" s="32">
        <f t="shared" si="1"/>
        <v>0</v>
      </c>
      <c r="K10" s="5"/>
      <c r="L10" s="5"/>
    </row>
    <row r="11" spans="1:12" ht="168" customHeight="1" thickBot="1">
      <c r="A11" s="53"/>
      <c r="B11" s="46"/>
      <c r="C11" s="129" t="s">
        <v>57</v>
      </c>
      <c r="D11" s="130"/>
      <c r="E11" s="12"/>
      <c r="F11" s="19"/>
      <c r="G11" s="34"/>
      <c r="H11" s="27"/>
      <c r="I11" s="95"/>
      <c r="J11" s="32"/>
      <c r="K11" s="5"/>
      <c r="L11" s="5"/>
    </row>
    <row r="12" spans="1:12" ht="39" thickBot="1">
      <c r="A12" s="80" t="s">
        <v>25</v>
      </c>
      <c r="B12" s="45"/>
      <c r="C12" s="111" t="s">
        <v>58</v>
      </c>
      <c r="D12" s="105"/>
      <c r="E12" s="113">
        <v>6</v>
      </c>
      <c r="F12" s="19" t="s">
        <v>0</v>
      </c>
      <c r="G12" s="97"/>
      <c r="H12" s="27">
        <f t="shared" si="0"/>
        <v>0</v>
      </c>
      <c r="I12" s="95">
        <f>PRODUCT(H12*0.15)</f>
        <v>0</v>
      </c>
      <c r="J12" s="32">
        <f t="shared" si="1"/>
        <v>0</v>
      </c>
      <c r="K12" s="5"/>
      <c r="L12" s="5"/>
    </row>
    <row r="13" spans="1:12" ht="106.5" customHeight="1" thickBot="1">
      <c r="A13" s="53"/>
      <c r="B13" s="46"/>
      <c r="C13" s="132" t="s">
        <v>59</v>
      </c>
      <c r="D13" s="130"/>
      <c r="E13" s="114"/>
      <c r="F13" s="19"/>
      <c r="G13" s="98"/>
      <c r="H13" s="27"/>
      <c r="I13" s="95"/>
      <c r="J13" s="32"/>
      <c r="K13" s="5"/>
      <c r="L13" s="5"/>
    </row>
    <row r="14" spans="1:12" ht="16.5" thickBot="1">
      <c r="A14" s="80" t="s">
        <v>26</v>
      </c>
      <c r="B14" s="45"/>
      <c r="C14" s="111" t="s">
        <v>34</v>
      </c>
      <c r="D14" s="112"/>
      <c r="E14" s="113">
        <v>3</v>
      </c>
      <c r="F14" s="19" t="s">
        <v>0</v>
      </c>
      <c r="G14" s="97"/>
      <c r="H14" s="27">
        <f t="shared" si="0"/>
        <v>0</v>
      </c>
      <c r="I14" s="95">
        <f>PRODUCT(H14*0.15)</f>
        <v>0</v>
      </c>
      <c r="J14" s="32">
        <f t="shared" si="1"/>
        <v>0</v>
      </c>
      <c r="K14" s="5"/>
      <c r="L14" s="5"/>
    </row>
    <row r="15" spans="1:12" ht="29.25" customHeight="1" thickBot="1">
      <c r="A15" s="53"/>
      <c r="B15" s="46"/>
      <c r="C15" s="129" t="s">
        <v>53</v>
      </c>
      <c r="D15" s="130"/>
      <c r="E15" s="12"/>
      <c r="F15" s="19"/>
      <c r="G15" s="34"/>
      <c r="H15" s="27"/>
      <c r="I15" s="95"/>
      <c r="J15" s="32"/>
      <c r="K15" s="5"/>
      <c r="L15" s="5"/>
    </row>
    <row r="16" spans="1:12" ht="26.25" thickBot="1">
      <c r="A16" s="80" t="s">
        <v>27</v>
      </c>
      <c r="B16" s="45"/>
      <c r="C16" s="111" t="s">
        <v>49</v>
      </c>
      <c r="D16" s="112"/>
      <c r="E16" s="11">
        <v>2</v>
      </c>
      <c r="F16" s="19" t="s">
        <v>0</v>
      </c>
      <c r="G16" s="97"/>
      <c r="H16" s="27">
        <f t="shared" si="0"/>
        <v>0</v>
      </c>
      <c r="I16" s="95">
        <f>PRODUCT(H16*0.15)</f>
        <v>0</v>
      </c>
      <c r="J16" s="32">
        <f t="shared" si="1"/>
        <v>0</v>
      </c>
      <c r="K16" s="5"/>
      <c r="L16" s="5"/>
    </row>
    <row r="17" spans="1:12" ht="79.5" customHeight="1" thickBot="1">
      <c r="A17" s="81"/>
      <c r="B17" s="82"/>
      <c r="C17" s="127" t="s">
        <v>54</v>
      </c>
      <c r="D17" s="128"/>
      <c r="E17" s="83"/>
      <c r="F17" s="84"/>
      <c r="G17" s="85"/>
      <c r="H17" s="86"/>
      <c r="I17" s="96"/>
      <c r="J17" s="87"/>
      <c r="K17" s="5"/>
      <c r="L17" s="5"/>
    </row>
    <row r="18" spans="1:12" ht="15.75">
      <c r="A18" s="68"/>
      <c r="B18" s="69"/>
      <c r="C18" s="70"/>
      <c r="D18" s="71"/>
      <c r="E18" s="72"/>
      <c r="F18" s="48"/>
      <c r="G18" s="73"/>
      <c r="H18" s="73"/>
      <c r="I18" s="91"/>
      <c r="J18" s="28"/>
      <c r="K18" s="7"/>
      <c r="L18" s="5"/>
    </row>
    <row r="19" spans="1:12" ht="16.5" thickBot="1">
      <c r="A19" s="55"/>
      <c r="B19" s="39"/>
      <c r="C19" s="39"/>
      <c r="D19" s="7"/>
      <c r="E19" s="13"/>
      <c r="F19" s="20"/>
      <c r="G19" s="28"/>
      <c r="H19" s="28"/>
      <c r="I19" s="91"/>
      <c r="J19" s="28"/>
      <c r="K19" s="7"/>
      <c r="L19" s="5"/>
    </row>
    <row r="20" spans="1:12" ht="52.5" customHeight="1" thickBot="1">
      <c r="A20" s="55"/>
      <c r="B20" s="39"/>
      <c r="C20" s="106"/>
      <c r="D20" s="7"/>
      <c r="E20" s="13"/>
      <c r="F20" s="21" t="s">
        <v>7</v>
      </c>
      <c r="G20" s="78" t="s">
        <v>8</v>
      </c>
      <c r="H20" s="75">
        <f>SUM(H6:H17)</f>
        <v>0</v>
      </c>
      <c r="I20" s="92" t="s">
        <v>11</v>
      </c>
      <c r="J20" s="74">
        <f>SUM(J6:J17)</f>
        <v>0</v>
      </c>
      <c r="K20" s="5"/>
      <c r="L20" s="5"/>
    </row>
    <row r="21" spans="1:12" ht="15.75">
      <c r="A21" s="54"/>
      <c r="B21" s="39"/>
      <c r="C21" s="106"/>
      <c r="D21" s="7"/>
      <c r="E21" s="13"/>
      <c r="F21" s="20"/>
      <c r="G21" s="28"/>
      <c r="H21" s="28"/>
      <c r="J21" s="28"/>
      <c r="K21" s="7"/>
      <c r="L21" s="5"/>
    </row>
    <row r="22" spans="1:11" ht="15.75">
      <c r="A22" s="56"/>
      <c r="B22" s="40"/>
      <c r="C22" s="40"/>
      <c r="D22" s="2"/>
      <c r="E22" s="14"/>
      <c r="F22" s="22"/>
      <c r="G22" s="29"/>
      <c r="H22" s="29"/>
      <c r="I22" s="94"/>
      <c r="J22" s="29"/>
      <c r="K22" s="2"/>
    </row>
    <row r="23" spans="3:4" ht="26.25" customHeight="1">
      <c r="C23" s="131" t="s">
        <v>42</v>
      </c>
      <c r="D23" s="131"/>
    </row>
    <row r="24" spans="3:4" ht="15.75">
      <c r="C24" s="109"/>
      <c r="D24" s="107"/>
    </row>
    <row r="25" ht="15.75">
      <c r="C25" s="110"/>
    </row>
    <row r="26" spans="1:9" ht="15.75">
      <c r="A26" s="56"/>
      <c r="B26" s="40"/>
      <c r="C26" s="108"/>
      <c r="D26" s="2"/>
      <c r="E26" s="14"/>
      <c r="F26" s="22"/>
      <c r="G26" s="29"/>
      <c r="H26" s="29"/>
      <c r="I26" s="94"/>
    </row>
    <row r="27" spans="1:9" ht="15.75">
      <c r="A27" s="57"/>
      <c r="B27" s="47"/>
      <c r="C27" s="37"/>
      <c r="D27" s="1"/>
      <c r="E27" s="15"/>
      <c r="F27" s="23"/>
      <c r="G27" s="30"/>
      <c r="H27" s="30"/>
      <c r="I27" s="94"/>
    </row>
  </sheetData>
  <sheetProtection selectLockedCells="1"/>
  <protectedRanges>
    <protectedRange sqref="G6 D6 D10 G10 D12 G12 D14 G14 D16 G16 D8 G8" name="Oblast1"/>
  </protectedRanges>
  <mergeCells count="8">
    <mergeCell ref="A2:H3"/>
    <mergeCell ref="C17:D17"/>
    <mergeCell ref="C9:D9"/>
    <mergeCell ref="C23:D23"/>
    <mergeCell ref="C11:D11"/>
    <mergeCell ref="C7:D7"/>
    <mergeCell ref="C13:D13"/>
    <mergeCell ref="C15:D15"/>
  </mergeCells>
  <printOptions/>
  <pageMargins left="0.31496062992125984" right="0.31496062992125984" top="0.7874015748031497" bottom="0.7874015748031497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Franěk</dc:creator>
  <cp:keywords/>
  <dc:description/>
  <cp:lastModifiedBy>Pavel Menšl</cp:lastModifiedBy>
  <cp:lastPrinted>2014-06-11T13:42:57Z</cp:lastPrinted>
  <dcterms:created xsi:type="dcterms:W3CDTF">2013-03-14T06:52:59Z</dcterms:created>
  <dcterms:modified xsi:type="dcterms:W3CDTF">2014-06-12T06:13:11Z</dcterms:modified>
  <cp:category/>
  <cp:version/>
  <cp:contentType/>
  <cp:contentStatus/>
</cp:coreProperties>
</file>