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\200405_RUE Litomyšl\DSP\02 PDF\F.2_Soupis prací\"/>
    </mc:Choice>
  </mc:AlternateContent>
  <xr:revisionPtr revIDLastSave="0" documentId="8_{4B3F7293-5B86-4577-8A19-8C644C6137CA}" xr6:coauthVersionLast="45" xr6:coauthVersionMax="45" xr10:uidLastSave="{00000000-0000-0000-0000-000000000000}"/>
  <bookViews>
    <workbookView xWindow="2760" yWindow="1230" windowWidth="21540" windowHeight="1437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1 1 Pol" sheetId="13" r:id="rId5"/>
    <sheet name="2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'1 1 Pol'!$1:$7</definedName>
    <definedName name="_xlnm.Print_Titles" localSheetId="5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Pol'!$A$1:$X$59</definedName>
    <definedName name="_xlnm.Print_Area" localSheetId="4">'1 1 Pol'!$A$1:$X$1047</definedName>
    <definedName name="_xlnm.Print_Area" localSheetId="5">'2 1 Pol'!$A$1:$X$44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43" i="14"/>
  <c r="G8" i="14"/>
  <c r="V8" i="14"/>
  <c r="G9" i="14"/>
  <c r="I9" i="14"/>
  <c r="I8" i="14" s="1"/>
  <c r="K9" i="14"/>
  <c r="M9" i="14"/>
  <c r="M8" i="14" s="1"/>
  <c r="O9" i="14"/>
  <c r="O8" i="14" s="1"/>
  <c r="Q9" i="14"/>
  <c r="Q8" i="14" s="1"/>
  <c r="V9" i="14"/>
  <c r="G10" i="14"/>
  <c r="M10" i="14" s="1"/>
  <c r="I10" i="14"/>
  <c r="K10" i="14"/>
  <c r="K8" i="14" s="1"/>
  <c r="O10" i="14"/>
  <c r="Q10" i="14"/>
  <c r="V10" i="14"/>
  <c r="G11" i="14"/>
  <c r="G12" i="14"/>
  <c r="I12" i="14"/>
  <c r="I11" i="14" s="1"/>
  <c r="K12" i="14"/>
  <c r="K11" i="14" s="1"/>
  <c r="M12" i="14"/>
  <c r="O12" i="14"/>
  <c r="O11" i="14" s="1"/>
  <c r="Q12" i="14"/>
  <c r="V12" i="14"/>
  <c r="V11" i="14" s="1"/>
  <c r="G13" i="14"/>
  <c r="I13" i="14"/>
  <c r="K13" i="14"/>
  <c r="M13" i="14"/>
  <c r="O13" i="14"/>
  <c r="Q13" i="14"/>
  <c r="Q11" i="14" s="1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Q16" i="14"/>
  <c r="G17" i="14"/>
  <c r="I17" i="14"/>
  <c r="I16" i="14" s="1"/>
  <c r="K17" i="14"/>
  <c r="M17" i="14"/>
  <c r="O17" i="14"/>
  <c r="O16" i="14" s="1"/>
  <c r="Q17" i="14"/>
  <c r="V17" i="14"/>
  <c r="V16" i="14" s="1"/>
  <c r="G18" i="14"/>
  <c r="M18" i="14" s="1"/>
  <c r="I18" i="14"/>
  <c r="K18" i="14"/>
  <c r="K16" i="14" s="1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Q21" i="14"/>
  <c r="G22" i="14"/>
  <c r="I22" i="14"/>
  <c r="I21" i="14" s="1"/>
  <c r="K22" i="14"/>
  <c r="M22" i="14"/>
  <c r="O22" i="14"/>
  <c r="O21" i="14" s="1"/>
  <c r="Q22" i="14"/>
  <c r="V22" i="14"/>
  <c r="V21" i="14" s="1"/>
  <c r="G23" i="14"/>
  <c r="I23" i="14"/>
  <c r="K23" i="14"/>
  <c r="K21" i="14" s="1"/>
  <c r="M23" i="14"/>
  <c r="O23" i="14"/>
  <c r="Q23" i="14"/>
  <c r="V23" i="14"/>
  <c r="G24" i="14"/>
  <c r="G21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7" i="14"/>
  <c r="I27" i="14"/>
  <c r="I26" i="14" s="1"/>
  <c r="K27" i="14"/>
  <c r="M27" i="14"/>
  <c r="O27" i="14"/>
  <c r="Q27" i="14"/>
  <c r="V27" i="14"/>
  <c r="V26" i="14" s="1"/>
  <c r="G28" i="14"/>
  <c r="I28" i="14"/>
  <c r="K28" i="14"/>
  <c r="K26" i="14" s="1"/>
  <c r="M28" i="14"/>
  <c r="O28" i="14"/>
  <c r="O26" i="14" s="1"/>
  <c r="Q28" i="14"/>
  <c r="V28" i="14"/>
  <c r="G29" i="14"/>
  <c r="I29" i="14"/>
  <c r="K29" i="14"/>
  <c r="M29" i="14"/>
  <c r="O29" i="14"/>
  <c r="Q29" i="14"/>
  <c r="Q26" i="14" s="1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G35" i="14"/>
  <c r="I35" i="14"/>
  <c r="I34" i="14" s="1"/>
  <c r="K35" i="14"/>
  <c r="M35" i="14"/>
  <c r="O35" i="14"/>
  <c r="Q35" i="14"/>
  <c r="V35" i="14"/>
  <c r="V34" i="14" s="1"/>
  <c r="G36" i="14"/>
  <c r="M36" i="14" s="1"/>
  <c r="I36" i="14"/>
  <c r="K36" i="14"/>
  <c r="K34" i="14" s="1"/>
  <c r="O36" i="14"/>
  <c r="O34" i="14" s="1"/>
  <c r="Q36" i="14"/>
  <c r="V36" i="14"/>
  <c r="G37" i="14"/>
  <c r="I37" i="14"/>
  <c r="K37" i="14"/>
  <c r="M37" i="14"/>
  <c r="O37" i="14"/>
  <c r="Q37" i="14"/>
  <c r="Q34" i="14" s="1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AE43" i="14"/>
  <c r="G1046" i="13"/>
  <c r="BA626" i="13"/>
  <c r="BA625" i="13"/>
  <c r="BA195" i="13"/>
  <c r="BA128" i="13"/>
  <c r="BA93" i="13"/>
  <c r="BA19" i="13"/>
  <c r="G8" i="13"/>
  <c r="I8" i="13"/>
  <c r="G9" i="13"/>
  <c r="M9" i="13" s="1"/>
  <c r="I9" i="13"/>
  <c r="K9" i="13"/>
  <c r="K8" i="13" s="1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Q16" i="13"/>
  <c r="V16" i="13"/>
  <c r="G17" i="13"/>
  <c r="O17" i="13"/>
  <c r="Q17" i="13"/>
  <c r="V17" i="13"/>
  <c r="G18" i="13"/>
  <c r="I18" i="13"/>
  <c r="I17" i="13" s="1"/>
  <c r="K18" i="13"/>
  <c r="K17" i="13" s="1"/>
  <c r="M18" i="13"/>
  <c r="M17" i="13" s="1"/>
  <c r="O18" i="13"/>
  <c r="Q18" i="13"/>
  <c r="V18" i="13"/>
  <c r="G27" i="13"/>
  <c r="K27" i="13"/>
  <c r="V27" i="13"/>
  <c r="G28" i="13"/>
  <c r="M28" i="13" s="1"/>
  <c r="M27" i="13" s="1"/>
  <c r="I28" i="13"/>
  <c r="I27" i="13" s="1"/>
  <c r="K28" i="13"/>
  <c r="O28" i="13"/>
  <c r="O27" i="13" s="1"/>
  <c r="Q28" i="13"/>
  <c r="Q27" i="13" s="1"/>
  <c r="V28" i="13"/>
  <c r="G31" i="13"/>
  <c r="I31" i="13"/>
  <c r="K31" i="13"/>
  <c r="G32" i="13"/>
  <c r="I32" i="13"/>
  <c r="K32" i="13"/>
  <c r="M32" i="13"/>
  <c r="M31" i="13" s="1"/>
  <c r="O32" i="13"/>
  <c r="Q32" i="13"/>
  <c r="Q31" i="13" s="1"/>
  <c r="V32" i="13"/>
  <c r="V31" i="13" s="1"/>
  <c r="G40" i="13"/>
  <c r="I40" i="13"/>
  <c r="K40" i="13"/>
  <c r="M40" i="13"/>
  <c r="O40" i="13"/>
  <c r="O31" i="13" s="1"/>
  <c r="Q40" i="13"/>
  <c r="V40" i="13"/>
  <c r="G41" i="13"/>
  <c r="I41" i="13"/>
  <c r="K41" i="13"/>
  <c r="M41" i="13"/>
  <c r="O41" i="13"/>
  <c r="Q41" i="13"/>
  <c r="V41" i="13"/>
  <c r="G50" i="13"/>
  <c r="I50" i="13"/>
  <c r="I49" i="13" s="1"/>
  <c r="K50" i="13"/>
  <c r="K49" i="13" s="1"/>
  <c r="M50" i="13"/>
  <c r="O50" i="13"/>
  <c r="Q50" i="13"/>
  <c r="V50" i="13"/>
  <c r="G52" i="13"/>
  <c r="G49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O49" i="13" s="1"/>
  <c r="Q57" i="13"/>
  <c r="V57" i="13"/>
  <c r="G58" i="13"/>
  <c r="I58" i="13"/>
  <c r="K58" i="13"/>
  <c r="M58" i="13"/>
  <c r="O58" i="13"/>
  <c r="Q58" i="13"/>
  <c r="Q49" i="13" s="1"/>
  <c r="V58" i="13"/>
  <c r="G59" i="13"/>
  <c r="I59" i="13"/>
  <c r="K59" i="13"/>
  <c r="M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V49" i="13" s="1"/>
  <c r="I64" i="13"/>
  <c r="Q64" i="13"/>
  <c r="V64" i="13"/>
  <c r="G65" i="13"/>
  <c r="G64" i="13" s="1"/>
  <c r="I65" i="13"/>
  <c r="K65" i="13"/>
  <c r="K64" i="13" s="1"/>
  <c r="O65" i="13"/>
  <c r="O64" i="13" s="1"/>
  <c r="Q65" i="13"/>
  <c r="V65" i="13"/>
  <c r="I68" i="13"/>
  <c r="G69" i="13"/>
  <c r="M69" i="13" s="1"/>
  <c r="I69" i="13"/>
  <c r="K69" i="13"/>
  <c r="K68" i="13" s="1"/>
  <c r="O69" i="13"/>
  <c r="O68" i="13" s="1"/>
  <c r="Q69" i="13"/>
  <c r="V69" i="13"/>
  <c r="V68" i="13" s="1"/>
  <c r="G72" i="13"/>
  <c r="I72" i="13"/>
  <c r="K72" i="13"/>
  <c r="M72" i="13"/>
  <c r="O72" i="13"/>
  <c r="Q72" i="13"/>
  <c r="Q68" i="13" s="1"/>
  <c r="V72" i="13"/>
  <c r="G89" i="13"/>
  <c r="I89" i="13"/>
  <c r="K89" i="13"/>
  <c r="M89" i="13"/>
  <c r="O89" i="13"/>
  <c r="Q89" i="13"/>
  <c r="V89" i="13"/>
  <c r="G92" i="13"/>
  <c r="I92" i="13"/>
  <c r="K92" i="13"/>
  <c r="M92" i="13"/>
  <c r="O92" i="13"/>
  <c r="Q92" i="13"/>
  <c r="V92" i="13"/>
  <c r="G127" i="13"/>
  <c r="M127" i="13" s="1"/>
  <c r="I127" i="13"/>
  <c r="K127" i="13"/>
  <c r="O127" i="13"/>
  <c r="Q127" i="13"/>
  <c r="V127" i="13"/>
  <c r="G145" i="13"/>
  <c r="M145" i="13" s="1"/>
  <c r="I145" i="13"/>
  <c r="K145" i="13"/>
  <c r="O145" i="13"/>
  <c r="Q145" i="13"/>
  <c r="V145" i="13"/>
  <c r="G147" i="13"/>
  <c r="M147" i="13" s="1"/>
  <c r="I147" i="13"/>
  <c r="K147" i="13"/>
  <c r="O147" i="13"/>
  <c r="Q147" i="13"/>
  <c r="V147" i="13"/>
  <c r="G181" i="13"/>
  <c r="I181" i="13"/>
  <c r="G182" i="13"/>
  <c r="M182" i="13" s="1"/>
  <c r="M181" i="13" s="1"/>
  <c r="I182" i="13"/>
  <c r="K182" i="13"/>
  <c r="K181" i="13" s="1"/>
  <c r="O182" i="13"/>
  <c r="O181" i="13" s="1"/>
  <c r="Q182" i="13"/>
  <c r="V182" i="13"/>
  <c r="V181" i="13" s="1"/>
  <c r="G194" i="13"/>
  <c r="I194" i="13"/>
  <c r="K194" i="13"/>
  <c r="M194" i="13"/>
  <c r="O194" i="13"/>
  <c r="Q194" i="13"/>
  <c r="Q181" i="13" s="1"/>
  <c r="V194" i="13"/>
  <c r="G229" i="13"/>
  <c r="I229" i="13"/>
  <c r="K229" i="13"/>
  <c r="M229" i="13"/>
  <c r="O229" i="13"/>
  <c r="Q229" i="13"/>
  <c r="V229" i="13"/>
  <c r="G239" i="13"/>
  <c r="I239" i="13"/>
  <c r="K239" i="13"/>
  <c r="M239" i="13"/>
  <c r="O239" i="13"/>
  <c r="Q239" i="13"/>
  <c r="V239" i="13"/>
  <c r="O273" i="13"/>
  <c r="Q273" i="13"/>
  <c r="V273" i="13"/>
  <c r="G274" i="13"/>
  <c r="I274" i="13"/>
  <c r="I273" i="13" s="1"/>
  <c r="K274" i="13"/>
  <c r="M274" i="13"/>
  <c r="O274" i="13"/>
  <c r="Q274" i="13"/>
  <c r="V274" i="13"/>
  <c r="G308" i="13"/>
  <c r="G273" i="13" s="1"/>
  <c r="I308" i="13"/>
  <c r="K308" i="13"/>
  <c r="K273" i="13" s="1"/>
  <c r="O308" i="13"/>
  <c r="Q308" i="13"/>
  <c r="V308" i="13"/>
  <c r="G346" i="13"/>
  <c r="G347" i="13"/>
  <c r="M347" i="13" s="1"/>
  <c r="I347" i="13"/>
  <c r="K347" i="13"/>
  <c r="K346" i="13" s="1"/>
  <c r="O347" i="13"/>
  <c r="O346" i="13" s="1"/>
  <c r="Q347" i="13"/>
  <c r="V347" i="13"/>
  <c r="V346" i="13" s="1"/>
  <c r="G359" i="13"/>
  <c r="I359" i="13"/>
  <c r="K359" i="13"/>
  <c r="M359" i="13"/>
  <c r="O359" i="13"/>
  <c r="Q359" i="13"/>
  <c r="Q346" i="13" s="1"/>
  <c r="V359" i="13"/>
  <c r="G375" i="13"/>
  <c r="I375" i="13"/>
  <c r="K375" i="13"/>
  <c r="M375" i="13"/>
  <c r="O375" i="13"/>
  <c r="Q375" i="13"/>
  <c r="V375" i="13"/>
  <c r="G376" i="13"/>
  <c r="I376" i="13"/>
  <c r="K376" i="13"/>
  <c r="M376" i="13"/>
  <c r="O376" i="13"/>
  <c r="Q376" i="13"/>
  <c r="V376" i="13"/>
  <c r="G414" i="13"/>
  <c r="M414" i="13" s="1"/>
  <c r="I414" i="13"/>
  <c r="K414" i="13"/>
  <c r="O414" i="13"/>
  <c r="Q414" i="13"/>
  <c r="V414" i="13"/>
  <c r="G415" i="13"/>
  <c r="I415" i="13"/>
  <c r="K415" i="13"/>
  <c r="M415" i="13"/>
  <c r="O415" i="13"/>
  <c r="Q415" i="13"/>
  <c r="V415" i="13"/>
  <c r="G416" i="13"/>
  <c r="M416" i="13" s="1"/>
  <c r="I416" i="13"/>
  <c r="K416" i="13"/>
  <c r="O416" i="13"/>
  <c r="Q416" i="13"/>
  <c r="V416" i="13"/>
  <c r="G417" i="13"/>
  <c r="M417" i="13" s="1"/>
  <c r="I417" i="13"/>
  <c r="I346" i="13" s="1"/>
  <c r="K417" i="13"/>
  <c r="O417" i="13"/>
  <c r="Q417" i="13"/>
  <c r="V417" i="13"/>
  <c r="G418" i="13"/>
  <c r="M418" i="13" s="1"/>
  <c r="I418" i="13"/>
  <c r="K418" i="13"/>
  <c r="O418" i="13"/>
  <c r="Q418" i="13"/>
  <c r="V418" i="13"/>
  <c r="G420" i="13"/>
  <c r="I420" i="13"/>
  <c r="K420" i="13"/>
  <c r="M420" i="13"/>
  <c r="O420" i="13"/>
  <c r="Q420" i="13"/>
  <c r="V420" i="13"/>
  <c r="G423" i="13"/>
  <c r="I423" i="13"/>
  <c r="I422" i="13" s="1"/>
  <c r="K423" i="13"/>
  <c r="M423" i="13"/>
  <c r="O423" i="13"/>
  <c r="Q423" i="13"/>
  <c r="Q422" i="13" s="1"/>
  <c r="V423" i="13"/>
  <c r="G425" i="13"/>
  <c r="G422" i="13" s="1"/>
  <c r="I425" i="13"/>
  <c r="K425" i="13"/>
  <c r="K422" i="13" s="1"/>
  <c r="O425" i="13"/>
  <c r="Q425" i="13"/>
  <c r="V425" i="13"/>
  <c r="V422" i="13" s="1"/>
  <c r="G427" i="13"/>
  <c r="I427" i="13"/>
  <c r="K427" i="13"/>
  <c r="M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M430" i="13" s="1"/>
  <c r="I430" i="13"/>
  <c r="K430" i="13"/>
  <c r="O430" i="13"/>
  <c r="Q430" i="13"/>
  <c r="V430" i="13"/>
  <c r="G432" i="13"/>
  <c r="I432" i="13"/>
  <c r="K432" i="13"/>
  <c r="M432" i="13"/>
  <c r="O432" i="13"/>
  <c r="Q432" i="13"/>
  <c r="V432" i="13"/>
  <c r="G433" i="13"/>
  <c r="I433" i="13"/>
  <c r="K433" i="13"/>
  <c r="M433" i="13"/>
  <c r="O433" i="13"/>
  <c r="O422" i="13" s="1"/>
  <c r="Q433" i="13"/>
  <c r="V433" i="13"/>
  <c r="G434" i="13"/>
  <c r="I434" i="13"/>
  <c r="K434" i="13"/>
  <c r="M434" i="13"/>
  <c r="O434" i="13"/>
  <c r="Q434" i="13"/>
  <c r="V434" i="13"/>
  <c r="G436" i="13"/>
  <c r="M436" i="13" s="1"/>
  <c r="I436" i="13"/>
  <c r="K436" i="13"/>
  <c r="O436" i="13"/>
  <c r="Q436" i="13"/>
  <c r="V436" i="13"/>
  <c r="G437" i="13"/>
  <c r="I437" i="13"/>
  <c r="K437" i="13"/>
  <c r="M437" i="13"/>
  <c r="O437" i="13"/>
  <c r="Q437" i="13"/>
  <c r="V437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K440" i="13"/>
  <c r="G441" i="13"/>
  <c r="I441" i="13"/>
  <c r="K441" i="13"/>
  <c r="M441" i="13"/>
  <c r="M440" i="13" s="1"/>
  <c r="O441" i="13"/>
  <c r="Q441" i="13"/>
  <c r="Q440" i="13" s="1"/>
  <c r="V441" i="13"/>
  <c r="G444" i="13"/>
  <c r="G440" i="13" s="1"/>
  <c r="I444" i="13"/>
  <c r="K444" i="13"/>
  <c r="M444" i="13"/>
  <c r="O444" i="13"/>
  <c r="O440" i="13" s="1"/>
  <c r="Q444" i="13"/>
  <c r="V444" i="13"/>
  <c r="V440" i="13" s="1"/>
  <c r="G446" i="13"/>
  <c r="I446" i="13"/>
  <c r="K446" i="13"/>
  <c r="M446" i="13"/>
  <c r="O446" i="13"/>
  <c r="Q446" i="13"/>
  <c r="V446" i="13"/>
  <c r="G481" i="13"/>
  <c r="M481" i="13" s="1"/>
  <c r="I481" i="13"/>
  <c r="K481" i="13"/>
  <c r="O481" i="13"/>
  <c r="Q481" i="13"/>
  <c r="V481" i="13"/>
  <c r="G486" i="13"/>
  <c r="I486" i="13"/>
  <c r="K486" i="13"/>
  <c r="M486" i="13"/>
  <c r="O486" i="13"/>
  <c r="Q486" i="13"/>
  <c r="V486" i="13"/>
  <c r="G498" i="13"/>
  <c r="M498" i="13" s="1"/>
  <c r="I498" i="13"/>
  <c r="K498" i="13"/>
  <c r="O498" i="13"/>
  <c r="Q498" i="13"/>
  <c r="V498" i="13"/>
  <c r="G507" i="13"/>
  <c r="M507" i="13" s="1"/>
  <c r="I507" i="13"/>
  <c r="I440" i="13" s="1"/>
  <c r="K507" i="13"/>
  <c r="O507" i="13"/>
  <c r="Q507" i="13"/>
  <c r="V507" i="13"/>
  <c r="G524" i="13"/>
  <c r="M524" i="13" s="1"/>
  <c r="I524" i="13"/>
  <c r="K524" i="13"/>
  <c r="O524" i="13"/>
  <c r="Q524" i="13"/>
  <c r="V524" i="13"/>
  <c r="G558" i="13"/>
  <c r="I558" i="13"/>
  <c r="K558" i="13"/>
  <c r="M558" i="13"/>
  <c r="O558" i="13"/>
  <c r="Q558" i="13"/>
  <c r="V558" i="13"/>
  <c r="G560" i="13"/>
  <c r="I560" i="13"/>
  <c r="K560" i="13"/>
  <c r="M560" i="13"/>
  <c r="O560" i="13"/>
  <c r="Q560" i="13"/>
  <c r="V560" i="13"/>
  <c r="G577" i="13"/>
  <c r="I577" i="13"/>
  <c r="K577" i="13"/>
  <c r="M577" i="13"/>
  <c r="O577" i="13"/>
  <c r="Q577" i="13"/>
  <c r="V577" i="13"/>
  <c r="G587" i="13"/>
  <c r="M587" i="13" s="1"/>
  <c r="I587" i="13"/>
  <c r="K587" i="13"/>
  <c r="O587" i="13"/>
  <c r="Q587" i="13"/>
  <c r="V587" i="13"/>
  <c r="G588" i="13"/>
  <c r="I588" i="13"/>
  <c r="K588" i="13"/>
  <c r="M588" i="13"/>
  <c r="O588" i="13"/>
  <c r="Q588" i="13"/>
  <c r="V588" i="13"/>
  <c r="G589" i="13"/>
  <c r="M589" i="13" s="1"/>
  <c r="I589" i="13"/>
  <c r="K589" i="13"/>
  <c r="O589" i="13"/>
  <c r="Q589" i="13"/>
  <c r="V589" i="13"/>
  <c r="G591" i="13"/>
  <c r="M591" i="13" s="1"/>
  <c r="I591" i="13"/>
  <c r="K591" i="13"/>
  <c r="O591" i="13"/>
  <c r="Q591" i="13"/>
  <c r="V591" i="13"/>
  <c r="G592" i="13"/>
  <c r="M592" i="13" s="1"/>
  <c r="I592" i="13"/>
  <c r="K592" i="13"/>
  <c r="O592" i="13"/>
  <c r="Q592" i="13"/>
  <c r="V592" i="13"/>
  <c r="G593" i="13"/>
  <c r="I593" i="13"/>
  <c r="K593" i="13"/>
  <c r="M593" i="13"/>
  <c r="O593" i="13"/>
  <c r="Q593" i="13"/>
  <c r="V593" i="13"/>
  <c r="G594" i="13"/>
  <c r="I594" i="13"/>
  <c r="K594" i="13"/>
  <c r="M594" i="13"/>
  <c r="O594" i="13"/>
  <c r="Q594" i="13"/>
  <c r="V594" i="13"/>
  <c r="G595" i="13"/>
  <c r="I595" i="13"/>
  <c r="K595" i="13"/>
  <c r="M595" i="13"/>
  <c r="O595" i="13"/>
  <c r="Q595" i="13"/>
  <c r="V595" i="13"/>
  <c r="G597" i="13"/>
  <c r="M597" i="13" s="1"/>
  <c r="I597" i="13"/>
  <c r="K597" i="13"/>
  <c r="O597" i="13"/>
  <c r="Q597" i="13"/>
  <c r="V597" i="13"/>
  <c r="I599" i="13"/>
  <c r="Q599" i="13"/>
  <c r="V599" i="13"/>
  <c r="G600" i="13"/>
  <c r="G599" i="13" s="1"/>
  <c r="I600" i="13"/>
  <c r="K600" i="13"/>
  <c r="K599" i="13" s="1"/>
  <c r="O600" i="13"/>
  <c r="O599" i="13" s="1"/>
  <c r="Q600" i="13"/>
  <c r="V600" i="13"/>
  <c r="G602" i="13"/>
  <c r="I602" i="13"/>
  <c r="G603" i="13"/>
  <c r="M603" i="13" s="1"/>
  <c r="M602" i="13" s="1"/>
  <c r="I603" i="13"/>
  <c r="K603" i="13"/>
  <c r="K602" i="13" s="1"/>
  <c r="O603" i="13"/>
  <c r="O602" i="13" s="1"/>
  <c r="Q603" i="13"/>
  <c r="V603" i="13"/>
  <c r="V602" i="13" s="1"/>
  <c r="G606" i="13"/>
  <c r="I606" i="13"/>
  <c r="K606" i="13"/>
  <c r="M606" i="13"/>
  <c r="O606" i="13"/>
  <c r="Q606" i="13"/>
  <c r="Q602" i="13" s="1"/>
  <c r="V606" i="13"/>
  <c r="G609" i="13"/>
  <c r="I609" i="13"/>
  <c r="K609" i="13"/>
  <c r="M609" i="13"/>
  <c r="O609" i="13"/>
  <c r="Q609" i="13"/>
  <c r="V609" i="13"/>
  <c r="G612" i="13"/>
  <c r="I612" i="13"/>
  <c r="K612" i="13"/>
  <c r="M612" i="13"/>
  <c r="O612" i="13"/>
  <c r="Q612" i="13"/>
  <c r="V612" i="13"/>
  <c r="Q614" i="13"/>
  <c r="V614" i="13"/>
  <c r="G615" i="13"/>
  <c r="I615" i="13"/>
  <c r="I614" i="13" s="1"/>
  <c r="K615" i="13"/>
  <c r="M615" i="13"/>
  <c r="O615" i="13"/>
  <c r="Q615" i="13"/>
  <c r="V615" i="13"/>
  <c r="G623" i="13"/>
  <c r="G614" i="13" s="1"/>
  <c r="I623" i="13"/>
  <c r="K623" i="13"/>
  <c r="K614" i="13" s="1"/>
  <c r="O623" i="13"/>
  <c r="O614" i="13" s="1"/>
  <c r="Q623" i="13"/>
  <c r="V623" i="13"/>
  <c r="G624" i="13"/>
  <c r="M624" i="13" s="1"/>
  <c r="I624" i="13"/>
  <c r="K624" i="13"/>
  <c r="O624" i="13"/>
  <c r="Q624" i="13"/>
  <c r="V624" i="13"/>
  <c r="G628" i="13"/>
  <c r="M628" i="13" s="1"/>
  <c r="I628" i="13"/>
  <c r="K628" i="13"/>
  <c r="O628" i="13"/>
  <c r="Q628" i="13"/>
  <c r="V628" i="13"/>
  <c r="G634" i="13"/>
  <c r="I634" i="13"/>
  <c r="K634" i="13"/>
  <c r="M634" i="13"/>
  <c r="O634" i="13"/>
  <c r="Q634" i="13"/>
  <c r="V634" i="13"/>
  <c r="G646" i="13"/>
  <c r="I646" i="13"/>
  <c r="K646" i="13"/>
  <c r="M646" i="13"/>
  <c r="O646" i="13"/>
  <c r="Q646" i="13"/>
  <c r="V646" i="13"/>
  <c r="G649" i="13"/>
  <c r="G648" i="13" s="1"/>
  <c r="I649" i="13"/>
  <c r="K649" i="13"/>
  <c r="K648" i="13" s="1"/>
  <c r="O649" i="13"/>
  <c r="Q649" i="13"/>
  <c r="V649" i="13"/>
  <c r="V648" i="13" s="1"/>
  <c r="G652" i="13"/>
  <c r="I652" i="13"/>
  <c r="I648" i="13" s="1"/>
  <c r="K652" i="13"/>
  <c r="M652" i="13"/>
  <c r="O652" i="13"/>
  <c r="Q652" i="13"/>
  <c r="V652" i="13"/>
  <c r="G654" i="13"/>
  <c r="M654" i="13" s="1"/>
  <c r="I654" i="13"/>
  <c r="K654" i="13"/>
  <c r="O654" i="13"/>
  <c r="Q654" i="13"/>
  <c r="V654" i="13"/>
  <c r="G664" i="13"/>
  <c r="M664" i="13" s="1"/>
  <c r="I664" i="13"/>
  <c r="K664" i="13"/>
  <c r="O664" i="13"/>
  <c r="Q664" i="13"/>
  <c r="V664" i="13"/>
  <c r="G675" i="13"/>
  <c r="M675" i="13" s="1"/>
  <c r="I675" i="13"/>
  <c r="K675" i="13"/>
  <c r="O675" i="13"/>
  <c r="Q675" i="13"/>
  <c r="V675" i="13"/>
  <c r="G679" i="13"/>
  <c r="I679" i="13"/>
  <c r="K679" i="13"/>
  <c r="M679" i="13"/>
  <c r="O679" i="13"/>
  <c r="Q679" i="13"/>
  <c r="V679" i="13"/>
  <c r="G687" i="13"/>
  <c r="I687" i="13"/>
  <c r="K687" i="13"/>
  <c r="M687" i="13"/>
  <c r="O687" i="13"/>
  <c r="O648" i="13" s="1"/>
  <c r="Q687" i="13"/>
  <c r="V687" i="13"/>
  <c r="G695" i="13"/>
  <c r="I695" i="13"/>
  <c r="K695" i="13"/>
  <c r="M695" i="13"/>
  <c r="O695" i="13"/>
  <c r="Q695" i="13"/>
  <c r="Q648" i="13" s="1"/>
  <c r="V695" i="13"/>
  <c r="G702" i="13"/>
  <c r="M702" i="13" s="1"/>
  <c r="I702" i="13"/>
  <c r="K702" i="13"/>
  <c r="O702" i="13"/>
  <c r="Q702" i="13"/>
  <c r="V702" i="13"/>
  <c r="G704" i="13"/>
  <c r="I704" i="13"/>
  <c r="K704" i="13"/>
  <c r="M704" i="13"/>
  <c r="O704" i="13"/>
  <c r="Q704" i="13"/>
  <c r="V704" i="13"/>
  <c r="G706" i="13"/>
  <c r="M706" i="13" s="1"/>
  <c r="I706" i="13"/>
  <c r="K706" i="13"/>
  <c r="O706" i="13"/>
  <c r="Q706" i="13"/>
  <c r="V706" i="13"/>
  <c r="G708" i="13"/>
  <c r="M708" i="13" s="1"/>
  <c r="I708" i="13"/>
  <c r="K708" i="13"/>
  <c r="O708" i="13"/>
  <c r="Q708" i="13"/>
  <c r="V708" i="13"/>
  <c r="G710" i="13"/>
  <c r="M710" i="13" s="1"/>
  <c r="I710" i="13"/>
  <c r="K710" i="13"/>
  <c r="O710" i="13"/>
  <c r="Q710" i="13"/>
  <c r="V710" i="13"/>
  <c r="G712" i="13"/>
  <c r="I712" i="13"/>
  <c r="K712" i="13"/>
  <c r="M712" i="13"/>
  <c r="O712" i="13"/>
  <c r="Q712" i="13"/>
  <c r="V712" i="13"/>
  <c r="G714" i="13"/>
  <c r="I714" i="13"/>
  <c r="K714" i="13"/>
  <c r="M714" i="13"/>
  <c r="O714" i="13"/>
  <c r="Q714" i="13"/>
  <c r="V714" i="13"/>
  <c r="G716" i="13"/>
  <c r="I716" i="13"/>
  <c r="K716" i="13"/>
  <c r="M716" i="13"/>
  <c r="O716" i="13"/>
  <c r="Q716" i="13"/>
  <c r="V716" i="13"/>
  <c r="G719" i="13"/>
  <c r="M719" i="13" s="1"/>
  <c r="I719" i="13"/>
  <c r="K719" i="13"/>
  <c r="O719" i="13"/>
  <c r="Q719" i="13"/>
  <c r="V719" i="13"/>
  <c r="G722" i="13"/>
  <c r="I722" i="13"/>
  <c r="K722" i="13"/>
  <c r="M722" i="13"/>
  <c r="O722" i="13"/>
  <c r="Q722" i="13"/>
  <c r="V722" i="13"/>
  <c r="G726" i="13"/>
  <c r="M726" i="13" s="1"/>
  <c r="I726" i="13"/>
  <c r="K726" i="13"/>
  <c r="O726" i="13"/>
  <c r="Q726" i="13"/>
  <c r="V726" i="13"/>
  <c r="G731" i="13"/>
  <c r="M731" i="13" s="1"/>
  <c r="I731" i="13"/>
  <c r="K731" i="13"/>
  <c r="O731" i="13"/>
  <c r="Q731" i="13"/>
  <c r="V731" i="13"/>
  <c r="G739" i="13"/>
  <c r="M739" i="13" s="1"/>
  <c r="I739" i="13"/>
  <c r="K739" i="13"/>
  <c r="O739" i="13"/>
  <c r="Q739" i="13"/>
  <c r="V739" i="13"/>
  <c r="G748" i="13"/>
  <c r="I748" i="13"/>
  <c r="K748" i="13"/>
  <c r="M748" i="13"/>
  <c r="O748" i="13"/>
  <c r="Q748" i="13"/>
  <c r="V748" i="13"/>
  <c r="G750" i="13"/>
  <c r="I750" i="13"/>
  <c r="K750" i="13"/>
  <c r="M750" i="13"/>
  <c r="O750" i="13"/>
  <c r="Q750" i="13"/>
  <c r="V750" i="13"/>
  <c r="G752" i="13"/>
  <c r="I752" i="13"/>
  <c r="K752" i="13"/>
  <c r="M752" i="13"/>
  <c r="O752" i="13"/>
  <c r="Q752" i="13"/>
  <c r="V752" i="13"/>
  <c r="G754" i="13"/>
  <c r="M754" i="13" s="1"/>
  <c r="I754" i="13"/>
  <c r="K754" i="13"/>
  <c r="O754" i="13"/>
  <c r="Q754" i="13"/>
  <c r="V754" i="13"/>
  <c r="G756" i="13"/>
  <c r="I756" i="13"/>
  <c r="K756" i="13"/>
  <c r="M756" i="13"/>
  <c r="O756" i="13"/>
  <c r="Q756" i="13"/>
  <c r="V756" i="13"/>
  <c r="G763" i="13"/>
  <c r="M763" i="13" s="1"/>
  <c r="I763" i="13"/>
  <c r="K763" i="13"/>
  <c r="O763" i="13"/>
  <c r="Q763" i="13"/>
  <c r="V763" i="13"/>
  <c r="G765" i="13"/>
  <c r="M765" i="13" s="1"/>
  <c r="I765" i="13"/>
  <c r="K765" i="13"/>
  <c r="O765" i="13"/>
  <c r="Q765" i="13"/>
  <c r="V765" i="13"/>
  <c r="G767" i="13"/>
  <c r="I767" i="13"/>
  <c r="K767" i="13"/>
  <c r="G768" i="13"/>
  <c r="I768" i="13"/>
  <c r="K768" i="13"/>
  <c r="M768" i="13"/>
  <c r="M767" i="13" s="1"/>
  <c r="O768" i="13"/>
  <c r="Q768" i="13"/>
  <c r="Q767" i="13" s="1"/>
  <c r="V768" i="13"/>
  <c r="G790" i="13"/>
  <c r="I790" i="13"/>
  <c r="K790" i="13"/>
  <c r="M790" i="13"/>
  <c r="O790" i="13"/>
  <c r="O767" i="13" s="1"/>
  <c r="Q790" i="13"/>
  <c r="V790" i="13"/>
  <c r="V767" i="13" s="1"/>
  <c r="G793" i="13"/>
  <c r="G792" i="13" s="1"/>
  <c r="I793" i="13"/>
  <c r="K793" i="13"/>
  <c r="K792" i="13" s="1"/>
  <c r="O793" i="13"/>
  <c r="Q793" i="13"/>
  <c r="V793" i="13"/>
  <c r="V792" i="13" s="1"/>
  <c r="G827" i="13"/>
  <c r="I827" i="13"/>
  <c r="I792" i="13" s="1"/>
  <c r="K827" i="13"/>
  <c r="M827" i="13"/>
  <c r="O827" i="13"/>
  <c r="Q827" i="13"/>
  <c r="V827" i="13"/>
  <c r="G862" i="13"/>
  <c r="M862" i="13" s="1"/>
  <c r="I862" i="13"/>
  <c r="K862" i="13"/>
  <c r="O862" i="13"/>
  <c r="Q862" i="13"/>
  <c r="V862" i="13"/>
  <c r="G882" i="13"/>
  <c r="M882" i="13" s="1"/>
  <c r="I882" i="13"/>
  <c r="K882" i="13"/>
  <c r="O882" i="13"/>
  <c r="Q882" i="13"/>
  <c r="V882" i="13"/>
  <c r="G884" i="13"/>
  <c r="M884" i="13" s="1"/>
  <c r="I884" i="13"/>
  <c r="K884" i="13"/>
  <c r="O884" i="13"/>
  <c r="Q884" i="13"/>
  <c r="V884" i="13"/>
  <c r="G900" i="13"/>
  <c r="I900" i="13"/>
  <c r="K900" i="13"/>
  <c r="M900" i="13"/>
  <c r="O900" i="13"/>
  <c r="Q900" i="13"/>
  <c r="V900" i="13"/>
  <c r="G902" i="13"/>
  <c r="I902" i="13"/>
  <c r="K902" i="13"/>
  <c r="M902" i="13"/>
  <c r="O902" i="13"/>
  <c r="O792" i="13" s="1"/>
  <c r="Q902" i="13"/>
  <c r="V902" i="13"/>
  <c r="G904" i="13"/>
  <c r="I904" i="13"/>
  <c r="K904" i="13"/>
  <c r="M904" i="13"/>
  <c r="O904" i="13"/>
  <c r="Q904" i="13"/>
  <c r="V904" i="13"/>
  <c r="G906" i="13"/>
  <c r="M906" i="13" s="1"/>
  <c r="I906" i="13"/>
  <c r="K906" i="13"/>
  <c r="O906" i="13"/>
  <c r="Q906" i="13"/>
  <c r="V906" i="13"/>
  <c r="G908" i="13"/>
  <c r="I908" i="13"/>
  <c r="K908" i="13"/>
  <c r="M908" i="13"/>
  <c r="O908" i="13"/>
  <c r="Q908" i="13"/>
  <c r="V908" i="13"/>
  <c r="G910" i="13"/>
  <c r="M910" i="13" s="1"/>
  <c r="I910" i="13"/>
  <c r="K910" i="13"/>
  <c r="O910" i="13"/>
  <c r="Q910" i="13"/>
  <c r="V910" i="13"/>
  <c r="G912" i="13"/>
  <c r="M912" i="13" s="1"/>
  <c r="I912" i="13"/>
  <c r="K912" i="13"/>
  <c r="O912" i="13"/>
  <c r="Q912" i="13"/>
  <c r="V912" i="13"/>
  <c r="G914" i="13"/>
  <c r="M914" i="13" s="1"/>
  <c r="I914" i="13"/>
  <c r="K914" i="13"/>
  <c r="O914" i="13"/>
  <c r="Q914" i="13"/>
  <c r="V914" i="13"/>
  <c r="G916" i="13"/>
  <c r="I916" i="13"/>
  <c r="K916" i="13"/>
  <c r="M916" i="13"/>
  <c r="O916" i="13"/>
  <c r="Q916" i="13"/>
  <c r="V916" i="13"/>
  <c r="G918" i="13"/>
  <c r="I918" i="13"/>
  <c r="K918" i="13"/>
  <c r="M918" i="13"/>
  <c r="O918" i="13"/>
  <c r="Q918" i="13"/>
  <c r="V918" i="13"/>
  <c r="G920" i="13"/>
  <c r="I920" i="13"/>
  <c r="K920" i="13"/>
  <c r="M920" i="13"/>
  <c r="O920" i="13"/>
  <c r="Q920" i="13"/>
  <c r="Q792" i="13" s="1"/>
  <c r="V920" i="13"/>
  <c r="G922" i="13"/>
  <c r="M922" i="13" s="1"/>
  <c r="I922" i="13"/>
  <c r="K922" i="13"/>
  <c r="O922" i="13"/>
  <c r="Q922" i="13"/>
  <c r="V922" i="13"/>
  <c r="G924" i="13"/>
  <c r="I924" i="13"/>
  <c r="K924" i="13"/>
  <c r="M924" i="13"/>
  <c r="O924" i="13"/>
  <c r="Q924" i="13"/>
  <c r="V924" i="13"/>
  <c r="G926" i="13"/>
  <c r="M926" i="13" s="1"/>
  <c r="I926" i="13"/>
  <c r="K926" i="13"/>
  <c r="O926" i="13"/>
  <c r="Q926" i="13"/>
  <c r="V926" i="13"/>
  <c r="G928" i="13"/>
  <c r="M928" i="13" s="1"/>
  <c r="I928" i="13"/>
  <c r="K928" i="13"/>
  <c r="O928" i="13"/>
  <c r="Q928" i="13"/>
  <c r="V928" i="13"/>
  <c r="G930" i="13"/>
  <c r="M930" i="13" s="1"/>
  <c r="I930" i="13"/>
  <c r="K930" i="13"/>
  <c r="O930" i="13"/>
  <c r="Q930" i="13"/>
  <c r="V930" i="13"/>
  <c r="G932" i="13"/>
  <c r="I932" i="13"/>
  <c r="K932" i="13"/>
  <c r="M932" i="13"/>
  <c r="O932" i="13"/>
  <c r="Q932" i="13"/>
  <c r="V932" i="13"/>
  <c r="G934" i="13"/>
  <c r="I934" i="13"/>
  <c r="K934" i="13"/>
  <c r="M934" i="13"/>
  <c r="O934" i="13"/>
  <c r="Q934" i="13"/>
  <c r="V934" i="13"/>
  <c r="G936" i="13"/>
  <c r="I936" i="13"/>
  <c r="K936" i="13"/>
  <c r="M936" i="13"/>
  <c r="O936" i="13"/>
  <c r="Q936" i="13"/>
  <c r="V936" i="13"/>
  <c r="G938" i="13"/>
  <c r="M938" i="13" s="1"/>
  <c r="I938" i="13"/>
  <c r="K938" i="13"/>
  <c r="O938" i="13"/>
  <c r="Q938" i="13"/>
  <c r="V938" i="13"/>
  <c r="G940" i="13"/>
  <c r="I940" i="13"/>
  <c r="K940" i="13"/>
  <c r="M940" i="13"/>
  <c r="O940" i="13"/>
  <c r="Q940" i="13"/>
  <c r="V940" i="13"/>
  <c r="G942" i="13"/>
  <c r="M942" i="13" s="1"/>
  <c r="I942" i="13"/>
  <c r="K942" i="13"/>
  <c r="O942" i="13"/>
  <c r="Q942" i="13"/>
  <c r="V942" i="13"/>
  <c r="G944" i="13"/>
  <c r="M944" i="13" s="1"/>
  <c r="I944" i="13"/>
  <c r="K944" i="13"/>
  <c r="O944" i="13"/>
  <c r="Q944" i="13"/>
  <c r="V944" i="13"/>
  <c r="G946" i="13"/>
  <c r="M946" i="13" s="1"/>
  <c r="I946" i="13"/>
  <c r="K946" i="13"/>
  <c r="O946" i="13"/>
  <c r="Q946" i="13"/>
  <c r="V946" i="13"/>
  <c r="G948" i="13"/>
  <c r="I948" i="13"/>
  <c r="K948" i="13"/>
  <c r="M948" i="13"/>
  <c r="O948" i="13"/>
  <c r="Q948" i="13"/>
  <c r="V948" i="13"/>
  <c r="G950" i="13"/>
  <c r="I950" i="13"/>
  <c r="K950" i="13"/>
  <c r="M950" i="13"/>
  <c r="O950" i="13"/>
  <c r="Q950" i="13"/>
  <c r="V950" i="13"/>
  <c r="G952" i="13"/>
  <c r="I952" i="13"/>
  <c r="K952" i="13"/>
  <c r="M952" i="13"/>
  <c r="O952" i="13"/>
  <c r="Q952" i="13"/>
  <c r="V952" i="13"/>
  <c r="G954" i="13"/>
  <c r="M954" i="13" s="1"/>
  <c r="I954" i="13"/>
  <c r="K954" i="13"/>
  <c r="O954" i="13"/>
  <c r="Q954" i="13"/>
  <c r="V954" i="13"/>
  <c r="G956" i="13"/>
  <c r="I956" i="13"/>
  <c r="K956" i="13"/>
  <c r="M956" i="13"/>
  <c r="O956" i="13"/>
  <c r="Q956" i="13"/>
  <c r="V956" i="13"/>
  <c r="G958" i="13"/>
  <c r="M958" i="13" s="1"/>
  <c r="I958" i="13"/>
  <c r="K958" i="13"/>
  <c r="O958" i="13"/>
  <c r="Q958" i="13"/>
  <c r="V958" i="13"/>
  <c r="G960" i="13"/>
  <c r="M960" i="13" s="1"/>
  <c r="I960" i="13"/>
  <c r="K960" i="13"/>
  <c r="O960" i="13"/>
  <c r="Q960" i="13"/>
  <c r="V960" i="13"/>
  <c r="G962" i="13"/>
  <c r="M962" i="13" s="1"/>
  <c r="I962" i="13"/>
  <c r="K962" i="13"/>
  <c r="O962" i="13"/>
  <c r="Q962" i="13"/>
  <c r="V962" i="13"/>
  <c r="G964" i="13"/>
  <c r="I964" i="13"/>
  <c r="K964" i="13"/>
  <c r="M964" i="13"/>
  <c r="O964" i="13"/>
  <c r="Q964" i="13"/>
  <c r="V964" i="13"/>
  <c r="G966" i="13"/>
  <c r="I966" i="13"/>
  <c r="K966" i="13"/>
  <c r="M966" i="13"/>
  <c r="O966" i="13"/>
  <c r="Q966" i="13"/>
  <c r="V966" i="13"/>
  <c r="G968" i="13"/>
  <c r="I968" i="13"/>
  <c r="K968" i="13"/>
  <c r="M968" i="13"/>
  <c r="O968" i="13"/>
  <c r="Q968" i="13"/>
  <c r="V968" i="13"/>
  <c r="G970" i="13"/>
  <c r="M970" i="13" s="1"/>
  <c r="I970" i="13"/>
  <c r="K970" i="13"/>
  <c r="O970" i="13"/>
  <c r="Q970" i="13"/>
  <c r="V970" i="13"/>
  <c r="G972" i="13"/>
  <c r="I972" i="13"/>
  <c r="K972" i="13"/>
  <c r="M972" i="13"/>
  <c r="O972" i="13"/>
  <c r="Q972" i="13"/>
  <c r="V972" i="13"/>
  <c r="G974" i="13"/>
  <c r="M974" i="13" s="1"/>
  <c r="I974" i="13"/>
  <c r="K974" i="13"/>
  <c r="O974" i="13"/>
  <c r="Q974" i="13"/>
  <c r="V974" i="13"/>
  <c r="G976" i="13"/>
  <c r="M976" i="13" s="1"/>
  <c r="I976" i="13"/>
  <c r="K976" i="13"/>
  <c r="O976" i="13"/>
  <c r="Q976" i="13"/>
  <c r="V976" i="13"/>
  <c r="G978" i="13"/>
  <c r="M978" i="13" s="1"/>
  <c r="I978" i="13"/>
  <c r="K978" i="13"/>
  <c r="O978" i="13"/>
  <c r="Q978" i="13"/>
  <c r="V978" i="13"/>
  <c r="G980" i="13"/>
  <c r="I980" i="13"/>
  <c r="K980" i="13"/>
  <c r="M980" i="13"/>
  <c r="O980" i="13"/>
  <c r="Q980" i="13"/>
  <c r="V980" i="13"/>
  <c r="G982" i="13"/>
  <c r="I982" i="13"/>
  <c r="K982" i="13"/>
  <c r="M982" i="13"/>
  <c r="O982" i="13"/>
  <c r="Q982" i="13"/>
  <c r="V982" i="13"/>
  <c r="G984" i="13"/>
  <c r="I984" i="13"/>
  <c r="K984" i="13"/>
  <c r="M984" i="13"/>
  <c r="O984" i="13"/>
  <c r="Q984" i="13"/>
  <c r="V984" i="13"/>
  <c r="G986" i="13"/>
  <c r="M986" i="13" s="1"/>
  <c r="I986" i="13"/>
  <c r="K986" i="13"/>
  <c r="O986" i="13"/>
  <c r="Q986" i="13"/>
  <c r="V986" i="13"/>
  <c r="G988" i="13"/>
  <c r="I988" i="13"/>
  <c r="K988" i="13"/>
  <c r="M988" i="13"/>
  <c r="O988" i="13"/>
  <c r="Q988" i="13"/>
  <c r="V988" i="13"/>
  <c r="G990" i="13"/>
  <c r="G991" i="13"/>
  <c r="M991" i="13" s="1"/>
  <c r="I991" i="13"/>
  <c r="I990" i="13" s="1"/>
  <c r="K991" i="13"/>
  <c r="O991" i="13"/>
  <c r="Q991" i="13"/>
  <c r="Q990" i="13" s="1"/>
  <c r="V991" i="13"/>
  <c r="G996" i="13"/>
  <c r="M996" i="13" s="1"/>
  <c r="I996" i="13"/>
  <c r="K996" i="13"/>
  <c r="K990" i="13" s="1"/>
  <c r="O996" i="13"/>
  <c r="O990" i="13" s="1"/>
  <c r="Q996" i="13"/>
  <c r="V996" i="13"/>
  <c r="V990" i="13" s="1"/>
  <c r="G999" i="13"/>
  <c r="I999" i="13"/>
  <c r="K999" i="13"/>
  <c r="M999" i="13"/>
  <c r="O999" i="13"/>
  <c r="Q999" i="13"/>
  <c r="V999" i="13"/>
  <c r="G1001" i="13"/>
  <c r="I1001" i="13"/>
  <c r="K1001" i="13"/>
  <c r="M1001" i="13"/>
  <c r="O1001" i="13"/>
  <c r="Q1001" i="13"/>
  <c r="V1001" i="13"/>
  <c r="G1003" i="13"/>
  <c r="I1003" i="13"/>
  <c r="K1003" i="13"/>
  <c r="M1003" i="13"/>
  <c r="O1003" i="13"/>
  <c r="Q1003" i="13"/>
  <c r="V1003" i="13"/>
  <c r="Q1023" i="13"/>
  <c r="V1023" i="13"/>
  <c r="G1024" i="13"/>
  <c r="I1024" i="13"/>
  <c r="I1023" i="13" s="1"/>
  <c r="K1024" i="13"/>
  <c r="M1024" i="13"/>
  <c r="O1024" i="13"/>
  <c r="Q1024" i="13"/>
  <c r="V1024" i="13"/>
  <c r="G1044" i="13"/>
  <c r="G1023" i="13" s="1"/>
  <c r="I1044" i="13"/>
  <c r="K1044" i="13"/>
  <c r="K1023" i="13" s="1"/>
  <c r="O1044" i="13"/>
  <c r="O1023" i="13" s="1"/>
  <c r="Q1044" i="13"/>
  <c r="V1044" i="13"/>
  <c r="AE1046" i="13"/>
  <c r="AF1046" i="13"/>
  <c r="G58" i="12"/>
  <c r="BA56" i="12"/>
  <c r="BA54" i="12"/>
  <c r="BA52" i="12"/>
  <c r="BA48" i="12"/>
  <c r="BA46" i="12"/>
  <c r="BA44" i="12"/>
  <c r="BA37" i="12"/>
  <c r="BA35" i="12"/>
  <c r="BA30" i="12"/>
  <c r="BA29" i="12"/>
  <c r="BA26" i="12"/>
  <c r="BA22" i="12"/>
  <c r="BA20" i="12"/>
  <c r="BA17" i="12"/>
  <c r="BA15" i="12"/>
  <c r="BA11" i="12"/>
  <c r="G8" i="12"/>
  <c r="V8" i="12"/>
  <c r="G9" i="12"/>
  <c r="I9" i="12"/>
  <c r="I8" i="12" s="1"/>
  <c r="K9" i="12"/>
  <c r="M9" i="12"/>
  <c r="O9" i="12"/>
  <c r="O8" i="12" s="1"/>
  <c r="Q9" i="12"/>
  <c r="Q8" i="12" s="1"/>
  <c r="V9" i="12"/>
  <c r="G18" i="12"/>
  <c r="M18" i="12" s="1"/>
  <c r="I18" i="12"/>
  <c r="K18" i="12"/>
  <c r="K8" i="12" s="1"/>
  <c r="O18" i="12"/>
  <c r="Q18" i="12"/>
  <c r="V18" i="12"/>
  <c r="G24" i="12"/>
  <c r="I24" i="12"/>
  <c r="K24" i="12"/>
  <c r="M24" i="12"/>
  <c r="O24" i="12"/>
  <c r="Q24" i="12"/>
  <c r="V24" i="12"/>
  <c r="G34" i="12"/>
  <c r="I34" i="12"/>
  <c r="I33" i="12" s="1"/>
  <c r="K34" i="12"/>
  <c r="M34" i="12"/>
  <c r="O34" i="12"/>
  <c r="Q34" i="12"/>
  <c r="Q33" i="12" s="1"/>
  <c r="V34" i="12"/>
  <c r="G36" i="12"/>
  <c r="M36" i="12" s="1"/>
  <c r="I36" i="12"/>
  <c r="K36" i="12"/>
  <c r="K33" i="12" s="1"/>
  <c r="O36" i="12"/>
  <c r="Q36" i="12"/>
  <c r="V36" i="12"/>
  <c r="V33" i="12" s="1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O33" i="12" s="1"/>
  <c r="Q47" i="12"/>
  <c r="V47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AE58" i="12"/>
  <c r="I20" i="1"/>
  <c r="I19" i="1"/>
  <c r="I18" i="1"/>
  <c r="I17" i="1"/>
  <c r="F47" i="1"/>
  <c r="G47" i="1"/>
  <c r="G25" i="1" s="1"/>
  <c r="A25" i="1" s="1"/>
  <c r="H46" i="1"/>
  <c r="I46" i="1" s="1"/>
  <c r="H45" i="1"/>
  <c r="I45" i="1" s="1"/>
  <c r="H44" i="1"/>
  <c r="I44" i="1" s="1"/>
  <c r="H41" i="1"/>
  <c r="I41" i="1" s="1"/>
  <c r="H40" i="1"/>
  <c r="H39" i="1"/>
  <c r="I39" i="1" s="1"/>
  <c r="I47" i="1" s="1"/>
  <c r="I16" i="1" l="1"/>
  <c r="I21" i="1" s="1"/>
  <c r="I78" i="1"/>
  <c r="J56" i="1" s="1"/>
  <c r="H43" i="1"/>
  <c r="I43" i="1" s="1"/>
  <c r="H42" i="1"/>
  <c r="I42" i="1" s="1"/>
  <c r="G26" i="1"/>
  <c r="A26" i="1"/>
  <c r="G28" i="1"/>
  <c r="G23" i="1"/>
  <c r="H47" i="1"/>
  <c r="M26" i="14"/>
  <c r="M11" i="14"/>
  <c r="M34" i="14"/>
  <c r="M16" i="14"/>
  <c r="AF43" i="14"/>
  <c r="G26" i="14"/>
  <c r="M24" i="14"/>
  <c r="M21" i="14" s="1"/>
  <c r="M346" i="13"/>
  <c r="M273" i="13"/>
  <c r="M68" i="13"/>
  <c r="M990" i="13"/>
  <c r="M614" i="13"/>
  <c r="M8" i="13"/>
  <c r="G68" i="13"/>
  <c r="M793" i="13"/>
  <c r="M792" i="13" s="1"/>
  <c r="M649" i="13"/>
  <c r="M648" i="13" s="1"/>
  <c r="M425" i="13"/>
  <c r="M422" i="13" s="1"/>
  <c r="M1044" i="13"/>
  <c r="M1023" i="13" s="1"/>
  <c r="M623" i="13"/>
  <c r="M600" i="13"/>
  <c r="M599" i="13" s="1"/>
  <c r="M308" i="13"/>
  <c r="M65" i="13"/>
  <c r="M64" i="13" s="1"/>
  <c r="M52" i="13"/>
  <c r="M49" i="13" s="1"/>
  <c r="M33" i="12"/>
  <c r="M8" i="12"/>
  <c r="AF58" i="12"/>
  <c r="G33" i="12"/>
  <c r="J42" i="1"/>
  <c r="J44" i="1"/>
  <c r="J41" i="1"/>
  <c r="J46" i="1"/>
  <c r="J39" i="1"/>
  <c r="J47" i="1" s="1"/>
  <c r="J43" i="1"/>
  <c r="J45" i="1"/>
  <c r="J28" i="1"/>
  <c r="J26" i="1"/>
  <c r="G38" i="1"/>
  <c r="F38" i="1"/>
  <c r="J23" i="1"/>
  <c r="J24" i="1"/>
  <c r="J25" i="1"/>
  <c r="J27" i="1"/>
  <c r="E24" i="1"/>
  <c r="E26" i="1"/>
  <c r="J75" i="1" l="1"/>
  <c r="J72" i="1"/>
  <c r="J71" i="1"/>
  <c r="J68" i="1"/>
  <c r="J67" i="1"/>
  <c r="J63" i="1"/>
  <c r="J64" i="1"/>
  <c r="J60" i="1"/>
  <c r="J74" i="1"/>
  <c r="J59" i="1"/>
  <c r="J55" i="1"/>
  <c r="J76" i="1"/>
  <c r="J69" i="1"/>
  <c r="J58" i="1"/>
  <c r="J73" i="1"/>
  <c r="J62" i="1"/>
  <c r="J57" i="1"/>
  <c r="J66" i="1"/>
  <c r="J61" i="1"/>
  <c r="J54" i="1"/>
  <c r="J70" i="1"/>
  <c r="J77" i="1"/>
  <c r="J65" i="1"/>
  <c r="A23" i="1"/>
  <c r="J78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8342695D-4400-4D9B-98D4-6C7017EF2D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DB5E28-97D2-435A-871E-5ADD5702D6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47E466B6-75C5-4E00-9880-CEAF1D0C8F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9DA7C25-F35F-45B9-B562-ADE04B084A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Jarda</author>
  </authors>
  <commentList>
    <comment ref="S6" authorId="0" shapeId="0" xr:uid="{9EEFF854-C516-4D8E-9406-D6419823C3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4D9C65-8361-4BE8-85E1-BAB6C67676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<sst xmlns="http://schemas.openxmlformats.org/spreadsheetml/2006/main" count="3776" uniqueCount="1075">
  <si>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</si>
  <si>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</si>
  <si>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</si>
  <si>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</si>
  <si>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</si>
  <si>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</si>
  <si>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</si>
  <si>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</si>
  <si>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</si>
  <si>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</si>
  <si>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</si>
  <si>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</si>
  <si>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</si>
  <si>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</si>
  <si>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</si>
  <si>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</si>
  <si>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</si>
  <si>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</si>
  <si>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</si>
  <si>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</si>
  <si>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</si>
  <si>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</si>
  <si>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</si>
  <si>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</si>
  <si>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</si>
  <si>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</si>
  <si>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</si>
  <si>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</si>
  <si>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</si>
  <si>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</si>
  <si>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</si>
  <si>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</si>
  <si>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</si>
  <si>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</si>
  <si>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</si>
  <si>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</si>
  <si>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</si>
  <si>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</si>
  <si>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</si>
  <si>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</si>
  <si>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</si>
  <si>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</si>
  <si>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</si>
  <si>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</si>
  <si>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200405</t>
  </si>
  <si>
    <t>Realizace úspor energie - VOŠ pedagogická a a střední pedagogická škola Litomyšl</t>
  </si>
  <si>
    <t>Pardubický kraj</t>
  </si>
  <si>
    <t>Komenského náměstí 125</t>
  </si>
  <si>
    <t>Pardubice-Pardubice-Staré Město</t>
  </si>
  <si>
    <t>53002</t>
  </si>
  <si>
    <t>70892822</t>
  </si>
  <si>
    <t>CZ70892822</t>
  </si>
  <si>
    <t>Sinc s.r.o.</t>
  </si>
  <si>
    <t>Na Spravedlnosti 1533</t>
  </si>
  <si>
    <t>Pardubice - Zelené Předměstí</t>
  </si>
  <si>
    <t>28814878</t>
  </si>
  <si>
    <t>Stavba</t>
  </si>
  <si>
    <t>Stavební objekt</t>
  </si>
  <si>
    <t>01</t>
  </si>
  <si>
    <t>SO-001 Ostatní a vedlejší náklady</t>
  </si>
  <si>
    <t>1</t>
  </si>
  <si>
    <t xml:space="preserve"> Ostatní a vedlejší náklady</t>
  </si>
  <si>
    <t>SO-01 Budova školy</t>
  </si>
  <si>
    <t>Architektonicko-stavební řešení</t>
  </si>
  <si>
    <t>2</t>
  </si>
  <si>
    <t>Monitoring místností</t>
  </si>
  <si>
    <t>Monitoring místností-položky jsou dodávka včetně m</t>
  </si>
  <si>
    <t>Celkem za stavbu</t>
  </si>
  <si>
    <t>CZK</t>
  </si>
  <si>
    <t>Rekapitulace dílů</t>
  </si>
  <si>
    <t>Typ dílu</t>
  </si>
  <si>
    <t>_1</t>
  </si>
  <si>
    <t>Řídící systém</t>
  </si>
  <si>
    <t>_2</t>
  </si>
  <si>
    <t>Doplnění stávajícího silového rozvaděče 1.NP</t>
  </si>
  <si>
    <t>_3</t>
  </si>
  <si>
    <t>Doplnění stávajícího silového rozvaděče 2.NP</t>
  </si>
  <si>
    <t>_4</t>
  </si>
  <si>
    <t>Doplnění stávajícího silového rozvaděče 3.NP</t>
  </si>
  <si>
    <t>_5</t>
  </si>
  <si>
    <t>REGULACE MÍSTNOSTÍ - KABELY, MONTÁŽNÍ A NOSNÝ MATERIÁL, POMOCNÉ PRÁCE</t>
  </si>
  <si>
    <t>_6</t>
  </si>
  <si>
    <t>REGULACE MÍSTNOSTÍ - ZPROVOZNĚNÍ A OSTATNÍ NÁKLADY</t>
  </si>
  <si>
    <t>3</t>
  </si>
  <si>
    <t>Svislé a kompletní konstrukce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</si>
  <si>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</si>
  <si>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</si>
  <si>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</si>
  <si>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</si>
  <si>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</si>
  <si>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</si>
  <si>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</si>
  <si>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</si>
  <si>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</si>
  <si>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</si>
  <si>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</si>
  <si>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</si>
  <si>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</si>
  <si>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</si>
  <si>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</si>
  <si>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</si>
  <si>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</si>
  <si>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</si>
  <si>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</si>
  <si>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</si>
  <si>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</si>
  <si>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</si>
  <si>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</si>
  <si>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</si>
  <si>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</si>
  <si>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</si>
  <si>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</si>
  <si>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</si>
  <si>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</si>
  <si>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</si>
  <si>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</si>
  <si>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</si>
  <si>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</si>
  <si>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</si>
  <si>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</si>
  <si>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</si>
  <si>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</si>
  <si>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</si>
  <si>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</si>
  <si>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</si>
  <si>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</si>
  <si>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</si>
  <si>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</si>
  <si>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</si>
  <si>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</si>
  <si>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</si>
  <si>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</si>
  <si>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</si>
  <si>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</si>
  <si>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</si>
  <si>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</si>
  <si>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</si>
  <si>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</si>
  <si>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</si>
  <si>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</si>
  <si>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</si>
  <si>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</si>
  <si>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</si>
  <si>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</si>
  <si>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</si>
  <si>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005121011R</t>
  </si>
  <si>
    <t>Vybudování zařízení staveniště pro JKSO 801 až 803</t>
  </si>
  <si>
    <t>Soubor</t>
  </si>
  <si>
    <t>RTS 20/ II</t>
  </si>
  <si>
    <t>Indiv</t>
  </si>
  <si>
    <t>VRN</t>
  </si>
  <si>
    <t>POL99_</t>
  </si>
  <si>
    <t>Vybudování zpevněných ploch pro skladování materiálu, doprava a osazení kontejnerů pro skladování.</t>
  </si>
  <si>
    <t>POP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</si>
  <si>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</si>
  <si>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</si>
  <si>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</si>
  <si>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</si>
  <si>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</si>
  <si>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</si>
  <si>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</si>
  <si>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005121021R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</si>
  <si>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</si>
  <si>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</si>
  <si>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</si>
  <si>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</si>
  <si>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zdroje elektrické energie.</t>
  </si>
  <si>
    <t>Úklid v prostorách sociálního zařízení a kanceláří stavby.</t>
  </si>
  <si>
    <t>005121031R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</si>
  <si>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</si>
  <si>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</si>
  <si>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</si>
  <si>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</si>
  <si>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</si>
  <si>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</si>
  <si>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</si>
  <si>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</si>
  <si>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</si>
  <si>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00533T</t>
  </si>
  <si>
    <t>D+M informační celobarevný plakát (formát A3) v místě realizace</t>
  </si>
  <si>
    <t>Vlastní</t>
  </si>
  <si>
    <t>Práce</t>
  </si>
  <si>
    <t>POL1_1</t>
  </si>
  <si>
    <t>z materiálu odolného proti povětrnostním podmínkám, instalace po celou dobu realizace projektu na viditelném místě.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</si>
  <si>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</si>
  <si>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</si>
  <si>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</si>
  <si>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</si>
  <si>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</si>
  <si>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</si>
  <si>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</si>
  <si>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</si>
  <si>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005211040R</t>
  </si>
  <si>
    <t xml:space="preserve">Užívání veřejných ploch a prostranství  </t>
  </si>
  <si>
    <t xml:space="preserve">m2    </t>
  </si>
  <si>
    <t>POL99_8</t>
  </si>
  <si>
    <t>plocha: : 140</t>
  </si>
  <si>
    <t>VV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</si>
  <si>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</si>
  <si>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</si>
  <si>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</si>
  <si>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</si>
  <si>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</si>
  <si>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„Náklady na vyhotovení dokumentace skutečného provedení stavby v počtu třech  paré. Dokumentace bude předána v tištěné formě a na CD ve dvou formátech (veškerá dokumetnace v PDF,  výkresová část v DWG a PDF)“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</si>
  <si>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</si>
  <si>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</si>
  <si>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</si>
  <si>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005261012T</t>
  </si>
  <si>
    <t xml:space="preserve">Náklady spojené s pojištěním odpovědnosti za škodu jak je uvedeno v návrhu smlouvy o dílo </t>
  </si>
  <si>
    <t>005261024T</t>
  </si>
  <si>
    <t xml:space="preserve">Nákl.spojené se zříz.bank.záruky po dobu záruč.dob jak je uvedeno v návrhu smlouvy o dílo </t>
  </si>
  <si>
    <t>00602</t>
  </si>
  <si>
    <t>Restaurátorský průzkum vnějších omítek</t>
  </si>
  <si>
    <t>soubor</t>
  </si>
  <si>
    <t>Restaurátorský průzkum in situ. Na volných plochách fasád a na maskaronech, obou znacích, kartuších a vegetabilních ornamentech budou provedeny sondy až na podkladní zdivo (10ks).  Restaurátorský průzkum bude zpracován v souladu s vydaným stanoviskem památkové péče č.j. MěÚ Litomyšl 047141/2020 z 5.8.2020.</t>
  </si>
  <si>
    <t>00603</t>
  </si>
  <si>
    <t>Restaurátorský průzkum vnějších omítek- stratigrafie barevných vrstev.</t>
  </si>
  <si>
    <t>Bude zjištěna stratigrafie barevných vrstev. Z barevných vrstev budou odebrány vzorky a provedeny jejich nábrusy (10ks). Místa odběru vzorků na zjištění stratigrafie budou graficky zachycena na pohledech na fasády. Restaurátorský průzkum bude zpracován v souladu s vydaným stanoviskem památkové péče č.j. MěÚ Litomyšl 047141/2020 z 5.8.2020.</t>
  </si>
  <si>
    <t>00604</t>
  </si>
  <si>
    <t>Restaurátorský průzkum vnějších omítek-Sepsání restaurátorského průzkumu</t>
  </si>
  <si>
    <t>Sepsání restaurátorského průzkumu a jeho vyhodnocení a sepsání záměru obnovy. Předání dvou pare tištěné průzkumové zprávy spolu s digitální verzí. Restaurátorský průzkum bude zpracován v souladu s vydaným stanoviskem památkové péče č.j. MěÚ Litomyšl 047141/2020 z 5.8.2020.</t>
  </si>
  <si>
    <t>SUM</t>
  </si>
  <si>
    <t>END</t>
  </si>
  <si>
    <t>311231114RT3</t>
  </si>
  <si>
    <t>Zdivo nosné z cihel a tvarovek pálených pod omítku z cihel plných, 290x140x65 mm, P 15, na maltu MVC 2,5</t>
  </si>
  <si>
    <t>m3</t>
  </si>
  <si>
    <t>801-1</t>
  </si>
  <si>
    <t>D 1.1.1.1-D 1.1.1.22 střední zeď : 24*0,45*0,5</t>
  </si>
  <si>
    <t>317314125R00</t>
  </si>
  <si>
    <t>Podbetonování zhlaví nosníků zdivo šířky 250 mm</t>
  </si>
  <si>
    <t>kus</t>
  </si>
  <si>
    <t>801-4</t>
  </si>
  <si>
    <t>betonem C 16/20. Tloušťka lože 50 mm, délka 200 mm.</t>
  </si>
  <si>
    <t>SPI</t>
  </si>
  <si>
    <t>D 1.1.1.1-D 1.1.1.22 D5 : 115</t>
  </si>
  <si>
    <t>417351115R00</t>
  </si>
  <si>
    <t>Bednění bočnic ztužujících pásů a věnců včetně vzpěr zřízení</t>
  </si>
  <si>
    <t>m2</t>
  </si>
  <si>
    <t>D 1.1.1.1-D 1.1.1.22 střední zeď : 24*0,25*2</t>
  </si>
  <si>
    <t>417351116R00</t>
  </si>
  <si>
    <t>Bednění bočnic ztužujících pásů a věnců včetně vzpěr odstranění</t>
  </si>
  <si>
    <t>632451021R00</t>
  </si>
  <si>
    <t>Vyrovnávací potěr z cementové malty v pásu o průměrné (střední) tloušťce od 10 do 20 mm</t>
  </si>
  <si>
    <t>na zdivu jako podklad např. pod izolaci, na parapetech z prefabrikovaných dílců, pod oplechování apod., vodorovný nebo ve spádu do 15°, hlazený dřevěným hladítkem,</t>
  </si>
  <si>
    <t>Začátek provozního součtu</t>
  </si>
  <si>
    <t xml:space="preserve">  pod parapety : 2,2*39+2,2*19+1,8*2+1,7*12+1,41*2+2,2*3+2*2+2,06*1+0,8*2+1,25*8+2,2*2+1,8*26+2,0*9+0,93*11+1,8*1</t>
  </si>
  <si>
    <t xml:space="preserve">  1,05*4+1,3*6+2,0*11+1,45*2+1,94*1+1,79*4+1,45*2+1,94*1+1,18*9</t>
  </si>
  <si>
    <t xml:space="preserve">  Mezisoučet</t>
  </si>
  <si>
    <t>Konec provozního součtu</t>
  </si>
  <si>
    <t>321,37*0,2</t>
  </si>
  <si>
    <t>(1,35*9+1,25*12+0,5*2+1,35*3+1,1*11,0*1+1,35*3)*0,4</t>
  </si>
  <si>
    <t>978059511R00</t>
  </si>
  <si>
    <t>Odsekání a odebrání obkladů stěn z obkládaček vnitřních z jakýchkoliv materiálů, plochy do 1 m2</t>
  </si>
  <si>
    <t>801-3</t>
  </si>
  <si>
    <t>včetně otlučení podkladní omítky až na zdivo,</t>
  </si>
  <si>
    <t>Keram. obklad v koupelně 1.13 T14,T19 : (1,25+1,2*2+0,93+0,7*2)*0,45</t>
  </si>
  <si>
    <t>622300131R00</t>
  </si>
  <si>
    <t>Příprava podkladu vyrovnání podkladu tmelem tl. do 5 mm, včetně dodávky materiálu</t>
  </si>
  <si>
    <t>622300141R00</t>
  </si>
  <si>
    <t>Příprava podkladu montáž vyrovnávací vrstvy izolantem</t>
  </si>
  <si>
    <t>28376420.AR</t>
  </si>
  <si>
    <t>deska izolační tepelně izol.; extrudovaný polystyren; povrch drsný; rovná hrana; tl. 20,0 mm; součinitel tepelné vodivosti 0,034 W/mK; R = 0,590 m2K/W; obj. hmotnost 35,00 kg/m3</t>
  </si>
  <si>
    <t>SPCM</t>
  </si>
  <si>
    <t>Specifikace</t>
  </si>
  <si>
    <t>POL3_1</t>
  </si>
  <si>
    <t>321,37*0,2*1,2</t>
  </si>
  <si>
    <t>(1,35*9+1,25*12+0,5*2+1,35*3+1,1*11,0*1+1,35*3)*0,4*1,2</t>
  </si>
  <si>
    <t>781101111R00</t>
  </si>
  <si>
    <t>Příprava podkladu před provedením obkladu vyrovnání podkladu maltou ze SMS tl. do 7 mm</t>
  </si>
  <si>
    <t>800-771</t>
  </si>
  <si>
    <t>POL1_7</t>
  </si>
  <si>
    <t>781101210RT1</t>
  </si>
  <si>
    <t>Příprava podkladu pod obklady penetrace podkladu pod obklady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</si>
  <si>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</si>
  <si>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</si>
  <si>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</si>
  <si>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</si>
  <si>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</si>
  <si>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</si>
  <si>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</si>
  <si>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58581731R</t>
  </si>
  <si>
    <t>potěr cementový; opravný; pevnost v tlaku 30,0 MPa; pevnost v tahu za ohybu 5,00 MPa; tl. vrstvy 1,0 až 20,0 mm</t>
  </si>
  <si>
    <t>kg</t>
  </si>
  <si>
    <t>Keram. obklad v koupelně 1.13 T14,T19 : (1,25+1,2*2+0,93+0,7*2)*0,45*1,5*7</t>
  </si>
  <si>
    <t>5978136661PCT</t>
  </si>
  <si>
    <t>Obkládačka 20x25 dle výběru zadavatele</t>
  </si>
  <si>
    <t>Keram. obklad v koupelně 1.13 T14,T19 : (1,25+1,2*2+0,93+0,7*2)*0,45*1,2</t>
  </si>
  <si>
    <t>998781103R00</t>
  </si>
  <si>
    <t>Přesun hmot pro obklady keramické v objektech výšky do 24 m</t>
  </si>
  <si>
    <t>t</t>
  </si>
  <si>
    <t>631313611R00</t>
  </si>
  <si>
    <t xml:space="preserve">Mazanina z betonu prostého tl. přes 80 do 120 mm třídy C 16/20 ,  </t>
  </si>
  <si>
    <t>(z kameniva) hlazená dřevěným hladítkem</t>
  </si>
  <si>
    <t>D 1.1.1.1-D 1.1.1.22 střední zeď : 0,45*24*0,1</t>
  </si>
  <si>
    <t>602021142R00</t>
  </si>
  <si>
    <t xml:space="preserve">Omítka stěn z hotových směsí vrstva štuková, vápenná,  , tloušťka vrstvy 3 mm,  </t>
  </si>
  <si>
    <t>po jednotlivých vrstvách</t>
  </si>
  <si>
    <t>D 1.1.1.1-D 1.1.1.22 S08 : (7,9+3,35)*2,85+(2*7,95+19,95)*1,45</t>
  </si>
  <si>
    <t>602016193R00</t>
  </si>
  <si>
    <t>Omítka stěn z hotových směsí Doplňkové práce pro omítky stěn z hotových směsí_x000D_
 hloubková penetrace stěn akrylátová</t>
  </si>
  <si>
    <t>D 1.1.1.1-D 1.1.1.22 S08 : ((7,9+3,35)*2,85+(2*7,95+19,95)*1,45)*2</t>
  </si>
  <si>
    <t xml:space="preserve">  1,05*4+1,3*6+2,0*11+1,45*2+1,94*1+1,79*4+1,45*2+1,94*1+1,18*9+1,35*9+1,25*12+0,5*2+1,35*3+1,1*1</t>
  </si>
  <si>
    <t xml:space="preserve">  1,0*1+1,35*3+(39+19+2+12+2+3+2+1+2+8+2+26+9+11+1+4+6+11+2+1+4+2+1+9+9+12+2+3+1+1+3)*0,3</t>
  </si>
  <si>
    <t>422,72*0,1</t>
  </si>
  <si>
    <t>602021191R00</t>
  </si>
  <si>
    <t>Omítka stěn z hotových směsí Doplňkové práce pro omítky stěn z hotových směsí_x000D_
 podkladní nátěr pod tenkovrstvé omítky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</si>
  <si>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</si>
  <si>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</si>
  <si>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</si>
  <si>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T02 : 2,2*3,05*19</t>
  </si>
  <si>
    <t>T05 : 1,7*2,98*12</t>
  </si>
  <si>
    <t>T09 : 1,35*1*14</t>
  </si>
  <si>
    <t>T10 : 2*1*1</t>
  </si>
  <si>
    <t>T11 : 2*1,3*1</t>
  </si>
  <si>
    <t>T12 : 2,06*2,59*1</t>
  </si>
  <si>
    <t>T13 : 0,8*2,55*2</t>
  </si>
  <si>
    <t>T14 : 1,25*2,55*8</t>
  </si>
  <si>
    <t>T15 : 2,2*2,66*2</t>
  </si>
  <si>
    <t>T16 : 1,25*0,85*12</t>
  </si>
  <si>
    <t>T17 : 1,8*2,69*26</t>
  </si>
  <si>
    <t>T18 : 2*2,69*9</t>
  </si>
  <si>
    <t>T19 : 0,93*2,06*11</t>
  </si>
  <si>
    <t>T20 : 1,8*2,77*1</t>
  </si>
  <si>
    <t>T21 : 0,5*1,25*2</t>
  </si>
  <si>
    <t>T23 : 1,25*1,25*1</t>
  </si>
  <si>
    <t>T24 : 1,05*2,56*4</t>
  </si>
  <si>
    <t>T25 : 1,3*2,56*6</t>
  </si>
  <si>
    <t>T26 : 2*2,77*11</t>
  </si>
  <si>
    <t>T27 : 1,4*2,77*2</t>
  </si>
  <si>
    <t>T28 : 1,94*2,65*1</t>
  </si>
  <si>
    <t>T29 : 1,79*2,65*2</t>
  </si>
  <si>
    <t>T30 : 1,79*3,15*2</t>
  </si>
  <si>
    <t>T31 : 1,45*3,15*2</t>
  </si>
  <si>
    <t>T32 : 1,94*3,15*1</t>
  </si>
  <si>
    <t>T34 : 1,35*0,82*3</t>
  </si>
  <si>
    <t>T35 : 1,1*0,7*1</t>
  </si>
  <si>
    <t>T36 : 1*0,6*1</t>
  </si>
  <si>
    <t>T39 : 1,18*1,77*9</t>
  </si>
  <si>
    <t>T40 : 1*1,85*1</t>
  </si>
  <si>
    <t>T41 : 1,35*1*1</t>
  </si>
  <si>
    <t>T42 : 1,35*1*2</t>
  </si>
  <si>
    <t>T44 : 2*2,69*1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</si>
  <si>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</si>
  <si>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</si>
  <si>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</si>
  <si>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 xml:space="preserve">  D 1.1.1.1-D 1.1.1.22 : (3,05*2+2,0)*(39+19)+(2,73*2+1,8)*2+(2,98*2+1,7)*12+(3,05*2+1,41)*2+(3,76*2+2,2)*3+(1,0*2+1,35)*17</t>
  </si>
  <si>
    <t xml:space="preserve">  3,14+(1,0*2+2,12)*1+(1,5*2+3,25)*1+(2,55*2+0,8)*2+(2,55*2+1,25)*8+(2,66*2+2,2)*2+(0,85*2+1,25)*16</t>
  </si>
  <si>
    <t xml:space="preserve">  (2,69*2+1,8)*26+(2,69*2+2,0)*9+(2,06*2+0,93)*11+(2,77*2+1,8)*1+(1,25*2+0,5)*2+(1,25*2+1,25)*1</t>
  </si>
  <si>
    <t xml:space="preserve">  (2,53*2+1,05)*4+(2,56*2+1,3)*6+(2,77*2+2,0)*11+(2,77*2+1,4)*2+(2,65*2+1,94)*1+(2,65*2+1,79)*2</t>
  </si>
  <si>
    <t xml:space="preserve">  (3,15*2+1,79)*2+(3,15*2+1,45)*2+(3,15*2+1,94)*1+(0,82*2+1,35)*3+(0,7*2+1,1)*1+(0,6*2+1,0)*1+(1,77*2+1,18)*9</t>
  </si>
  <si>
    <t>1418,73*0,15</t>
  </si>
  <si>
    <t>422,72*0,15</t>
  </si>
  <si>
    <t>612481211RU1</t>
  </si>
  <si>
    <t>Vyztužení povrchu vnitřních stěn sklotextilní síťovinou s dodávkou síťoviny a stěrkového tmelu</t>
  </si>
  <si>
    <t>622473187RT2</t>
  </si>
  <si>
    <t>Příplatek za okenní začišťovací lištu včetně dodávky</t>
  </si>
  <si>
    <t>m</t>
  </si>
  <si>
    <t>D 1.1.1.17-T02 : (2,2+3,05*2)*19</t>
  </si>
  <si>
    <t>D 1.1.1.17-T05 : (1,7+2,98*2)*12</t>
  </si>
  <si>
    <t>D 1.1.1.17-T09 : (1,35+1*2)*14</t>
  </si>
  <si>
    <t>D 1.1.1.17-T10 : (2+1*2)*1</t>
  </si>
  <si>
    <t>D 1.1.1.17-T11 : (2+1,3*2)*1</t>
  </si>
  <si>
    <t>D 1.1.1.17-T12 : (2,06+2,59*2)*1</t>
  </si>
  <si>
    <t>D 1.1.1.17-T13 : (0,8+2,55*2)*2</t>
  </si>
  <si>
    <t>D 1.1.1.17-T14 : (1,25+2,55*2)*8</t>
  </si>
  <si>
    <t>D 1.1.1.17-T15 : (2,2+2,66*2)*2</t>
  </si>
  <si>
    <t>D 1.1.1.17-T16 : (1,25+0,85*2)*12</t>
  </si>
  <si>
    <t>D 1.1.1.17-T17 : (1,8+2,69*2)*26</t>
  </si>
  <si>
    <t>D 1.1.1.17-T18 : (2+2,69*2)*9</t>
  </si>
  <si>
    <t>D 1.1.1.17-T19 : (0,93+2,06*2)*11</t>
  </si>
  <si>
    <t>D 1.1.1.17-T20 : (1,8+2,77*2)*1</t>
  </si>
  <si>
    <t>D 1.1.1.17-T21 : (0,5+1,25*2)*2</t>
  </si>
  <si>
    <t>D 1.1.1.17-T23 : (1,25+1,25*2)*1</t>
  </si>
  <si>
    <t>D 1.1.1.17-T24 : (1,05+2,56*2)*4</t>
  </si>
  <si>
    <t>D 1.1.1.17-T25 : (1,3+2,56*2)*6</t>
  </si>
  <si>
    <t>D 1.1.1.17-T26 : (2+2,77*2)*11</t>
  </si>
  <si>
    <t>D 1.1.1.17-T27 : (1,45+2,65*2)*2</t>
  </si>
  <si>
    <t>D 1.1.1.17-T28 : (1,94+2,65*2)*1</t>
  </si>
  <si>
    <t>D 1.1.1.17-T29 : (1,79+2,65*2)*2</t>
  </si>
  <si>
    <t>D 1.1.1.17-T30 : (1,79+3,15*2)*2</t>
  </si>
  <si>
    <t>D 1.1.1.17-T31 : (1,45+3,15*2)*2</t>
  </si>
  <si>
    <t>D 1.1.1.17-T32 : (1,94+3,15*2)*1</t>
  </si>
  <si>
    <t>D 1.1.1.17-T34 : (1,35+0,82*2)*3</t>
  </si>
  <si>
    <t>D 1.1.1.17-T35 : (1,1+0,7*2)*1</t>
  </si>
  <si>
    <t>D 1.1.1.17-T36 : (1+0,6*2)*1</t>
  </si>
  <si>
    <t>D 1.1.1.17-T39 : (1,18+1,77*2)*9</t>
  </si>
  <si>
    <t>D 1.1.1.17-T40 : (1+1,85*2)*1</t>
  </si>
  <si>
    <t>D 1.1.1.17-T41 : (1,35+1*2)*1</t>
  </si>
  <si>
    <t>D 1.1.1.17-T42 : (1,35+1*2)*2</t>
  </si>
  <si>
    <t>D 1.1.1.17-T44 : (2+2,69*2)*1</t>
  </si>
  <si>
    <t>602016195R00</t>
  </si>
  <si>
    <t>Omítka stěn z hotových směsí Doplňkové práce pro omítky stěn z hotových směsí_x000D_
 hloubková penetrace stěn silikátová</t>
  </si>
  <si>
    <t xml:space="preserve">  (3,95*2+3,55)*1+(2,7*2+2,0)*1+(2,76*2+1,4)*1+(1,57*2+1,18)*1+(2,2*2+1,0)*1+(1,88*2+0,95)*1+(1,85*2+1,0)*1</t>
  </si>
  <si>
    <t>výmalba exteriér dle PD : 1463,63*0,18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</si>
  <si>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</si>
  <si>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</si>
  <si>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</si>
  <si>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622421780T00</t>
  </si>
  <si>
    <t>Oprava vněj.om.vápenné štuk.ostění -dle restaurátorského průzkumu</t>
  </si>
  <si>
    <t>1418,73*0,05</t>
  </si>
  <si>
    <t>6489911PC</t>
  </si>
  <si>
    <t>Osazení parapet.desek interiérových</t>
  </si>
  <si>
    <t>D 1.1.1.17-T02 : 2,2*19</t>
  </si>
  <si>
    <t>D 1.1.1.17-T05 : 1,7*12</t>
  </si>
  <si>
    <t>D 1.1.1.17-T09 : 1,35*14</t>
  </si>
  <si>
    <t>D 1.1.1.17-T10 : 2*1</t>
  </si>
  <si>
    <t>D 1.1.1.17-T11 : 2*1</t>
  </si>
  <si>
    <t>D 1.1.1.17-T12 : 2,06*1</t>
  </si>
  <si>
    <t>D 1.1.1.17-T13 : 0,8*2</t>
  </si>
  <si>
    <t>D 1.1.1.17-T14 : 1,25*8</t>
  </si>
  <si>
    <t>D 1.1.1.17-T15 : 2,2*2</t>
  </si>
  <si>
    <t>D 1.1.1.17-T16 : 1,25*12</t>
  </si>
  <si>
    <t>D 1.1.1.17-T17 : 1,8*26</t>
  </si>
  <si>
    <t>D 1.1.1.17-T18 : 2*9</t>
  </si>
  <si>
    <t>D 1.1.1.17-T19 : 0,93*11</t>
  </si>
  <si>
    <t>D 1.1.1.17-T20 : 1,8*1</t>
  </si>
  <si>
    <t>D 1.1.1.17-T21 : 0,5*2</t>
  </si>
  <si>
    <t>D 1.1.1.17-T23 : 1,25*1</t>
  </si>
  <si>
    <t>D 1.1.1.17-T24 : 1,05*4</t>
  </si>
  <si>
    <t>D 1.1.1.17-T25 : 1,3*6</t>
  </si>
  <si>
    <t>D 1.1.1.17-T26 : 2*11</t>
  </si>
  <si>
    <t>D 1.1.1.17-T27 : 1,45*2</t>
  </si>
  <si>
    <t>D 1.1.1.17-T28 : 1,94*1</t>
  </si>
  <si>
    <t>D 1.1.1.17-T29 : 1,79*2</t>
  </si>
  <si>
    <t>D 1.1.1.17-T30 : 1,79*2</t>
  </si>
  <si>
    <t>D 1.1.1.17-T31 : 1,45*2</t>
  </si>
  <si>
    <t>D 1.1.1.17-T32 : 1,94*1</t>
  </si>
  <si>
    <t>D 1.1.1.17-T34 : 1,35*3</t>
  </si>
  <si>
    <t>D 1.1.1.17-T35 : 1,1*1</t>
  </si>
  <si>
    <t>D 1.1.1.17-T36 : 1*1</t>
  </si>
  <si>
    <t>D 1.1.1.17-T39 : 1,18*9</t>
  </si>
  <si>
    <t>D 1.1.1.17-T40 : 1*1</t>
  </si>
  <si>
    <t>D 1.1.1.17-T41 : 1,35*1</t>
  </si>
  <si>
    <t>D 1.1.1.17-T42 : 1,35*2</t>
  </si>
  <si>
    <t>D 1.1.1.17-T44 : 2*1</t>
  </si>
  <si>
    <t>651PC</t>
  </si>
  <si>
    <t>Interiérový parapet dřevěný dodávka,specifikace dle PD</t>
  </si>
  <si>
    <t xml:space="preserve">m     </t>
  </si>
  <si>
    <t xml:space="preserve">  D 1.1.1.17-T02 : 2,2*19</t>
  </si>
  <si>
    <t xml:space="preserve">  D 1.1.1.17-T05 : 1,7*12</t>
  </si>
  <si>
    <t xml:space="preserve">  D 1.1.1.17-T09 : 1,35*14</t>
  </si>
  <si>
    <t xml:space="preserve">  D 1.1.1.17-T10 : 2*1</t>
  </si>
  <si>
    <t xml:space="preserve">  D 1.1.1.17-T11 : 2*1</t>
  </si>
  <si>
    <t xml:space="preserve">  D 1.1.1.17-T12 : 2,06*1</t>
  </si>
  <si>
    <t xml:space="preserve">  D 1.1.1.17-T13 : 0,8*2</t>
  </si>
  <si>
    <t xml:space="preserve">  D 1.1.1.17-T14 : 1,25*8</t>
  </si>
  <si>
    <t xml:space="preserve">  D 1.1.1.17-T15 : 2,2*2</t>
  </si>
  <si>
    <t xml:space="preserve">  D 1.1.1.17-T16 : 1,25*12</t>
  </si>
  <si>
    <t xml:space="preserve">  D 1.1.1.17-T17 : 1,8*26</t>
  </si>
  <si>
    <t xml:space="preserve">  D 1.1.1.17-T18 : 2*9</t>
  </si>
  <si>
    <t xml:space="preserve">  D 1.1.1.17-T19 : 0,93*11</t>
  </si>
  <si>
    <t xml:space="preserve">  D 1.1.1.17-T20 : 1,8*1</t>
  </si>
  <si>
    <t xml:space="preserve">  D 1.1.1.17-T21 : 0,5*2</t>
  </si>
  <si>
    <t xml:space="preserve">  D 1.1.1.17-T23 : 1,25*1</t>
  </si>
  <si>
    <t xml:space="preserve">  D 1.1.1.17-T24 : 1,05*4</t>
  </si>
  <si>
    <t xml:space="preserve">  D 1.1.1.17-T25 : 1,3*6</t>
  </si>
  <si>
    <t xml:space="preserve">  D 1.1.1.17-T26 : 2*11</t>
  </si>
  <si>
    <t xml:space="preserve">  D 1.1.1.17-T27 : 1,45*2</t>
  </si>
  <si>
    <t xml:space="preserve">  D 1.1.1.17-T28 : 1,94*1</t>
  </si>
  <si>
    <t xml:space="preserve">  D 1.1.1.17-T29 : 1,79*2</t>
  </si>
  <si>
    <t xml:space="preserve">  D 1.1.1.17-T30 : 1,79*2</t>
  </si>
  <si>
    <t xml:space="preserve">  D 1.1.1.17-T31 : 1,45*2</t>
  </si>
  <si>
    <t xml:space="preserve">  D 1.1.1.17-T32 : 1,94*1</t>
  </si>
  <si>
    <t xml:space="preserve">  D 1.1.1.17-T34 : 1,35*3</t>
  </si>
  <si>
    <t xml:space="preserve">  D 1.1.1.17-T35 : 1,1*1</t>
  </si>
  <si>
    <t xml:space="preserve">  D 1.1.1.17-T36 : 1*1</t>
  </si>
  <si>
    <t xml:space="preserve">  D 1.1.1.17-T39 : 1,18*9</t>
  </si>
  <si>
    <t xml:space="preserve">  D 1.1.1.17-T40 : 1*1</t>
  </si>
  <si>
    <t xml:space="preserve">  D 1.1.1.17-T41 : 1,35*1</t>
  </si>
  <si>
    <t xml:space="preserve">  D 1.1.1.17-T42 : 1,35*2</t>
  </si>
  <si>
    <t xml:space="preserve">  D 1.1.1.17-T44 : 2*1</t>
  </si>
  <si>
    <t>271,9*1,1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</si>
  <si>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</si>
  <si>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</si>
  <si>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</si>
  <si>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</si>
  <si>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pohled A : 55,798*19,01</t>
  </si>
  <si>
    <t>pohled B : 32,34*19,01</t>
  </si>
  <si>
    <t>pohled C : (6,4+6,55+8,7+6,55+3+2,9)*19,01</t>
  </si>
  <si>
    <t>pohled D : (20,284+9,95)*19,01</t>
  </si>
  <si>
    <t>pohled E : 17,65*19,01</t>
  </si>
  <si>
    <t>pohled F : 3,7*19,01</t>
  </si>
  <si>
    <t>pohled G : 10,91*19,01</t>
  </si>
  <si>
    <t>pohled H : 10,91*19,01</t>
  </si>
  <si>
    <t>pohled I : 10,13*17,01</t>
  </si>
  <si>
    <t>pohled J : 10*17,01</t>
  </si>
  <si>
    <t>941941192R00</t>
  </si>
  <si>
    <t>Montáž lešení lehkého pracovního řadového s podlahami příplatek za každý další i započatý měsíc použití lešení_x000D_
 šířky šířky od 0,80 do 1,00 m a výšky přes 10 do 30 m</t>
  </si>
  <si>
    <t xml:space="preserve">  pohled A : 55,798*19,01</t>
  </si>
  <si>
    <t xml:space="preserve">  pohled B : 32,34*19,01</t>
  </si>
  <si>
    <t xml:space="preserve">  pohled C : (6,4+6,55+8,7+6,55+3+2,9)*19,01</t>
  </si>
  <si>
    <t xml:space="preserve">  pohled D : (20,284+9,95)*19,01</t>
  </si>
  <si>
    <t xml:space="preserve">  pohled E : 17,65*19,01</t>
  </si>
  <si>
    <t xml:space="preserve">  pohled F : 3,7*19,01</t>
  </si>
  <si>
    <t xml:space="preserve">  pohled G : 10,91*19,01</t>
  </si>
  <si>
    <t xml:space="preserve">  pohled H : 10,91*19,01</t>
  </si>
  <si>
    <t xml:space="preserve">  pohled I : 10,13*17,01</t>
  </si>
  <si>
    <t xml:space="preserve">  pohled J : 10*17,01</t>
  </si>
  <si>
    <t>4061,56572*2</t>
  </si>
  <si>
    <t>941941832R00</t>
  </si>
  <si>
    <t>Demontáž lešení lehkého řadového s podlahami šířky od 0,8 do 1 m, výšky přes 10 do 30 m</t>
  </si>
  <si>
    <t>941955003R00</t>
  </si>
  <si>
    <t>Lešení lehké pracovní pomocné pomocné, o výšce lešeňové podlahy přes 1,9 do 2,5 m</t>
  </si>
  <si>
    <t>271,9*1,5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</si>
  <si>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</si>
  <si>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</si>
  <si>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</si>
  <si>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</si>
  <si>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</si>
  <si>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</si>
  <si>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</si>
  <si>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</si>
  <si>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</si>
  <si>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stříšky_x000D_
 šířky do 2 m</t>
  </si>
  <si>
    <t>20*2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</si>
  <si>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</si>
  <si>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</si>
  <si>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</si>
  <si>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</si>
  <si>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</si>
  <si>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800,26+1063,17+1091,51+1059,16+1142</t>
  </si>
  <si>
    <t>952902121R00</t>
  </si>
  <si>
    <t>Čištění budov odstranění holubího trusu z podlah tl. do 5 cm</t>
  </si>
  <si>
    <t>- vyčištění půdy od ptačího trusu 1142 m2 : 1142</t>
  </si>
  <si>
    <t>952902211R00</t>
  </si>
  <si>
    <t>Čištění budov dezinfekce podlah a stěn - mikrobi z holubího trusu 1x</t>
  </si>
  <si>
    <t>952902212R00</t>
  </si>
  <si>
    <t>Čištění budov dezinsekce podlah a stěn - holubí roztoči 1x</t>
  </si>
  <si>
    <t>95295</t>
  </si>
  <si>
    <t>Demontováž a po provedení repase opět umístění stávajích bezpečnostní značek a tabulek</t>
  </si>
  <si>
    <t>909      R00</t>
  </si>
  <si>
    <t>Hzs-nezmeritelne stavebni prace</t>
  </si>
  <si>
    <t>h</t>
  </si>
  <si>
    <t>Prav.M</t>
  </si>
  <si>
    <t>HZS</t>
  </si>
  <si>
    <t>POL10_8</t>
  </si>
  <si>
    <t>50</t>
  </si>
  <si>
    <t>979011111R00</t>
  </si>
  <si>
    <t>Svislá doprava suti a vybouraných hmot za prvé podlaží nad nebo pod základním podlažím</t>
  </si>
  <si>
    <t>POL1_3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</si>
  <si>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</si>
  <si>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</si>
  <si>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</si>
  <si>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</si>
  <si>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</si>
  <si>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</si>
  <si>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</si>
  <si>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</si>
  <si>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</si>
  <si>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</si>
  <si>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</si>
  <si>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979990210R00</t>
  </si>
  <si>
    <t xml:space="preserve">Poplatek za skládku nebezpečný odpad - holubí trus,  </t>
  </si>
  <si>
    <t>965081112R00</t>
  </si>
  <si>
    <t>Bourání podlah z dlaždic půdních,  , plochy do 1 m2</t>
  </si>
  <si>
    <t>bez podkladního lože, s jakoukoliv výplní spár</t>
  </si>
  <si>
    <t>D 1.1.1.1-D 1.1.1.22 : 0,45*24</t>
  </si>
  <si>
    <t>965082922R00</t>
  </si>
  <si>
    <t>Odstranění násypu pod podlahami a ochranného na střechách tloušťky do 100 mm, plochy do 2 m2</t>
  </si>
  <si>
    <t>D 1.1.1.1-D 1.1.1.22 : 0,45*24*0,09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</si>
  <si>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</si>
  <si>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</si>
  <si>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</si>
  <si>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T05 : 6*2*12</t>
  </si>
  <si>
    <t>T09 : 2*14</t>
  </si>
  <si>
    <t>T10 : 1</t>
  </si>
  <si>
    <t>T11 : 3</t>
  </si>
  <si>
    <t>T12 : 6</t>
  </si>
  <si>
    <t>T13 : 2*2</t>
  </si>
  <si>
    <t>T14 : 4*8</t>
  </si>
  <si>
    <t>T15 : 9*2*2</t>
  </si>
  <si>
    <t>T16 : 2*12</t>
  </si>
  <si>
    <t>T17 : 6*2*26</t>
  </si>
  <si>
    <t>T18 : 6*2*9</t>
  </si>
  <si>
    <t>T19 : 2*11</t>
  </si>
  <si>
    <t>T20 : 6*2*1</t>
  </si>
  <si>
    <t>T21 : 2</t>
  </si>
  <si>
    <t>T23 : 4</t>
  </si>
  <si>
    <t>T24 : 2*4</t>
  </si>
  <si>
    <t>T25 : 4*6</t>
  </si>
  <si>
    <t>T26 : 9*2*11</t>
  </si>
  <si>
    <t>T27 : 6*2*2</t>
  </si>
  <si>
    <t>T28 : 6*2*1</t>
  </si>
  <si>
    <t>T29 : 9*2*2</t>
  </si>
  <si>
    <t>T30 : 9*2*2</t>
  </si>
  <si>
    <t>T31 : 6*2*2</t>
  </si>
  <si>
    <t>T32 : 9*2*1</t>
  </si>
  <si>
    <t>T34 : 3</t>
  </si>
  <si>
    <t>T35 : 1</t>
  </si>
  <si>
    <t>T36 : 1</t>
  </si>
  <si>
    <t>T39 : 2*9</t>
  </si>
  <si>
    <t>T40 : 1</t>
  </si>
  <si>
    <t>T41 : 1</t>
  </si>
  <si>
    <t>T42 : 2</t>
  </si>
  <si>
    <t>T44 : 6*2*1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</si>
  <si>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</si>
  <si>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</si>
  <si>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</si>
  <si>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968062355R00</t>
  </si>
  <si>
    <t>Vybourání dřevěných rámů oken dvojitých nebo zdvojených, plochy do 2 m2</t>
  </si>
  <si>
    <t>968062356R00</t>
  </si>
  <si>
    <t>Vybourání dřevěných rámů oken dvojitých nebo zdvojených, plochy do 4 m2</t>
  </si>
  <si>
    <t>968062357R00</t>
  </si>
  <si>
    <t>Vybourání dřevěných rámů oken dvojitých nebo zdvojených, plochy přes 4 m2</t>
  </si>
  <si>
    <t>968095003T00</t>
  </si>
  <si>
    <t>Bourání parapetů dřevěných š. nad 50 cm</t>
  </si>
  <si>
    <t>973031325R00</t>
  </si>
  <si>
    <t>Vysekání v cihelném zdivu výklenků a kapes kapes na jakoukoliv maltu vápennou nebo vápenocementovou, plochy do 0,1 m2, hloubky do 300 mm</t>
  </si>
  <si>
    <t>D 1.1.1.1-D 1.1.1.22 : 115</t>
  </si>
  <si>
    <t>978013191R00</t>
  </si>
  <si>
    <t>Otlučení omítek vápenných nebo vápenocementových vnitřních s vyškrabáním spár, s očištěním zdiva stěn, v rozsahu do 100 %</t>
  </si>
  <si>
    <t>978015291R00</t>
  </si>
  <si>
    <t>Otlučení omítek vápenných nebo vápenocementových vnějších s vyškrabáním spár, s očištěním zdiva_x000D_
 1. až 4. stupni složitosti, v rozsahu do 100 %</t>
  </si>
  <si>
    <t>979990162R00</t>
  </si>
  <si>
    <t>Poplatek za skládku dřevo+sklo, skupina 17 02 01 a 17 02 02 z Katalogu odpadů</t>
  </si>
  <si>
    <t>979093111R00</t>
  </si>
  <si>
    <t>Uložení suti na skládku bez zhutnění</t>
  </si>
  <si>
    <t>800-6</t>
  </si>
  <si>
    <t>s hrubým urovnáním,</t>
  </si>
  <si>
    <t>999281111R00</t>
  </si>
  <si>
    <t xml:space="preserve">Přesun hmot pro opravy a údržbu objektů pro opravy a údržbu dosavadních objektů včetně vnějších plášťů_x000D_
 výšky do 25 m,  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</si>
  <si>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</si>
  <si>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</si>
  <si>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</si>
  <si>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</si>
  <si>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D 1.1.1.1-D 1.1.1.22 : 115*0,24*0,25</t>
  </si>
  <si>
    <t>0,45*0,24*49</t>
  </si>
  <si>
    <t>711151111RU1</t>
  </si>
  <si>
    <t>Provedení izolace proti zemní vlhkosti samolepicími pásy vodorovně, včetně dodávky pásu</t>
  </si>
  <si>
    <t>711199097R00</t>
  </si>
  <si>
    <t xml:space="preserve">Provedení izolace proti zemní vlhkosti ostatní příplatek za plochu do 10 m2 , pásy,   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</si>
  <si>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</si>
  <si>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</si>
  <si>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</si>
  <si>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713111111RT2</t>
  </si>
  <si>
    <t>Montáž tepelné izolace stropů kladené vrchem, volně, dvouvrstvá</t>
  </si>
  <si>
    <t>800-713</t>
  </si>
  <si>
    <t>D 1.1.1.1-D 1.1.1.22 S01 : 3,33*7,75</t>
  </si>
  <si>
    <t>S02 : 3,125*23,715+(3,125+5,37)/2*2,4+10,26*3,125</t>
  </si>
  <si>
    <t>S03 : (35,58+35,47)/2*3,1</t>
  </si>
  <si>
    <t>S04 : 14,07*7,81</t>
  </si>
  <si>
    <t>S05 : (55,12+54,82)/2*8,05-33,22*0,3</t>
  </si>
  <si>
    <t>S06 : (32,14+31,85)/2*7,75</t>
  </si>
  <si>
    <t>S07 : 3,4*8,31+2*7,1*6,1+8,95*3,15</t>
  </si>
  <si>
    <t>713111231RK4</t>
  </si>
  <si>
    <t>Montáž tepelné izolace stropů parotěsná zábrana stropů shora s přelepením spojů, včetně dodávky fólie</t>
  </si>
  <si>
    <t>713131618T00</t>
  </si>
  <si>
    <t>Izolace tepelná vnitř.stěn,tmel desky minerální, tepelně izolační materiál z tl.160 mm-dle popisu</t>
  </si>
  <si>
    <t>Očištění povrchu stěny od prachu, nařezání izolačních desek na požadovaný rozměr, dodávka a nanesení lepicího tmelu, dodávka a osazení desek.</t>
  </si>
  <si>
    <t>Masivní minerální, monolitický, tepelněizolační materiál z kalciumsilikát-hydrátu, vápence, písku, cementu, vody a přísady na tvorbu pórů (poréznost &gt; 95 % objemových)</t>
  </si>
  <si>
    <t>713191126T00</t>
  </si>
  <si>
    <t>Izolace tepelné překrytím difuzní folií spoje mechanicky kotveny dle PD, folie standart dle PD</t>
  </si>
  <si>
    <t>63151406R</t>
  </si>
  <si>
    <t>deska izolační minerální vlákno; tl. 100,0 mm; součinitel tepelné vodivosti 0,035 W/mK; R = 2,800 m2K/W; obj. hmotnost 40,00 kg/m3; hydrofobizováno</t>
  </si>
  <si>
    <t xml:space="preserve">  D 1.1.1.1-D 1.1.1.22 S01 : 3,33*7,75</t>
  </si>
  <si>
    <t xml:space="preserve">  S02 : 3,125*23,715+(3,125+5,37)/2*2,4+10,26*3,125</t>
  </si>
  <si>
    <t xml:space="preserve">  S03 : (35,58+35,47)/2*3,1</t>
  </si>
  <si>
    <t xml:space="preserve">  S04 : 14,07*7,81</t>
  </si>
  <si>
    <t xml:space="preserve">  S05 : (55,12+54,82)/2*8,05-33,22*0,3</t>
  </si>
  <si>
    <t xml:space="preserve">  S06 : (32,14+31,85)/2*7,75</t>
  </si>
  <si>
    <t xml:space="preserve">  S07 : 3,4*8,31+2*7,1*6,1+8,95*3,15</t>
  </si>
  <si>
    <t>1185,75782*1,02*2</t>
  </si>
  <si>
    <t>998713103R00</t>
  </si>
  <si>
    <t>Přesun hmot pro izolace tepelné v objektech výšky do 24 m</t>
  </si>
  <si>
    <t>50 m vodorovně</t>
  </si>
  <si>
    <t>762313112R00</t>
  </si>
  <si>
    <t>Montáž ocelových spojovacích prostředků svorníků, šroubů _x000D_
 délky přes 150 do 300 mm</t>
  </si>
  <si>
    <t>800-762</t>
  </si>
  <si>
    <t>D 1.1.1.1-D 1.1.1.22 D1 : 3*2*5</t>
  </si>
  <si>
    <t>D2 : 3*2*2</t>
  </si>
  <si>
    <t>762332932RV1</t>
  </si>
  <si>
    <t>Vázané konstrukce krovů doplnění části střešní vazby z hranolků, hranolů včetně dodávky řeziva_x000D_
 průřezové plochy přes 120 do 224 cm2, bez dodávky řeziva</t>
  </si>
  <si>
    <t>D 1.1.1.1-D 1.1.1.22 ozn 12 krokev : 2*3</t>
  </si>
  <si>
    <t>762332934RV1</t>
  </si>
  <si>
    <t>Vázané konstrukce krovů doplnění části střešní vazby z hranolků, hranolů včetně dodávky řeziva_x000D_
 průřezové plochy přes 288 do 450 cm2, bez dodávky řeziva</t>
  </si>
  <si>
    <t>D 1.1.1.1-D 1.1.1.22 ozn 12 vzpěra : 1,5*1</t>
  </si>
  <si>
    <t>D 1.1.1.1-D 1.1.1.22 ozn 12 sloupek : 2,6*2</t>
  </si>
  <si>
    <t xml:space="preserve">  D 1.1.1.1-D 1.1.1.22 ozn 12 vaznice : 5*1</t>
  </si>
  <si>
    <t xml:space="preserve">  2*1</t>
  </si>
  <si>
    <t>7</t>
  </si>
  <si>
    <t>D 1.1.1.1-D 1.1.1.22 ozn 12 vazný trám : 2,5*1</t>
  </si>
  <si>
    <t>762395000R00</t>
  </si>
  <si>
    <t>Spojovací a ochranné prostředky svory, prkna, hřebíky, pásová ocel, vruty, impregnace</t>
  </si>
  <si>
    <t>D 1.1.1.1-D 1.1.1.22 ozn 12 krokev : 2*3*0,13*0,13</t>
  </si>
  <si>
    <t>D 1.1.1.1-D 1.1.1.22 ozn 12 vzpěra : 1,5*1*0,18*0,21</t>
  </si>
  <si>
    <t>D 1.1.1.1-D 1.1.1.22 ozn 12 sloupek : 2,6*2*0,2*0,2</t>
  </si>
  <si>
    <t>7*0,2*0,28</t>
  </si>
  <si>
    <t>D 1.1.1.1-D 1.1.1.22 ozn 12 vazný trám : 2,5*1*0,2*0,24</t>
  </si>
  <si>
    <t>762523104R00</t>
  </si>
  <si>
    <t>Položení podlah montáž_x000D_
 z prken hoblovaných na sraz</t>
  </si>
  <si>
    <t>D 1.1.1.1-D 1.1.1.22 ozn 13 podlaha lávky : 98,84</t>
  </si>
  <si>
    <t>S03 servisní plocha : (35,58+35,47)/2*3,1</t>
  </si>
  <si>
    <t>S06 servisní plocha : (32,14+31,85)/2*7,75</t>
  </si>
  <si>
    <t>762595000R00</t>
  </si>
  <si>
    <t>Spojovací a ochranné prostředky hřebíky, vruty, impregnace</t>
  </si>
  <si>
    <t xml:space="preserve">  D 1.1.1.1-D 1.1.1.22 ozn 8 podlaha lávky : 98,84</t>
  </si>
  <si>
    <t xml:space="preserve">  S03 servisní plocha : (35,58+35,47)/2*3,1</t>
  </si>
  <si>
    <t xml:space="preserve">  S06 servisní plocha : (32,14+31,85)/2*7,75</t>
  </si>
  <si>
    <t>456,92875*0,025</t>
  </si>
  <si>
    <t>762714110R00</t>
  </si>
  <si>
    <t>Prostorové vázané konstrukce z řeziva montáž hraněného spojovaného ocelovými spojkami, průřezové plochy do 120 cm2</t>
  </si>
  <si>
    <t>včetně vyvrtání děr, osazení svorníků a dotažení rektifikačních článků.</t>
  </si>
  <si>
    <t xml:space="preserve">  D 1.1.1.1-D 1.1.1.22 ozn 8 hranol lávka : 246,9</t>
  </si>
  <si>
    <t xml:space="preserve">  0,8*190</t>
  </si>
  <si>
    <t>398,9</t>
  </si>
  <si>
    <t>762795000R00</t>
  </si>
  <si>
    <t>Spojovací a ochranné prostředky hřebíky, svory, fiksační prkna, impregnace</t>
  </si>
  <si>
    <t>398,9*0,08*0,12</t>
  </si>
  <si>
    <t>762822130R00</t>
  </si>
  <si>
    <t>Stropnice montáž_x000D_
 z hraněného a polohraněného řeziva s trámovými výměnami, průřezové plochy přes 288 do 450 cm2</t>
  </si>
  <si>
    <t>D 1.1.1.1-D 1.1.1.22 ozn 9 hranol podlaha : 745,02</t>
  </si>
  <si>
    <t>762895000R00</t>
  </si>
  <si>
    <t>Spojovací a ochranné prostředky hřebíky, svory, impregnace</t>
  </si>
  <si>
    <t>D 1.1.1.1-D 1.1.1.22 ozn 9 hranol podlaha : 0,14*0,26*745,02</t>
  </si>
  <si>
    <t>767995101R00</t>
  </si>
  <si>
    <t>Výroba a montáž atypických kovovových doplňků staveb hmotnosti do 5 kg</t>
  </si>
  <si>
    <t>800-767</t>
  </si>
  <si>
    <t>D 1.1.1.1-D 1.1.1.22 D2 : 0,3*0,22*2*2*48</t>
  </si>
  <si>
    <t>762992</t>
  </si>
  <si>
    <t>DMTZ+M VZD jednotek dle popisu v PD</t>
  </si>
  <si>
    <t xml:space="preserve">ks    </t>
  </si>
  <si>
    <t>ozn 14 : 4</t>
  </si>
  <si>
    <t>762993</t>
  </si>
  <si>
    <t>Opatrné rozebrání střešního pláště 2x3m dle popisu-včetně veškerého materiálu</t>
  </si>
  <si>
    <t>ozn 15 : 1</t>
  </si>
  <si>
    <t>762999R</t>
  </si>
  <si>
    <t>oprava nevhodných spojů,včetně veškerého materiálu</t>
  </si>
  <si>
    <t>D 1.1.1.1-D 1.1.1.22 : 1</t>
  </si>
  <si>
    <t>13611220R</t>
  </si>
  <si>
    <t>plech ocelový válcovaný za tepla S235 (11375); povrch hladký; tl.  6,00 mm</t>
  </si>
  <si>
    <t>D 1.1.1.1-D 1.1.1.22 D2 : 0,3*0,22*2*2*0,048*1,08</t>
  </si>
  <si>
    <t>311110220000R</t>
  </si>
  <si>
    <t>matice ocel.pozink.; přesná šestihranná; M16; pevnost 8.8</t>
  </si>
  <si>
    <t>D 1.1.1.1-D 1.1.1.22 D1 : 3*2*5*4</t>
  </si>
  <si>
    <t>D2 : 3*2*2*4</t>
  </si>
  <si>
    <t>31121222R</t>
  </si>
  <si>
    <t>podložka spojovací, pod dřevěné konstrukce; ocelová; d = 58,0 mm; d díry = 18,0 mm; tl = 5,00 mm</t>
  </si>
  <si>
    <t>1000 ks</t>
  </si>
  <si>
    <t>D 1.1.1.1-D 1.1.1.22 D1 : 3*2*5*2*0,002</t>
  </si>
  <si>
    <t>D2 : 3*2*2*2*0,002</t>
  </si>
  <si>
    <t>311755212R</t>
  </si>
  <si>
    <t>prvek spojovací úhelník statický s otvory a výztuhou; tl.3 mm, šířka 90 mm; ocelový plech žárově pozinkovaný,jako spojovací materiál slouží kroužkové (konvexní) hřebíky pr.4mm nebo vruty,svorníky a matice</t>
  </si>
  <si>
    <t>D 1.1.1.1-D 1.1.1.22 D1 : 5*4</t>
  </si>
  <si>
    <t>Koeficient : 1,1</t>
  </si>
  <si>
    <t xml:space="preserve">Koeficient : </t>
  </si>
  <si>
    <t>31179129R</t>
  </si>
  <si>
    <t>tyč závitová M16; l = 1 000 mm; mat. ocel 4,8 - DIN 975; povrch pozink</t>
  </si>
  <si>
    <t>D 1.1.1.1-D 1.1.1.22 D1 : 3*2*5*0,2</t>
  </si>
  <si>
    <t>D2 : 3*2*2*0,35</t>
  </si>
  <si>
    <t>60512586T</t>
  </si>
  <si>
    <t>Prkno SM tl. 22-25 mm dl. do 3 m  š.100-200 mm, I. jakost-hoblované</t>
  </si>
  <si>
    <t>456,92875*0,025*1,1</t>
  </si>
  <si>
    <t>6051519912T</t>
  </si>
  <si>
    <t>Hranol SM/JD 1 8x12 délka 300-600 cm</t>
  </si>
  <si>
    <t>605152161T</t>
  </si>
  <si>
    <t>Hranol SM/JD 1 13x13 délka 300-600 cm</t>
  </si>
  <si>
    <t xml:space="preserve">m3    </t>
  </si>
  <si>
    <t>D 1.1.1.1-D 1.1.1.22 ozn 12 krokev : 2*3*0,13*0,13*1,1</t>
  </si>
  <si>
    <t>60515246T</t>
  </si>
  <si>
    <t>Hranol SM/JD 1 14x26 délka nad 600 cm</t>
  </si>
  <si>
    <t>D 1.1.1.1-D 1.1.1.22 ozn 9 hranol podlaha : 0,14*0,26*745,02*1,1</t>
  </si>
  <si>
    <t>605152711T</t>
  </si>
  <si>
    <t>Hranol SM/JD 1 18x21 délka 300-600 cm</t>
  </si>
  <si>
    <t>D 1.1.1.1-D 1.1.1.22 ozn 12 vzpěra : 1,5*1*0,18*0,21*1,1</t>
  </si>
  <si>
    <t>60515278R</t>
  </si>
  <si>
    <t>hranol SM/JD; tl = 200,0 mm; š = 200 mm; l = 2 000 až 3 900 mm; jakost I</t>
  </si>
  <si>
    <t>D 1.1.1.1-D 1.1.1.22 ozn 12 sloupek : 2,6*2*0,2*0,2*1,1</t>
  </si>
  <si>
    <t>605152831T</t>
  </si>
  <si>
    <t>Hranol SM/JD 1 20x28 délka 400-600 cm</t>
  </si>
  <si>
    <t>7*0,2*0,28*1,1</t>
  </si>
  <si>
    <t>60515283T</t>
  </si>
  <si>
    <t>Hranol SM/JD 1 20x24 délka 400-600 cm</t>
  </si>
  <si>
    <t>D 1.1.1.1-D 1.1.1.22 ozn 12 vazný trám : 2,5*1*0,2*0,24*1,1</t>
  </si>
  <si>
    <t>998762103R00</t>
  </si>
  <si>
    <t>Přesun hmot pro konstrukce tesařské v objektech výšky do 24 m</t>
  </si>
  <si>
    <t>764PC</t>
  </si>
  <si>
    <t>Úprava parapetů vnějších dle popisu PD</t>
  </si>
  <si>
    <t>Stávající venkovní parapet zůstane zachován.</t>
  </si>
  <si>
    <t>provede se opatrné zaříznutí stávajícího parapetu v místě napojení na okno</t>
  </si>
  <si>
    <t>Po osazení nového okna bude provedeno nové přeplátování "L" profilem z CU tl.min.0,55mm r.š.100mm</t>
  </si>
  <si>
    <t>D 1.1.1.22  K01 : 2*65</t>
  </si>
  <si>
    <t>K02 : 1,62*2</t>
  </si>
  <si>
    <t>K03 : 1,45*12</t>
  </si>
  <si>
    <t>K04 : 1,2*2</t>
  </si>
  <si>
    <t>K05 : 1,35*20</t>
  </si>
  <si>
    <t>K06 : 2,06*1</t>
  </si>
  <si>
    <t>K07 : 0,8*2</t>
  </si>
  <si>
    <t>K08 : 1,25*25</t>
  </si>
  <si>
    <t>K09 : 1,6*27</t>
  </si>
  <si>
    <t>K10 : 1,8*20</t>
  </si>
  <si>
    <t>K11 : 0,93*11</t>
  </si>
  <si>
    <t>K12 : 0,5*2</t>
  </si>
  <si>
    <t>K13 : 1,05*4</t>
  </si>
  <si>
    <t>K14 : 1,3*6</t>
  </si>
  <si>
    <t>K15 : 1,74*2</t>
  </si>
  <si>
    <t>K16 : 1,59*4</t>
  </si>
  <si>
    <t>K17 : 1,1*1</t>
  </si>
  <si>
    <t>K18 : 1*1</t>
  </si>
  <si>
    <t>998764103R00</t>
  </si>
  <si>
    <t>Přesun hmot pro konstrukce klempířské v objektech výšky do 24 m</t>
  </si>
  <si>
    <t>800-764</t>
  </si>
  <si>
    <t>766601112R00</t>
  </si>
  <si>
    <t>Těsnění připojovací spáry montáž těsnění připojovací spáry_x000D_
 ostění, fólie+páska</t>
  </si>
  <si>
    <t>800-766</t>
  </si>
  <si>
    <t>766601160T00</t>
  </si>
  <si>
    <t>Montáž těsnění připoj. spáry, expanzní páska</t>
  </si>
  <si>
    <t>Montáž těsnění připojovací spáry při montáži otvorových prvků</t>
  </si>
  <si>
    <t>766711001R00</t>
  </si>
  <si>
    <t xml:space="preserve">Montáž otvorových prvků plastových nebo z dřevěných europrofilů oken a balkonových dveří,  </t>
  </si>
  <si>
    <t>T09 : (1,35+1)*2*14</t>
  </si>
  <si>
    <t>T10 : (2+1)*2*1</t>
  </si>
  <si>
    <t>T11 : (2+1,3)*2*1</t>
  </si>
  <si>
    <t>T12 : (2,06+2,59)*2*1</t>
  </si>
  <si>
    <t>T13 : (0,8+2,55)*2*2</t>
  </si>
  <si>
    <t>T14 : (1,25+2,55)*2*8</t>
  </si>
  <si>
    <t>T16 : (1,25+0,85)*2*12</t>
  </si>
  <si>
    <t>T19 : (0,93+2,06)*2*11</t>
  </si>
  <si>
    <t>T21 : (0,5+1,25)*2*2</t>
  </si>
  <si>
    <t>T23 : (1,25+1,25)*2*1</t>
  </si>
  <si>
    <t>T24 : (1,05+2,56)*2*4</t>
  </si>
  <si>
    <t>T25 : (1,3+2,56)*2*6</t>
  </si>
  <si>
    <t>T34 : (1,35+0,82)*2*3</t>
  </si>
  <si>
    <t>T35 : (1,1+0,7)*2*1</t>
  </si>
  <si>
    <t>T36 : (1+0,6)*2*1</t>
  </si>
  <si>
    <t>T39 : (1,18+1,77)*2*9</t>
  </si>
  <si>
    <t>T40 : (1+1,85)*2*1</t>
  </si>
  <si>
    <t>T41 : (1,35+1)*2*1</t>
  </si>
  <si>
    <t>T42 : (1,35+1)*2*2</t>
  </si>
  <si>
    <t>766711021R00</t>
  </si>
  <si>
    <t xml:space="preserve">Montáž otvorových prvků plastových nebo z dřevěných europrofilů vstupních dveří,  </t>
  </si>
  <si>
    <t>D 1.1.1.17-T40 : (1+1,85)*2*1</t>
  </si>
  <si>
    <t>766711050T00</t>
  </si>
  <si>
    <t>Montáž oken špaletových</t>
  </si>
  <si>
    <t>Měrnou jednotkou je obvod okna nebo dveří.</t>
  </si>
  <si>
    <t>T02 : (2,2+3,05)*2*19</t>
  </si>
  <si>
    <t>T05 : (1,7+2,98)*2*12</t>
  </si>
  <si>
    <t>T15 : (2,2+2,66)*2*2</t>
  </si>
  <si>
    <t>T17 : (1,8+2,69)*2*26</t>
  </si>
  <si>
    <t>T18 : (2+2,69)*2*9</t>
  </si>
  <si>
    <t>T20 : (1,8+2,77)*2*1</t>
  </si>
  <si>
    <t>T26 : (2+2,77)*2*11</t>
  </si>
  <si>
    <t>T27 : (1,4+2,77)*2*2</t>
  </si>
  <si>
    <t>T28 : (1,94+2,65)*2*1</t>
  </si>
  <si>
    <t>T29 : (1,79+2,65)*2*2</t>
  </si>
  <si>
    <t>T30 : (1,79+3,15)*2*2</t>
  </si>
  <si>
    <t>T31 : (1,45+3,15)*2*2</t>
  </si>
  <si>
    <t>T32 : (1,94+3,15)*2*1</t>
  </si>
  <si>
    <t>T44 : (2+2,69)*2*1</t>
  </si>
  <si>
    <t>61101</t>
  </si>
  <si>
    <t>dřevěné špaletové okno se sloupky a poutci 200x297cm vnější v provedení Typ 1- práce a materiál</t>
  </si>
  <si>
    <t>D 1.1.1.17-T01 : 2*2,97*39</t>
  </si>
  <si>
    <t>61102</t>
  </si>
  <si>
    <t>dřevěné špaletové okno se sloupky a poutci 200x297cm vnější v provedení Typ 2- práce a materiál</t>
  </si>
  <si>
    <t>D 1.1.1.17-T02 : 10+9</t>
  </si>
  <si>
    <t>61103</t>
  </si>
  <si>
    <t>dřevěné špaletové okno se sloupky a poutci 162x267cm vnější v provedení Typ 1- práce a materiál</t>
  </si>
  <si>
    <t>D 1.1.1.17-T03 : 1,62*2,67*2</t>
  </si>
  <si>
    <t>61104</t>
  </si>
  <si>
    <t>vchodové dveře dvoukřídlové -repase</t>
  </si>
  <si>
    <t>D 1.1.1.17-T04 : 2*5,05*1</t>
  </si>
  <si>
    <t>61105</t>
  </si>
  <si>
    <t>dřevěné špaletové okno s poutcem a příčkami 145x290cm vnější v provedení Typ 5- práce a materiál</t>
  </si>
  <si>
    <t>D 1.1.1.17-T05 : 12</t>
  </si>
  <si>
    <t>61106</t>
  </si>
  <si>
    <t>vchodové dveře dvoukřídlové 200x270cm -repase</t>
  </si>
  <si>
    <t>D 1.1.1.17-T06 : 2*2,7*1</t>
  </si>
  <si>
    <t>61107</t>
  </si>
  <si>
    <t>dřevěné špaletové okno s poutcem 120x297cm vnější v provedení Typ 1- práce a materiál</t>
  </si>
  <si>
    <t>D 1.1.1.17-T07 : 1,2*2,97*2</t>
  </si>
  <si>
    <t>61108</t>
  </si>
  <si>
    <t>dřevěné špaletové okno se sloupky a poutci 200x366cm vnější v provedení Typ 1- práce a materiál</t>
  </si>
  <si>
    <t>D 1.1.1.17-T08 : 2*3,66*3</t>
  </si>
  <si>
    <t>61109</t>
  </si>
  <si>
    <t>dřevěné jednoduché okno 135x100cm v provedení Typ 3- práce a materiál</t>
  </si>
  <si>
    <t>D 1.1.1.17-T09 : 14</t>
  </si>
  <si>
    <t>611091</t>
  </si>
  <si>
    <t>dřevěné jednoduché okno obloukové 200x100cm v provedení Typ 3- práce a materiál</t>
  </si>
  <si>
    <t>D 1.1.1.17-T10 : 1</t>
  </si>
  <si>
    <t>611092</t>
  </si>
  <si>
    <t>dřevěné jednoduché okno obloukové 200x130cm v provedení Typ 4- práce a materiál</t>
  </si>
  <si>
    <t>D 1.1.1.17-T11 : 1</t>
  </si>
  <si>
    <t>611093</t>
  </si>
  <si>
    <t>dřevěné jednoduché okno obloukové se sloupky a poutci 206x259cm v provedení Typ 4- práce a materiál</t>
  </si>
  <si>
    <t>D 1.1.1.17-T12 : 1</t>
  </si>
  <si>
    <t>611094</t>
  </si>
  <si>
    <t>dřevěné jednoduché okno s poutci a příčkami 80x255cm v provedení Typ 4- práce a materiál</t>
  </si>
  <si>
    <t>D 1.1.1.17-T13 : 2</t>
  </si>
  <si>
    <t>611095</t>
  </si>
  <si>
    <t>dřevěné jednoduché okno s poutci a příčkami 125x255cm v provedení Typ 4- práce a materiál</t>
  </si>
  <si>
    <t>D 1.1.1.17-T14 : 2+3+3</t>
  </si>
  <si>
    <t>611096</t>
  </si>
  <si>
    <t>dřevěné špaletové okno se sloupky a poutci 200x256cm vnější v provedení Typ 2- práce a materiál</t>
  </si>
  <si>
    <t>D 1.1.1.17-T15 : 2</t>
  </si>
  <si>
    <t>611097</t>
  </si>
  <si>
    <t>dřevěné jednoduché okno 125x85cm v provedení Typ 3- práce a materiál</t>
  </si>
  <si>
    <t>D 1.1.1.17-T16 : 12</t>
  </si>
  <si>
    <t>611098</t>
  </si>
  <si>
    <t>dřevěné špaletové okno se sloup,příč. a poutcem 160x259cm vnější v provedení Typ 5- práce a materiál</t>
  </si>
  <si>
    <t>D 1.1.1.17-T17 : 8+8+10</t>
  </si>
  <si>
    <t>611099</t>
  </si>
  <si>
    <t>dřevěné špaletové okno se sloup,příč. a poutcem 180x259cm vnější v provedení Typ 5- práce a materiál</t>
  </si>
  <si>
    <t>D 1.1.1.17-T18 : 3+3+3</t>
  </si>
  <si>
    <t>6110991</t>
  </si>
  <si>
    <t>dřevěné špaletové okno se sloup,příč. a poutcem 160x267cm vnější v provedení Typ 5- práce a materiál</t>
  </si>
  <si>
    <t>D 1.1.1.17-T20 : 1</t>
  </si>
  <si>
    <t>61109911</t>
  </si>
  <si>
    <t>dřevěné okno jednoduché s příčkou 93x206cm v provedení Typ 4- práce a materiál</t>
  </si>
  <si>
    <t>D 1.1.1.17-T19 : 11</t>
  </si>
  <si>
    <t>6110992</t>
  </si>
  <si>
    <t>dřevěné okno jednoduché s příčkou 50x125cm v provedení Typ 4- práce a materiál</t>
  </si>
  <si>
    <t>D 1.1.1.17-T21 : 2</t>
  </si>
  <si>
    <t>6110993</t>
  </si>
  <si>
    <t>vstupní dveře dvoukřídlové 140x276cm -repase</t>
  </si>
  <si>
    <t>D 1.1.1.17-T22 : 1,4*2,76*1</t>
  </si>
  <si>
    <t>6110994</t>
  </si>
  <si>
    <t>dřevěné jednoduché okno s příčkami 125x125cm v provedení Typ 4- práce a materiál</t>
  </si>
  <si>
    <t>D 1.1.1.17-T23 : 1</t>
  </si>
  <si>
    <t>6110995</t>
  </si>
  <si>
    <t>dřevěné jednoduché okno s poutci a příčkami 105x256cm v provedení Typ 4- práce a materiál</t>
  </si>
  <si>
    <t>D 1.1.1.17-T24 : 1+1+2</t>
  </si>
  <si>
    <t>6110996</t>
  </si>
  <si>
    <t>dřevěné jednoduché okno s poutci a příčkami 130x256cm v provedení Typ 4- práce a materiál</t>
  </si>
  <si>
    <t>D 1.1.1.17-T25 : 2+2+2</t>
  </si>
  <si>
    <t>6110997</t>
  </si>
  <si>
    <t>dřevěné špaletové okno se sloup,příč. a poutcem 180x267cm vnější v provedení Typ 5- práce a materiál</t>
  </si>
  <si>
    <t>D 1.1.1.17-T26 : 3+4+4</t>
  </si>
  <si>
    <t>6110998</t>
  </si>
  <si>
    <t>dřevěné špaletové okno se sloup,příč. a poutcem 125x255cm vnější v provedení Typ 5- práce a materiál</t>
  </si>
  <si>
    <t>D 1.1.1.17-T27 : 2</t>
  </si>
  <si>
    <t>6110999</t>
  </si>
  <si>
    <t>dřevěné špaletové okno se sloup,příč. a poutcem 174x255cm vnější v provedení Typ 5- práce a materiál</t>
  </si>
  <si>
    <t>D 1.1.1.17-T28 : 1</t>
  </si>
  <si>
    <t>61109991</t>
  </si>
  <si>
    <t>dřevěné špaletové okno se sloup,příč. a poutcem 159x255cm vnější v provedení Typ 5- práce a materiál</t>
  </si>
  <si>
    <t>D 1.1.1.17-T29 : 2</t>
  </si>
  <si>
    <t>61109992</t>
  </si>
  <si>
    <t>dřevěné špaletové okno se sloup,příč. a poutcem 159x305cm vnější v provedení Typ 5- práce a materiál</t>
  </si>
  <si>
    <t>D 1.1.1.17-T30 : 2</t>
  </si>
  <si>
    <t>61109993</t>
  </si>
  <si>
    <t>dřevěné špaletové okno se sloup,příč. a poutcem 125x305cm vnější v provedení Typ 5- práce a materiál</t>
  </si>
  <si>
    <t>D 1.1.1.17-T31 : 2</t>
  </si>
  <si>
    <t>61109994</t>
  </si>
  <si>
    <t>dřevěné špaletové okno se sloupky a poutcem 174x305cm vnější v provedení Typ 5- práce a materiál</t>
  </si>
  <si>
    <t>D 1.1.1.17-T32 : 1</t>
  </si>
  <si>
    <t>61109995</t>
  </si>
  <si>
    <t>dřevěné dveře dvoukřídlové 118x157cm -repase</t>
  </si>
  <si>
    <t>D 1.1.1.17-T33 : 1,18*1,57*1</t>
  </si>
  <si>
    <t>61109996</t>
  </si>
  <si>
    <t>dřevěné jednoduché okno 135x82cm v provedení Typ 3- práce a materiál</t>
  </si>
  <si>
    <t>D 1.1.1.17-T34 : 3</t>
  </si>
  <si>
    <t>61109997</t>
  </si>
  <si>
    <t>dřevěné jednoduché okno 110x70cm v provedení Typ 3- práce a materiál</t>
  </si>
  <si>
    <t>D 1.1.1.17-T35 : 1</t>
  </si>
  <si>
    <t>61109998</t>
  </si>
  <si>
    <t>dřevěné jednoduché okno 100x60cm v provedení Typ 3- práce a materiál</t>
  </si>
  <si>
    <t>D 1.1.1.17-T36 : 1</t>
  </si>
  <si>
    <t>61109999</t>
  </si>
  <si>
    <t>dřevěné dveře 100x220cm -repase</t>
  </si>
  <si>
    <t>D 1.1.1.17-T37 : 1*2,2*1</t>
  </si>
  <si>
    <t>611099991</t>
  </si>
  <si>
    <t>dřevěné dveře 95x188cm -repase</t>
  </si>
  <si>
    <t>D 1.1.1.17-T38 : 0,95*1,88*1</t>
  </si>
  <si>
    <t>611099992</t>
  </si>
  <si>
    <t>dřevěné okno jednoduché s příčkou 118x177cm v provedení Typ 4- práce a materiál</t>
  </si>
  <si>
    <t>D 1.1.1.17-T39 : 3+3+3</t>
  </si>
  <si>
    <t>611099993</t>
  </si>
  <si>
    <t>dřevěné dveře 100x185cm -nové</t>
  </si>
  <si>
    <t>D 1.1.1.17-T40 : 1</t>
  </si>
  <si>
    <t>611099994</t>
  </si>
  <si>
    <t>dřevěné jednoduché okno se zasklením 1/2 a z 1/2 dřevěnými lamelami 135x100cm -typ 3</t>
  </si>
  <si>
    <t>D 1.1.1.17-T41 : 1</t>
  </si>
  <si>
    <t>611099995</t>
  </si>
  <si>
    <t>dřevěné jednoduché okno bez zasklením s dřevěnými lamelami 135x100cm -typ 3</t>
  </si>
  <si>
    <t>D 1.1.1.17-T42 : 2</t>
  </si>
  <si>
    <t>611099996</t>
  </si>
  <si>
    <t>dřevěné vyrovnávací schůdky 175x80cm -dodávka a montáž dle popisu</t>
  </si>
  <si>
    <t>D 1.1.1.17-T43 : 1</t>
  </si>
  <si>
    <t>611099997</t>
  </si>
  <si>
    <t>D 1.1.1.17-T44 : 1</t>
  </si>
  <si>
    <t>998766203R00</t>
  </si>
  <si>
    <t>Přesun hmot pro konstrukce truhlářské v objektech výšky do 24 m</t>
  </si>
  <si>
    <t>783108814R00</t>
  </si>
  <si>
    <t>Čištění povrchu otryskáním minerálním materiálem, stupeň očištění Sa 3, tryskací materiál křemičitan hlinitý</t>
  </si>
  <si>
    <t>800-783</t>
  </si>
  <si>
    <t>D 1.1.1.18 Z01 : 1,35*1*2*17</t>
  </si>
  <si>
    <t>Z02 : 1,25*0,85*2*2</t>
  </si>
  <si>
    <t>Z03 : 1,35*0,82*2*3</t>
  </si>
  <si>
    <t>Z04 : 1,1*0,7*2*1</t>
  </si>
  <si>
    <t>783222931RT2</t>
  </si>
  <si>
    <t>Údržba nátěrů doplňkových konstrukcí, syntetické dvojnásobné, kovářská barva</t>
  </si>
  <si>
    <t>na vzduchu schnoucích</t>
  </si>
  <si>
    <t>musí být odsouhlaseno zástupcem NPÚ</t>
  </si>
  <si>
    <t>783222941RT1</t>
  </si>
  <si>
    <t xml:space="preserve">Údržba nátěrů doplňkových konstrukcí, syntetické dvojnásobné, sanozákladující barva </t>
  </si>
  <si>
    <t>783228990R00</t>
  </si>
  <si>
    <t>Údržba nátěrů doplňkových konstrukcí, syntetické příplatek k ceně za nátěry pevných mříží u neotvíravých oken nebo stěn za pevnými mřížemi</t>
  </si>
  <si>
    <t>783782103RT2</t>
  </si>
  <si>
    <t>Nátěry tesařských konstrukcí ochranné protipožární+fungicidní+biocidní, trojnásobné</t>
  </si>
  <si>
    <t>protihnilobné, protiplísňové proti ohni a škůdcům</t>
  </si>
  <si>
    <t>D 1.1.1.1-D 1.1.1.22 ozn 13 podlaha : 98,84*2,2</t>
  </si>
  <si>
    <t xml:space="preserve">  D 1.1.1.1-D 1.1.1.22 ozn 13 hranol lávka : 246,9</t>
  </si>
  <si>
    <t>398,9*(0,08+0,12)*2</t>
  </si>
  <si>
    <t>D 1.1.1.1-D 1.1.1.22 ozn 12 krokev : 2*3*0,13*4</t>
  </si>
  <si>
    <t>D 1.1.1.1-D 1.1.1.22 ozn 9 hranol podlaha : (0,14+0,26)*2*733,5</t>
  </si>
  <si>
    <t>D 1.1.1.1-D 1.1.1.22 ozn 12 vzpěra : 1,5*1*(0,18+0,21)*2</t>
  </si>
  <si>
    <t>D 1.1.1.1-D 1.1.1.22 ozn 12 sloupek : 2,6*2*0,2*4</t>
  </si>
  <si>
    <t>7*(0,2+0,28)*2</t>
  </si>
  <si>
    <t>D 1.1.1.1-D 1.1.1.22 ozn 12 vazný trám : 2,5*1*(0,2+0,24)*2</t>
  </si>
  <si>
    <t>784121101R00</t>
  </si>
  <si>
    <t>Příprava povrchu Penetrace (napouštění) podkladu akrylát, jednonásobná</t>
  </si>
  <si>
    <t>800-784</t>
  </si>
  <si>
    <t>výmalba ostění : 1463,63*0,3</t>
  </si>
  <si>
    <t>Mezisoučet</t>
  </si>
  <si>
    <t>Výmalba stěn s okny - interiér : 126,0*2,4+24,0*5,3+15,5*2,7+142,2*4,2+17,3*2,7+161,5*4,2+17,5*2,7+117,5*4,25+34,4*4,55+16*5,45</t>
  </si>
  <si>
    <t>-2,2*3,05*58-1,8*2,73*2-4,8*2,0-1,7*2,98*12-2,0*2,7-1,41*3,05*2-2,2*3,76*3-1,35*1,0*14-2,0*0,8-2,0*1,2</t>
  </si>
  <si>
    <t>-2,06*2,59-0,8*2,55*2-1,25*2,55*8-2,2*2,66*2-1,25*0,85*12-1,8*2,69*26-2*2,69*9-0,93*2,06*11-1,8*2,77</t>
  </si>
  <si>
    <t>-0,5*1,25*2-1,4*2,76-1,25*1,25-1,05*2,56*4-1,3*2,56*6-2,0*2,77*11-1,4*2,77*2-1,94*2,65-1,79*2,65*2</t>
  </si>
  <si>
    <t>-1,79*3,15*2-1,45*3,15*2-1,94*3,15-1,18*1,57-1,35*0,82*3-1,1*0,7-1,0*0,6-1,0*2,2-0,95*1,88-1,18*1,77*9-1,35*1,0*3</t>
  </si>
  <si>
    <t>Výmalba zapravení stěn po čidlech CO2 : 5,51*2,93+19,67*4,4+52,3*4,2+5,51*2,98+84,1*4,2+54,3*4,25+16,0*5,45</t>
  </si>
  <si>
    <t>784125222R00</t>
  </si>
  <si>
    <t>Malby z malířských směsí disperzních,  , barevné, dvojnásobné</t>
  </si>
  <si>
    <t>Pol__0001</t>
  </si>
  <si>
    <t>Programovatelná komunikační jednotka, 2x Ethernet, switch, RS485, RS232, webserver</t>
  </si>
  <si>
    <t>ks</t>
  </si>
  <si>
    <t>Pol__0002</t>
  </si>
  <si>
    <t>Čidlo teploty a koncentrace CO2, RS485, piezoměnič, LED, design bílá/bílá-Time</t>
  </si>
  <si>
    <t>Pol__0003</t>
  </si>
  <si>
    <t>Jistič C6/1</t>
  </si>
  <si>
    <t>Pol__0004</t>
  </si>
  <si>
    <t>Zdroj 230V-AC / 24V-DC, 5A</t>
  </si>
  <si>
    <t>Pol__0005</t>
  </si>
  <si>
    <t>Svorka 4mm2 s pojistkou</t>
  </si>
  <si>
    <t>Pol__0006</t>
  </si>
  <si>
    <t>Pomocný montážní materiál (vodiče, svorky, lišty, stahovací pásky)</t>
  </si>
  <si>
    <t>kpl</t>
  </si>
  <si>
    <t>Pol__0007</t>
  </si>
  <si>
    <t>Pol__0008</t>
  </si>
  <si>
    <t>Pol__0009</t>
  </si>
  <si>
    <t>Pol__0010</t>
  </si>
  <si>
    <t>Pol__0011</t>
  </si>
  <si>
    <t>Pol__0012</t>
  </si>
  <si>
    <t>Pol__0013</t>
  </si>
  <si>
    <t>Pol__0014</t>
  </si>
  <si>
    <t>Pol__0015</t>
  </si>
  <si>
    <t>CYKY-O 2x1.5</t>
  </si>
  <si>
    <t>Pol__0016</t>
  </si>
  <si>
    <t>LAMdatapar 2x2x0,8</t>
  </si>
  <si>
    <t>Pol__0017</t>
  </si>
  <si>
    <t>Kabel UTP cat.5e</t>
  </si>
  <si>
    <t>Pol__0018</t>
  </si>
  <si>
    <t>Krabice univerzální / přístrojová, 73x66 mm</t>
  </si>
  <si>
    <t>Pol__0019</t>
  </si>
  <si>
    <t>Frézování drážky do zdiva</t>
  </si>
  <si>
    <t>Pol__0020</t>
  </si>
  <si>
    <t>Prostupy</t>
  </si>
  <si>
    <t>Pol__0021</t>
  </si>
  <si>
    <t>Zapravení drážek a oprava omítek/maleb</t>
  </si>
  <si>
    <t>bm</t>
  </si>
  <si>
    <t>Pol__0022</t>
  </si>
  <si>
    <t>Aplikační software pro řídící systém MaR</t>
  </si>
  <si>
    <t>db</t>
  </si>
  <si>
    <t>Pol__0023</t>
  </si>
  <si>
    <t>Vizualizační SW - parametrování webserveru</t>
  </si>
  <si>
    <t>Pol__0024</t>
  </si>
  <si>
    <t>Oživení , konfigurace</t>
  </si>
  <si>
    <t xml:space="preserve">hod   </t>
  </si>
  <si>
    <t>Pol__0025</t>
  </si>
  <si>
    <t>Test 1:1, komplexní zkoušky</t>
  </si>
  <si>
    <t>Pol__0026</t>
  </si>
  <si>
    <t>Dílenská dokumentace</t>
  </si>
  <si>
    <t>kompl</t>
  </si>
  <si>
    <t>Pol__0028</t>
  </si>
  <si>
    <t>Revize zařízení MaR</t>
  </si>
  <si>
    <t>Pol__0029</t>
  </si>
  <si>
    <t>Zaškolení obsluhy a uživatelský manuál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</si>
</sst>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zkDs2AR7jSirgGDjYdTeS1Yd9kUlYMGrsaudYczRuRhPL4GQDRrzx6DU3Pxx9ZqAN5ifhQRO7FLC0i6+Q+PIqw==" saltValue="BfMcScr/CsGTwyBGnzuAR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1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44</v>
      </c>
      <c r="E2" s="108" t="s">
        <v>45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46</v>
      </c>
      <c r="E5" s="88"/>
      <c r="F5" s="88"/>
      <c r="G5" s="88"/>
      <c r="H5" s="18" t="s">
        <v>40</v>
      </c>
      <c r="I5" s="125" t="s">
        <v>50</v>
      </c>
      <c r="J5" s="8"/>
    </row>
    <row r="6" spans="1:15" ht="15.75" customHeight="1" x14ac:dyDescent="0.2">
      <c r="A6" s="2"/>
      <c r="B6" s="28"/>
      <c r="C6" s="53"/>
      <c r="D6" s="122" t="s">
        <v>47</v>
      </c>
      <c r="E6" s="89"/>
      <c r="F6" s="89"/>
      <c r="G6" s="89"/>
      <c r="H6" s="18" t="s">
        <v>34</v>
      </c>
      <c r="I6" s="125" t="s">
        <v>51</v>
      </c>
      <c r="J6" s="8"/>
    </row>
    <row r="7" spans="1:15" ht="15.75" customHeight="1" x14ac:dyDescent="0.2">
      <c r="A7" s="2"/>
      <c r="B7" s="29"/>
      <c r="C7" s="54"/>
      <c r="D7" s="124" t="s">
        <v>49</v>
      </c>
      <c r="E7" s="123" t="s">
        <v>48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52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53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49</v>
      </c>
      <c r="E10" s="127" t="s">
        <v>54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SUMIF(F54:F77,A16,I54:I77)+SUMIF(F54:F77,"PSU",I54:I77)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SUMIF(F54:F77,A17,I54:I77)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SUMIF(F54:F77,A18,I54:I77)</f>
        <v>0</v>
      </c>
      <c r="J18" s="82"/>
    </row>
    <row r="19" spans="1:10" ht="23.25" customHeight="1" x14ac:dyDescent="0.2">
      <c r="A19" s="195" t="s">
        <v>115</v>
      </c>
      <c r="B19" s="38" t="s">
        <v>27</v>
      </c>
      <c r="C19" s="59"/>
      <c r="D19" s="60"/>
      <c r="E19" s="80"/>
      <c r="F19" s="81"/>
      <c r="G19" s="80"/>
      <c r="H19" s="81"/>
      <c r="I19" s="80">
        <f>SUMIF(F54:F77,A19,I54:I77)</f>
        <v>0</v>
      </c>
      <c r="J19" s="82"/>
    </row>
    <row r="20" spans="1:10" ht="23.25" customHeight="1" x14ac:dyDescent="0.2">
      <c r="A20" s="195" t="s">
        <v>116</v>
      </c>
      <c r="B20" s="38" t="s">
        <v>28</v>
      </c>
      <c r="C20" s="59"/>
      <c r="D20" s="60"/>
      <c r="E20" s="80"/>
      <c r="F20" s="81"/>
      <c r="G20" s="80"/>
      <c r="H20" s="81"/>
      <c r="I20" s="80">
        <f>SUMIF(F54:F77,A20,I54:I77)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 t="s">
        <v>43</v>
      </c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56</v>
      </c>
      <c r="C39" s="147"/>
      <c r="D39" s="147"/>
      <c r="E39" s="147"/>
      <c r="F39" s="148">
        <f>'01 1 Pol'!AE58+'1 1 Pol'!AE1046+'2 1 Pol'!AE43</f>
        <v>0</v>
      </c>
      <c r="G39" s="149">
        <f>'01 1 Pol'!AF58+'1 1 Pol'!AF1046+'2 1 Pol'!AF43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57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58</v>
      </c>
      <c r="C41" s="153" t="s">
        <v>59</v>
      </c>
      <c r="D41" s="153"/>
      <c r="E41" s="153"/>
      <c r="F41" s="154">
        <f>'01 1 Pol'!AE58</f>
        <v>0</v>
      </c>
      <c r="G41" s="155">
        <f>'01 1 Pol'!AF58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60</v>
      </c>
      <c r="C42" s="147" t="s">
        <v>61</v>
      </c>
      <c r="D42" s="147"/>
      <c r="E42" s="147"/>
      <c r="F42" s="158">
        <f>'01 1 Pol'!AE58</f>
        <v>0</v>
      </c>
      <c r="G42" s="150">
        <f>'01 1 Pol'!AF58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2</v>
      </c>
      <c r="B43" s="152" t="s">
        <v>60</v>
      </c>
      <c r="C43" s="153" t="s">
        <v>62</v>
      </c>
      <c r="D43" s="153"/>
      <c r="E43" s="153"/>
      <c r="F43" s="154">
        <f>'1 1 Pol'!AE1046</f>
        <v>0</v>
      </c>
      <c r="G43" s="155">
        <f>'1 1 Pol'!AF1046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60</v>
      </c>
      <c r="C44" s="147" t="s">
        <v>63</v>
      </c>
      <c r="D44" s="147"/>
      <c r="E44" s="147"/>
      <c r="F44" s="158">
        <f>'1 1 Pol'!AE1046</f>
        <v>0</v>
      </c>
      <c r="G44" s="150">
        <f>'1 1 Pol'!AF1046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2</v>
      </c>
      <c r="B45" s="152" t="s">
        <v>64</v>
      </c>
      <c r="C45" s="153" t="s">
        <v>65</v>
      </c>
      <c r="D45" s="153"/>
      <c r="E45" s="153"/>
      <c r="F45" s="154">
        <f>'2 1 Pol'!AE43</f>
        <v>0</v>
      </c>
      <c r="G45" s="155">
        <f>'2 1 Pol'!AF43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60</v>
      </c>
      <c r="C46" s="147" t="s">
        <v>66</v>
      </c>
      <c r="D46" s="147"/>
      <c r="E46" s="147"/>
      <c r="F46" s="158">
        <f>'2 1 Pol'!AE43</f>
        <v>0</v>
      </c>
      <c r="G46" s="150">
        <f>'2 1 Pol'!AF43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/>
      <c r="B47" s="159" t="s">
        <v>67</v>
      </c>
      <c r="C47" s="160"/>
      <c r="D47" s="160"/>
      <c r="E47" s="161"/>
      <c r="F47" s="162">
        <f>SUMIF(A39:A46,"=1",F39:F46)</f>
        <v>0</v>
      </c>
      <c r="G47" s="163">
        <f>SUMIF(A39:A46,"=1",G39:G46)</f>
        <v>0</v>
      </c>
      <c r="H47" s="163">
        <f>SUMIF(A39:A46,"=1",H39:H46)</f>
        <v>0</v>
      </c>
      <c r="I47" s="163">
        <f>SUMIF(A39:A46,"=1",I39:I46)</f>
        <v>0</v>
      </c>
      <c r="J47" s="164">
        <f>SUMIF(A39:A46,"=1",J39:J46)</f>
        <v>0</v>
      </c>
    </row>
    <row r="51" spans="1:10" ht="15.75" x14ac:dyDescent="0.25">
      <c r="B51" s="175" t="s">
        <v>69</v>
      </c>
    </row>
    <row r="53" spans="1:10" ht="25.5" customHeight="1" x14ac:dyDescent="0.2">
      <c r="A53" s="177"/>
      <c r="B53" s="180" t="s">
        <v>17</v>
      </c>
      <c r="C53" s="180" t="s">
        <v>5</v>
      </c>
      <c r="D53" s="181"/>
      <c r="E53" s="181"/>
      <c r="F53" s="182" t="s">
        <v>70</v>
      </c>
      <c r="G53" s="182"/>
      <c r="H53" s="182"/>
      <c r="I53" s="182" t="s">
        <v>29</v>
      </c>
      <c r="J53" s="182" t="s">
        <v>0</v>
      </c>
    </row>
    <row r="54" spans="1:10" ht="36.75" customHeight="1" x14ac:dyDescent="0.2">
      <c r="A54" s="178"/>
      <c r="B54" s="183" t="s">
        <v>71</v>
      </c>
      <c r="C54" s="184" t="s">
        <v>72</v>
      </c>
      <c r="D54" s="185"/>
      <c r="E54" s="185"/>
      <c r="F54" s="191" t="s">
        <v>24</v>
      </c>
      <c r="G54" s="192"/>
      <c r="H54" s="192"/>
      <c r="I54" s="192">
        <f>'2 1 Pol'!G8</f>
        <v>0</v>
      </c>
      <c r="J54" s="189" t="str">
        <f>IF(I78=0,"",I54/I78*100)</f>
        <v/>
      </c>
    </row>
    <row r="55" spans="1:10" ht="36.75" customHeight="1" x14ac:dyDescent="0.2">
      <c r="A55" s="178"/>
      <c r="B55" s="183" t="s">
        <v>73</v>
      </c>
      <c r="C55" s="184" t="s">
        <v>74</v>
      </c>
      <c r="D55" s="185"/>
      <c r="E55" s="185"/>
      <c r="F55" s="191" t="s">
        <v>24</v>
      </c>
      <c r="G55" s="192"/>
      <c r="H55" s="192"/>
      <c r="I55" s="192">
        <f>'2 1 Pol'!G11</f>
        <v>0</v>
      </c>
      <c r="J55" s="189" t="str">
        <f>IF(I78=0,"",I55/I78*100)</f>
        <v/>
      </c>
    </row>
    <row r="56" spans="1:10" ht="36.75" customHeight="1" x14ac:dyDescent="0.2">
      <c r="A56" s="178"/>
      <c r="B56" s="183" t="s">
        <v>75</v>
      </c>
      <c r="C56" s="184" t="s">
        <v>76</v>
      </c>
      <c r="D56" s="185"/>
      <c r="E56" s="185"/>
      <c r="F56" s="191" t="s">
        <v>24</v>
      </c>
      <c r="G56" s="192"/>
      <c r="H56" s="192"/>
      <c r="I56" s="192">
        <f>'2 1 Pol'!G16</f>
        <v>0</v>
      </c>
      <c r="J56" s="189" t="str">
        <f>IF(I78=0,"",I56/I78*100)</f>
        <v/>
      </c>
    </row>
    <row r="57" spans="1:10" ht="36.75" customHeight="1" x14ac:dyDescent="0.2">
      <c r="A57" s="178"/>
      <c r="B57" s="183" t="s">
        <v>77</v>
      </c>
      <c r="C57" s="184" t="s">
        <v>78</v>
      </c>
      <c r="D57" s="185"/>
      <c r="E57" s="185"/>
      <c r="F57" s="191" t="s">
        <v>24</v>
      </c>
      <c r="G57" s="192"/>
      <c r="H57" s="192"/>
      <c r="I57" s="192">
        <f>'2 1 Pol'!G21</f>
        <v>0</v>
      </c>
      <c r="J57" s="189" t="str">
        <f>IF(I78=0,"",I57/I78*100)</f>
        <v/>
      </c>
    </row>
    <row r="58" spans="1:10" ht="36.75" customHeight="1" x14ac:dyDescent="0.2">
      <c r="A58" s="178"/>
      <c r="B58" s="183" t="s">
        <v>79</v>
      </c>
      <c r="C58" s="184" t="s">
        <v>80</v>
      </c>
      <c r="D58" s="185"/>
      <c r="E58" s="185"/>
      <c r="F58" s="191" t="s">
        <v>24</v>
      </c>
      <c r="G58" s="192"/>
      <c r="H58" s="192"/>
      <c r="I58" s="192">
        <f>'2 1 Pol'!G26</f>
        <v>0</v>
      </c>
      <c r="J58" s="189" t="str">
        <f>IF(I78=0,"",I58/I78*100)</f>
        <v/>
      </c>
    </row>
    <row r="59" spans="1:10" ht="36.75" customHeight="1" x14ac:dyDescent="0.2">
      <c r="A59" s="178"/>
      <c r="B59" s="183" t="s">
        <v>81</v>
      </c>
      <c r="C59" s="184" t="s">
        <v>82</v>
      </c>
      <c r="D59" s="185"/>
      <c r="E59" s="185"/>
      <c r="F59" s="191" t="s">
        <v>24</v>
      </c>
      <c r="G59" s="192"/>
      <c r="H59" s="192"/>
      <c r="I59" s="192">
        <f>'2 1 Pol'!G34</f>
        <v>0</v>
      </c>
      <c r="J59" s="189" t="str">
        <f>IF(I78=0,"",I59/I78*100)</f>
        <v/>
      </c>
    </row>
    <row r="60" spans="1:10" ht="36.75" customHeight="1" x14ac:dyDescent="0.2">
      <c r="A60" s="178"/>
      <c r="B60" s="183" t="s">
        <v>83</v>
      </c>
      <c r="C60" s="184" t="s">
        <v>84</v>
      </c>
      <c r="D60" s="185"/>
      <c r="E60" s="185"/>
      <c r="F60" s="191" t="s">
        <v>24</v>
      </c>
      <c r="G60" s="192"/>
      <c r="H60" s="192"/>
      <c r="I60" s="192">
        <f>'1 1 Pol'!G8+'1 1 Pol'!G64</f>
        <v>0</v>
      </c>
      <c r="J60" s="189" t="str">
        <f>IF(I78=0,"",I60/I78*100)</f>
        <v/>
      </c>
    </row>
    <row r="61" spans="1:10" ht="36.75" customHeight="1" x14ac:dyDescent="0.2">
      <c r="A61" s="178"/>
      <c r="B61" s="183" t="s">
        <v>85</v>
      </c>
      <c r="C61" s="184" t="s">
        <v>86</v>
      </c>
      <c r="D61" s="185"/>
      <c r="E61" s="185"/>
      <c r="F61" s="191" t="s">
        <v>24</v>
      </c>
      <c r="G61" s="192"/>
      <c r="H61" s="192"/>
      <c r="I61" s="192">
        <f>'1 1 Pol'!G17+'1 1 Pol'!G68</f>
        <v>0</v>
      </c>
      <c r="J61" s="189" t="str">
        <f>IF(I78=0,"",I61/I78*100)</f>
        <v/>
      </c>
    </row>
    <row r="62" spans="1:10" ht="36.75" customHeight="1" x14ac:dyDescent="0.2">
      <c r="A62" s="178"/>
      <c r="B62" s="183" t="s">
        <v>87</v>
      </c>
      <c r="C62" s="184" t="s">
        <v>88</v>
      </c>
      <c r="D62" s="185"/>
      <c r="E62" s="185"/>
      <c r="F62" s="191" t="s">
        <v>24</v>
      </c>
      <c r="G62" s="192"/>
      <c r="H62" s="192"/>
      <c r="I62" s="192">
        <f>'1 1 Pol'!G181</f>
        <v>0</v>
      </c>
      <c r="J62" s="189" t="str">
        <f>IF(I78=0,"",I62/I78*100)</f>
        <v/>
      </c>
    </row>
    <row r="63" spans="1:10" ht="36.75" customHeight="1" x14ac:dyDescent="0.2">
      <c r="A63" s="178"/>
      <c r="B63" s="183" t="s">
        <v>89</v>
      </c>
      <c r="C63" s="184" t="s">
        <v>90</v>
      </c>
      <c r="D63" s="185"/>
      <c r="E63" s="185"/>
      <c r="F63" s="191" t="s">
        <v>24</v>
      </c>
      <c r="G63" s="192"/>
      <c r="H63" s="192"/>
      <c r="I63" s="192">
        <f>'1 1 Pol'!G273</f>
        <v>0</v>
      </c>
      <c r="J63" s="189" t="str">
        <f>IF(I78=0,"",I63/I78*100)</f>
        <v/>
      </c>
    </row>
    <row r="64" spans="1:10" ht="36.75" customHeight="1" x14ac:dyDescent="0.2">
      <c r="A64" s="178"/>
      <c r="B64" s="183" t="s">
        <v>91</v>
      </c>
      <c r="C64" s="184" t="s">
        <v>92</v>
      </c>
      <c r="D64" s="185"/>
      <c r="E64" s="185"/>
      <c r="F64" s="191" t="s">
        <v>24</v>
      </c>
      <c r="G64" s="192"/>
      <c r="H64" s="192"/>
      <c r="I64" s="192">
        <f>'1 1 Pol'!G346</f>
        <v>0</v>
      </c>
      <c r="J64" s="189" t="str">
        <f>IF(I78=0,"",I64/I78*100)</f>
        <v/>
      </c>
    </row>
    <row r="65" spans="1:10" ht="36.75" customHeight="1" x14ac:dyDescent="0.2">
      <c r="A65" s="178"/>
      <c r="B65" s="183" t="s">
        <v>93</v>
      </c>
      <c r="C65" s="184" t="s">
        <v>94</v>
      </c>
      <c r="D65" s="185"/>
      <c r="E65" s="185"/>
      <c r="F65" s="191" t="s">
        <v>24</v>
      </c>
      <c r="G65" s="192"/>
      <c r="H65" s="192"/>
      <c r="I65" s="192">
        <f>'1 1 Pol'!G422</f>
        <v>0</v>
      </c>
      <c r="J65" s="189" t="str">
        <f>IF(I78=0,"",I65/I78*100)</f>
        <v/>
      </c>
    </row>
    <row r="66" spans="1:10" ht="36.75" customHeight="1" x14ac:dyDescent="0.2">
      <c r="A66" s="178"/>
      <c r="B66" s="183" t="s">
        <v>95</v>
      </c>
      <c r="C66" s="184" t="s">
        <v>96</v>
      </c>
      <c r="D66" s="185"/>
      <c r="E66" s="185"/>
      <c r="F66" s="191" t="s">
        <v>24</v>
      </c>
      <c r="G66" s="192"/>
      <c r="H66" s="192"/>
      <c r="I66" s="192">
        <f>'1 1 Pol'!G27+'1 1 Pol'!G440</f>
        <v>0</v>
      </c>
      <c r="J66" s="189" t="str">
        <f>IF(I78=0,"",I66/I78*100)</f>
        <v/>
      </c>
    </row>
    <row r="67" spans="1:10" ht="36.75" customHeight="1" x14ac:dyDescent="0.2">
      <c r="A67" s="178"/>
      <c r="B67" s="183" t="s">
        <v>97</v>
      </c>
      <c r="C67" s="184" t="s">
        <v>98</v>
      </c>
      <c r="D67" s="185"/>
      <c r="E67" s="185"/>
      <c r="F67" s="191" t="s">
        <v>24</v>
      </c>
      <c r="G67" s="192"/>
      <c r="H67" s="192"/>
      <c r="I67" s="192">
        <f>'1 1 Pol'!G599</f>
        <v>0</v>
      </c>
      <c r="J67" s="189" t="str">
        <f>IF(I78=0,"",I67/I78*100)</f>
        <v/>
      </c>
    </row>
    <row r="68" spans="1:10" ht="36.75" customHeight="1" x14ac:dyDescent="0.2">
      <c r="A68" s="178"/>
      <c r="B68" s="183" t="s">
        <v>99</v>
      </c>
      <c r="C68" s="184" t="s">
        <v>100</v>
      </c>
      <c r="D68" s="185"/>
      <c r="E68" s="185"/>
      <c r="F68" s="191" t="s">
        <v>25</v>
      </c>
      <c r="G68" s="192"/>
      <c r="H68" s="192"/>
      <c r="I68" s="192">
        <f>'1 1 Pol'!G602</f>
        <v>0</v>
      </c>
      <c r="J68" s="189" t="str">
        <f>IF(I78=0,"",I68/I78*100)</f>
        <v/>
      </c>
    </row>
    <row r="69" spans="1:10" ht="36.75" customHeight="1" x14ac:dyDescent="0.2">
      <c r="A69" s="178"/>
      <c r="B69" s="183" t="s">
        <v>101</v>
      </c>
      <c r="C69" s="184" t="s">
        <v>102</v>
      </c>
      <c r="D69" s="185"/>
      <c r="E69" s="185"/>
      <c r="F69" s="191" t="s">
        <v>25</v>
      </c>
      <c r="G69" s="192"/>
      <c r="H69" s="192"/>
      <c r="I69" s="192">
        <f>'1 1 Pol'!G614</f>
        <v>0</v>
      </c>
      <c r="J69" s="189" t="str">
        <f>IF(I78=0,"",I69/I78*100)</f>
        <v/>
      </c>
    </row>
    <row r="70" spans="1:10" ht="36.75" customHeight="1" x14ac:dyDescent="0.2">
      <c r="A70" s="178"/>
      <c r="B70" s="183" t="s">
        <v>103</v>
      </c>
      <c r="C70" s="184" t="s">
        <v>104</v>
      </c>
      <c r="D70" s="185"/>
      <c r="E70" s="185"/>
      <c r="F70" s="191" t="s">
        <v>25</v>
      </c>
      <c r="G70" s="192"/>
      <c r="H70" s="192"/>
      <c r="I70" s="192">
        <f>'1 1 Pol'!G648</f>
        <v>0</v>
      </c>
      <c r="J70" s="189" t="str">
        <f>IF(I78=0,"",I70/I78*100)</f>
        <v/>
      </c>
    </row>
    <row r="71" spans="1:10" ht="36.75" customHeight="1" x14ac:dyDescent="0.2">
      <c r="A71" s="178"/>
      <c r="B71" s="183" t="s">
        <v>105</v>
      </c>
      <c r="C71" s="184" t="s">
        <v>106</v>
      </c>
      <c r="D71" s="185"/>
      <c r="E71" s="185"/>
      <c r="F71" s="191" t="s">
        <v>25</v>
      </c>
      <c r="G71" s="192"/>
      <c r="H71" s="192"/>
      <c r="I71" s="192">
        <f>'1 1 Pol'!G767</f>
        <v>0</v>
      </c>
      <c r="J71" s="189" t="str">
        <f>IF(I78=0,"",I71/I78*100)</f>
        <v/>
      </c>
    </row>
    <row r="72" spans="1:10" ht="36.75" customHeight="1" x14ac:dyDescent="0.2">
      <c r="A72" s="178"/>
      <c r="B72" s="183" t="s">
        <v>107</v>
      </c>
      <c r="C72" s="184" t="s">
        <v>108</v>
      </c>
      <c r="D72" s="185"/>
      <c r="E72" s="185"/>
      <c r="F72" s="191" t="s">
        <v>25</v>
      </c>
      <c r="G72" s="192"/>
      <c r="H72" s="192"/>
      <c r="I72" s="192">
        <f>'1 1 Pol'!G31+'1 1 Pol'!G792</f>
        <v>0</v>
      </c>
      <c r="J72" s="189" t="str">
        <f>IF(I78=0,"",I72/I78*100)</f>
        <v/>
      </c>
    </row>
    <row r="73" spans="1:10" ht="36.75" customHeight="1" x14ac:dyDescent="0.2">
      <c r="A73" s="178"/>
      <c r="B73" s="183" t="s">
        <v>109</v>
      </c>
      <c r="C73" s="184" t="s">
        <v>110</v>
      </c>
      <c r="D73" s="185"/>
      <c r="E73" s="185"/>
      <c r="F73" s="191" t="s">
        <v>25</v>
      </c>
      <c r="G73" s="192"/>
      <c r="H73" s="192"/>
      <c r="I73" s="192">
        <f>'1 1 Pol'!G49</f>
        <v>0</v>
      </c>
      <c r="J73" s="189" t="str">
        <f>IF(I78=0,"",I73/I78*100)</f>
        <v/>
      </c>
    </row>
    <row r="74" spans="1:10" ht="36.75" customHeight="1" x14ac:dyDescent="0.2">
      <c r="A74" s="178"/>
      <c r="B74" s="183" t="s">
        <v>111</v>
      </c>
      <c r="C74" s="184" t="s">
        <v>112</v>
      </c>
      <c r="D74" s="185"/>
      <c r="E74" s="185"/>
      <c r="F74" s="191" t="s">
        <v>25</v>
      </c>
      <c r="G74" s="192"/>
      <c r="H74" s="192"/>
      <c r="I74" s="192">
        <f>'1 1 Pol'!G990</f>
        <v>0</v>
      </c>
      <c r="J74" s="189" t="str">
        <f>IF(I78=0,"",I74/I78*100)</f>
        <v/>
      </c>
    </row>
    <row r="75" spans="1:10" ht="36.75" customHeight="1" x14ac:dyDescent="0.2">
      <c r="A75" s="178"/>
      <c r="B75" s="183" t="s">
        <v>113</v>
      </c>
      <c r="C75" s="184" t="s">
        <v>114</v>
      </c>
      <c r="D75" s="185"/>
      <c r="E75" s="185"/>
      <c r="F75" s="191" t="s">
        <v>25</v>
      </c>
      <c r="G75" s="192"/>
      <c r="H75" s="192"/>
      <c r="I75" s="192">
        <f>'1 1 Pol'!G1023</f>
        <v>0</v>
      </c>
      <c r="J75" s="189" t="str">
        <f>IF(I78=0,"",I75/I78*100)</f>
        <v/>
      </c>
    </row>
    <row r="76" spans="1:10" ht="36.75" customHeight="1" x14ac:dyDescent="0.2">
      <c r="A76" s="178"/>
      <c r="B76" s="183" t="s">
        <v>115</v>
      </c>
      <c r="C76" s="184" t="s">
        <v>27</v>
      </c>
      <c r="D76" s="185"/>
      <c r="E76" s="185"/>
      <c r="F76" s="191" t="s">
        <v>115</v>
      </c>
      <c r="G76" s="192"/>
      <c r="H76" s="192"/>
      <c r="I76" s="192">
        <f>'01 1 Pol'!G8</f>
        <v>0</v>
      </c>
      <c r="J76" s="189" t="str">
        <f>IF(I78=0,"",I76/I78*100)</f>
        <v/>
      </c>
    </row>
    <row r="77" spans="1:10" ht="36.75" customHeight="1" x14ac:dyDescent="0.2">
      <c r="A77" s="178"/>
      <c r="B77" s="183" t="s">
        <v>116</v>
      </c>
      <c r="C77" s="184" t="s">
        <v>28</v>
      </c>
      <c r="D77" s="185"/>
      <c r="E77" s="185"/>
      <c r="F77" s="191" t="s">
        <v>116</v>
      </c>
      <c r="G77" s="192"/>
      <c r="H77" s="192"/>
      <c r="I77" s="192">
        <f>'01 1 Pol'!G33</f>
        <v>0</v>
      </c>
      <c r="J77" s="189" t="str">
        <f>IF(I78=0,"",I77/I78*100)</f>
        <v/>
      </c>
    </row>
    <row r="78" spans="1:10" ht="25.5" customHeight="1" x14ac:dyDescent="0.2">
      <c r="A78" s="179"/>
      <c r="B78" s="186" t="s">
        <v>1</v>
      </c>
      <c r="C78" s="187"/>
      <c r="D78" s="188"/>
      <c r="E78" s="188"/>
      <c r="F78" s="193"/>
      <c r="G78" s="194"/>
      <c r="H78" s="194"/>
      <c r="I78" s="194">
        <f>SUM(I54:I77)</f>
        <v>0</v>
      </c>
      <c r="J78" s="190">
        <f>SUM(J54:J77)</f>
        <v>0</v>
      </c>
    </row>
    <row r="79" spans="1:10" x14ac:dyDescent="0.2">
      <c r="F79" s="134"/>
      <c r="G79" s="134"/>
      <c r="H79" s="134"/>
      <c r="I79" s="134"/>
      <c r="J79" s="135"/>
    </row>
    <row r="80" spans="1:10" x14ac:dyDescent="0.2">
      <c r="F80" s="134"/>
      <c r="G80" s="134"/>
      <c r="H80" s="134"/>
      <c r="I80" s="134"/>
      <c r="J80" s="135"/>
    </row>
    <row r="81" spans="6:10" x14ac:dyDescent="0.2">
      <c r="F81" s="134"/>
      <c r="G81" s="134"/>
      <c r="H81" s="134"/>
      <c r="I81" s="134"/>
      <c r="J81" s="135"/>
    </row>
  </sheetData>
  <sheetProtection algorithmName="SHA-512" hashValue="A8xMCMxO98awd9TyqlfWojwixBK9IYlu9580Z/HI7yL2zeClGmWOpZUGdL0SdqvHex9j6zeJuHEV5smErmUugA==" saltValue="zoxglVWX+55jxG2kfTeQE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75:E75"/>
    <mergeCell ref="C76:E76"/>
    <mergeCell ref="C77:E77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qhk5/xEaqkb0wwfh703bI3J3/YJHfS/wmyLCFN1hWROS+B57DMGq4y4ycgmD98kgAuxRxK/3l/1JzO168cljVQ==" saltValue="YK7niCnDUDIk5bUmlPCov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C1397-6506-43DB-97A8-1B42D92563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117</v>
      </c>
      <c r="B1" s="196"/>
      <c r="C1" s="196"/>
      <c r="D1" s="196"/>
      <c r="E1" s="196"/>
      <c r="F1" s="196"/>
      <c r="G1" s="196"/>
      <c r="AG1" t="s">
        <v>118</v>
      </c>
    </row>
    <row r="2" spans="1:60" ht="24.95" customHeight="1" x14ac:dyDescent="0.2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119</v>
      </c>
    </row>
    <row r="3" spans="1:60" ht="24.95" customHeight="1" x14ac:dyDescent="0.2">
      <c r="A3" s="197" t="s">
        <v>8</v>
      </c>
      <c r="B3" s="49" t="s">
        <v>58</v>
      </c>
      <c r="C3" s="200" t="s">
        <v>59</v>
      </c>
      <c r="D3" s="198"/>
      <c r="E3" s="198"/>
      <c r="F3" s="198"/>
      <c r="G3" s="199"/>
      <c r="AC3" s="176" t="s">
        <v>119</v>
      </c>
      <c r="AG3" t="s">
        <v>120</v>
      </c>
    </row>
    <row r="4" spans="1:60" ht="24.95" customHeight="1" x14ac:dyDescent="0.2">
      <c r="A4" s="201" t="s">
        <v>9</v>
      </c>
      <c r="B4" s="202" t="s">
        <v>60</v>
      </c>
      <c r="C4" s="203" t="s">
        <v>61</v>
      </c>
      <c r="D4" s="204"/>
      <c r="E4" s="204"/>
      <c r="F4" s="204"/>
      <c r="G4" s="205"/>
      <c r="AG4" t="s">
        <v>121</v>
      </c>
    </row>
    <row r="5" spans="1:60" x14ac:dyDescent="0.2">
      <c r="D5" s="10"/>
    </row>
    <row r="6" spans="1:60" ht="38.25" x14ac:dyDescent="0.2">
      <c r="A6" s="207" t="s">
        <v>122</v>
      </c>
      <c r="B6" s="209" t="s">
        <v>123</v>
      </c>
      <c r="C6" s="209" t="s">
        <v>124</v>
      </c>
      <c r="D6" s="208" t="s">
        <v>125</v>
      </c>
      <c r="E6" s="207" t="s">
        <v>126</v>
      </c>
      <c r="F6" s="206" t="s">
        <v>127</v>
      </c>
      <c r="G6" s="207" t="s">
        <v>29</v>
      </c>
      <c r="H6" s="210" t="s">
        <v>30</v>
      </c>
      <c r="I6" s="210" t="s">
        <v>128</v>
      </c>
      <c r="J6" s="210" t="s">
        <v>31</v>
      </c>
      <c r="K6" s="210" t="s">
        <v>129</v>
      </c>
      <c r="L6" s="210" t="s">
        <v>130</v>
      </c>
      <c r="M6" s="210" t="s">
        <v>131</v>
      </c>
      <c r="N6" s="210" t="s">
        <v>132</v>
      </c>
      <c r="O6" s="210" t="s">
        <v>133</v>
      </c>
      <c r="P6" s="210" t="s">
        <v>134</v>
      </c>
      <c r="Q6" s="210" t="s">
        <v>135</v>
      </c>
      <c r="R6" s="210" t="s">
        <v>136</v>
      </c>
      <c r="S6" s="210" t="s">
        <v>137</v>
      </c>
      <c r="T6" s="210" t="s">
        <v>138</v>
      </c>
      <c r="U6" s="210" t="s">
        <v>139</v>
      </c>
      <c r="V6" s="210" t="s">
        <v>140</v>
      </c>
      <c r="W6" s="210" t="s">
        <v>141</v>
      </c>
      <c r="X6" s="210" t="s">
        <v>142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4" t="s">
        <v>143</v>
      </c>
      <c r="B8" s="225" t="s">
        <v>115</v>
      </c>
      <c r="C8" s="248" t="s">
        <v>27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8"/>
      <c r="S8" s="228"/>
      <c r="T8" s="229"/>
      <c r="U8" s="223"/>
      <c r="V8" s="223">
        <f>SUM(V9:V32)</f>
        <v>0</v>
      </c>
      <c r="W8" s="223"/>
      <c r="X8" s="223"/>
      <c r="AG8" t="s">
        <v>144</v>
      </c>
    </row>
    <row r="9" spans="1:60" outlineLevel="1" x14ac:dyDescent="0.2">
      <c r="A9" s="230">
        <v>1</v>
      </c>
      <c r="B9" s="231" t="s">
        <v>145</v>
      </c>
      <c r="C9" s="249" t="s">
        <v>146</v>
      </c>
      <c r="D9" s="232" t="s">
        <v>147</v>
      </c>
      <c r="E9" s="233">
        <v>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148</v>
      </c>
      <c r="T9" s="236" t="s">
        <v>149</v>
      </c>
      <c r="U9" s="220">
        <v>0</v>
      </c>
      <c r="V9" s="220">
        <f>ROUND(E9*U9,2)</f>
        <v>0</v>
      </c>
      <c r="W9" s="220"/>
      <c r="X9" s="220" t="s">
        <v>150</v>
      </c>
      <c r="Y9" s="211"/>
      <c r="Z9" s="211"/>
      <c r="AA9" s="211"/>
      <c r="AB9" s="211"/>
      <c r="AC9" s="211"/>
      <c r="AD9" s="211"/>
      <c r="AE9" s="211"/>
      <c r="AF9" s="211"/>
      <c r="AG9" s="211" t="s">
        <v>151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0" t="s">
        <v>152</v>
      </c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153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51" t="s">
        <v>154</v>
      </c>
      <c r="D11" s="239"/>
      <c r="E11" s="239"/>
      <c r="F11" s="239"/>
      <c r="G11" s="239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1"/>
      <c r="Z11" s="211"/>
      <c r="AA11" s="211"/>
      <c r="AB11" s="211"/>
      <c r="AC11" s="211"/>
      <c r="AD11" s="211"/>
      <c r="AE11" s="211"/>
      <c r="AF11" s="211"/>
      <c r="AG11" s="211" t="s">
        <v>153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38" t="str">
        <f>C11</f>
        <v>Sejmutí ornice, hrubá úprava terénu a zpevnění ploch pro osazení objektů sociálního zařízení staveniště a kanceláří stavby.</v>
      </c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51" t="s">
        <v>155</v>
      </c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153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1" t="s">
        <v>156</v>
      </c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153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1" t="s">
        <v>157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1"/>
      <c r="Z14" s="211"/>
      <c r="AA14" s="211"/>
      <c r="AB14" s="211"/>
      <c r="AC14" s="211"/>
      <c r="AD14" s="211"/>
      <c r="AE14" s="211"/>
      <c r="AF14" s="211"/>
      <c r="AG14" s="211" t="s">
        <v>153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8"/>
      <c r="B15" s="219"/>
      <c r="C15" s="251" t="s">
        <v>158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153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38" t="str">
        <f>C15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51" t="s">
        <v>159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1"/>
      <c r="Z16" s="211"/>
      <c r="AA16" s="211"/>
      <c r="AB16" s="211"/>
      <c r="AC16" s="211"/>
      <c r="AD16" s="211"/>
      <c r="AE16" s="211"/>
      <c r="AF16" s="211"/>
      <c r="AG16" s="211" t="s">
        <v>153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51" t="s">
        <v>160</v>
      </c>
      <c r="D17" s="239"/>
      <c r="E17" s="239"/>
      <c r="F17" s="239"/>
      <c r="G17" s="239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1"/>
      <c r="Z17" s="211"/>
      <c r="AA17" s="211"/>
      <c r="AB17" s="211"/>
      <c r="AC17" s="211"/>
      <c r="AD17" s="211"/>
      <c r="AE17" s="211"/>
      <c r="AF17" s="211"/>
      <c r="AG17" s="211" t="s">
        <v>153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38" t="str">
        <f>C17</f>
        <v>Zřízení přípojky elektrické energie a vody do vzdálenosti 1 km od obvodu staveniště. Náhradní zdroj elektrické energie.</v>
      </c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0">
        <v>2</v>
      </c>
      <c r="B18" s="231" t="s">
        <v>161</v>
      </c>
      <c r="C18" s="249" t="s">
        <v>162</v>
      </c>
      <c r="D18" s="232" t="s">
        <v>147</v>
      </c>
      <c r="E18" s="233">
        <v>1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</v>
      </c>
      <c r="O18" s="235">
        <f>ROUND(E18*N18,2)</f>
        <v>0</v>
      </c>
      <c r="P18" s="235">
        <v>0</v>
      </c>
      <c r="Q18" s="235">
        <f>ROUND(E18*P18,2)</f>
        <v>0</v>
      </c>
      <c r="R18" s="235"/>
      <c r="S18" s="235" t="s">
        <v>148</v>
      </c>
      <c r="T18" s="236" t="s">
        <v>149</v>
      </c>
      <c r="U18" s="220">
        <v>0</v>
      </c>
      <c r="V18" s="220">
        <f>ROUND(E18*U18,2)</f>
        <v>0</v>
      </c>
      <c r="W18" s="220"/>
      <c r="X18" s="220" t="s">
        <v>150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151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50" t="s">
        <v>163</v>
      </c>
      <c r="D19" s="237"/>
      <c r="E19" s="237"/>
      <c r="F19" s="237"/>
      <c r="G19" s="237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153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18"/>
      <c r="B20" s="219"/>
      <c r="C20" s="251" t="s">
        <v>164</v>
      </c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153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38" t="str">
        <f>C20</f>
        <v>Opotřebení a údržba nebo pronájem sociálního zařízení – umývárny, toalety, šatny. Opotřebení nebo pronájem dočasného oplocení staveniště.</v>
      </c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51" t="s">
        <v>165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153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51" t="s">
        <v>166</v>
      </c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153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38" t="str">
        <f>C22</f>
        <v>Spotřeba vody a elektrické energie pro potřebu sociálních zařízení a kanceláří stavby. Pronájem, opotřebení a spotřeba pohonných hmot náhradního zdroje elektrické energie.</v>
      </c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51" t="s">
        <v>167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153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30">
        <v>3</v>
      </c>
      <c r="B24" s="231" t="s">
        <v>168</v>
      </c>
      <c r="C24" s="249" t="s">
        <v>169</v>
      </c>
      <c r="D24" s="232" t="s">
        <v>147</v>
      </c>
      <c r="E24" s="233">
        <v>1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5">
        <v>0</v>
      </c>
      <c r="O24" s="235">
        <f>ROUND(E24*N24,2)</f>
        <v>0</v>
      </c>
      <c r="P24" s="235">
        <v>0</v>
      </c>
      <c r="Q24" s="235">
        <f>ROUND(E24*P24,2)</f>
        <v>0</v>
      </c>
      <c r="R24" s="235"/>
      <c r="S24" s="235" t="s">
        <v>148</v>
      </c>
      <c r="T24" s="236" t="s">
        <v>149</v>
      </c>
      <c r="U24" s="220">
        <v>0</v>
      </c>
      <c r="V24" s="220">
        <f>ROUND(E24*U24,2)</f>
        <v>0</v>
      </c>
      <c r="W24" s="220"/>
      <c r="X24" s="220" t="s">
        <v>150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151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0" t="s">
        <v>170</v>
      </c>
      <c r="D25" s="237"/>
      <c r="E25" s="237"/>
      <c r="F25" s="237"/>
      <c r="G25" s="237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153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1" t="s">
        <v>171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153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38" t="str">
        <f>C26</f>
        <v>Uvedení zpevněných ploch pro objekty sociálního zařízení staveniště a kanceláří stavby do původního stavu. Případné ohumusování.</v>
      </c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51" t="s">
        <v>172</v>
      </c>
      <c r="D27" s="239"/>
      <c r="E27" s="239"/>
      <c r="F27" s="239"/>
      <c r="G27" s="239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1"/>
      <c r="Z27" s="211"/>
      <c r="AA27" s="211"/>
      <c r="AB27" s="211"/>
      <c r="AC27" s="211"/>
      <c r="AD27" s="211"/>
      <c r="AE27" s="211"/>
      <c r="AF27" s="211"/>
      <c r="AG27" s="211" t="s">
        <v>153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51" t="s">
        <v>173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1"/>
      <c r="Z28" s="211"/>
      <c r="AA28" s="211"/>
      <c r="AB28" s="211"/>
      <c r="AC28" s="211"/>
      <c r="AD28" s="211"/>
      <c r="AE28" s="211"/>
      <c r="AF28" s="211"/>
      <c r="AG28" s="211" t="s">
        <v>153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1" t="s">
        <v>174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153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38" t="str">
        <f>C29</f>
        <v>Odvoz mobilních kanceláří stavby a technického dozoru, nebo uvedení do původního stavu prostor pronajatých.</v>
      </c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1" t="s">
        <v>175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153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38" t="str">
        <f>C30</f>
        <v>Zrušení vnitrostaveništního rozvodu energie včetně rozvaděčů a osvětlení staveniště (včetně stožárů a osvětlovacích těles).</v>
      </c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51" t="s">
        <v>176</v>
      </c>
      <c r="D31" s="239"/>
      <c r="E31" s="239"/>
      <c r="F31" s="239"/>
      <c r="G31" s="239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1"/>
      <c r="Z31" s="211"/>
      <c r="AA31" s="211"/>
      <c r="AB31" s="211"/>
      <c r="AC31" s="211"/>
      <c r="AD31" s="211"/>
      <c r="AE31" s="211"/>
      <c r="AF31" s="211"/>
      <c r="AG31" s="211" t="s">
        <v>153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1" t="s">
        <v>177</v>
      </c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1"/>
      <c r="Z32" s="211"/>
      <c r="AA32" s="211"/>
      <c r="AB32" s="211"/>
      <c r="AC32" s="211"/>
      <c r="AD32" s="211"/>
      <c r="AE32" s="211"/>
      <c r="AF32" s="211"/>
      <c r="AG32" s="211" t="s">
        <v>153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x14ac:dyDescent="0.2">
      <c r="A33" s="224" t="s">
        <v>143</v>
      </c>
      <c r="B33" s="225" t="s">
        <v>116</v>
      </c>
      <c r="C33" s="248" t="s">
        <v>28</v>
      </c>
      <c r="D33" s="226"/>
      <c r="E33" s="227"/>
      <c r="F33" s="228"/>
      <c r="G33" s="228">
        <f>SUMIF(AG34:AG56,"&lt;&gt;NOR",G34:G56)</f>
        <v>0</v>
      </c>
      <c r="H33" s="228"/>
      <c r="I33" s="228">
        <f>SUM(I34:I56)</f>
        <v>0</v>
      </c>
      <c r="J33" s="228"/>
      <c r="K33" s="228">
        <f>SUM(K34:K56)</f>
        <v>0</v>
      </c>
      <c r="L33" s="228"/>
      <c r="M33" s="228">
        <f>SUM(M34:M56)</f>
        <v>0</v>
      </c>
      <c r="N33" s="228"/>
      <c r="O33" s="228">
        <f>SUM(O34:O56)</f>
        <v>0</v>
      </c>
      <c r="P33" s="228"/>
      <c r="Q33" s="228">
        <f>SUM(Q34:Q56)</f>
        <v>0</v>
      </c>
      <c r="R33" s="228"/>
      <c r="S33" s="228"/>
      <c r="T33" s="229"/>
      <c r="U33" s="223"/>
      <c r="V33" s="223">
        <f>SUM(V34:V56)</f>
        <v>0</v>
      </c>
      <c r="W33" s="223"/>
      <c r="X33" s="223"/>
      <c r="AG33" t="s">
        <v>144</v>
      </c>
    </row>
    <row r="34" spans="1:60" outlineLevel="1" x14ac:dyDescent="0.2">
      <c r="A34" s="230">
        <v>4</v>
      </c>
      <c r="B34" s="231" t="s">
        <v>178</v>
      </c>
      <c r="C34" s="249" t="s">
        <v>179</v>
      </c>
      <c r="D34" s="232" t="s">
        <v>147</v>
      </c>
      <c r="E34" s="233">
        <v>1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5">
        <v>0</v>
      </c>
      <c r="O34" s="235">
        <f>ROUND(E34*N34,2)</f>
        <v>0</v>
      </c>
      <c r="P34" s="235">
        <v>0</v>
      </c>
      <c r="Q34" s="235">
        <f>ROUND(E34*P34,2)</f>
        <v>0</v>
      </c>
      <c r="R34" s="235"/>
      <c r="S34" s="235" t="s">
        <v>180</v>
      </c>
      <c r="T34" s="236" t="s">
        <v>149</v>
      </c>
      <c r="U34" s="220">
        <v>0</v>
      </c>
      <c r="V34" s="220">
        <f>ROUND(E34*U34,2)</f>
        <v>0</v>
      </c>
      <c r="W34" s="220"/>
      <c r="X34" s="220" t="s">
        <v>181</v>
      </c>
      <c r="Y34" s="211"/>
      <c r="Z34" s="211"/>
      <c r="AA34" s="211"/>
      <c r="AB34" s="211"/>
      <c r="AC34" s="211"/>
      <c r="AD34" s="211"/>
      <c r="AE34" s="211"/>
      <c r="AF34" s="211"/>
      <c r="AG34" s="211" t="s">
        <v>182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50" t="s">
        <v>183</v>
      </c>
      <c r="D35" s="237"/>
      <c r="E35" s="237"/>
      <c r="F35" s="237"/>
      <c r="G35" s="237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153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38" t="str">
        <f>C35</f>
        <v>z materiálu odolného proti povětrnostním podmínkám, instalace po celou dobu realizace projektu na viditelném místě.</v>
      </c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30">
        <v>5</v>
      </c>
      <c r="B36" s="231" t="s">
        <v>184</v>
      </c>
      <c r="C36" s="249" t="s">
        <v>185</v>
      </c>
      <c r="D36" s="232" t="s">
        <v>147</v>
      </c>
      <c r="E36" s="233">
        <v>1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5"/>
      <c r="S36" s="235" t="s">
        <v>148</v>
      </c>
      <c r="T36" s="236" t="s">
        <v>149</v>
      </c>
      <c r="U36" s="220">
        <v>0</v>
      </c>
      <c r="V36" s="220">
        <f>ROUND(E36*U36,2)</f>
        <v>0</v>
      </c>
      <c r="W36" s="220"/>
      <c r="X36" s="220" t="s">
        <v>150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151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33.75" outlineLevel="1" x14ac:dyDescent="0.2">
      <c r="A37" s="218"/>
      <c r="B37" s="219"/>
      <c r="C37" s="250" t="s">
        <v>186</v>
      </c>
      <c r="D37" s="237"/>
      <c r="E37" s="237"/>
      <c r="F37" s="237"/>
      <c r="G37" s="237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153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38" t="str">
        <f>C37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30">
        <v>6</v>
      </c>
      <c r="B38" s="231" t="s">
        <v>187</v>
      </c>
      <c r="C38" s="249" t="s">
        <v>188</v>
      </c>
      <c r="D38" s="232" t="s">
        <v>147</v>
      </c>
      <c r="E38" s="233">
        <v>1</v>
      </c>
      <c r="F38" s="234"/>
      <c r="G38" s="235">
        <f>ROUND(E38*F38,2)</f>
        <v>0</v>
      </c>
      <c r="H38" s="234"/>
      <c r="I38" s="235">
        <f>ROUND(E38*H38,2)</f>
        <v>0</v>
      </c>
      <c r="J38" s="234"/>
      <c r="K38" s="235">
        <f>ROUND(E38*J38,2)</f>
        <v>0</v>
      </c>
      <c r="L38" s="235">
        <v>21</v>
      </c>
      <c r="M38" s="235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5"/>
      <c r="S38" s="235" t="s">
        <v>148</v>
      </c>
      <c r="T38" s="236" t="s">
        <v>149</v>
      </c>
      <c r="U38" s="220">
        <v>0</v>
      </c>
      <c r="V38" s="220">
        <f>ROUND(E38*U38,2)</f>
        <v>0</v>
      </c>
      <c r="W38" s="220"/>
      <c r="X38" s="220" t="s">
        <v>150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151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0" t="s">
        <v>189</v>
      </c>
      <c r="D39" s="237"/>
      <c r="E39" s="237"/>
      <c r="F39" s="237"/>
      <c r="G39" s="237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153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0">
        <v>7</v>
      </c>
      <c r="B40" s="241" t="s">
        <v>190</v>
      </c>
      <c r="C40" s="252" t="s">
        <v>191</v>
      </c>
      <c r="D40" s="242" t="s">
        <v>147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148</v>
      </c>
      <c r="T40" s="246" t="s">
        <v>149</v>
      </c>
      <c r="U40" s="220">
        <v>0</v>
      </c>
      <c r="V40" s="220">
        <f>ROUND(E40*U40,2)</f>
        <v>0</v>
      </c>
      <c r="W40" s="220"/>
      <c r="X40" s="220" t="s">
        <v>150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151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0">
        <v>8</v>
      </c>
      <c r="B41" s="231" t="s">
        <v>192</v>
      </c>
      <c r="C41" s="249" t="s">
        <v>193</v>
      </c>
      <c r="D41" s="232" t="s">
        <v>194</v>
      </c>
      <c r="E41" s="233">
        <v>140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/>
      <c r="S41" s="235" t="s">
        <v>148</v>
      </c>
      <c r="T41" s="236" t="s">
        <v>149</v>
      </c>
      <c r="U41" s="220">
        <v>0</v>
      </c>
      <c r="V41" s="220">
        <f>ROUND(E41*U41,2)</f>
        <v>0</v>
      </c>
      <c r="W41" s="220"/>
      <c r="X41" s="220" t="s">
        <v>150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195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53" t="s">
        <v>196</v>
      </c>
      <c r="D42" s="221"/>
      <c r="E42" s="222">
        <v>140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197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30">
        <v>9</v>
      </c>
      <c r="B43" s="231" t="s">
        <v>198</v>
      </c>
      <c r="C43" s="249" t="s">
        <v>199</v>
      </c>
      <c r="D43" s="232" t="s">
        <v>147</v>
      </c>
      <c r="E43" s="233">
        <v>1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5"/>
      <c r="S43" s="235" t="s">
        <v>148</v>
      </c>
      <c r="T43" s="236" t="s">
        <v>149</v>
      </c>
      <c r="U43" s="220">
        <v>0</v>
      </c>
      <c r="V43" s="220">
        <f>ROUND(E43*U43,2)</f>
        <v>0</v>
      </c>
      <c r="W43" s="220"/>
      <c r="X43" s="220" t="s">
        <v>150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151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0" t="s">
        <v>200</v>
      </c>
      <c r="D44" s="237"/>
      <c r="E44" s="237"/>
      <c r="F44" s="237"/>
      <c r="G44" s="237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153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38" t="str">
        <f>C44</f>
        <v>Náklady zhotovitele, které vzniknou v souvislosti s povinnostmi zhotovitele při předání a převzetí díla.</v>
      </c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30">
        <v>10</v>
      </c>
      <c r="B45" s="231" t="s">
        <v>201</v>
      </c>
      <c r="C45" s="249" t="s">
        <v>202</v>
      </c>
      <c r="D45" s="232" t="s">
        <v>147</v>
      </c>
      <c r="E45" s="233">
        <v>1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5"/>
      <c r="S45" s="235" t="s">
        <v>148</v>
      </c>
      <c r="T45" s="236" t="s">
        <v>149</v>
      </c>
      <c r="U45" s="220">
        <v>0</v>
      </c>
      <c r="V45" s="220">
        <f>ROUND(E45*U45,2)</f>
        <v>0</v>
      </c>
      <c r="W45" s="220"/>
      <c r="X45" s="220" t="s">
        <v>150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151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18"/>
      <c r="B46" s="219"/>
      <c r="C46" s="250" t="s">
        <v>203</v>
      </c>
      <c r="D46" s="237"/>
      <c r="E46" s="237"/>
      <c r="F46" s="237"/>
      <c r="G46" s="237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153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38" t="str">
        <f>C46</f>
        <v>„Náklady na vyhotovení dokumentace skutečného provedení stavby v počtu třech  paré. Dokumentace bude předána v tištěné formě a na CD ve dvou formátech (veškerá dokumetnace v PDF,  výkresová část v DWG a PDF)“</v>
      </c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30">
        <v>11</v>
      </c>
      <c r="B47" s="231" t="s">
        <v>204</v>
      </c>
      <c r="C47" s="249" t="s">
        <v>205</v>
      </c>
      <c r="D47" s="232" t="s">
        <v>147</v>
      </c>
      <c r="E47" s="233">
        <v>1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5"/>
      <c r="S47" s="235" t="s">
        <v>148</v>
      </c>
      <c r="T47" s="236" t="s">
        <v>149</v>
      </c>
      <c r="U47" s="220">
        <v>0</v>
      </c>
      <c r="V47" s="220">
        <f>ROUND(E47*U47,2)</f>
        <v>0</v>
      </c>
      <c r="W47" s="220"/>
      <c r="X47" s="220" t="s">
        <v>150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151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18"/>
      <c r="B48" s="219"/>
      <c r="C48" s="250" t="s">
        <v>206</v>
      </c>
      <c r="D48" s="237"/>
      <c r="E48" s="237"/>
      <c r="F48" s="237"/>
      <c r="G48" s="237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153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38" t="str">
        <f>C48</f>
        <v>Náklady zhotovitele spojené se zabezpečením a poskytnutím zajišťovacích bankovních záruk za řádné provedení díla, pokud je zadavatel požaduje v obchodních podmínkách.</v>
      </c>
      <c r="BB48" s="211"/>
      <c r="BC48" s="211"/>
      <c r="BD48" s="211"/>
      <c r="BE48" s="211"/>
      <c r="BF48" s="211"/>
      <c r="BG48" s="211"/>
      <c r="BH48" s="211"/>
    </row>
    <row r="49" spans="1:60" ht="22.5" outlineLevel="1" x14ac:dyDescent="0.2">
      <c r="A49" s="240">
        <v>12</v>
      </c>
      <c r="B49" s="241" t="s">
        <v>207</v>
      </c>
      <c r="C49" s="252" t="s">
        <v>208</v>
      </c>
      <c r="D49" s="242" t="s">
        <v>147</v>
      </c>
      <c r="E49" s="243">
        <v>1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21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180</v>
      </c>
      <c r="T49" s="246" t="s">
        <v>149</v>
      </c>
      <c r="U49" s="220">
        <v>0</v>
      </c>
      <c r="V49" s="220">
        <f>ROUND(E49*U49,2)</f>
        <v>0</v>
      </c>
      <c r="W49" s="220"/>
      <c r="X49" s="220" t="s">
        <v>181</v>
      </c>
      <c r="Y49" s="211"/>
      <c r="Z49" s="211"/>
      <c r="AA49" s="211"/>
      <c r="AB49" s="211"/>
      <c r="AC49" s="211"/>
      <c r="AD49" s="211"/>
      <c r="AE49" s="211"/>
      <c r="AF49" s="211"/>
      <c r="AG49" s="211" t="s">
        <v>182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1" x14ac:dyDescent="0.2">
      <c r="A50" s="240">
        <v>13</v>
      </c>
      <c r="B50" s="241" t="s">
        <v>209</v>
      </c>
      <c r="C50" s="252" t="s">
        <v>210</v>
      </c>
      <c r="D50" s="242" t="s">
        <v>147</v>
      </c>
      <c r="E50" s="243">
        <v>1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21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180</v>
      </c>
      <c r="T50" s="246" t="s">
        <v>149</v>
      </c>
      <c r="U50" s="220">
        <v>0</v>
      </c>
      <c r="V50" s="220">
        <f>ROUND(E50*U50,2)</f>
        <v>0</v>
      </c>
      <c r="W50" s="220"/>
      <c r="X50" s="220" t="s">
        <v>181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182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30">
        <v>14</v>
      </c>
      <c r="B51" s="231" t="s">
        <v>211</v>
      </c>
      <c r="C51" s="249" t="s">
        <v>212</v>
      </c>
      <c r="D51" s="232" t="s">
        <v>213</v>
      </c>
      <c r="E51" s="233">
        <v>1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5"/>
      <c r="S51" s="235" t="s">
        <v>180</v>
      </c>
      <c r="T51" s="236" t="s">
        <v>149</v>
      </c>
      <c r="U51" s="220">
        <v>0</v>
      </c>
      <c r="V51" s="220">
        <f>ROUND(E51*U51,2)</f>
        <v>0</v>
      </c>
      <c r="W51" s="220"/>
      <c r="X51" s="220" t="s">
        <v>181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182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33.75" outlineLevel="1" x14ac:dyDescent="0.2">
      <c r="A52" s="218"/>
      <c r="B52" s="219"/>
      <c r="C52" s="250" t="s">
        <v>214</v>
      </c>
      <c r="D52" s="237"/>
      <c r="E52" s="237"/>
      <c r="F52" s="237"/>
      <c r="G52" s="237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1"/>
      <c r="Z52" s="211"/>
      <c r="AA52" s="211"/>
      <c r="AB52" s="211"/>
      <c r="AC52" s="211"/>
      <c r="AD52" s="211"/>
      <c r="AE52" s="211"/>
      <c r="AF52" s="211"/>
      <c r="AG52" s="211" t="s">
        <v>153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38" t="str">
        <f>C52</f>
        <v>Restaurátorský průzkum in situ. Na volných plochách fasád a na maskaronech, obou znacích, kartuších a vegetabilních ornamentech budou provedeny sondy až na podkladní zdivo (10ks).  Restaurátorský průzkum bude zpracován v souladu s vydaným stanoviskem památkové péče č.j. MěÚ Litomyšl 047141/2020 z 5.8.2020.</v>
      </c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30">
        <v>15</v>
      </c>
      <c r="B53" s="231" t="s">
        <v>215</v>
      </c>
      <c r="C53" s="249" t="s">
        <v>216</v>
      </c>
      <c r="D53" s="232" t="s">
        <v>213</v>
      </c>
      <c r="E53" s="233">
        <v>1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/>
      <c r="S53" s="235" t="s">
        <v>180</v>
      </c>
      <c r="T53" s="236" t="s">
        <v>149</v>
      </c>
      <c r="U53" s="220">
        <v>0</v>
      </c>
      <c r="V53" s="220">
        <f>ROUND(E53*U53,2)</f>
        <v>0</v>
      </c>
      <c r="W53" s="220"/>
      <c r="X53" s="220" t="s">
        <v>181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182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33.75" outlineLevel="1" x14ac:dyDescent="0.2">
      <c r="A54" s="218"/>
      <c r="B54" s="219"/>
      <c r="C54" s="250" t="s">
        <v>217</v>
      </c>
      <c r="D54" s="237"/>
      <c r="E54" s="237"/>
      <c r="F54" s="237"/>
      <c r="G54" s="237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1"/>
      <c r="Z54" s="211"/>
      <c r="AA54" s="211"/>
      <c r="AB54" s="211"/>
      <c r="AC54" s="211"/>
      <c r="AD54" s="211"/>
      <c r="AE54" s="211"/>
      <c r="AF54" s="211"/>
      <c r="AG54" s="211" t="s">
        <v>153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38" t="str">
        <f>C54</f>
        <v>Bude zjištěna stratigrafie barevných vrstev. Z barevných vrstev budou odebrány vzorky a provedeny jejich nábrusy (10ks). Místa odběru vzorků na zjištění stratigrafie budou graficky zachycena na pohledech na fasády. Restaurátorský průzkum bude zpracován v souladu s vydaným stanoviskem památkové péče č.j. MěÚ Litomyšl 047141/2020 z 5.8.2020.</v>
      </c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30">
        <v>16</v>
      </c>
      <c r="B55" s="231" t="s">
        <v>218</v>
      </c>
      <c r="C55" s="249" t="s">
        <v>219</v>
      </c>
      <c r="D55" s="232" t="s">
        <v>213</v>
      </c>
      <c r="E55" s="233">
        <v>1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5"/>
      <c r="S55" s="235" t="s">
        <v>180</v>
      </c>
      <c r="T55" s="236" t="s">
        <v>149</v>
      </c>
      <c r="U55" s="220">
        <v>0</v>
      </c>
      <c r="V55" s="220">
        <f>ROUND(E55*U55,2)</f>
        <v>0</v>
      </c>
      <c r="W55" s="220"/>
      <c r="X55" s="220" t="s">
        <v>181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182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33.75" outlineLevel="1" x14ac:dyDescent="0.2">
      <c r="A56" s="218"/>
      <c r="B56" s="219"/>
      <c r="C56" s="250" t="s">
        <v>220</v>
      </c>
      <c r="D56" s="237"/>
      <c r="E56" s="237"/>
      <c r="F56" s="237"/>
      <c r="G56" s="237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153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38" t="str">
        <f>C56</f>
        <v>Sepsání restaurátorského průzkumu a jeho vyhodnocení a sepsání záměru obnovy. Předání dvou pare tištěné průzkumové zprávy spolu s digitální verzí. Restaurátorský průzkum bude zpracován v souladu s vydaným stanoviskem památkové péče č.j. MěÚ Litomyšl 047141/2020 z 5.8.2020.</v>
      </c>
      <c r="BB56" s="211"/>
      <c r="BC56" s="211"/>
      <c r="BD56" s="211"/>
      <c r="BE56" s="211"/>
      <c r="BF56" s="211"/>
      <c r="BG56" s="211"/>
      <c r="BH56" s="211"/>
    </row>
    <row r="57" spans="1:60" x14ac:dyDescent="0.2">
      <c r="A57" s="3"/>
      <c r="B57" s="4"/>
      <c r="C57" s="25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130</v>
      </c>
    </row>
    <row r="58" spans="1:60" x14ac:dyDescent="0.2">
      <c r="A58" s="214"/>
      <c r="B58" s="215" t="s">
        <v>29</v>
      </c>
      <c r="C58" s="255"/>
      <c r="D58" s="216"/>
      <c r="E58" s="217"/>
      <c r="F58" s="217"/>
      <c r="G58" s="247">
        <f>G8+G33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221</v>
      </c>
    </row>
    <row r="59" spans="1:60" x14ac:dyDescent="0.2">
      <c r="C59" s="256"/>
      <c r="D59" s="10"/>
      <c r="AG59" t="s">
        <v>222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DV7gNA9HPaKLa8uQS89O33W82uSfWa6l7HetqEDKh2DYf6QKzrR0Dv8U4HKvkyy4ufeP4CAV36zvfbmcE/CXA==" saltValue="/q1V2FzJowUd1PT1yHVicQ==" spinCount="100000" sheet="1"/>
  <mergeCells count="34">
    <mergeCell ref="C48:G48"/>
    <mergeCell ref="C52:G52"/>
    <mergeCell ref="C54:G54"/>
    <mergeCell ref="C56:G56"/>
    <mergeCell ref="C32:G32"/>
    <mergeCell ref="C35:G35"/>
    <mergeCell ref="C37:G37"/>
    <mergeCell ref="C39:G39"/>
    <mergeCell ref="C44:G44"/>
    <mergeCell ref="C46:G46"/>
    <mergeCell ref="C26:G26"/>
    <mergeCell ref="C27:G27"/>
    <mergeCell ref="C28:G28"/>
    <mergeCell ref="C29:G29"/>
    <mergeCell ref="C30:G30"/>
    <mergeCell ref="C31:G31"/>
    <mergeCell ref="C19:G19"/>
    <mergeCell ref="C20:G20"/>
    <mergeCell ref="C21:G21"/>
    <mergeCell ref="C22:G22"/>
    <mergeCell ref="C23:G23"/>
    <mergeCell ref="C25:G25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E833-EAA1-4C7F-85E8-DAC98E4A3A3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117</v>
      </c>
      <c r="B1" s="196"/>
      <c r="C1" s="196"/>
      <c r="D1" s="196"/>
      <c r="E1" s="196"/>
      <c r="F1" s="196"/>
      <c r="G1" s="196"/>
      <c r="AG1" t="s">
        <v>118</v>
      </c>
    </row>
    <row r="2" spans="1:60" ht="24.95" customHeight="1" x14ac:dyDescent="0.2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119</v>
      </c>
    </row>
    <row r="3" spans="1:60" ht="24.95" customHeight="1" x14ac:dyDescent="0.2">
      <c r="A3" s="197" t="s">
        <v>8</v>
      </c>
      <c r="B3" s="49" t="s">
        <v>60</v>
      </c>
      <c r="C3" s="200" t="s">
        <v>62</v>
      </c>
      <c r="D3" s="198"/>
      <c r="E3" s="198"/>
      <c r="F3" s="198"/>
      <c r="G3" s="199"/>
      <c r="AC3" s="176" t="s">
        <v>119</v>
      </c>
      <c r="AG3" t="s">
        <v>120</v>
      </c>
    </row>
    <row r="4" spans="1:60" ht="24.95" customHeight="1" x14ac:dyDescent="0.2">
      <c r="A4" s="201" t="s">
        <v>9</v>
      </c>
      <c r="B4" s="202" t="s">
        <v>60</v>
      </c>
      <c r="C4" s="203" t="s">
        <v>63</v>
      </c>
      <c r="D4" s="204"/>
      <c r="E4" s="204"/>
      <c r="F4" s="204"/>
      <c r="G4" s="205"/>
      <c r="AG4" t="s">
        <v>121</v>
      </c>
    </row>
    <row r="5" spans="1:60" x14ac:dyDescent="0.2">
      <c r="D5" s="10"/>
    </row>
    <row r="6" spans="1:60" ht="38.25" x14ac:dyDescent="0.2">
      <c r="A6" s="207" t="s">
        <v>122</v>
      </c>
      <c r="B6" s="209" t="s">
        <v>123</v>
      </c>
      <c r="C6" s="209" t="s">
        <v>124</v>
      </c>
      <c r="D6" s="208" t="s">
        <v>125</v>
      </c>
      <c r="E6" s="207" t="s">
        <v>126</v>
      </c>
      <c r="F6" s="206" t="s">
        <v>127</v>
      </c>
      <c r="G6" s="207" t="s">
        <v>29</v>
      </c>
      <c r="H6" s="210" t="s">
        <v>30</v>
      </c>
      <c r="I6" s="210" t="s">
        <v>128</v>
      </c>
      <c r="J6" s="210" t="s">
        <v>31</v>
      </c>
      <c r="K6" s="210" t="s">
        <v>129</v>
      </c>
      <c r="L6" s="210" t="s">
        <v>130</v>
      </c>
      <c r="M6" s="210" t="s">
        <v>131</v>
      </c>
      <c r="N6" s="210" t="s">
        <v>132</v>
      </c>
      <c r="O6" s="210" t="s">
        <v>133</v>
      </c>
      <c r="P6" s="210" t="s">
        <v>134</v>
      </c>
      <c r="Q6" s="210" t="s">
        <v>135</v>
      </c>
      <c r="R6" s="210" t="s">
        <v>136</v>
      </c>
      <c r="S6" s="210" t="s">
        <v>137</v>
      </c>
      <c r="T6" s="210" t="s">
        <v>138</v>
      </c>
      <c r="U6" s="210" t="s">
        <v>139</v>
      </c>
      <c r="V6" s="210" t="s">
        <v>140</v>
      </c>
      <c r="W6" s="210" t="s">
        <v>141</v>
      </c>
      <c r="X6" s="210" t="s">
        <v>142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4" t="s">
        <v>143</v>
      </c>
      <c r="B8" s="225" t="s">
        <v>83</v>
      </c>
      <c r="C8" s="248" t="s">
        <v>84</v>
      </c>
      <c r="D8" s="226"/>
      <c r="E8" s="227"/>
      <c r="F8" s="228"/>
      <c r="G8" s="228">
        <f>SUMIF(AG9:AG16,"&lt;&gt;NOR",G9:G16)</f>
        <v>0</v>
      </c>
      <c r="H8" s="228"/>
      <c r="I8" s="228">
        <f>SUM(I9:I16)</f>
        <v>0</v>
      </c>
      <c r="J8" s="228"/>
      <c r="K8" s="228">
        <f>SUM(K9:K16)</f>
        <v>0</v>
      </c>
      <c r="L8" s="228"/>
      <c r="M8" s="228">
        <f>SUM(M9:M16)</f>
        <v>0</v>
      </c>
      <c r="N8" s="228"/>
      <c r="O8" s="228">
        <f>SUM(O9:O16)</f>
        <v>10.15</v>
      </c>
      <c r="P8" s="228"/>
      <c r="Q8" s="228">
        <f>SUM(Q9:Q16)</f>
        <v>0</v>
      </c>
      <c r="R8" s="228"/>
      <c r="S8" s="228"/>
      <c r="T8" s="229"/>
      <c r="U8" s="223"/>
      <c r="V8" s="223">
        <f>SUM(V9:V16)</f>
        <v>44.940000000000005</v>
      </c>
      <c r="W8" s="223"/>
      <c r="X8" s="223"/>
      <c r="AG8" t="s">
        <v>144</v>
      </c>
    </row>
    <row r="9" spans="1:60" ht="22.5" outlineLevel="1" x14ac:dyDescent="0.2">
      <c r="A9" s="230">
        <v>1</v>
      </c>
      <c r="B9" s="231" t="s">
        <v>223</v>
      </c>
      <c r="C9" s="249" t="s">
        <v>224</v>
      </c>
      <c r="D9" s="232" t="s">
        <v>225</v>
      </c>
      <c r="E9" s="233">
        <v>5.4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1.7518800000000001</v>
      </c>
      <c r="O9" s="235">
        <f>ROUND(E9*N9,2)</f>
        <v>9.4600000000000009</v>
      </c>
      <c r="P9" s="235">
        <v>0</v>
      </c>
      <c r="Q9" s="235">
        <f>ROUND(E9*P9,2)</f>
        <v>0</v>
      </c>
      <c r="R9" s="235" t="s">
        <v>226</v>
      </c>
      <c r="S9" s="235" t="s">
        <v>148</v>
      </c>
      <c r="T9" s="236" t="s">
        <v>148</v>
      </c>
      <c r="U9" s="220">
        <v>3.69</v>
      </c>
      <c r="V9" s="220">
        <f>ROUND(E9*U9,2)</f>
        <v>19.93</v>
      </c>
      <c r="W9" s="220"/>
      <c r="X9" s="220" t="s">
        <v>181</v>
      </c>
      <c r="Y9" s="211"/>
      <c r="Z9" s="211"/>
      <c r="AA9" s="211"/>
      <c r="AB9" s="211"/>
      <c r="AC9" s="211"/>
      <c r="AD9" s="211"/>
      <c r="AE9" s="211"/>
      <c r="AF9" s="211"/>
      <c r="AG9" s="211" t="s">
        <v>182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3" t="s">
        <v>227</v>
      </c>
      <c r="D10" s="221"/>
      <c r="E10" s="222">
        <v>5.4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1"/>
      <c r="Z10" s="211"/>
      <c r="AA10" s="211"/>
      <c r="AB10" s="211"/>
      <c r="AC10" s="211"/>
      <c r="AD10" s="211"/>
      <c r="AE10" s="211"/>
      <c r="AF10" s="211"/>
      <c r="AG10" s="211" t="s">
        <v>197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0">
        <v>2</v>
      </c>
      <c r="B11" s="231" t="s">
        <v>228</v>
      </c>
      <c r="C11" s="249" t="s">
        <v>229</v>
      </c>
      <c r="D11" s="232" t="s">
        <v>230</v>
      </c>
      <c r="E11" s="233">
        <v>115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5">
        <v>5.2500000000000003E-3</v>
      </c>
      <c r="O11" s="235">
        <f>ROUND(E11*N11,2)</f>
        <v>0.6</v>
      </c>
      <c r="P11" s="235">
        <v>0</v>
      </c>
      <c r="Q11" s="235">
        <f>ROUND(E11*P11,2)</f>
        <v>0</v>
      </c>
      <c r="R11" s="235" t="s">
        <v>231</v>
      </c>
      <c r="S11" s="235" t="s">
        <v>148</v>
      </c>
      <c r="T11" s="236" t="s">
        <v>148</v>
      </c>
      <c r="U11" s="220">
        <v>0.11</v>
      </c>
      <c r="V11" s="220">
        <f>ROUND(E11*U11,2)</f>
        <v>12.65</v>
      </c>
      <c r="W11" s="220"/>
      <c r="X11" s="220" t="s">
        <v>181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182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66" t="s">
        <v>232</v>
      </c>
      <c r="D12" s="265"/>
      <c r="E12" s="265"/>
      <c r="F12" s="265"/>
      <c r="G12" s="265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1"/>
      <c r="Z12" s="211"/>
      <c r="AA12" s="211"/>
      <c r="AB12" s="211"/>
      <c r="AC12" s="211"/>
      <c r="AD12" s="211"/>
      <c r="AE12" s="211"/>
      <c r="AF12" s="211"/>
      <c r="AG12" s="211" t="s">
        <v>233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53" t="s">
        <v>234</v>
      </c>
      <c r="D13" s="221"/>
      <c r="E13" s="222">
        <v>115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1"/>
      <c r="Z13" s="211"/>
      <c r="AA13" s="211"/>
      <c r="AB13" s="211"/>
      <c r="AC13" s="211"/>
      <c r="AD13" s="211"/>
      <c r="AE13" s="211"/>
      <c r="AF13" s="211"/>
      <c r="AG13" s="211" t="s">
        <v>197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30">
        <v>3</v>
      </c>
      <c r="B14" s="231" t="s">
        <v>235</v>
      </c>
      <c r="C14" s="249" t="s">
        <v>236</v>
      </c>
      <c r="D14" s="232" t="s">
        <v>237</v>
      </c>
      <c r="E14" s="233">
        <v>12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7.8200000000000006E-3</v>
      </c>
      <c r="O14" s="235">
        <f>ROUND(E14*N14,2)</f>
        <v>0.09</v>
      </c>
      <c r="P14" s="235">
        <v>0</v>
      </c>
      <c r="Q14" s="235">
        <f>ROUND(E14*P14,2)</f>
        <v>0</v>
      </c>
      <c r="R14" s="235" t="s">
        <v>226</v>
      </c>
      <c r="S14" s="235" t="s">
        <v>148</v>
      </c>
      <c r="T14" s="236" t="s">
        <v>148</v>
      </c>
      <c r="U14" s="220">
        <v>0.79</v>
      </c>
      <c r="V14" s="220">
        <f>ROUND(E14*U14,2)</f>
        <v>9.48</v>
      </c>
      <c r="W14" s="220"/>
      <c r="X14" s="220" t="s">
        <v>181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182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53" t="s">
        <v>238</v>
      </c>
      <c r="D15" s="221"/>
      <c r="E15" s="222">
        <v>12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1"/>
      <c r="Z15" s="211"/>
      <c r="AA15" s="211"/>
      <c r="AB15" s="211"/>
      <c r="AC15" s="211"/>
      <c r="AD15" s="211"/>
      <c r="AE15" s="211"/>
      <c r="AF15" s="211"/>
      <c r="AG15" s="211" t="s">
        <v>197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40">
        <v>4</v>
      </c>
      <c r="B16" s="241" t="s">
        <v>239</v>
      </c>
      <c r="C16" s="252" t="s">
        <v>240</v>
      </c>
      <c r="D16" s="242" t="s">
        <v>237</v>
      </c>
      <c r="E16" s="243">
        <v>12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 t="s">
        <v>226</v>
      </c>
      <c r="S16" s="245" t="s">
        <v>148</v>
      </c>
      <c r="T16" s="246" t="s">
        <v>148</v>
      </c>
      <c r="U16" s="220">
        <v>0.24</v>
      </c>
      <c r="V16" s="220">
        <f>ROUND(E16*U16,2)</f>
        <v>2.88</v>
      </c>
      <c r="W16" s="220"/>
      <c r="X16" s="220" t="s">
        <v>181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182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x14ac:dyDescent="0.2">
      <c r="A17" s="224" t="s">
        <v>143</v>
      </c>
      <c r="B17" s="225" t="s">
        <v>85</v>
      </c>
      <c r="C17" s="248" t="s">
        <v>86</v>
      </c>
      <c r="D17" s="226"/>
      <c r="E17" s="227"/>
      <c r="F17" s="228"/>
      <c r="G17" s="228">
        <f>SUMIF(AG18:AG26,"&lt;&gt;NOR",G18:G26)</f>
        <v>0</v>
      </c>
      <c r="H17" s="228"/>
      <c r="I17" s="228">
        <f>SUM(I18:I26)</f>
        <v>0</v>
      </c>
      <c r="J17" s="228"/>
      <c r="K17" s="228">
        <f>SUM(K18:K26)</f>
        <v>0</v>
      </c>
      <c r="L17" s="228"/>
      <c r="M17" s="228">
        <f>SUM(M18:M26)</f>
        <v>0</v>
      </c>
      <c r="N17" s="228"/>
      <c r="O17" s="228">
        <f>SUM(O18:O26)</f>
        <v>4.17</v>
      </c>
      <c r="P17" s="228"/>
      <c r="Q17" s="228">
        <f>SUM(Q18:Q26)</f>
        <v>0</v>
      </c>
      <c r="R17" s="228"/>
      <c r="S17" s="228"/>
      <c r="T17" s="229"/>
      <c r="U17" s="223"/>
      <c r="V17" s="223">
        <f>SUM(V18:V26)</f>
        <v>29.1</v>
      </c>
      <c r="W17" s="223"/>
      <c r="X17" s="223"/>
      <c r="AG17" t="s">
        <v>144</v>
      </c>
    </row>
    <row r="18" spans="1:60" ht="22.5" outlineLevel="1" x14ac:dyDescent="0.2">
      <c r="A18" s="230">
        <v>5</v>
      </c>
      <c r="B18" s="231" t="s">
        <v>241</v>
      </c>
      <c r="C18" s="249" t="s">
        <v>242</v>
      </c>
      <c r="D18" s="232" t="s">
        <v>237</v>
      </c>
      <c r="E18" s="233">
        <v>83.614000000000004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4.9840000000000002E-2</v>
      </c>
      <c r="O18" s="235">
        <f>ROUND(E18*N18,2)</f>
        <v>4.17</v>
      </c>
      <c r="P18" s="235">
        <v>0</v>
      </c>
      <c r="Q18" s="235">
        <f>ROUND(E18*P18,2)</f>
        <v>0</v>
      </c>
      <c r="R18" s="235" t="s">
        <v>226</v>
      </c>
      <c r="S18" s="235" t="s">
        <v>148</v>
      </c>
      <c r="T18" s="236" t="s">
        <v>148</v>
      </c>
      <c r="U18" s="220">
        <v>0.34799999999999998</v>
      </c>
      <c r="V18" s="220">
        <f>ROUND(E18*U18,2)</f>
        <v>29.1</v>
      </c>
      <c r="W18" s="220"/>
      <c r="X18" s="220" t="s">
        <v>181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182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18"/>
      <c r="B19" s="219"/>
      <c r="C19" s="266" t="s">
        <v>243</v>
      </c>
      <c r="D19" s="265"/>
      <c r="E19" s="265"/>
      <c r="F19" s="265"/>
      <c r="G19" s="265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1"/>
      <c r="Z19" s="211"/>
      <c r="AA19" s="211"/>
      <c r="AB19" s="211"/>
      <c r="AC19" s="211"/>
      <c r="AD19" s="211"/>
      <c r="AE19" s="211"/>
      <c r="AF19" s="211"/>
      <c r="AG19" s="211" t="s">
        <v>233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38" t="str">
        <f>C19</f>
        <v>na zdivu jako podklad např. pod izolaci, na parapetech z prefabrikovaných dílců, pod oplechování apod., vodorovný nebo ve spádu do 15°, hlazený dřevěným hladítkem,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8"/>
      <c r="B20" s="219"/>
      <c r="C20" s="267" t="s">
        <v>244</v>
      </c>
      <c r="D20" s="257"/>
      <c r="E20" s="258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1"/>
      <c r="Z20" s="211"/>
      <c r="AA20" s="211"/>
      <c r="AB20" s="211"/>
      <c r="AC20" s="211"/>
      <c r="AD20" s="211"/>
      <c r="AE20" s="211"/>
      <c r="AF20" s="211"/>
      <c r="AG20" s="211" t="s">
        <v>197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33.75" outlineLevel="1" x14ac:dyDescent="0.2">
      <c r="A21" s="218"/>
      <c r="B21" s="219"/>
      <c r="C21" s="268" t="s">
        <v>245</v>
      </c>
      <c r="D21" s="257"/>
      <c r="E21" s="258">
        <v>259.91000000000003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1"/>
      <c r="Z21" s="211"/>
      <c r="AA21" s="211"/>
      <c r="AB21" s="211"/>
      <c r="AC21" s="211"/>
      <c r="AD21" s="211"/>
      <c r="AE21" s="211"/>
      <c r="AF21" s="211"/>
      <c r="AG21" s="211" t="s">
        <v>197</v>
      </c>
      <c r="AH21" s="211">
        <v>2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68" t="s">
        <v>246</v>
      </c>
      <c r="D22" s="257"/>
      <c r="E22" s="258">
        <v>61.46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1"/>
      <c r="Z22" s="211"/>
      <c r="AA22" s="211"/>
      <c r="AB22" s="211"/>
      <c r="AC22" s="211"/>
      <c r="AD22" s="211"/>
      <c r="AE22" s="211"/>
      <c r="AF22" s="211"/>
      <c r="AG22" s="211" t="s">
        <v>197</v>
      </c>
      <c r="AH22" s="211">
        <v>2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69" t="s">
        <v>247</v>
      </c>
      <c r="D23" s="259"/>
      <c r="E23" s="260">
        <v>321.37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1"/>
      <c r="Z23" s="211"/>
      <c r="AA23" s="211"/>
      <c r="AB23" s="211"/>
      <c r="AC23" s="211"/>
      <c r="AD23" s="211"/>
      <c r="AE23" s="211"/>
      <c r="AF23" s="211"/>
      <c r="AG23" s="211" t="s">
        <v>197</v>
      </c>
      <c r="AH23" s="211">
        <v>3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67" t="s">
        <v>248</v>
      </c>
      <c r="D24" s="257"/>
      <c r="E24" s="258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1"/>
      <c r="Z24" s="211"/>
      <c r="AA24" s="211"/>
      <c r="AB24" s="211"/>
      <c r="AC24" s="211"/>
      <c r="AD24" s="211"/>
      <c r="AE24" s="211"/>
      <c r="AF24" s="211"/>
      <c r="AG24" s="211" t="s">
        <v>197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53" t="s">
        <v>249</v>
      </c>
      <c r="D25" s="221"/>
      <c r="E25" s="222">
        <v>64.274000000000001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1"/>
      <c r="Z25" s="211"/>
      <c r="AA25" s="211"/>
      <c r="AB25" s="211"/>
      <c r="AC25" s="211"/>
      <c r="AD25" s="211"/>
      <c r="AE25" s="211"/>
      <c r="AF25" s="211"/>
      <c r="AG25" s="211" t="s">
        <v>197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53" t="s">
        <v>250</v>
      </c>
      <c r="D26" s="221"/>
      <c r="E26" s="222">
        <v>19.34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1"/>
      <c r="Z26" s="211"/>
      <c r="AA26" s="211"/>
      <c r="AB26" s="211"/>
      <c r="AC26" s="211"/>
      <c r="AD26" s="211"/>
      <c r="AE26" s="211"/>
      <c r="AF26" s="211"/>
      <c r="AG26" s="211" t="s">
        <v>197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x14ac:dyDescent="0.2">
      <c r="A27" s="224" t="s">
        <v>143</v>
      </c>
      <c r="B27" s="225" t="s">
        <v>95</v>
      </c>
      <c r="C27" s="248" t="s">
        <v>96</v>
      </c>
      <c r="D27" s="226"/>
      <c r="E27" s="227"/>
      <c r="F27" s="228"/>
      <c r="G27" s="228">
        <f>SUMIF(AG28:AG30,"&lt;&gt;NOR",G28:G30)</f>
        <v>0</v>
      </c>
      <c r="H27" s="228"/>
      <c r="I27" s="228">
        <f>SUM(I28:I30)</f>
        <v>0</v>
      </c>
      <c r="J27" s="228"/>
      <c r="K27" s="228">
        <f>SUM(K28:K30)</f>
        <v>0</v>
      </c>
      <c r="L27" s="228"/>
      <c r="M27" s="228">
        <f>SUM(M28:M30)</f>
        <v>0</v>
      </c>
      <c r="N27" s="228"/>
      <c r="O27" s="228">
        <f>SUM(O28:O30)</f>
        <v>0</v>
      </c>
      <c r="P27" s="228"/>
      <c r="Q27" s="228">
        <f>SUM(Q28:Q30)</f>
        <v>0.18</v>
      </c>
      <c r="R27" s="228"/>
      <c r="S27" s="228"/>
      <c r="T27" s="229"/>
      <c r="U27" s="223"/>
      <c r="V27" s="223">
        <f>SUM(V28:V30)</f>
        <v>1.86</v>
      </c>
      <c r="W27" s="223"/>
      <c r="X27" s="223"/>
      <c r="AG27" t="s">
        <v>144</v>
      </c>
    </row>
    <row r="28" spans="1:60" ht="22.5" outlineLevel="1" x14ac:dyDescent="0.2">
      <c r="A28" s="230">
        <v>6</v>
      </c>
      <c r="B28" s="231" t="s">
        <v>251</v>
      </c>
      <c r="C28" s="249" t="s">
        <v>252</v>
      </c>
      <c r="D28" s="232" t="s">
        <v>237</v>
      </c>
      <c r="E28" s="233">
        <v>2.6909999999999998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5">
        <v>0</v>
      </c>
      <c r="O28" s="235">
        <f>ROUND(E28*N28,2)</f>
        <v>0</v>
      </c>
      <c r="P28" s="235">
        <v>6.8000000000000005E-2</v>
      </c>
      <c r="Q28" s="235">
        <f>ROUND(E28*P28,2)</f>
        <v>0.18</v>
      </c>
      <c r="R28" s="235" t="s">
        <v>253</v>
      </c>
      <c r="S28" s="235" t="s">
        <v>148</v>
      </c>
      <c r="T28" s="236" t="s">
        <v>148</v>
      </c>
      <c r="U28" s="220">
        <v>0.69</v>
      </c>
      <c r="V28" s="220">
        <f>ROUND(E28*U28,2)</f>
        <v>1.86</v>
      </c>
      <c r="W28" s="220"/>
      <c r="X28" s="220" t="s">
        <v>181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182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66" t="s">
        <v>254</v>
      </c>
      <c r="D29" s="265"/>
      <c r="E29" s="265"/>
      <c r="F29" s="265"/>
      <c r="G29" s="265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1"/>
      <c r="Z29" s="211"/>
      <c r="AA29" s="211"/>
      <c r="AB29" s="211"/>
      <c r="AC29" s="211"/>
      <c r="AD29" s="211"/>
      <c r="AE29" s="211"/>
      <c r="AF29" s="211"/>
      <c r="AG29" s="211" t="s">
        <v>233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53" t="s">
        <v>255</v>
      </c>
      <c r="D30" s="221"/>
      <c r="E30" s="222">
        <v>2.6909999999999998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1"/>
      <c r="Z30" s="211"/>
      <c r="AA30" s="211"/>
      <c r="AB30" s="211"/>
      <c r="AC30" s="211"/>
      <c r="AD30" s="211"/>
      <c r="AE30" s="211"/>
      <c r="AF30" s="211"/>
      <c r="AG30" s="211" t="s">
        <v>197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">
      <c r="A31" s="224" t="s">
        <v>143</v>
      </c>
      <c r="B31" s="225" t="s">
        <v>107</v>
      </c>
      <c r="C31" s="248" t="s">
        <v>108</v>
      </c>
      <c r="D31" s="226"/>
      <c r="E31" s="227"/>
      <c r="F31" s="228"/>
      <c r="G31" s="228">
        <f>SUMIF(AG32:AG48,"&lt;&gt;NOR",G32:G48)</f>
        <v>0</v>
      </c>
      <c r="H31" s="228"/>
      <c r="I31" s="228">
        <f>SUM(I32:I48)</f>
        <v>0</v>
      </c>
      <c r="J31" s="228"/>
      <c r="K31" s="228">
        <f>SUM(K32:K48)</f>
        <v>0</v>
      </c>
      <c r="L31" s="228"/>
      <c r="M31" s="228">
        <f>SUM(M32:M48)</f>
        <v>0</v>
      </c>
      <c r="N31" s="228"/>
      <c r="O31" s="228">
        <f>SUM(O32:O48)</f>
        <v>1.03</v>
      </c>
      <c r="P31" s="228"/>
      <c r="Q31" s="228">
        <f>SUM(Q32:Q48)</f>
        <v>0</v>
      </c>
      <c r="R31" s="228"/>
      <c r="S31" s="228"/>
      <c r="T31" s="229"/>
      <c r="U31" s="223"/>
      <c r="V31" s="223">
        <f>SUM(V32:V48)</f>
        <v>34.36</v>
      </c>
      <c r="W31" s="223"/>
      <c r="X31" s="223"/>
      <c r="AG31" t="s">
        <v>144</v>
      </c>
    </row>
    <row r="32" spans="1:60" outlineLevel="1" x14ac:dyDescent="0.2">
      <c r="A32" s="230">
        <v>7</v>
      </c>
      <c r="B32" s="231" t="s">
        <v>256</v>
      </c>
      <c r="C32" s="249" t="s">
        <v>257</v>
      </c>
      <c r="D32" s="232" t="s">
        <v>237</v>
      </c>
      <c r="E32" s="233">
        <v>83.614000000000004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5">
        <v>8.0000000000000002E-3</v>
      </c>
      <c r="O32" s="235">
        <f>ROUND(E32*N32,2)</f>
        <v>0.67</v>
      </c>
      <c r="P32" s="235">
        <v>0</v>
      </c>
      <c r="Q32" s="235">
        <f>ROUND(E32*P32,2)</f>
        <v>0</v>
      </c>
      <c r="R32" s="235" t="s">
        <v>226</v>
      </c>
      <c r="S32" s="235" t="s">
        <v>148</v>
      </c>
      <c r="T32" s="236" t="s">
        <v>148</v>
      </c>
      <c r="U32" s="220">
        <v>0.111</v>
      </c>
      <c r="V32" s="220">
        <f>ROUND(E32*U32,2)</f>
        <v>9.2799999999999994</v>
      </c>
      <c r="W32" s="220"/>
      <c r="X32" s="220" t="s">
        <v>181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182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67" t="s">
        <v>244</v>
      </c>
      <c r="D33" s="257"/>
      <c r="E33" s="258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1"/>
      <c r="Z33" s="211"/>
      <c r="AA33" s="211"/>
      <c r="AB33" s="211"/>
      <c r="AC33" s="211"/>
      <c r="AD33" s="211"/>
      <c r="AE33" s="211"/>
      <c r="AF33" s="211"/>
      <c r="AG33" s="211" t="s">
        <v>197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ht="33.75" outlineLevel="1" x14ac:dyDescent="0.2">
      <c r="A34" s="218"/>
      <c r="B34" s="219"/>
      <c r="C34" s="268" t="s">
        <v>245</v>
      </c>
      <c r="D34" s="257"/>
      <c r="E34" s="258">
        <v>259.91000000000003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1"/>
      <c r="Z34" s="211"/>
      <c r="AA34" s="211"/>
      <c r="AB34" s="211"/>
      <c r="AC34" s="211"/>
      <c r="AD34" s="211"/>
      <c r="AE34" s="211"/>
      <c r="AF34" s="211"/>
      <c r="AG34" s="211" t="s">
        <v>197</v>
      </c>
      <c r="AH34" s="211">
        <v>2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68" t="s">
        <v>246</v>
      </c>
      <c r="D35" s="257"/>
      <c r="E35" s="258">
        <v>61.46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1"/>
      <c r="Z35" s="211"/>
      <c r="AA35" s="211"/>
      <c r="AB35" s="211"/>
      <c r="AC35" s="211"/>
      <c r="AD35" s="211"/>
      <c r="AE35" s="211"/>
      <c r="AF35" s="211"/>
      <c r="AG35" s="211" t="s">
        <v>197</v>
      </c>
      <c r="AH35" s="211">
        <v>2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69" t="s">
        <v>247</v>
      </c>
      <c r="D36" s="259"/>
      <c r="E36" s="260">
        <v>321.37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1"/>
      <c r="Z36" s="211"/>
      <c r="AA36" s="211"/>
      <c r="AB36" s="211"/>
      <c r="AC36" s="211"/>
      <c r="AD36" s="211"/>
      <c r="AE36" s="211"/>
      <c r="AF36" s="211"/>
      <c r="AG36" s="211" t="s">
        <v>197</v>
      </c>
      <c r="AH36" s="211">
        <v>3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67" t="s">
        <v>248</v>
      </c>
      <c r="D37" s="257"/>
      <c r="E37" s="258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1"/>
      <c r="Z37" s="211"/>
      <c r="AA37" s="211"/>
      <c r="AB37" s="211"/>
      <c r="AC37" s="211"/>
      <c r="AD37" s="211"/>
      <c r="AE37" s="211"/>
      <c r="AF37" s="211"/>
      <c r="AG37" s="211" t="s">
        <v>197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53" t="s">
        <v>249</v>
      </c>
      <c r="D38" s="221"/>
      <c r="E38" s="222">
        <v>64.274000000000001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1"/>
      <c r="Z38" s="211"/>
      <c r="AA38" s="211"/>
      <c r="AB38" s="211"/>
      <c r="AC38" s="211"/>
      <c r="AD38" s="211"/>
      <c r="AE38" s="211"/>
      <c r="AF38" s="211"/>
      <c r="AG38" s="211" t="s">
        <v>197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53" t="s">
        <v>250</v>
      </c>
      <c r="D39" s="221"/>
      <c r="E39" s="222">
        <v>19.34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1"/>
      <c r="Z39" s="211"/>
      <c r="AA39" s="211"/>
      <c r="AB39" s="211"/>
      <c r="AC39" s="211"/>
      <c r="AD39" s="211"/>
      <c r="AE39" s="211"/>
      <c r="AF39" s="211"/>
      <c r="AG39" s="211" t="s">
        <v>197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0">
        <v>8</v>
      </c>
      <c r="B40" s="241" t="s">
        <v>258</v>
      </c>
      <c r="C40" s="252" t="s">
        <v>259</v>
      </c>
      <c r="D40" s="242" t="s">
        <v>237</v>
      </c>
      <c r="E40" s="243">
        <v>83.614000000000004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5">
        <v>3.5000000000000001E-3</v>
      </c>
      <c r="O40" s="245">
        <f>ROUND(E40*N40,2)</f>
        <v>0.28999999999999998</v>
      </c>
      <c r="P40" s="245">
        <v>0</v>
      </c>
      <c r="Q40" s="245">
        <f>ROUND(E40*P40,2)</f>
        <v>0</v>
      </c>
      <c r="R40" s="245" t="s">
        <v>226</v>
      </c>
      <c r="S40" s="245" t="s">
        <v>148</v>
      </c>
      <c r="T40" s="246" t="s">
        <v>148</v>
      </c>
      <c r="U40" s="220">
        <v>0.3</v>
      </c>
      <c r="V40" s="220">
        <f>ROUND(E40*U40,2)</f>
        <v>25.08</v>
      </c>
      <c r="W40" s="220"/>
      <c r="X40" s="220" t="s">
        <v>181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182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ht="33.75" outlineLevel="1" x14ac:dyDescent="0.2">
      <c r="A41" s="230">
        <v>9</v>
      </c>
      <c r="B41" s="231" t="s">
        <v>260</v>
      </c>
      <c r="C41" s="249" t="s">
        <v>261</v>
      </c>
      <c r="D41" s="232" t="s">
        <v>237</v>
      </c>
      <c r="E41" s="233">
        <v>100.3368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6.9999999999999999E-4</v>
      </c>
      <c r="O41" s="235">
        <f>ROUND(E41*N41,2)</f>
        <v>7.0000000000000007E-2</v>
      </c>
      <c r="P41" s="235">
        <v>0</v>
      </c>
      <c r="Q41" s="235">
        <f>ROUND(E41*P41,2)</f>
        <v>0</v>
      </c>
      <c r="R41" s="235" t="s">
        <v>262</v>
      </c>
      <c r="S41" s="235" t="s">
        <v>148</v>
      </c>
      <c r="T41" s="236" t="s">
        <v>148</v>
      </c>
      <c r="U41" s="220">
        <v>0</v>
      </c>
      <c r="V41" s="220">
        <f>ROUND(E41*U41,2)</f>
        <v>0</v>
      </c>
      <c r="W41" s="220"/>
      <c r="X41" s="220" t="s">
        <v>263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264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67" t="s">
        <v>244</v>
      </c>
      <c r="D42" s="257"/>
      <c r="E42" s="258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1"/>
      <c r="Z42" s="211"/>
      <c r="AA42" s="211"/>
      <c r="AB42" s="211"/>
      <c r="AC42" s="211"/>
      <c r="AD42" s="211"/>
      <c r="AE42" s="211"/>
      <c r="AF42" s="211"/>
      <c r="AG42" s="211" t="s">
        <v>197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33.75" outlineLevel="1" x14ac:dyDescent="0.2">
      <c r="A43" s="218"/>
      <c r="B43" s="219"/>
      <c r="C43" s="268" t="s">
        <v>245</v>
      </c>
      <c r="D43" s="257"/>
      <c r="E43" s="258">
        <v>259.91000000000003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1"/>
      <c r="Z43" s="211"/>
      <c r="AA43" s="211"/>
      <c r="AB43" s="211"/>
      <c r="AC43" s="211"/>
      <c r="AD43" s="211"/>
      <c r="AE43" s="211"/>
      <c r="AF43" s="211"/>
      <c r="AG43" s="211" t="s">
        <v>197</v>
      </c>
      <c r="AH43" s="211">
        <v>2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68" t="s">
        <v>246</v>
      </c>
      <c r="D44" s="257"/>
      <c r="E44" s="258">
        <v>61.46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1"/>
      <c r="Z44" s="211"/>
      <c r="AA44" s="211"/>
      <c r="AB44" s="211"/>
      <c r="AC44" s="211"/>
      <c r="AD44" s="211"/>
      <c r="AE44" s="211"/>
      <c r="AF44" s="211"/>
      <c r="AG44" s="211" t="s">
        <v>197</v>
      </c>
      <c r="AH44" s="211">
        <v>2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69" t="s">
        <v>247</v>
      </c>
      <c r="D45" s="259"/>
      <c r="E45" s="260">
        <v>321.37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1"/>
      <c r="Z45" s="211"/>
      <c r="AA45" s="211"/>
      <c r="AB45" s="211"/>
      <c r="AC45" s="211"/>
      <c r="AD45" s="211"/>
      <c r="AE45" s="211"/>
      <c r="AF45" s="211"/>
      <c r="AG45" s="211" t="s">
        <v>197</v>
      </c>
      <c r="AH45" s="211">
        <v>3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67" t="s">
        <v>248</v>
      </c>
      <c r="D46" s="257"/>
      <c r="E46" s="258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1"/>
      <c r="Z46" s="211"/>
      <c r="AA46" s="211"/>
      <c r="AB46" s="211"/>
      <c r="AC46" s="211"/>
      <c r="AD46" s="211"/>
      <c r="AE46" s="211"/>
      <c r="AF46" s="211"/>
      <c r="AG46" s="211" t="s">
        <v>197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53" t="s">
        <v>265</v>
      </c>
      <c r="D47" s="221"/>
      <c r="E47" s="222">
        <v>77.128799999999998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1"/>
      <c r="Z47" s="211"/>
      <c r="AA47" s="211"/>
      <c r="AB47" s="211"/>
      <c r="AC47" s="211"/>
      <c r="AD47" s="211"/>
      <c r="AE47" s="211"/>
      <c r="AF47" s="211"/>
      <c r="AG47" s="211" t="s">
        <v>197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53" t="s">
        <v>266</v>
      </c>
      <c r="D48" s="221"/>
      <c r="E48" s="222">
        <v>23.207999999999998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1"/>
      <c r="Z48" s="211"/>
      <c r="AA48" s="211"/>
      <c r="AB48" s="211"/>
      <c r="AC48" s="211"/>
      <c r="AD48" s="211"/>
      <c r="AE48" s="211"/>
      <c r="AF48" s="211"/>
      <c r="AG48" s="211" t="s">
        <v>197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x14ac:dyDescent="0.2">
      <c r="A49" s="224" t="s">
        <v>143</v>
      </c>
      <c r="B49" s="225" t="s">
        <v>109</v>
      </c>
      <c r="C49" s="248" t="s">
        <v>110</v>
      </c>
      <c r="D49" s="226"/>
      <c r="E49" s="227"/>
      <c r="F49" s="228"/>
      <c r="G49" s="228">
        <f>SUMIF(AG50:AG63,"&lt;&gt;NOR",G50:G63)</f>
        <v>0</v>
      </c>
      <c r="H49" s="228"/>
      <c r="I49" s="228">
        <f>SUM(I50:I63)</f>
        <v>0</v>
      </c>
      <c r="J49" s="228"/>
      <c r="K49" s="228">
        <f>SUM(K50:K63)</f>
        <v>0</v>
      </c>
      <c r="L49" s="228"/>
      <c r="M49" s="228">
        <f>SUM(M50:M63)</f>
        <v>0</v>
      </c>
      <c r="N49" s="228"/>
      <c r="O49" s="228">
        <f>SUM(O50:O63)</f>
        <v>7.0000000000000007E-2</v>
      </c>
      <c r="P49" s="228"/>
      <c r="Q49" s="228">
        <f>SUM(Q50:Q63)</f>
        <v>0</v>
      </c>
      <c r="R49" s="228"/>
      <c r="S49" s="228"/>
      <c r="T49" s="229"/>
      <c r="U49" s="223"/>
      <c r="V49" s="223">
        <f>SUM(V50:V63)</f>
        <v>4.4499999999999993</v>
      </c>
      <c r="W49" s="223"/>
      <c r="X49" s="223"/>
      <c r="AG49" t="s">
        <v>144</v>
      </c>
    </row>
    <row r="50" spans="1:60" ht="22.5" outlineLevel="1" x14ac:dyDescent="0.2">
      <c r="A50" s="230">
        <v>10</v>
      </c>
      <c r="B50" s="231" t="s">
        <v>267</v>
      </c>
      <c r="C50" s="249" t="s">
        <v>268</v>
      </c>
      <c r="D50" s="232" t="s">
        <v>237</v>
      </c>
      <c r="E50" s="233">
        <v>2.6909999999999998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5">
        <v>0</v>
      </c>
      <c r="O50" s="235">
        <f>ROUND(E50*N50,2)</f>
        <v>0</v>
      </c>
      <c r="P50" s="235">
        <v>0</v>
      </c>
      <c r="Q50" s="235">
        <f>ROUND(E50*P50,2)</f>
        <v>0</v>
      </c>
      <c r="R50" s="235" t="s">
        <v>269</v>
      </c>
      <c r="S50" s="235" t="s">
        <v>148</v>
      </c>
      <c r="T50" s="236" t="s">
        <v>148</v>
      </c>
      <c r="U50" s="220">
        <v>0.33</v>
      </c>
      <c r="V50" s="220">
        <f>ROUND(E50*U50,2)</f>
        <v>0.89</v>
      </c>
      <c r="W50" s="220"/>
      <c r="X50" s="220" t="s">
        <v>181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270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53" t="s">
        <v>255</v>
      </c>
      <c r="D51" s="221"/>
      <c r="E51" s="222">
        <v>2.6909999999999998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1"/>
      <c r="Z51" s="211"/>
      <c r="AA51" s="211"/>
      <c r="AB51" s="211"/>
      <c r="AC51" s="211"/>
      <c r="AD51" s="211"/>
      <c r="AE51" s="211"/>
      <c r="AF51" s="211"/>
      <c r="AG51" s="211" t="s">
        <v>197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30">
        <v>11</v>
      </c>
      <c r="B52" s="231" t="s">
        <v>271</v>
      </c>
      <c r="C52" s="249" t="s">
        <v>272</v>
      </c>
      <c r="D52" s="232" t="s">
        <v>237</v>
      </c>
      <c r="E52" s="233">
        <v>2.6909999999999998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5">
        <v>1.6000000000000001E-4</v>
      </c>
      <c r="O52" s="235">
        <f>ROUND(E52*N52,2)</f>
        <v>0</v>
      </c>
      <c r="P52" s="235">
        <v>0</v>
      </c>
      <c r="Q52" s="235">
        <f>ROUND(E52*P52,2)</f>
        <v>0</v>
      </c>
      <c r="R52" s="235" t="s">
        <v>269</v>
      </c>
      <c r="S52" s="235" t="s">
        <v>148</v>
      </c>
      <c r="T52" s="236" t="s">
        <v>148</v>
      </c>
      <c r="U52" s="220">
        <v>0.05</v>
      </c>
      <c r="V52" s="220">
        <f>ROUND(E52*U52,2)</f>
        <v>0.13</v>
      </c>
      <c r="W52" s="220"/>
      <c r="X52" s="220" t="s">
        <v>181</v>
      </c>
      <c r="Y52" s="211"/>
      <c r="Z52" s="211"/>
      <c r="AA52" s="211"/>
      <c r="AB52" s="211"/>
      <c r="AC52" s="211"/>
      <c r="AD52" s="211"/>
      <c r="AE52" s="211"/>
      <c r="AF52" s="211"/>
      <c r="AG52" s="211" t="s">
        <v>270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53" t="s">
        <v>255</v>
      </c>
      <c r="D53" s="221"/>
      <c r="E53" s="222">
        <v>2.6909999999999998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1"/>
      <c r="Z53" s="211"/>
      <c r="AA53" s="211"/>
      <c r="AB53" s="211"/>
      <c r="AC53" s="211"/>
      <c r="AD53" s="211"/>
      <c r="AE53" s="211"/>
      <c r="AF53" s="211"/>
      <c r="AG53" s="211" t="s">
        <v>197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30">
        <v>12</v>
      </c>
      <c r="B54" s="231" t="s">
        <v>273</v>
      </c>
      <c r="C54" s="249" t="s">
        <v>274</v>
      </c>
      <c r="D54" s="232" t="s">
        <v>237</v>
      </c>
      <c r="E54" s="233">
        <v>2.6909999999999998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35">
        <v>0</v>
      </c>
      <c r="O54" s="235">
        <f>ROUND(E54*N54,2)</f>
        <v>0</v>
      </c>
      <c r="P54" s="235">
        <v>0</v>
      </c>
      <c r="Q54" s="235">
        <f>ROUND(E54*P54,2)</f>
        <v>0</v>
      </c>
      <c r="R54" s="235" t="s">
        <v>269</v>
      </c>
      <c r="S54" s="235" t="s">
        <v>148</v>
      </c>
      <c r="T54" s="236" t="s">
        <v>148</v>
      </c>
      <c r="U54" s="220">
        <v>1.1399999999999999</v>
      </c>
      <c r="V54" s="220">
        <f>ROUND(E54*U54,2)</f>
        <v>3.07</v>
      </c>
      <c r="W54" s="220"/>
      <c r="X54" s="220" t="s">
        <v>181</v>
      </c>
      <c r="Y54" s="211"/>
      <c r="Z54" s="211"/>
      <c r="AA54" s="211"/>
      <c r="AB54" s="211"/>
      <c r="AC54" s="211"/>
      <c r="AD54" s="211"/>
      <c r="AE54" s="211"/>
      <c r="AF54" s="211"/>
      <c r="AG54" s="211" t="s">
        <v>270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18"/>
      <c r="B55" s="219"/>
      <c r="C55" s="266" t="s">
        <v>275</v>
      </c>
      <c r="D55" s="265"/>
      <c r="E55" s="265"/>
      <c r="F55" s="265"/>
      <c r="G55" s="265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1"/>
      <c r="Z55" s="211"/>
      <c r="AA55" s="211"/>
      <c r="AB55" s="211"/>
      <c r="AC55" s="211"/>
      <c r="AD55" s="211"/>
      <c r="AE55" s="211"/>
      <c r="AF55" s="211"/>
      <c r="AG55" s="211" t="s">
        <v>233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53" t="s">
        <v>255</v>
      </c>
      <c r="D56" s="221"/>
      <c r="E56" s="222">
        <v>2.6909999999999998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1"/>
      <c r="Z56" s="211"/>
      <c r="AA56" s="211"/>
      <c r="AB56" s="211"/>
      <c r="AC56" s="211"/>
      <c r="AD56" s="211"/>
      <c r="AE56" s="211"/>
      <c r="AF56" s="211"/>
      <c r="AG56" s="211" t="s">
        <v>197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40">
        <v>13</v>
      </c>
      <c r="B57" s="241" t="s">
        <v>276</v>
      </c>
      <c r="C57" s="252" t="s">
        <v>277</v>
      </c>
      <c r="D57" s="242" t="s">
        <v>237</v>
      </c>
      <c r="E57" s="243">
        <v>2.6909999999999998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21</v>
      </c>
      <c r="M57" s="245">
        <f>G57*(1+L57/100)</f>
        <v>0</v>
      </c>
      <c r="N57" s="245">
        <v>4.0000000000000002E-4</v>
      </c>
      <c r="O57" s="245">
        <f>ROUND(E57*N57,2)</f>
        <v>0</v>
      </c>
      <c r="P57" s="245">
        <v>0</v>
      </c>
      <c r="Q57" s="245">
        <f>ROUND(E57*P57,2)</f>
        <v>0</v>
      </c>
      <c r="R57" s="245" t="s">
        <v>269</v>
      </c>
      <c r="S57" s="245" t="s">
        <v>148</v>
      </c>
      <c r="T57" s="246" t="s">
        <v>148</v>
      </c>
      <c r="U57" s="220">
        <v>0</v>
      </c>
      <c r="V57" s="220">
        <f>ROUND(E57*U57,2)</f>
        <v>0</v>
      </c>
      <c r="W57" s="220"/>
      <c r="X57" s="220" t="s">
        <v>181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270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33.75" outlineLevel="1" x14ac:dyDescent="0.2">
      <c r="A58" s="240">
        <v>14</v>
      </c>
      <c r="B58" s="241" t="s">
        <v>278</v>
      </c>
      <c r="C58" s="252" t="s">
        <v>279</v>
      </c>
      <c r="D58" s="242" t="s">
        <v>237</v>
      </c>
      <c r="E58" s="243">
        <v>2.6909999999999998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 t="s">
        <v>269</v>
      </c>
      <c r="S58" s="245" t="s">
        <v>148</v>
      </c>
      <c r="T58" s="246" t="s">
        <v>148</v>
      </c>
      <c r="U58" s="220">
        <v>0.1</v>
      </c>
      <c r="V58" s="220">
        <f>ROUND(E58*U58,2)</f>
        <v>0.27</v>
      </c>
      <c r="W58" s="220"/>
      <c r="X58" s="220" t="s">
        <v>181</v>
      </c>
      <c r="Y58" s="211"/>
      <c r="Z58" s="211"/>
      <c r="AA58" s="211"/>
      <c r="AB58" s="211"/>
      <c r="AC58" s="211"/>
      <c r="AD58" s="211"/>
      <c r="AE58" s="211"/>
      <c r="AF58" s="211"/>
      <c r="AG58" s="211" t="s">
        <v>270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ht="22.5" outlineLevel="1" x14ac:dyDescent="0.2">
      <c r="A59" s="230">
        <v>15</v>
      </c>
      <c r="B59" s="231" t="s">
        <v>280</v>
      </c>
      <c r="C59" s="249" t="s">
        <v>281</v>
      </c>
      <c r="D59" s="232" t="s">
        <v>282</v>
      </c>
      <c r="E59" s="233">
        <v>28.255500000000001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1E-3</v>
      </c>
      <c r="O59" s="235">
        <f>ROUND(E59*N59,2)</f>
        <v>0.03</v>
      </c>
      <c r="P59" s="235">
        <v>0</v>
      </c>
      <c r="Q59" s="235">
        <f>ROUND(E59*P59,2)</f>
        <v>0</v>
      </c>
      <c r="R59" s="235" t="s">
        <v>262</v>
      </c>
      <c r="S59" s="235" t="s">
        <v>148</v>
      </c>
      <c r="T59" s="236" t="s">
        <v>148</v>
      </c>
      <c r="U59" s="220">
        <v>0</v>
      </c>
      <c r="V59" s="220">
        <f>ROUND(E59*U59,2)</f>
        <v>0</v>
      </c>
      <c r="W59" s="220"/>
      <c r="X59" s="220" t="s">
        <v>263</v>
      </c>
      <c r="Y59" s="211"/>
      <c r="Z59" s="211"/>
      <c r="AA59" s="211"/>
      <c r="AB59" s="211"/>
      <c r="AC59" s="211"/>
      <c r="AD59" s="211"/>
      <c r="AE59" s="211"/>
      <c r="AF59" s="211"/>
      <c r="AG59" s="211" t="s">
        <v>264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53" t="s">
        <v>283</v>
      </c>
      <c r="D60" s="221"/>
      <c r="E60" s="222">
        <v>28.255500000000001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1"/>
      <c r="Z60" s="211"/>
      <c r="AA60" s="211"/>
      <c r="AB60" s="211"/>
      <c r="AC60" s="211"/>
      <c r="AD60" s="211"/>
      <c r="AE60" s="211"/>
      <c r="AF60" s="211"/>
      <c r="AG60" s="211" t="s">
        <v>197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30">
        <v>16</v>
      </c>
      <c r="B61" s="231" t="s">
        <v>284</v>
      </c>
      <c r="C61" s="249" t="s">
        <v>285</v>
      </c>
      <c r="D61" s="232" t="s">
        <v>237</v>
      </c>
      <c r="E61" s="233">
        <v>3.2292000000000001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5">
        <v>1.26E-2</v>
      </c>
      <c r="O61" s="235">
        <f>ROUND(E61*N61,2)</f>
        <v>0.04</v>
      </c>
      <c r="P61" s="235">
        <v>0</v>
      </c>
      <c r="Q61" s="235">
        <f>ROUND(E61*P61,2)</f>
        <v>0</v>
      </c>
      <c r="R61" s="235"/>
      <c r="S61" s="235" t="s">
        <v>180</v>
      </c>
      <c r="T61" s="236" t="s">
        <v>149</v>
      </c>
      <c r="U61" s="220">
        <v>0</v>
      </c>
      <c r="V61" s="220">
        <f>ROUND(E61*U61,2)</f>
        <v>0</v>
      </c>
      <c r="W61" s="220"/>
      <c r="X61" s="220" t="s">
        <v>263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264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3" t="s">
        <v>286</v>
      </c>
      <c r="D62" s="221"/>
      <c r="E62" s="222">
        <v>3.2292000000000001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1"/>
      <c r="Z62" s="211"/>
      <c r="AA62" s="211"/>
      <c r="AB62" s="211"/>
      <c r="AC62" s="211"/>
      <c r="AD62" s="211"/>
      <c r="AE62" s="211"/>
      <c r="AF62" s="211"/>
      <c r="AG62" s="211" t="s">
        <v>197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0">
        <v>17</v>
      </c>
      <c r="B63" s="241" t="s">
        <v>287</v>
      </c>
      <c r="C63" s="252" t="s">
        <v>288</v>
      </c>
      <c r="D63" s="242" t="s">
        <v>289</v>
      </c>
      <c r="E63" s="243">
        <v>7.0449999999999999E-2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5" t="s">
        <v>269</v>
      </c>
      <c r="S63" s="245" t="s">
        <v>148</v>
      </c>
      <c r="T63" s="246" t="s">
        <v>148</v>
      </c>
      <c r="U63" s="220">
        <v>1.3049999999999999</v>
      </c>
      <c r="V63" s="220">
        <f>ROUND(E63*U63,2)</f>
        <v>0.09</v>
      </c>
      <c r="W63" s="220"/>
      <c r="X63" s="220" t="s">
        <v>181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270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24" t="s">
        <v>143</v>
      </c>
      <c r="B64" s="225" t="s">
        <v>83</v>
      </c>
      <c r="C64" s="248" t="s">
        <v>84</v>
      </c>
      <c r="D64" s="226"/>
      <c r="E64" s="227"/>
      <c r="F64" s="228"/>
      <c r="G64" s="228">
        <f>SUMIF(AG65:AG67,"&lt;&gt;NOR",G65:G67)</f>
        <v>0</v>
      </c>
      <c r="H64" s="228"/>
      <c r="I64" s="228">
        <f>SUM(I65:I67)</f>
        <v>0</v>
      </c>
      <c r="J64" s="228"/>
      <c r="K64" s="228">
        <f>SUM(K65:K67)</f>
        <v>0</v>
      </c>
      <c r="L64" s="228"/>
      <c r="M64" s="228">
        <f>SUM(M65:M67)</f>
        <v>0</v>
      </c>
      <c r="N64" s="228"/>
      <c r="O64" s="228">
        <f>SUM(O65:O67)</f>
        <v>2.73</v>
      </c>
      <c r="P64" s="228"/>
      <c r="Q64" s="228">
        <f>SUM(Q65:Q67)</f>
        <v>0</v>
      </c>
      <c r="R64" s="228"/>
      <c r="S64" s="228"/>
      <c r="T64" s="229"/>
      <c r="U64" s="223"/>
      <c r="V64" s="223">
        <f>SUM(V65:V67)</f>
        <v>2.79</v>
      </c>
      <c r="W64" s="223"/>
      <c r="X64" s="223"/>
      <c r="AG64" t="s">
        <v>144</v>
      </c>
    </row>
    <row r="65" spans="1:60" outlineLevel="1" x14ac:dyDescent="0.2">
      <c r="A65" s="230">
        <v>18</v>
      </c>
      <c r="B65" s="231" t="s">
        <v>290</v>
      </c>
      <c r="C65" s="249" t="s">
        <v>291</v>
      </c>
      <c r="D65" s="232" t="s">
        <v>225</v>
      </c>
      <c r="E65" s="233">
        <v>1.08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2.5249999999999999</v>
      </c>
      <c r="O65" s="235">
        <f>ROUND(E65*N65,2)</f>
        <v>2.73</v>
      </c>
      <c r="P65" s="235">
        <v>0</v>
      </c>
      <c r="Q65" s="235">
        <f>ROUND(E65*P65,2)</f>
        <v>0</v>
      </c>
      <c r="R65" s="235" t="s">
        <v>226</v>
      </c>
      <c r="S65" s="235" t="s">
        <v>148</v>
      </c>
      <c r="T65" s="236" t="s">
        <v>148</v>
      </c>
      <c r="U65" s="220">
        <v>2.58</v>
      </c>
      <c r="V65" s="220">
        <f>ROUND(E65*U65,2)</f>
        <v>2.79</v>
      </c>
      <c r="W65" s="220"/>
      <c r="X65" s="220" t="s">
        <v>181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182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66" t="s">
        <v>292</v>
      </c>
      <c r="D66" s="265"/>
      <c r="E66" s="265"/>
      <c r="F66" s="265"/>
      <c r="G66" s="265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1"/>
      <c r="Z66" s="211"/>
      <c r="AA66" s="211"/>
      <c r="AB66" s="211"/>
      <c r="AC66" s="211"/>
      <c r="AD66" s="211"/>
      <c r="AE66" s="211"/>
      <c r="AF66" s="211"/>
      <c r="AG66" s="211" t="s">
        <v>233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53" t="s">
        <v>293</v>
      </c>
      <c r="D67" s="221"/>
      <c r="E67" s="222">
        <v>1.08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1"/>
      <c r="Z67" s="211"/>
      <c r="AA67" s="211"/>
      <c r="AB67" s="211"/>
      <c r="AC67" s="211"/>
      <c r="AD67" s="211"/>
      <c r="AE67" s="211"/>
      <c r="AF67" s="211"/>
      <c r="AG67" s="211" t="s">
        <v>197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24" t="s">
        <v>143</v>
      </c>
      <c r="B68" s="225" t="s">
        <v>85</v>
      </c>
      <c r="C68" s="248" t="s">
        <v>86</v>
      </c>
      <c r="D68" s="226"/>
      <c r="E68" s="227"/>
      <c r="F68" s="228"/>
      <c r="G68" s="228">
        <f>SUMIF(AG69:AG180,"&lt;&gt;NOR",G69:G180)</f>
        <v>0</v>
      </c>
      <c r="H68" s="228"/>
      <c r="I68" s="228">
        <f>SUM(I69:I180)</f>
        <v>0</v>
      </c>
      <c r="J68" s="228"/>
      <c r="K68" s="228">
        <f>SUM(K69:K180)</f>
        <v>0</v>
      </c>
      <c r="L68" s="228"/>
      <c r="M68" s="228">
        <f>SUM(M69:M180)</f>
        <v>0</v>
      </c>
      <c r="N68" s="228"/>
      <c r="O68" s="228">
        <f>SUM(O69:O180)</f>
        <v>10.670000000000002</v>
      </c>
      <c r="P68" s="228"/>
      <c r="Q68" s="228">
        <f>SUM(Q69:Q180)</f>
        <v>0</v>
      </c>
      <c r="R68" s="228"/>
      <c r="S68" s="228"/>
      <c r="T68" s="229"/>
      <c r="U68" s="223"/>
      <c r="V68" s="223">
        <f>SUM(V69:V180)</f>
        <v>517.1</v>
      </c>
      <c r="W68" s="223"/>
      <c r="X68" s="223"/>
      <c r="AG68" t="s">
        <v>144</v>
      </c>
    </row>
    <row r="69" spans="1:60" outlineLevel="1" x14ac:dyDescent="0.2">
      <c r="A69" s="230">
        <v>19</v>
      </c>
      <c r="B69" s="231" t="s">
        <v>294</v>
      </c>
      <c r="C69" s="249" t="s">
        <v>295</v>
      </c>
      <c r="D69" s="232" t="s">
        <v>237</v>
      </c>
      <c r="E69" s="233">
        <v>84.045000000000002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5">
        <v>3.7799999999999999E-3</v>
      </c>
      <c r="O69" s="235">
        <f>ROUND(E69*N69,2)</f>
        <v>0.32</v>
      </c>
      <c r="P69" s="235">
        <v>0</v>
      </c>
      <c r="Q69" s="235">
        <f>ROUND(E69*P69,2)</f>
        <v>0</v>
      </c>
      <c r="R69" s="235" t="s">
        <v>226</v>
      </c>
      <c r="S69" s="235" t="s">
        <v>148</v>
      </c>
      <c r="T69" s="236" t="s">
        <v>148</v>
      </c>
      <c r="U69" s="220">
        <v>0.245</v>
      </c>
      <c r="V69" s="220">
        <f>ROUND(E69*U69,2)</f>
        <v>20.59</v>
      </c>
      <c r="W69" s="220"/>
      <c r="X69" s="220" t="s">
        <v>181</v>
      </c>
      <c r="Y69" s="211"/>
      <c r="Z69" s="211"/>
      <c r="AA69" s="211"/>
      <c r="AB69" s="211"/>
      <c r="AC69" s="211"/>
      <c r="AD69" s="211"/>
      <c r="AE69" s="211"/>
      <c r="AF69" s="211"/>
      <c r="AG69" s="211" t="s">
        <v>182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66" t="s">
        <v>296</v>
      </c>
      <c r="D70" s="265"/>
      <c r="E70" s="265"/>
      <c r="F70" s="265"/>
      <c r="G70" s="265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1"/>
      <c r="Z70" s="211"/>
      <c r="AA70" s="211"/>
      <c r="AB70" s="211"/>
      <c r="AC70" s="211"/>
      <c r="AD70" s="211"/>
      <c r="AE70" s="211"/>
      <c r="AF70" s="211"/>
      <c r="AG70" s="211" t="s">
        <v>233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53" t="s">
        <v>297</v>
      </c>
      <c r="D71" s="221"/>
      <c r="E71" s="222">
        <v>84.05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1"/>
      <c r="Z71" s="211"/>
      <c r="AA71" s="211"/>
      <c r="AB71" s="211"/>
      <c r="AC71" s="211"/>
      <c r="AD71" s="211"/>
      <c r="AE71" s="211"/>
      <c r="AF71" s="211"/>
      <c r="AG71" s="211" t="s">
        <v>197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2.5" outlineLevel="1" x14ac:dyDescent="0.2">
      <c r="A72" s="230">
        <v>20</v>
      </c>
      <c r="B72" s="231" t="s">
        <v>298</v>
      </c>
      <c r="C72" s="249" t="s">
        <v>299</v>
      </c>
      <c r="D72" s="232" t="s">
        <v>237</v>
      </c>
      <c r="E72" s="233">
        <v>293.976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35">
        <v>3.2000000000000003E-4</v>
      </c>
      <c r="O72" s="235">
        <f>ROUND(E72*N72,2)</f>
        <v>0.09</v>
      </c>
      <c r="P72" s="235">
        <v>0</v>
      </c>
      <c r="Q72" s="235">
        <f>ROUND(E72*P72,2)</f>
        <v>0</v>
      </c>
      <c r="R72" s="235" t="s">
        <v>226</v>
      </c>
      <c r="S72" s="235" t="s">
        <v>148</v>
      </c>
      <c r="T72" s="236" t="s">
        <v>148</v>
      </c>
      <c r="U72" s="220">
        <v>7.0000000000000007E-2</v>
      </c>
      <c r="V72" s="220">
        <f>ROUND(E72*U72,2)</f>
        <v>20.58</v>
      </c>
      <c r="W72" s="220"/>
      <c r="X72" s="220" t="s">
        <v>181</v>
      </c>
      <c r="Y72" s="211"/>
      <c r="Z72" s="211"/>
      <c r="AA72" s="211"/>
      <c r="AB72" s="211"/>
      <c r="AC72" s="211"/>
      <c r="AD72" s="211"/>
      <c r="AE72" s="211"/>
      <c r="AF72" s="211"/>
      <c r="AG72" s="211" t="s">
        <v>182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8"/>
      <c r="B73" s="219"/>
      <c r="C73" s="266" t="s">
        <v>296</v>
      </c>
      <c r="D73" s="265"/>
      <c r="E73" s="265"/>
      <c r="F73" s="265"/>
      <c r="G73" s="265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1"/>
      <c r="Z73" s="211"/>
      <c r="AA73" s="211"/>
      <c r="AB73" s="211"/>
      <c r="AC73" s="211"/>
      <c r="AD73" s="211"/>
      <c r="AE73" s="211"/>
      <c r="AF73" s="211"/>
      <c r="AG73" s="211" t="s">
        <v>233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8"/>
      <c r="B74" s="219"/>
      <c r="C74" s="253" t="s">
        <v>300</v>
      </c>
      <c r="D74" s="221"/>
      <c r="E74" s="222">
        <v>168.09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1"/>
      <c r="Z74" s="211"/>
      <c r="AA74" s="211"/>
      <c r="AB74" s="211"/>
      <c r="AC74" s="211"/>
      <c r="AD74" s="211"/>
      <c r="AE74" s="211"/>
      <c r="AF74" s="211"/>
      <c r="AG74" s="211" t="s">
        <v>197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67" t="s">
        <v>244</v>
      </c>
      <c r="D75" s="257"/>
      <c r="E75" s="258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1"/>
      <c r="Z75" s="211"/>
      <c r="AA75" s="211"/>
      <c r="AB75" s="211"/>
      <c r="AC75" s="211"/>
      <c r="AD75" s="211"/>
      <c r="AE75" s="211"/>
      <c r="AF75" s="211"/>
      <c r="AG75" s="211" t="s">
        <v>197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33.75" outlineLevel="1" x14ac:dyDescent="0.2">
      <c r="A76" s="218"/>
      <c r="B76" s="219"/>
      <c r="C76" s="268" t="s">
        <v>245</v>
      </c>
      <c r="D76" s="257"/>
      <c r="E76" s="258">
        <v>259.91000000000003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1"/>
      <c r="Z76" s="211"/>
      <c r="AA76" s="211"/>
      <c r="AB76" s="211"/>
      <c r="AC76" s="211"/>
      <c r="AD76" s="211"/>
      <c r="AE76" s="211"/>
      <c r="AF76" s="211"/>
      <c r="AG76" s="211" t="s">
        <v>197</v>
      </c>
      <c r="AH76" s="211">
        <v>2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ht="33.75" outlineLevel="1" x14ac:dyDescent="0.2">
      <c r="A77" s="218"/>
      <c r="B77" s="219"/>
      <c r="C77" s="268" t="s">
        <v>301</v>
      </c>
      <c r="D77" s="257"/>
      <c r="E77" s="258">
        <v>94.76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1"/>
      <c r="Z77" s="211"/>
      <c r="AA77" s="211"/>
      <c r="AB77" s="211"/>
      <c r="AC77" s="211"/>
      <c r="AD77" s="211"/>
      <c r="AE77" s="211"/>
      <c r="AF77" s="211"/>
      <c r="AG77" s="211" t="s">
        <v>197</v>
      </c>
      <c r="AH77" s="211">
        <v>2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33.75" outlineLevel="1" x14ac:dyDescent="0.2">
      <c r="A78" s="218"/>
      <c r="B78" s="219"/>
      <c r="C78" s="268" t="s">
        <v>302</v>
      </c>
      <c r="D78" s="257"/>
      <c r="E78" s="258">
        <v>68.05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1"/>
      <c r="Z78" s="211"/>
      <c r="AA78" s="211"/>
      <c r="AB78" s="211"/>
      <c r="AC78" s="211"/>
      <c r="AD78" s="211"/>
      <c r="AE78" s="211"/>
      <c r="AF78" s="211"/>
      <c r="AG78" s="211" t="s">
        <v>197</v>
      </c>
      <c r="AH78" s="211">
        <v>2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69" t="s">
        <v>247</v>
      </c>
      <c r="D79" s="259"/>
      <c r="E79" s="260">
        <v>422.72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1"/>
      <c r="Z79" s="211"/>
      <c r="AA79" s="211"/>
      <c r="AB79" s="211"/>
      <c r="AC79" s="211"/>
      <c r="AD79" s="211"/>
      <c r="AE79" s="211"/>
      <c r="AF79" s="211"/>
      <c r="AG79" s="211" t="s">
        <v>197</v>
      </c>
      <c r="AH79" s="211">
        <v>3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67" t="s">
        <v>248</v>
      </c>
      <c r="D80" s="257"/>
      <c r="E80" s="258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1"/>
      <c r="Z80" s="211"/>
      <c r="AA80" s="211"/>
      <c r="AB80" s="211"/>
      <c r="AC80" s="211"/>
      <c r="AD80" s="211"/>
      <c r="AE80" s="211"/>
      <c r="AF80" s="211"/>
      <c r="AG80" s="211" t="s">
        <v>197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53" t="s">
        <v>303</v>
      </c>
      <c r="D81" s="221"/>
      <c r="E81" s="222">
        <v>42.271999999999998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1"/>
      <c r="Z81" s="211"/>
      <c r="AA81" s="211"/>
      <c r="AB81" s="211"/>
      <c r="AC81" s="211"/>
      <c r="AD81" s="211"/>
      <c r="AE81" s="211"/>
      <c r="AF81" s="211"/>
      <c r="AG81" s="211" t="s">
        <v>197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67" t="s">
        <v>244</v>
      </c>
      <c r="D82" s="257"/>
      <c r="E82" s="258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1"/>
      <c r="Z82" s="211"/>
      <c r="AA82" s="211"/>
      <c r="AB82" s="211"/>
      <c r="AC82" s="211"/>
      <c r="AD82" s="211"/>
      <c r="AE82" s="211"/>
      <c r="AF82" s="211"/>
      <c r="AG82" s="211" t="s">
        <v>197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ht="33.75" outlineLevel="1" x14ac:dyDescent="0.2">
      <c r="A83" s="218"/>
      <c r="B83" s="219"/>
      <c r="C83" s="268" t="s">
        <v>245</v>
      </c>
      <c r="D83" s="257"/>
      <c r="E83" s="258">
        <v>259.91000000000003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1"/>
      <c r="Z83" s="211"/>
      <c r="AA83" s="211"/>
      <c r="AB83" s="211"/>
      <c r="AC83" s="211"/>
      <c r="AD83" s="211"/>
      <c r="AE83" s="211"/>
      <c r="AF83" s="211"/>
      <c r="AG83" s="211" t="s">
        <v>197</v>
      </c>
      <c r="AH83" s="211">
        <v>2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18"/>
      <c r="B84" s="219"/>
      <c r="C84" s="268" t="s">
        <v>246</v>
      </c>
      <c r="D84" s="257"/>
      <c r="E84" s="258">
        <v>61.46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1"/>
      <c r="Z84" s="211"/>
      <c r="AA84" s="211"/>
      <c r="AB84" s="211"/>
      <c r="AC84" s="211"/>
      <c r="AD84" s="211"/>
      <c r="AE84" s="211"/>
      <c r="AF84" s="211"/>
      <c r="AG84" s="211" t="s">
        <v>197</v>
      </c>
      <c r="AH84" s="211">
        <v>2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69" t="s">
        <v>247</v>
      </c>
      <c r="D85" s="259"/>
      <c r="E85" s="260">
        <v>321.37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1"/>
      <c r="Z85" s="211"/>
      <c r="AA85" s="211"/>
      <c r="AB85" s="211"/>
      <c r="AC85" s="211"/>
      <c r="AD85" s="211"/>
      <c r="AE85" s="211"/>
      <c r="AF85" s="211"/>
      <c r="AG85" s="211" t="s">
        <v>197</v>
      </c>
      <c r="AH85" s="211">
        <v>3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67" t="s">
        <v>248</v>
      </c>
      <c r="D86" s="257"/>
      <c r="E86" s="258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1"/>
      <c r="Z86" s="211"/>
      <c r="AA86" s="211"/>
      <c r="AB86" s="211"/>
      <c r="AC86" s="211"/>
      <c r="AD86" s="211"/>
      <c r="AE86" s="211"/>
      <c r="AF86" s="211"/>
      <c r="AG86" s="211" t="s">
        <v>197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53" t="s">
        <v>249</v>
      </c>
      <c r="D87" s="221"/>
      <c r="E87" s="222">
        <v>64.274000000000001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1"/>
      <c r="Z87" s="211"/>
      <c r="AA87" s="211"/>
      <c r="AB87" s="211"/>
      <c r="AC87" s="211"/>
      <c r="AD87" s="211"/>
      <c r="AE87" s="211"/>
      <c r="AF87" s="211"/>
      <c r="AG87" s="211" t="s">
        <v>197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53" t="s">
        <v>250</v>
      </c>
      <c r="D88" s="221"/>
      <c r="E88" s="222">
        <v>19.34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1"/>
      <c r="Z88" s="211"/>
      <c r="AA88" s="211"/>
      <c r="AB88" s="211"/>
      <c r="AC88" s="211"/>
      <c r="AD88" s="211"/>
      <c r="AE88" s="211"/>
      <c r="AF88" s="211"/>
      <c r="AG88" s="211" t="s">
        <v>197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2.5" outlineLevel="1" x14ac:dyDescent="0.2">
      <c r="A89" s="230">
        <v>21</v>
      </c>
      <c r="B89" s="231" t="s">
        <v>304</v>
      </c>
      <c r="C89" s="249" t="s">
        <v>305</v>
      </c>
      <c r="D89" s="232" t="s">
        <v>237</v>
      </c>
      <c r="E89" s="233">
        <v>84.045000000000002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5">
        <v>2.5999999999999998E-4</v>
      </c>
      <c r="O89" s="235">
        <f>ROUND(E89*N89,2)</f>
        <v>0.02</v>
      </c>
      <c r="P89" s="235">
        <v>0</v>
      </c>
      <c r="Q89" s="235">
        <f>ROUND(E89*P89,2)</f>
        <v>0</v>
      </c>
      <c r="R89" s="235" t="s">
        <v>226</v>
      </c>
      <c r="S89" s="235" t="s">
        <v>148</v>
      </c>
      <c r="T89" s="236" t="s">
        <v>148</v>
      </c>
      <c r="U89" s="220">
        <v>7.0000000000000007E-2</v>
      </c>
      <c r="V89" s="220">
        <f>ROUND(E89*U89,2)</f>
        <v>5.88</v>
      </c>
      <c r="W89" s="220"/>
      <c r="X89" s="220" t="s">
        <v>181</v>
      </c>
      <c r="Y89" s="211"/>
      <c r="Z89" s="211"/>
      <c r="AA89" s="211"/>
      <c r="AB89" s="211"/>
      <c r="AC89" s="211"/>
      <c r="AD89" s="211"/>
      <c r="AE89" s="211"/>
      <c r="AF89" s="211"/>
      <c r="AG89" s="211" t="s">
        <v>182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66" t="s">
        <v>296</v>
      </c>
      <c r="D90" s="265"/>
      <c r="E90" s="265"/>
      <c r="F90" s="265"/>
      <c r="G90" s="265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1"/>
      <c r="Z90" s="211"/>
      <c r="AA90" s="211"/>
      <c r="AB90" s="211"/>
      <c r="AC90" s="211"/>
      <c r="AD90" s="211"/>
      <c r="AE90" s="211"/>
      <c r="AF90" s="211"/>
      <c r="AG90" s="211" t="s">
        <v>233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8"/>
      <c r="B91" s="219"/>
      <c r="C91" s="253" t="s">
        <v>297</v>
      </c>
      <c r="D91" s="221"/>
      <c r="E91" s="222">
        <v>84.05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1"/>
      <c r="Z91" s="211"/>
      <c r="AA91" s="211"/>
      <c r="AB91" s="211"/>
      <c r="AC91" s="211"/>
      <c r="AD91" s="211"/>
      <c r="AE91" s="211"/>
      <c r="AF91" s="211"/>
      <c r="AG91" s="211" t="s">
        <v>197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30">
        <v>22</v>
      </c>
      <c r="B92" s="231" t="s">
        <v>306</v>
      </c>
      <c r="C92" s="249" t="s">
        <v>307</v>
      </c>
      <c r="D92" s="232" t="s">
        <v>237</v>
      </c>
      <c r="E92" s="233">
        <v>649.67110000000002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5">
        <v>4.0000000000000003E-5</v>
      </c>
      <c r="O92" s="235">
        <f>ROUND(E92*N92,2)</f>
        <v>0.03</v>
      </c>
      <c r="P92" s="235">
        <v>0</v>
      </c>
      <c r="Q92" s="235">
        <f>ROUND(E92*P92,2)</f>
        <v>0</v>
      </c>
      <c r="R92" s="235" t="s">
        <v>226</v>
      </c>
      <c r="S92" s="235" t="s">
        <v>148</v>
      </c>
      <c r="T92" s="236" t="s">
        <v>148</v>
      </c>
      <c r="U92" s="220">
        <v>7.8E-2</v>
      </c>
      <c r="V92" s="220">
        <f>ROUND(E92*U92,2)</f>
        <v>50.67</v>
      </c>
      <c r="W92" s="220"/>
      <c r="X92" s="220" t="s">
        <v>181</v>
      </c>
      <c r="Y92" s="211"/>
      <c r="Z92" s="211"/>
      <c r="AA92" s="211"/>
      <c r="AB92" s="211"/>
      <c r="AC92" s="211"/>
      <c r="AD92" s="211"/>
      <c r="AE92" s="211"/>
      <c r="AF92" s="211"/>
      <c r="AG92" s="211" t="s">
        <v>182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18"/>
      <c r="B93" s="219"/>
      <c r="C93" s="266" t="s">
        <v>308</v>
      </c>
      <c r="D93" s="265"/>
      <c r="E93" s="265"/>
      <c r="F93" s="265"/>
      <c r="G93" s="265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1"/>
      <c r="Z93" s="211"/>
      <c r="AA93" s="211"/>
      <c r="AB93" s="211"/>
      <c r="AC93" s="211"/>
      <c r="AD93" s="211"/>
      <c r="AE93" s="211"/>
      <c r="AF93" s="211"/>
      <c r="AG93" s="211" t="s">
        <v>233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38" t="str">
        <f>C93</f>
        <v>které se zřizují před úpravami povrchu, a obalení osazených dveřních zárubní před znečištěním při úpravách povrchu nástřikem plastických maltovin včetně pozdějšího odkrytí,</v>
      </c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53" t="s">
        <v>309</v>
      </c>
      <c r="D94" s="221"/>
      <c r="E94" s="222">
        <v>127.49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1"/>
      <c r="Z94" s="211"/>
      <c r="AA94" s="211"/>
      <c r="AB94" s="211"/>
      <c r="AC94" s="211"/>
      <c r="AD94" s="211"/>
      <c r="AE94" s="211"/>
      <c r="AF94" s="211"/>
      <c r="AG94" s="211" t="s">
        <v>197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53" t="s">
        <v>310</v>
      </c>
      <c r="D95" s="221"/>
      <c r="E95" s="222">
        <v>60.79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1"/>
      <c r="Z95" s="211"/>
      <c r="AA95" s="211"/>
      <c r="AB95" s="211"/>
      <c r="AC95" s="211"/>
      <c r="AD95" s="211"/>
      <c r="AE95" s="211"/>
      <c r="AF95" s="211"/>
      <c r="AG95" s="211" t="s">
        <v>197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53" t="s">
        <v>311</v>
      </c>
      <c r="D96" s="221"/>
      <c r="E96" s="222">
        <v>18.899999999999999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1"/>
      <c r="Z96" s="211"/>
      <c r="AA96" s="211"/>
      <c r="AB96" s="211"/>
      <c r="AC96" s="211"/>
      <c r="AD96" s="211"/>
      <c r="AE96" s="211"/>
      <c r="AF96" s="211"/>
      <c r="AG96" s="211" t="s">
        <v>197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53" t="s">
        <v>312</v>
      </c>
      <c r="D97" s="221"/>
      <c r="E97" s="222">
        <v>2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1"/>
      <c r="Z97" s="211"/>
      <c r="AA97" s="211"/>
      <c r="AB97" s="211"/>
      <c r="AC97" s="211"/>
      <c r="AD97" s="211"/>
      <c r="AE97" s="211"/>
      <c r="AF97" s="211"/>
      <c r="AG97" s="211" t="s">
        <v>197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53" t="s">
        <v>313</v>
      </c>
      <c r="D98" s="221"/>
      <c r="E98" s="222">
        <v>2.6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1"/>
      <c r="Z98" s="211"/>
      <c r="AA98" s="211"/>
      <c r="AB98" s="211"/>
      <c r="AC98" s="211"/>
      <c r="AD98" s="211"/>
      <c r="AE98" s="211"/>
      <c r="AF98" s="211"/>
      <c r="AG98" s="211" t="s">
        <v>197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53" t="s">
        <v>314</v>
      </c>
      <c r="D99" s="221"/>
      <c r="E99" s="222">
        <v>5.34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1"/>
      <c r="Z99" s="211"/>
      <c r="AA99" s="211"/>
      <c r="AB99" s="211"/>
      <c r="AC99" s="211"/>
      <c r="AD99" s="211"/>
      <c r="AE99" s="211"/>
      <c r="AF99" s="211"/>
      <c r="AG99" s="211" t="s">
        <v>197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53" t="s">
        <v>315</v>
      </c>
      <c r="D100" s="221"/>
      <c r="E100" s="222">
        <v>4.08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197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53" t="s">
        <v>316</v>
      </c>
      <c r="D101" s="221"/>
      <c r="E101" s="222">
        <v>25.5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197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8"/>
      <c r="B102" s="219"/>
      <c r="C102" s="253" t="s">
        <v>317</v>
      </c>
      <c r="D102" s="221"/>
      <c r="E102" s="222">
        <v>11.7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1"/>
      <c r="Z102" s="211"/>
      <c r="AA102" s="211"/>
      <c r="AB102" s="211"/>
      <c r="AC102" s="211"/>
      <c r="AD102" s="211"/>
      <c r="AE102" s="211"/>
      <c r="AF102" s="211"/>
      <c r="AG102" s="211" t="s">
        <v>197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18"/>
      <c r="B103" s="219"/>
      <c r="C103" s="253" t="s">
        <v>318</v>
      </c>
      <c r="D103" s="221"/>
      <c r="E103" s="222">
        <v>12.75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1"/>
      <c r="Z103" s="211"/>
      <c r="AA103" s="211"/>
      <c r="AB103" s="211"/>
      <c r="AC103" s="211"/>
      <c r="AD103" s="211"/>
      <c r="AE103" s="211"/>
      <c r="AF103" s="211"/>
      <c r="AG103" s="211" t="s">
        <v>197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3" t="s">
        <v>319</v>
      </c>
      <c r="D104" s="221"/>
      <c r="E104" s="222">
        <v>125.89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197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53" t="s">
        <v>320</v>
      </c>
      <c r="D105" s="221"/>
      <c r="E105" s="222">
        <v>48.42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197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18"/>
      <c r="B106" s="219"/>
      <c r="C106" s="253" t="s">
        <v>321</v>
      </c>
      <c r="D106" s="221"/>
      <c r="E106" s="222">
        <v>21.07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1"/>
      <c r="Z106" s="211"/>
      <c r="AA106" s="211"/>
      <c r="AB106" s="211"/>
      <c r="AC106" s="211"/>
      <c r="AD106" s="211"/>
      <c r="AE106" s="211"/>
      <c r="AF106" s="211"/>
      <c r="AG106" s="211" t="s">
        <v>197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3" t="s">
        <v>322</v>
      </c>
      <c r="D107" s="221"/>
      <c r="E107" s="222">
        <v>4.99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1"/>
      <c r="Z107" s="211"/>
      <c r="AA107" s="211"/>
      <c r="AB107" s="211"/>
      <c r="AC107" s="211"/>
      <c r="AD107" s="211"/>
      <c r="AE107" s="211"/>
      <c r="AF107" s="211"/>
      <c r="AG107" s="211" t="s">
        <v>197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53" t="s">
        <v>323</v>
      </c>
      <c r="D108" s="221"/>
      <c r="E108" s="222">
        <v>1.25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197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53" t="s">
        <v>324</v>
      </c>
      <c r="D109" s="221"/>
      <c r="E109" s="222">
        <v>1.56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197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53" t="s">
        <v>325</v>
      </c>
      <c r="D110" s="221"/>
      <c r="E110" s="222">
        <v>10.75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197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18"/>
      <c r="B111" s="219"/>
      <c r="C111" s="253" t="s">
        <v>326</v>
      </c>
      <c r="D111" s="221"/>
      <c r="E111" s="222">
        <v>19.97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1"/>
      <c r="Z111" s="211"/>
      <c r="AA111" s="211"/>
      <c r="AB111" s="211"/>
      <c r="AC111" s="211"/>
      <c r="AD111" s="211"/>
      <c r="AE111" s="211"/>
      <c r="AF111" s="211"/>
      <c r="AG111" s="211" t="s">
        <v>197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53" t="s">
        <v>327</v>
      </c>
      <c r="D112" s="221"/>
      <c r="E112" s="222">
        <v>60.94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197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53" t="s">
        <v>328</v>
      </c>
      <c r="D113" s="221"/>
      <c r="E113" s="222">
        <v>7.76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197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53" t="s">
        <v>329</v>
      </c>
      <c r="D114" s="221"/>
      <c r="E114" s="222">
        <v>5.14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197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53" t="s">
        <v>330</v>
      </c>
      <c r="D115" s="221"/>
      <c r="E115" s="222">
        <v>9.49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197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53" t="s">
        <v>331</v>
      </c>
      <c r="D116" s="221"/>
      <c r="E116" s="222">
        <v>11.28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197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53" t="s">
        <v>332</v>
      </c>
      <c r="D117" s="221"/>
      <c r="E117" s="222">
        <v>9.1300000000000008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197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">
      <c r="A118" s="218"/>
      <c r="B118" s="219"/>
      <c r="C118" s="253" t="s">
        <v>333</v>
      </c>
      <c r="D118" s="221"/>
      <c r="E118" s="222">
        <v>6.11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1"/>
      <c r="Z118" s="211"/>
      <c r="AA118" s="211"/>
      <c r="AB118" s="211"/>
      <c r="AC118" s="211"/>
      <c r="AD118" s="211"/>
      <c r="AE118" s="211"/>
      <c r="AF118" s="211"/>
      <c r="AG118" s="211" t="s">
        <v>197</v>
      </c>
      <c r="AH118" s="211">
        <v>0</v>
      </c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53" t="s">
        <v>334</v>
      </c>
      <c r="D119" s="221"/>
      <c r="E119" s="222">
        <v>3.32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197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">
      <c r="A120" s="218"/>
      <c r="B120" s="219"/>
      <c r="C120" s="253" t="s">
        <v>335</v>
      </c>
      <c r="D120" s="221"/>
      <c r="E120" s="222">
        <v>0.77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1"/>
      <c r="Z120" s="211"/>
      <c r="AA120" s="211"/>
      <c r="AB120" s="211"/>
      <c r="AC120" s="211"/>
      <c r="AD120" s="211"/>
      <c r="AE120" s="211"/>
      <c r="AF120" s="211"/>
      <c r="AG120" s="211" t="s">
        <v>197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1" x14ac:dyDescent="0.2">
      <c r="A121" s="218"/>
      <c r="B121" s="219"/>
      <c r="C121" s="253" t="s">
        <v>336</v>
      </c>
      <c r="D121" s="221"/>
      <c r="E121" s="222">
        <v>0.6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1"/>
      <c r="Z121" s="211"/>
      <c r="AA121" s="211"/>
      <c r="AB121" s="211"/>
      <c r="AC121" s="211"/>
      <c r="AD121" s="211"/>
      <c r="AE121" s="211"/>
      <c r="AF121" s="211"/>
      <c r="AG121" s="211" t="s">
        <v>197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3" t="s">
        <v>337</v>
      </c>
      <c r="D122" s="221"/>
      <c r="E122" s="222">
        <v>18.8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1"/>
      <c r="Z122" s="211"/>
      <c r="AA122" s="211"/>
      <c r="AB122" s="211"/>
      <c r="AC122" s="211"/>
      <c r="AD122" s="211"/>
      <c r="AE122" s="211"/>
      <c r="AF122" s="211"/>
      <c r="AG122" s="211" t="s">
        <v>197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53" t="s">
        <v>338</v>
      </c>
      <c r="D123" s="221"/>
      <c r="E123" s="222">
        <v>1.85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197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18"/>
      <c r="B124" s="219"/>
      <c r="C124" s="253" t="s">
        <v>339</v>
      </c>
      <c r="D124" s="221"/>
      <c r="E124" s="222">
        <v>1.35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1"/>
      <c r="Z124" s="211"/>
      <c r="AA124" s="211"/>
      <c r="AB124" s="211"/>
      <c r="AC124" s="211"/>
      <c r="AD124" s="211"/>
      <c r="AE124" s="211"/>
      <c r="AF124" s="211"/>
      <c r="AG124" s="211" t="s">
        <v>197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53" t="s">
        <v>340</v>
      </c>
      <c r="D125" s="221"/>
      <c r="E125" s="222">
        <v>2.7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197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53" t="s">
        <v>341</v>
      </c>
      <c r="D126" s="221"/>
      <c r="E126" s="222">
        <v>5.38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197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30">
        <v>23</v>
      </c>
      <c r="B127" s="231" t="s">
        <v>342</v>
      </c>
      <c r="C127" s="249" t="s">
        <v>343</v>
      </c>
      <c r="D127" s="232" t="s">
        <v>237</v>
      </c>
      <c r="E127" s="233">
        <v>276.21749999999997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35">
        <v>3.4909999999999997E-2</v>
      </c>
      <c r="O127" s="235">
        <f>ROUND(E127*N127,2)</f>
        <v>9.64</v>
      </c>
      <c r="P127" s="235">
        <v>0</v>
      </c>
      <c r="Q127" s="235">
        <f>ROUND(E127*P127,2)</f>
        <v>0</v>
      </c>
      <c r="R127" s="235" t="s">
        <v>231</v>
      </c>
      <c r="S127" s="235" t="s">
        <v>148</v>
      </c>
      <c r="T127" s="236" t="s">
        <v>148</v>
      </c>
      <c r="U127" s="220">
        <v>1.18</v>
      </c>
      <c r="V127" s="220">
        <f>ROUND(E127*U127,2)</f>
        <v>325.94</v>
      </c>
      <c r="W127" s="220"/>
      <c r="X127" s="220" t="s">
        <v>181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182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66" t="s">
        <v>344</v>
      </c>
      <c r="D128" s="265"/>
      <c r="E128" s="265"/>
      <c r="F128" s="265"/>
      <c r="G128" s="265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1"/>
      <c r="Z128" s="211"/>
      <c r="AA128" s="211"/>
      <c r="AB128" s="211"/>
      <c r="AC128" s="211"/>
      <c r="AD128" s="211"/>
      <c r="AE128" s="211"/>
      <c r="AF128" s="211"/>
      <c r="AG128" s="211" t="s">
        <v>233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38" t="str">
        <f>C128</f>
        <v>okenního nebo dveřního, z pomocného pracovního lešení o výšce podlahy do 1900 mm a pro zatížení do 1,5 kPa,</v>
      </c>
      <c r="BB128" s="211"/>
      <c r="BC128" s="211"/>
      <c r="BD128" s="211"/>
      <c r="BE128" s="211"/>
      <c r="BF128" s="211"/>
      <c r="BG128" s="211"/>
      <c r="BH128" s="211"/>
    </row>
    <row r="129" spans="1:60" outlineLevel="1" x14ac:dyDescent="0.2">
      <c r="A129" s="218"/>
      <c r="B129" s="219"/>
      <c r="C129" s="267" t="s">
        <v>244</v>
      </c>
      <c r="D129" s="257"/>
      <c r="E129" s="258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1"/>
      <c r="Z129" s="211"/>
      <c r="AA129" s="211"/>
      <c r="AB129" s="211"/>
      <c r="AC129" s="211"/>
      <c r="AD129" s="211"/>
      <c r="AE129" s="211"/>
      <c r="AF129" s="211"/>
      <c r="AG129" s="211" t="s">
        <v>197</v>
      </c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ht="33.75" outlineLevel="1" x14ac:dyDescent="0.2">
      <c r="A130" s="218"/>
      <c r="B130" s="219"/>
      <c r="C130" s="268" t="s">
        <v>345</v>
      </c>
      <c r="D130" s="257"/>
      <c r="E130" s="258">
        <v>677.37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1"/>
      <c r="Z130" s="211"/>
      <c r="AA130" s="211"/>
      <c r="AB130" s="211"/>
      <c r="AC130" s="211"/>
      <c r="AD130" s="211"/>
      <c r="AE130" s="211"/>
      <c r="AF130" s="211"/>
      <c r="AG130" s="211" t="s">
        <v>197</v>
      </c>
      <c r="AH130" s="211">
        <v>2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ht="33.75" outlineLevel="1" x14ac:dyDescent="0.2">
      <c r="A131" s="218"/>
      <c r="B131" s="219"/>
      <c r="C131" s="268" t="s">
        <v>346</v>
      </c>
      <c r="D131" s="257"/>
      <c r="E131" s="258">
        <v>138.35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1"/>
      <c r="Z131" s="211"/>
      <c r="AA131" s="211"/>
      <c r="AB131" s="211"/>
      <c r="AC131" s="211"/>
      <c r="AD131" s="211"/>
      <c r="AE131" s="211"/>
      <c r="AF131" s="211"/>
      <c r="AG131" s="211" t="s">
        <v>197</v>
      </c>
      <c r="AH131" s="211">
        <v>2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ht="33.75" outlineLevel="1" x14ac:dyDescent="0.2">
      <c r="A132" s="218"/>
      <c r="B132" s="219"/>
      <c r="C132" s="268" t="s">
        <v>347</v>
      </c>
      <c r="D132" s="257"/>
      <c r="E132" s="258">
        <v>325.74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197</v>
      </c>
      <c r="AH132" s="211">
        <v>2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ht="33.75" outlineLevel="1" x14ac:dyDescent="0.2">
      <c r="A133" s="218"/>
      <c r="B133" s="219"/>
      <c r="C133" s="268" t="s">
        <v>348</v>
      </c>
      <c r="D133" s="257"/>
      <c r="E133" s="258">
        <v>181.2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197</v>
      </c>
      <c r="AH133" s="211">
        <v>2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ht="33.75" outlineLevel="1" x14ac:dyDescent="0.2">
      <c r="A134" s="218"/>
      <c r="B134" s="219"/>
      <c r="C134" s="268" t="s">
        <v>349</v>
      </c>
      <c r="D134" s="257"/>
      <c r="E134" s="258">
        <v>96.07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1"/>
      <c r="Z134" s="211"/>
      <c r="AA134" s="211"/>
      <c r="AB134" s="211"/>
      <c r="AC134" s="211"/>
      <c r="AD134" s="211"/>
      <c r="AE134" s="211"/>
      <c r="AF134" s="211"/>
      <c r="AG134" s="211" t="s">
        <v>197</v>
      </c>
      <c r="AH134" s="211">
        <v>2</v>
      </c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69" t="s">
        <v>247</v>
      </c>
      <c r="D135" s="259"/>
      <c r="E135" s="260">
        <v>1418.73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197</v>
      </c>
      <c r="AH135" s="211">
        <v>3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67" t="s">
        <v>248</v>
      </c>
      <c r="D136" s="257"/>
      <c r="E136" s="258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197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18"/>
      <c r="B137" s="219"/>
      <c r="C137" s="253" t="s">
        <v>350</v>
      </c>
      <c r="D137" s="221"/>
      <c r="E137" s="222">
        <v>212.80950000000001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1"/>
      <c r="Z137" s="211"/>
      <c r="AA137" s="211"/>
      <c r="AB137" s="211"/>
      <c r="AC137" s="211"/>
      <c r="AD137" s="211"/>
      <c r="AE137" s="211"/>
      <c r="AF137" s="211"/>
      <c r="AG137" s="211" t="s">
        <v>197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67" t="s">
        <v>244</v>
      </c>
      <c r="D138" s="257"/>
      <c r="E138" s="258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197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ht="33.75" outlineLevel="1" x14ac:dyDescent="0.2">
      <c r="A139" s="218"/>
      <c r="B139" s="219"/>
      <c r="C139" s="268" t="s">
        <v>245</v>
      </c>
      <c r="D139" s="257"/>
      <c r="E139" s="258">
        <v>259.91000000000003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1"/>
      <c r="Z139" s="211"/>
      <c r="AA139" s="211"/>
      <c r="AB139" s="211"/>
      <c r="AC139" s="211"/>
      <c r="AD139" s="211"/>
      <c r="AE139" s="211"/>
      <c r="AF139" s="211"/>
      <c r="AG139" s="211" t="s">
        <v>197</v>
      </c>
      <c r="AH139" s="211">
        <v>2</v>
      </c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ht="33.75" outlineLevel="1" x14ac:dyDescent="0.2">
      <c r="A140" s="218"/>
      <c r="B140" s="219"/>
      <c r="C140" s="268" t="s">
        <v>301</v>
      </c>
      <c r="D140" s="257"/>
      <c r="E140" s="258">
        <v>94.76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197</v>
      </c>
      <c r="AH140" s="211">
        <v>2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33.75" outlineLevel="1" x14ac:dyDescent="0.2">
      <c r="A141" s="218"/>
      <c r="B141" s="219"/>
      <c r="C141" s="268" t="s">
        <v>302</v>
      </c>
      <c r="D141" s="257"/>
      <c r="E141" s="258">
        <v>68.05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1"/>
      <c r="Z141" s="211"/>
      <c r="AA141" s="211"/>
      <c r="AB141" s="211"/>
      <c r="AC141" s="211"/>
      <c r="AD141" s="211"/>
      <c r="AE141" s="211"/>
      <c r="AF141" s="211"/>
      <c r="AG141" s="211" t="s">
        <v>197</v>
      </c>
      <c r="AH141" s="211">
        <v>2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69" t="s">
        <v>247</v>
      </c>
      <c r="D142" s="259"/>
      <c r="E142" s="260">
        <v>422.72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197</v>
      </c>
      <c r="AH142" s="211">
        <v>3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67" t="s">
        <v>248</v>
      </c>
      <c r="D143" s="257"/>
      <c r="E143" s="258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197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1" x14ac:dyDescent="0.2">
      <c r="A144" s="218"/>
      <c r="B144" s="219"/>
      <c r="C144" s="253" t="s">
        <v>351</v>
      </c>
      <c r="D144" s="221"/>
      <c r="E144" s="222">
        <v>63.408000000000001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1"/>
      <c r="Z144" s="211"/>
      <c r="AA144" s="211"/>
      <c r="AB144" s="211"/>
      <c r="AC144" s="211"/>
      <c r="AD144" s="211"/>
      <c r="AE144" s="211"/>
      <c r="AF144" s="211"/>
      <c r="AG144" s="211" t="s">
        <v>197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ht="22.5" outlineLevel="1" x14ac:dyDescent="0.2">
      <c r="A145" s="230">
        <v>24</v>
      </c>
      <c r="B145" s="231" t="s">
        <v>352</v>
      </c>
      <c r="C145" s="249" t="s">
        <v>353</v>
      </c>
      <c r="D145" s="232" t="s">
        <v>237</v>
      </c>
      <c r="E145" s="233">
        <v>84.045000000000002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4.9100000000000003E-3</v>
      </c>
      <c r="O145" s="235">
        <f>ROUND(E145*N145,2)</f>
        <v>0.41</v>
      </c>
      <c r="P145" s="235">
        <v>0</v>
      </c>
      <c r="Q145" s="235">
        <f>ROUND(E145*P145,2)</f>
        <v>0</v>
      </c>
      <c r="R145" s="235" t="s">
        <v>226</v>
      </c>
      <c r="S145" s="235" t="s">
        <v>148</v>
      </c>
      <c r="T145" s="236" t="s">
        <v>148</v>
      </c>
      <c r="U145" s="220">
        <v>0.36199999999999999</v>
      </c>
      <c r="V145" s="220">
        <f>ROUND(E145*U145,2)</f>
        <v>30.42</v>
      </c>
      <c r="W145" s="220"/>
      <c r="X145" s="220" t="s">
        <v>181</v>
      </c>
      <c r="Y145" s="211"/>
      <c r="Z145" s="211"/>
      <c r="AA145" s="211"/>
      <c r="AB145" s="211"/>
      <c r="AC145" s="211"/>
      <c r="AD145" s="211"/>
      <c r="AE145" s="211"/>
      <c r="AF145" s="211"/>
      <c r="AG145" s="211" t="s">
        <v>182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53" t="s">
        <v>297</v>
      </c>
      <c r="D146" s="221"/>
      <c r="E146" s="222">
        <v>84.05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1"/>
      <c r="Z146" s="211"/>
      <c r="AA146" s="211"/>
      <c r="AB146" s="211"/>
      <c r="AC146" s="211"/>
      <c r="AD146" s="211"/>
      <c r="AE146" s="211"/>
      <c r="AF146" s="211"/>
      <c r="AG146" s="211" t="s">
        <v>197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30">
        <v>25</v>
      </c>
      <c r="B147" s="231" t="s">
        <v>354</v>
      </c>
      <c r="C147" s="249" t="s">
        <v>355</v>
      </c>
      <c r="D147" s="232" t="s">
        <v>356</v>
      </c>
      <c r="E147" s="233">
        <v>1050.4000000000001</v>
      </c>
      <c r="F147" s="234"/>
      <c r="G147" s="235">
        <f>ROUND(E147*F147,2)</f>
        <v>0</v>
      </c>
      <c r="H147" s="234"/>
      <c r="I147" s="235">
        <f>ROUND(E147*H147,2)</f>
        <v>0</v>
      </c>
      <c r="J147" s="234"/>
      <c r="K147" s="235">
        <f>ROUND(E147*J147,2)</f>
        <v>0</v>
      </c>
      <c r="L147" s="235">
        <v>21</v>
      </c>
      <c r="M147" s="235">
        <f>G147*(1+L147/100)</f>
        <v>0</v>
      </c>
      <c r="N147" s="235">
        <v>1.4999999999999999E-4</v>
      </c>
      <c r="O147" s="235">
        <f>ROUND(E147*N147,2)</f>
        <v>0.16</v>
      </c>
      <c r="P147" s="235">
        <v>0</v>
      </c>
      <c r="Q147" s="235">
        <f>ROUND(E147*P147,2)</f>
        <v>0</v>
      </c>
      <c r="R147" s="235" t="s">
        <v>226</v>
      </c>
      <c r="S147" s="235" t="s">
        <v>148</v>
      </c>
      <c r="T147" s="236" t="s">
        <v>148</v>
      </c>
      <c r="U147" s="220">
        <v>0.06</v>
      </c>
      <c r="V147" s="220">
        <f>ROUND(E147*U147,2)</f>
        <v>63.02</v>
      </c>
      <c r="W147" s="220"/>
      <c r="X147" s="220" t="s">
        <v>181</v>
      </c>
      <c r="Y147" s="211"/>
      <c r="Z147" s="211"/>
      <c r="AA147" s="211"/>
      <c r="AB147" s="211"/>
      <c r="AC147" s="211"/>
      <c r="AD147" s="211"/>
      <c r="AE147" s="211"/>
      <c r="AF147" s="211"/>
      <c r="AG147" s="211" t="s">
        <v>182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1" x14ac:dyDescent="0.2">
      <c r="A148" s="218"/>
      <c r="B148" s="219"/>
      <c r="C148" s="253" t="s">
        <v>357</v>
      </c>
      <c r="D148" s="221"/>
      <c r="E148" s="222">
        <v>157.69999999999999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1"/>
      <c r="Z148" s="211"/>
      <c r="AA148" s="211"/>
      <c r="AB148" s="211"/>
      <c r="AC148" s="211"/>
      <c r="AD148" s="211"/>
      <c r="AE148" s="211"/>
      <c r="AF148" s="211"/>
      <c r="AG148" s="211" t="s">
        <v>197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3" t="s">
        <v>358</v>
      </c>
      <c r="D149" s="221"/>
      <c r="E149" s="222">
        <v>91.92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1"/>
      <c r="Z149" s="211"/>
      <c r="AA149" s="211"/>
      <c r="AB149" s="211"/>
      <c r="AC149" s="211"/>
      <c r="AD149" s="211"/>
      <c r="AE149" s="211"/>
      <c r="AF149" s="211"/>
      <c r="AG149" s="211" t="s">
        <v>197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53" t="s">
        <v>359</v>
      </c>
      <c r="D150" s="221"/>
      <c r="E150" s="222">
        <v>46.9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197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53" t="s">
        <v>360</v>
      </c>
      <c r="D151" s="221"/>
      <c r="E151" s="222">
        <v>4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197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1" x14ac:dyDescent="0.2">
      <c r="A152" s="218"/>
      <c r="B152" s="219"/>
      <c r="C152" s="253" t="s">
        <v>361</v>
      </c>
      <c r="D152" s="221"/>
      <c r="E152" s="222">
        <v>4.5999999999999996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1"/>
      <c r="Z152" s="211"/>
      <c r="AA152" s="211"/>
      <c r="AB152" s="211"/>
      <c r="AC152" s="211"/>
      <c r="AD152" s="211"/>
      <c r="AE152" s="211"/>
      <c r="AF152" s="211"/>
      <c r="AG152" s="211" t="s">
        <v>197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1" x14ac:dyDescent="0.2">
      <c r="A153" s="218"/>
      <c r="B153" s="219"/>
      <c r="C153" s="253" t="s">
        <v>362</v>
      </c>
      <c r="D153" s="221"/>
      <c r="E153" s="222">
        <v>7.24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1"/>
      <c r="Z153" s="211"/>
      <c r="AA153" s="211"/>
      <c r="AB153" s="211"/>
      <c r="AC153" s="211"/>
      <c r="AD153" s="211"/>
      <c r="AE153" s="211"/>
      <c r="AF153" s="211"/>
      <c r="AG153" s="211" t="s">
        <v>197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53" t="s">
        <v>363</v>
      </c>
      <c r="D154" s="221"/>
      <c r="E154" s="222">
        <v>11.8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197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18"/>
      <c r="B155" s="219"/>
      <c r="C155" s="253" t="s">
        <v>364</v>
      </c>
      <c r="D155" s="221"/>
      <c r="E155" s="222">
        <v>50.8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1"/>
      <c r="Z155" s="211"/>
      <c r="AA155" s="211"/>
      <c r="AB155" s="211"/>
      <c r="AC155" s="211"/>
      <c r="AD155" s="211"/>
      <c r="AE155" s="211"/>
      <c r="AF155" s="211"/>
      <c r="AG155" s="211" t="s">
        <v>197</v>
      </c>
      <c r="AH155" s="211">
        <v>0</v>
      </c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53" t="s">
        <v>365</v>
      </c>
      <c r="D156" s="221"/>
      <c r="E156" s="222">
        <v>15.04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197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1" x14ac:dyDescent="0.2">
      <c r="A157" s="218"/>
      <c r="B157" s="219"/>
      <c r="C157" s="253" t="s">
        <v>366</v>
      </c>
      <c r="D157" s="221"/>
      <c r="E157" s="222">
        <v>35.4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1"/>
      <c r="Z157" s="211"/>
      <c r="AA157" s="211"/>
      <c r="AB157" s="211"/>
      <c r="AC157" s="211"/>
      <c r="AD157" s="211"/>
      <c r="AE157" s="211"/>
      <c r="AF157" s="211"/>
      <c r="AG157" s="211" t="s">
        <v>197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53" t="s">
        <v>367</v>
      </c>
      <c r="D158" s="221"/>
      <c r="E158" s="222">
        <v>186.68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197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18"/>
      <c r="B159" s="219"/>
      <c r="C159" s="253" t="s">
        <v>368</v>
      </c>
      <c r="D159" s="221"/>
      <c r="E159" s="222">
        <v>66.42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1"/>
      <c r="Z159" s="211"/>
      <c r="AA159" s="211"/>
      <c r="AB159" s="211"/>
      <c r="AC159" s="211"/>
      <c r="AD159" s="211"/>
      <c r="AE159" s="211"/>
      <c r="AF159" s="211"/>
      <c r="AG159" s="211" t="s">
        <v>197</v>
      </c>
      <c r="AH159" s="211">
        <v>0</v>
      </c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1" x14ac:dyDescent="0.2">
      <c r="A160" s="218"/>
      <c r="B160" s="219"/>
      <c r="C160" s="253" t="s">
        <v>369</v>
      </c>
      <c r="D160" s="221"/>
      <c r="E160" s="222">
        <v>55.55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1"/>
      <c r="Z160" s="211"/>
      <c r="AA160" s="211"/>
      <c r="AB160" s="211"/>
      <c r="AC160" s="211"/>
      <c r="AD160" s="211"/>
      <c r="AE160" s="211"/>
      <c r="AF160" s="211"/>
      <c r="AG160" s="211" t="s">
        <v>197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53" t="s">
        <v>370</v>
      </c>
      <c r="D161" s="221"/>
      <c r="E161" s="222">
        <v>7.34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197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53" t="s">
        <v>371</v>
      </c>
      <c r="D162" s="221"/>
      <c r="E162" s="222">
        <v>6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197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53" t="s">
        <v>372</v>
      </c>
      <c r="D163" s="221"/>
      <c r="E163" s="222">
        <v>3.75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197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53" t="s">
        <v>373</v>
      </c>
      <c r="D164" s="221"/>
      <c r="E164" s="222">
        <v>24.68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197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18"/>
      <c r="B165" s="219"/>
      <c r="C165" s="253" t="s">
        <v>374</v>
      </c>
      <c r="D165" s="221"/>
      <c r="E165" s="222">
        <v>38.520000000000003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1"/>
      <c r="Z165" s="211"/>
      <c r="AA165" s="211"/>
      <c r="AB165" s="211"/>
      <c r="AC165" s="211"/>
      <c r="AD165" s="211"/>
      <c r="AE165" s="211"/>
      <c r="AF165" s="211"/>
      <c r="AG165" s="211" t="s">
        <v>197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1" x14ac:dyDescent="0.2">
      <c r="A166" s="218"/>
      <c r="B166" s="219"/>
      <c r="C166" s="253" t="s">
        <v>375</v>
      </c>
      <c r="D166" s="221"/>
      <c r="E166" s="222">
        <v>82.94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1"/>
      <c r="Z166" s="211"/>
      <c r="AA166" s="211"/>
      <c r="AB166" s="211"/>
      <c r="AC166" s="211"/>
      <c r="AD166" s="211"/>
      <c r="AE166" s="211"/>
      <c r="AF166" s="211"/>
      <c r="AG166" s="211" t="s">
        <v>197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53" t="s">
        <v>376</v>
      </c>
      <c r="D167" s="221"/>
      <c r="E167" s="222">
        <v>13.5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197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18"/>
      <c r="B168" s="219"/>
      <c r="C168" s="253" t="s">
        <v>377</v>
      </c>
      <c r="D168" s="221"/>
      <c r="E168" s="222">
        <v>7.24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1"/>
      <c r="Z168" s="211"/>
      <c r="AA168" s="211"/>
      <c r="AB168" s="211"/>
      <c r="AC168" s="211"/>
      <c r="AD168" s="211"/>
      <c r="AE168" s="211"/>
      <c r="AF168" s="211"/>
      <c r="AG168" s="211" t="s">
        <v>197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53" t="s">
        <v>378</v>
      </c>
      <c r="D169" s="221"/>
      <c r="E169" s="222">
        <v>14.18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197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8"/>
      <c r="B170" s="219"/>
      <c r="C170" s="253" t="s">
        <v>379</v>
      </c>
      <c r="D170" s="221"/>
      <c r="E170" s="222">
        <v>16.18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197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53" t="s">
        <v>380</v>
      </c>
      <c r="D171" s="221"/>
      <c r="E171" s="222">
        <v>15.5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197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18"/>
      <c r="B172" s="219"/>
      <c r="C172" s="253" t="s">
        <v>381</v>
      </c>
      <c r="D172" s="221"/>
      <c r="E172" s="222">
        <v>8.24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1"/>
      <c r="Z172" s="211"/>
      <c r="AA172" s="211"/>
      <c r="AB172" s="211"/>
      <c r="AC172" s="211"/>
      <c r="AD172" s="211"/>
      <c r="AE172" s="211"/>
      <c r="AF172" s="211"/>
      <c r="AG172" s="211" t="s">
        <v>197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53" t="s">
        <v>382</v>
      </c>
      <c r="D173" s="221"/>
      <c r="E173" s="222">
        <v>8.9700000000000006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197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53" t="s">
        <v>383</v>
      </c>
      <c r="D174" s="221"/>
      <c r="E174" s="222">
        <v>2.5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197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53" t="s">
        <v>384</v>
      </c>
      <c r="D175" s="221"/>
      <c r="E175" s="222">
        <v>2.2000000000000002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197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18"/>
      <c r="B176" s="219"/>
      <c r="C176" s="253" t="s">
        <v>385</v>
      </c>
      <c r="D176" s="221"/>
      <c r="E176" s="222">
        <v>42.48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1"/>
      <c r="Z176" s="211"/>
      <c r="AA176" s="211"/>
      <c r="AB176" s="211"/>
      <c r="AC176" s="211"/>
      <c r="AD176" s="211"/>
      <c r="AE176" s="211"/>
      <c r="AF176" s="211"/>
      <c r="AG176" s="211" t="s">
        <v>197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53" t="s">
        <v>386</v>
      </c>
      <c r="D177" s="221"/>
      <c r="E177" s="222">
        <v>4.7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1"/>
      <c r="Z177" s="211"/>
      <c r="AA177" s="211"/>
      <c r="AB177" s="211"/>
      <c r="AC177" s="211"/>
      <c r="AD177" s="211"/>
      <c r="AE177" s="211"/>
      <c r="AF177" s="211"/>
      <c r="AG177" s="211" t="s">
        <v>197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53" t="s">
        <v>387</v>
      </c>
      <c r="D178" s="221"/>
      <c r="E178" s="222">
        <v>3.35</v>
      </c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197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8"/>
      <c r="B179" s="219"/>
      <c r="C179" s="253" t="s">
        <v>388</v>
      </c>
      <c r="D179" s="221"/>
      <c r="E179" s="222">
        <v>6.7</v>
      </c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1"/>
      <c r="Z179" s="211"/>
      <c r="AA179" s="211"/>
      <c r="AB179" s="211"/>
      <c r="AC179" s="211"/>
      <c r="AD179" s="211"/>
      <c r="AE179" s="211"/>
      <c r="AF179" s="211"/>
      <c r="AG179" s="211" t="s">
        <v>197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18"/>
      <c r="B180" s="219"/>
      <c r="C180" s="253" t="s">
        <v>389</v>
      </c>
      <c r="D180" s="221"/>
      <c r="E180" s="222">
        <v>7.38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1"/>
      <c r="Z180" s="211"/>
      <c r="AA180" s="211"/>
      <c r="AB180" s="211"/>
      <c r="AC180" s="211"/>
      <c r="AD180" s="211"/>
      <c r="AE180" s="211"/>
      <c r="AF180" s="211"/>
      <c r="AG180" s="211" t="s">
        <v>197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x14ac:dyDescent="0.2">
      <c r="A181" s="224" t="s">
        <v>143</v>
      </c>
      <c r="B181" s="225" t="s">
        <v>87</v>
      </c>
      <c r="C181" s="248" t="s">
        <v>88</v>
      </c>
      <c r="D181" s="226"/>
      <c r="E181" s="227"/>
      <c r="F181" s="228"/>
      <c r="G181" s="228">
        <f>SUMIF(AG182:AG272,"&lt;&gt;NOR",G182:G272)</f>
        <v>0</v>
      </c>
      <c r="H181" s="228"/>
      <c r="I181" s="228">
        <f>SUM(I182:I272)</f>
        <v>0</v>
      </c>
      <c r="J181" s="228"/>
      <c r="K181" s="228">
        <f>SUM(K182:K272)</f>
        <v>0</v>
      </c>
      <c r="L181" s="228"/>
      <c r="M181" s="228">
        <f>SUM(M182:M272)</f>
        <v>0</v>
      </c>
      <c r="N181" s="228"/>
      <c r="O181" s="228">
        <f>SUM(O182:O272)</f>
        <v>2.63</v>
      </c>
      <c r="P181" s="228"/>
      <c r="Q181" s="228">
        <f>SUM(Q182:Q272)</f>
        <v>0</v>
      </c>
      <c r="R181" s="228"/>
      <c r="S181" s="228"/>
      <c r="T181" s="229"/>
      <c r="U181" s="223"/>
      <c r="V181" s="223">
        <f>SUM(V182:V272)</f>
        <v>132.13</v>
      </c>
      <c r="W181" s="223"/>
      <c r="X181" s="223"/>
      <c r="AG181" t="s">
        <v>144</v>
      </c>
    </row>
    <row r="182" spans="1:60" ht="22.5" outlineLevel="1" x14ac:dyDescent="0.2">
      <c r="A182" s="230">
        <v>26</v>
      </c>
      <c r="B182" s="231" t="s">
        <v>390</v>
      </c>
      <c r="C182" s="249" t="s">
        <v>391</v>
      </c>
      <c r="D182" s="232" t="s">
        <v>237</v>
      </c>
      <c r="E182" s="233">
        <v>263.45339999999999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35">
        <v>3.2000000000000003E-4</v>
      </c>
      <c r="O182" s="235">
        <f>ROUND(E182*N182,2)</f>
        <v>0.08</v>
      </c>
      <c r="P182" s="235">
        <v>0</v>
      </c>
      <c r="Q182" s="235">
        <f>ROUND(E182*P182,2)</f>
        <v>0</v>
      </c>
      <c r="R182" s="235" t="s">
        <v>226</v>
      </c>
      <c r="S182" s="235" t="s">
        <v>148</v>
      </c>
      <c r="T182" s="236" t="s">
        <v>148</v>
      </c>
      <c r="U182" s="220">
        <v>7.0000000000000007E-2</v>
      </c>
      <c r="V182" s="220">
        <f>ROUND(E182*U182,2)</f>
        <v>18.440000000000001</v>
      </c>
      <c r="W182" s="220"/>
      <c r="X182" s="220" t="s">
        <v>181</v>
      </c>
      <c r="Y182" s="211"/>
      <c r="Z182" s="211"/>
      <c r="AA182" s="211"/>
      <c r="AB182" s="211"/>
      <c r="AC182" s="211"/>
      <c r="AD182" s="211"/>
      <c r="AE182" s="211"/>
      <c r="AF182" s="211"/>
      <c r="AG182" s="211" t="s">
        <v>182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66" t="s">
        <v>296</v>
      </c>
      <c r="D183" s="265"/>
      <c r="E183" s="265"/>
      <c r="F183" s="265"/>
      <c r="G183" s="265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1"/>
      <c r="Z183" s="211"/>
      <c r="AA183" s="211"/>
      <c r="AB183" s="211"/>
      <c r="AC183" s="211"/>
      <c r="AD183" s="211"/>
      <c r="AE183" s="211"/>
      <c r="AF183" s="211"/>
      <c r="AG183" s="211" t="s">
        <v>233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18"/>
      <c r="B184" s="219"/>
      <c r="C184" s="267" t="s">
        <v>244</v>
      </c>
      <c r="D184" s="257"/>
      <c r="E184" s="258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1"/>
      <c r="Z184" s="211"/>
      <c r="AA184" s="211"/>
      <c r="AB184" s="211"/>
      <c r="AC184" s="211"/>
      <c r="AD184" s="211"/>
      <c r="AE184" s="211"/>
      <c r="AF184" s="211"/>
      <c r="AG184" s="211" t="s">
        <v>197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ht="33.75" outlineLevel="1" x14ac:dyDescent="0.2">
      <c r="A185" s="218"/>
      <c r="B185" s="219"/>
      <c r="C185" s="268" t="s">
        <v>345</v>
      </c>
      <c r="D185" s="257"/>
      <c r="E185" s="258">
        <v>677.37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197</v>
      </c>
      <c r="AH185" s="211">
        <v>2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ht="33.75" outlineLevel="1" x14ac:dyDescent="0.2">
      <c r="A186" s="218"/>
      <c r="B186" s="219"/>
      <c r="C186" s="268" t="s">
        <v>346</v>
      </c>
      <c r="D186" s="257"/>
      <c r="E186" s="258">
        <v>138.35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1"/>
      <c r="Z186" s="211"/>
      <c r="AA186" s="211"/>
      <c r="AB186" s="211"/>
      <c r="AC186" s="211"/>
      <c r="AD186" s="211"/>
      <c r="AE186" s="211"/>
      <c r="AF186" s="211"/>
      <c r="AG186" s="211" t="s">
        <v>197</v>
      </c>
      <c r="AH186" s="211">
        <v>2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ht="33.75" outlineLevel="1" x14ac:dyDescent="0.2">
      <c r="A187" s="218"/>
      <c r="B187" s="219"/>
      <c r="C187" s="268" t="s">
        <v>347</v>
      </c>
      <c r="D187" s="257"/>
      <c r="E187" s="258">
        <v>325.74</v>
      </c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1"/>
      <c r="Z187" s="211"/>
      <c r="AA187" s="211"/>
      <c r="AB187" s="211"/>
      <c r="AC187" s="211"/>
      <c r="AD187" s="211"/>
      <c r="AE187" s="211"/>
      <c r="AF187" s="211"/>
      <c r="AG187" s="211" t="s">
        <v>197</v>
      </c>
      <c r="AH187" s="211">
        <v>2</v>
      </c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ht="33.75" outlineLevel="1" x14ac:dyDescent="0.2">
      <c r="A188" s="218"/>
      <c r="B188" s="219"/>
      <c r="C188" s="268" t="s">
        <v>348</v>
      </c>
      <c r="D188" s="257"/>
      <c r="E188" s="258">
        <v>181.2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197</v>
      </c>
      <c r="AH188" s="211">
        <v>2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ht="33.75" outlineLevel="1" x14ac:dyDescent="0.2">
      <c r="A189" s="218"/>
      <c r="B189" s="219"/>
      <c r="C189" s="268" t="s">
        <v>349</v>
      </c>
      <c r="D189" s="257"/>
      <c r="E189" s="258">
        <v>96.07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1"/>
      <c r="Z189" s="211"/>
      <c r="AA189" s="211"/>
      <c r="AB189" s="211"/>
      <c r="AC189" s="211"/>
      <c r="AD189" s="211"/>
      <c r="AE189" s="211"/>
      <c r="AF189" s="211"/>
      <c r="AG189" s="211" t="s">
        <v>197</v>
      </c>
      <c r="AH189" s="211">
        <v>2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ht="33.75" outlineLevel="1" x14ac:dyDescent="0.2">
      <c r="A190" s="218"/>
      <c r="B190" s="219"/>
      <c r="C190" s="268" t="s">
        <v>392</v>
      </c>
      <c r="D190" s="257"/>
      <c r="E190" s="258">
        <v>44.9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197</v>
      </c>
      <c r="AH190" s="211">
        <v>2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1" x14ac:dyDescent="0.2">
      <c r="A191" s="218"/>
      <c r="B191" s="219"/>
      <c r="C191" s="269" t="s">
        <v>247</v>
      </c>
      <c r="D191" s="259"/>
      <c r="E191" s="26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1"/>
      <c r="Z191" s="211"/>
      <c r="AA191" s="211"/>
      <c r="AB191" s="211"/>
      <c r="AC191" s="211"/>
      <c r="AD191" s="211"/>
      <c r="AE191" s="211"/>
      <c r="AF191" s="211"/>
      <c r="AG191" s="211" t="s">
        <v>197</v>
      </c>
      <c r="AH191" s="211">
        <v>3</v>
      </c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1" x14ac:dyDescent="0.2">
      <c r="A192" s="218"/>
      <c r="B192" s="219"/>
      <c r="C192" s="267" t="s">
        <v>248</v>
      </c>
      <c r="D192" s="257"/>
      <c r="E192" s="258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1"/>
      <c r="Z192" s="211"/>
      <c r="AA192" s="211"/>
      <c r="AB192" s="211"/>
      <c r="AC192" s="211"/>
      <c r="AD192" s="211"/>
      <c r="AE192" s="211"/>
      <c r="AF192" s="211"/>
      <c r="AG192" s="211" t="s">
        <v>197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3" t="s">
        <v>393</v>
      </c>
      <c r="D193" s="221"/>
      <c r="E193" s="222">
        <v>263.45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1"/>
      <c r="Z193" s="211"/>
      <c r="AA193" s="211"/>
      <c r="AB193" s="211"/>
      <c r="AC193" s="211"/>
      <c r="AD193" s="211"/>
      <c r="AE193" s="211"/>
      <c r="AF193" s="211"/>
      <c r="AG193" s="211" t="s">
        <v>197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30">
        <v>27</v>
      </c>
      <c r="B194" s="231" t="s">
        <v>394</v>
      </c>
      <c r="C194" s="249" t="s">
        <v>395</v>
      </c>
      <c r="D194" s="232" t="s">
        <v>237</v>
      </c>
      <c r="E194" s="233">
        <v>649.67110000000002</v>
      </c>
      <c r="F194" s="234"/>
      <c r="G194" s="235">
        <f>ROUND(E194*F194,2)</f>
        <v>0</v>
      </c>
      <c r="H194" s="234"/>
      <c r="I194" s="235">
        <f>ROUND(E194*H194,2)</f>
        <v>0</v>
      </c>
      <c r="J194" s="234"/>
      <c r="K194" s="235">
        <f>ROUND(E194*J194,2)</f>
        <v>0</v>
      </c>
      <c r="L194" s="235">
        <v>21</v>
      </c>
      <c r="M194" s="235">
        <f>G194*(1+L194/100)</f>
        <v>0</v>
      </c>
      <c r="N194" s="235">
        <v>4.0000000000000003E-5</v>
      </c>
      <c r="O194" s="235">
        <f>ROUND(E194*N194,2)</f>
        <v>0.03</v>
      </c>
      <c r="P194" s="235">
        <v>0</v>
      </c>
      <c r="Q194" s="235">
        <f>ROUND(E194*P194,2)</f>
        <v>0</v>
      </c>
      <c r="R194" s="235" t="s">
        <v>226</v>
      </c>
      <c r="S194" s="235" t="s">
        <v>148</v>
      </c>
      <c r="T194" s="236" t="s">
        <v>148</v>
      </c>
      <c r="U194" s="220">
        <v>7.8E-2</v>
      </c>
      <c r="V194" s="220">
        <f>ROUND(E194*U194,2)</f>
        <v>50.67</v>
      </c>
      <c r="W194" s="220"/>
      <c r="X194" s="220" t="s">
        <v>181</v>
      </c>
      <c r="Y194" s="211"/>
      <c r="Z194" s="211"/>
      <c r="AA194" s="211"/>
      <c r="AB194" s="211"/>
      <c r="AC194" s="211"/>
      <c r="AD194" s="211"/>
      <c r="AE194" s="211"/>
      <c r="AF194" s="211"/>
      <c r="AG194" s="211" t="s">
        <v>182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1" x14ac:dyDescent="0.2">
      <c r="A195" s="218"/>
      <c r="B195" s="219"/>
      <c r="C195" s="266" t="s">
        <v>396</v>
      </c>
      <c r="D195" s="265"/>
      <c r="E195" s="265"/>
      <c r="F195" s="265"/>
      <c r="G195" s="265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1"/>
      <c r="Z195" s="211"/>
      <c r="AA195" s="211"/>
      <c r="AB195" s="211"/>
      <c r="AC195" s="211"/>
      <c r="AD195" s="211"/>
      <c r="AE195" s="211"/>
      <c r="AF195" s="211"/>
      <c r="AG195" s="211" t="s">
        <v>233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38" t="str">
        <f>C195</f>
        <v>s rámy a zárubněmi, zábradlí, předmětů oplechování apod., které se zřizují ještě před úpravami povrchu, před jejich znečištěním při úpravách povrchu nástřikem plastických (lepivých) maltovin</v>
      </c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3" t="s">
        <v>309</v>
      </c>
      <c r="D196" s="221"/>
      <c r="E196" s="222">
        <v>127.49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1"/>
      <c r="Z196" s="211"/>
      <c r="AA196" s="211"/>
      <c r="AB196" s="211"/>
      <c r="AC196" s="211"/>
      <c r="AD196" s="211"/>
      <c r="AE196" s="211"/>
      <c r="AF196" s="211"/>
      <c r="AG196" s="211" t="s">
        <v>197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53" t="s">
        <v>310</v>
      </c>
      <c r="D197" s="221"/>
      <c r="E197" s="222">
        <v>60.79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197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18"/>
      <c r="B198" s="219"/>
      <c r="C198" s="253" t="s">
        <v>311</v>
      </c>
      <c r="D198" s="221"/>
      <c r="E198" s="222">
        <v>18.899999999999999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1"/>
      <c r="Z198" s="211"/>
      <c r="AA198" s="211"/>
      <c r="AB198" s="211"/>
      <c r="AC198" s="211"/>
      <c r="AD198" s="211"/>
      <c r="AE198" s="211"/>
      <c r="AF198" s="211"/>
      <c r="AG198" s="211" t="s">
        <v>197</v>
      </c>
      <c r="AH198" s="211">
        <v>0</v>
      </c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53" t="s">
        <v>312</v>
      </c>
      <c r="D199" s="221"/>
      <c r="E199" s="222">
        <v>2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1"/>
      <c r="Z199" s="211"/>
      <c r="AA199" s="211"/>
      <c r="AB199" s="211"/>
      <c r="AC199" s="211"/>
      <c r="AD199" s="211"/>
      <c r="AE199" s="211"/>
      <c r="AF199" s="211"/>
      <c r="AG199" s="211" t="s">
        <v>197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18"/>
      <c r="B200" s="219"/>
      <c r="C200" s="253" t="s">
        <v>313</v>
      </c>
      <c r="D200" s="221"/>
      <c r="E200" s="222">
        <v>2.6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1"/>
      <c r="Z200" s="211"/>
      <c r="AA200" s="211"/>
      <c r="AB200" s="211"/>
      <c r="AC200" s="211"/>
      <c r="AD200" s="211"/>
      <c r="AE200" s="211"/>
      <c r="AF200" s="211"/>
      <c r="AG200" s="211" t="s">
        <v>197</v>
      </c>
      <c r="AH200" s="211">
        <v>0</v>
      </c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53" t="s">
        <v>314</v>
      </c>
      <c r="D201" s="221"/>
      <c r="E201" s="222">
        <v>5.34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197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1" x14ac:dyDescent="0.2">
      <c r="A202" s="218"/>
      <c r="B202" s="219"/>
      <c r="C202" s="253" t="s">
        <v>315</v>
      </c>
      <c r="D202" s="221"/>
      <c r="E202" s="222">
        <v>4.08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1"/>
      <c r="Z202" s="211"/>
      <c r="AA202" s="211"/>
      <c r="AB202" s="211"/>
      <c r="AC202" s="211"/>
      <c r="AD202" s="211"/>
      <c r="AE202" s="211"/>
      <c r="AF202" s="211"/>
      <c r="AG202" s="211" t="s">
        <v>197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53" t="s">
        <v>316</v>
      </c>
      <c r="D203" s="221"/>
      <c r="E203" s="222">
        <v>25.5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197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1" x14ac:dyDescent="0.2">
      <c r="A204" s="218"/>
      <c r="B204" s="219"/>
      <c r="C204" s="253" t="s">
        <v>317</v>
      </c>
      <c r="D204" s="221"/>
      <c r="E204" s="222">
        <v>11.7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1"/>
      <c r="Z204" s="211"/>
      <c r="AA204" s="211"/>
      <c r="AB204" s="211"/>
      <c r="AC204" s="211"/>
      <c r="AD204" s="211"/>
      <c r="AE204" s="211"/>
      <c r="AF204" s="211"/>
      <c r="AG204" s="211" t="s">
        <v>197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18"/>
      <c r="B205" s="219"/>
      <c r="C205" s="253" t="s">
        <v>318</v>
      </c>
      <c r="D205" s="221"/>
      <c r="E205" s="222">
        <v>12.75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1"/>
      <c r="Z205" s="211"/>
      <c r="AA205" s="211"/>
      <c r="AB205" s="211"/>
      <c r="AC205" s="211"/>
      <c r="AD205" s="211"/>
      <c r="AE205" s="211"/>
      <c r="AF205" s="211"/>
      <c r="AG205" s="211" t="s">
        <v>197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53" t="s">
        <v>319</v>
      </c>
      <c r="D206" s="221"/>
      <c r="E206" s="222">
        <v>125.89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1"/>
      <c r="Z206" s="211"/>
      <c r="AA206" s="211"/>
      <c r="AB206" s="211"/>
      <c r="AC206" s="211"/>
      <c r="AD206" s="211"/>
      <c r="AE206" s="211"/>
      <c r="AF206" s="211"/>
      <c r="AG206" s="211" t="s">
        <v>197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53" t="s">
        <v>320</v>
      </c>
      <c r="D207" s="221"/>
      <c r="E207" s="222">
        <v>48.42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197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53" t="s">
        <v>321</v>
      </c>
      <c r="D208" s="221"/>
      <c r="E208" s="222">
        <v>21.07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197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1" x14ac:dyDescent="0.2">
      <c r="A209" s="218"/>
      <c r="B209" s="219"/>
      <c r="C209" s="253" t="s">
        <v>322</v>
      </c>
      <c r="D209" s="221"/>
      <c r="E209" s="222">
        <v>4.99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1"/>
      <c r="Z209" s="211"/>
      <c r="AA209" s="211"/>
      <c r="AB209" s="211"/>
      <c r="AC209" s="211"/>
      <c r="AD209" s="211"/>
      <c r="AE209" s="211"/>
      <c r="AF209" s="211"/>
      <c r="AG209" s="211" t="s">
        <v>197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53" t="s">
        <v>323</v>
      </c>
      <c r="D210" s="221"/>
      <c r="E210" s="222">
        <v>1.25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197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53" t="s">
        <v>324</v>
      </c>
      <c r="D211" s="221"/>
      <c r="E211" s="222">
        <v>1.56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197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18"/>
      <c r="B212" s="219"/>
      <c r="C212" s="253" t="s">
        <v>325</v>
      </c>
      <c r="D212" s="221"/>
      <c r="E212" s="222">
        <v>10.75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1"/>
      <c r="Z212" s="211"/>
      <c r="AA212" s="211"/>
      <c r="AB212" s="211"/>
      <c r="AC212" s="211"/>
      <c r="AD212" s="211"/>
      <c r="AE212" s="211"/>
      <c r="AF212" s="211"/>
      <c r="AG212" s="211" t="s">
        <v>197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53" t="s">
        <v>326</v>
      </c>
      <c r="D213" s="221"/>
      <c r="E213" s="222">
        <v>19.97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197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53" t="s">
        <v>327</v>
      </c>
      <c r="D214" s="221"/>
      <c r="E214" s="222">
        <v>60.94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197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1" x14ac:dyDescent="0.2">
      <c r="A215" s="218"/>
      <c r="B215" s="219"/>
      <c r="C215" s="253" t="s">
        <v>328</v>
      </c>
      <c r="D215" s="221"/>
      <c r="E215" s="222">
        <v>7.76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1"/>
      <c r="Z215" s="211"/>
      <c r="AA215" s="211"/>
      <c r="AB215" s="211"/>
      <c r="AC215" s="211"/>
      <c r="AD215" s="211"/>
      <c r="AE215" s="211"/>
      <c r="AF215" s="211"/>
      <c r="AG215" s="211" t="s">
        <v>197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1" x14ac:dyDescent="0.2">
      <c r="A216" s="218"/>
      <c r="B216" s="219"/>
      <c r="C216" s="253" t="s">
        <v>329</v>
      </c>
      <c r="D216" s="221"/>
      <c r="E216" s="222">
        <v>5.14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1"/>
      <c r="Z216" s="211"/>
      <c r="AA216" s="211"/>
      <c r="AB216" s="211"/>
      <c r="AC216" s="211"/>
      <c r="AD216" s="211"/>
      <c r="AE216" s="211"/>
      <c r="AF216" s="211"/>
      <c r="AG216" s="211" t="s">
        <v>197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3" t="s">
        <v>330</v>
      </c>
      <c r="D217" s="221"/>
      <c r="E217" s="222">
        <v>9.49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1"/>
      <c r="Z217" s="211"/>
      <c r="AA217" s="211"/>
      <c r="AB217" s="211"/>
      <c r="AC217" s="211"/>
      <c r="AD217" s="211"/>
      <c r="AE217" s="211"/>
      <c r="AF217" s="211"/>
      <c r="AG217" s="211" t="s">
        <v>197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3" t="s">
        <v>331</v>
      </c>
      <c r="D218" s="221"/>
      <c r="E218" s="222">
        <v>11.28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197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53" t="s">
        <v>332</v>
      </c>
      <c r="D219" s="221"/>
      <c r="E219" s="222">
        <v>9.1300000000000008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1"/>
      <c r="Z219" s="211"/>
      <c r="AA219" s="211"/>
      <c r="AB219" s="211"/>
      <c r="AC219" s="211"/>
      <c r="AD219" s="211"/>
      <c r="AE219" s="211"/>
      <c r="AF219" s="211"/>
      <c r="AG219" s="211" t="s">
        <v>197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53" t="s">
        <v>333</v>
      </c>
      <c r="D220" s="221"/>
      <c r="E220" s="222">
        <v>6.11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197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18"/>
      <c r="B221" s="219"/>
      <c r="C221" s="253" t="s">
        <v>334</v>
      </c>
      <c r="D221" s="221"/>
      <c r="E221" s="222">
        <v>3.32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1"/>
      <c r="Z221" s="211"/>
      <c r="AA221" s="211"/>
      <c r="AB221" s="211"/>
      <c r="AC221" s="211"/>
      <c r="AD221" s="211"/>
      <c r="AE221" s="211"/>
      <c r="AF221" s="211"/>
      <c r="AG221" s="211" t="s">
        <v>197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53" t="s">
        <v>335</v>
      </c>
      <c r="D222" s="221"/>
      <c r="E222" s="222">
        <v>0.77</v>
      </c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1"/>
      <c r="Z222" s="211"/>
      <c r="AA222" s="211"/>
      <c r="AB222" s="211"/>
      <c r="AC222" s="211"/>
      <c r="AD222" s="211"/>
      <c r="AE222" s="211"/>
      <c r="AF222" s="211"/>
      <c r="AG222" s="211" t="s">
        <v>197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18"/>
      <c r="B223" s="219"/>
      <c r="C223" s="253" t="s">
        <v>336</v>
      </c>
      <c r="D223" s="221"/>
      <c r="E223" s="222">
        <v>0.6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1"/>
      <c r="Z223" s="211"/>
      <c r="AA223" s="211"/>
      <c r="AB223" s="211"/>
      <c r="AC223" s="211"/>
      <c r="AD223" s="211"/>
      <c r="AE223" s="211"/>
      <c r="AF223" s="211"/>
      <c r="AG223" s="211" t="s">
        <v>197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53" t="s">
        <v>337</v>
      </c>
      <c r="D224" s="221"/>
      <c r="E224" s="222">
        <v>18.8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1"/>
      <c r="Z224" s="211"/>
      <c r="AA224" s="211"/>
      <c r="AB224" s="211"/>
      <c r="AC224" s="211"/>
      <c r="AD224" s="211"/>
      <c r="AE224" s="211"/>
      <c r="AF224" s="211"/>
      <c r="AG224" s="211" t="s">
        <v>197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18"/>
      <c r="B225" s="219"/>
      <c r="C225" s="253" t="s">
        <v>338</v>
      </c>
      <c r="D225" s="221"/>
      <c r="E225" s="222">
        <v>1.85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1"/>
      <c r="Z225" s="211"/>
      <c r="AA225" s="211"/>
      <c r="AB225" s="211"/>
      <c r="AC225" s="211"/>
      <c r="AD225" s="211"/>
      <c r="AE225" s="211"/>
      <c r="AF225" s="211"/>
      <c r="AG225" s="211" t="s">
        <v>197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53" t="s">
        <v>339</v>
      </c>
      <c r="D226" s="221"/>
      <c r="E226" s="222">
        <v>1.35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1"/>
      <c r="Z226" s="211"/>
      <c r="AA226" s="211"/>
      <c r="AB226" s="211"/>
      <c r="AC226" s="211"/>
      <c r="AD226" s="211"/>
      <c r="AE226" s="211"/>
      <c r="AF226" s="211"/>
      <c r="AG226" s="211" t="s">
        <v>197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1" x14ac:dyDescent="0.2">
      <c r="A227" s="218"/>
      <c r="B227" s="219"/>
      <c r="C227" s="253" t="s">
        <v>340</v>
      </c>
      <c r="D227" s="221"/>
      <c r="E227" s="222">
        <v>2.7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1"/>
      <c r="Z227" s="211"/>
      <c r="AA227" s="211"/>
      <c r="AB227" s="211"/>
      <c r="AC227" s="211"/>
      <c r="AD227" s="211"/>
      <c r="AE227" s="211"/>
      <c r="AF227" s="211"/>
      <c r="AG227" s="211" t="s">
        <v>197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18"/>
      <c r="B228" s="219"/>
      <c r="C228" s="253" t="s">
        <v>341</v>
      </c>
      <c r="D228" s="221"/>
      <c r="E228" s="222">
        <v>5.38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1"/>
      <c r="Z228" s="211"/>
      <c r="AA228" s="211"/>
      <c r="AB228" s="211"/>
      <c r="AC228" s="211"/>
      <c r="AD228" s="211"/>
      <c r="AE228" s="211"/>
      <c r="AF228" s="211"/>
      <c r="AG228" s="211" t="s">
        <v>197</v>
      </c>
      <c r="AH228" s="211">
        <v>0</v>
      </c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30">
        <v>28</v>
      </c>
      <c r="B229" s="231" t="s">
        <v>397</v>
      </c>
      <c r="C229" s="249" t="s">
        <v>398</v>
      </c>
      <c r="D229" s="232" t="s">
        <v>237</v>
      </c>
      <c r="E229" s="233">
        <v>70.936499999999995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35">
        <v>3.3279999999999997E-2</v>
      </c>
      <c r="O229" s="235">
        <f>ROUND(E229*N229,2)</f>
        <v>2.36</v>
      </c>
      <c r="P229" s="235">
        <v>0</v>
      </c>
      <c r="Q229" s="235">
        <f>ROUND(E229*P229,2)</f>
        <v>0</v>
      </c>
      <c r="R229" s="235"/>
      <c r="S229" s="235" t="s">
        <v>180</v>
      </c>
      <c r="T229" s="236" t="s">
        <v>149</v>
      </c>
      <c r="U229" s="220">
        <v>0</v>
      </c>
      <c r="V229" s="220">
        <f>ROUND(E229*U229,2)</f>
        <v>0</v>
      </c>
      <c r="W229" s="220"/>
      <c r="X229" s="220" t="s">
        <v>181</v>
      </c>
      <c r="Y229" s="211"/>
      <c r="Z229" s="211"/>
      <c r="AA229" s="211"/>
      <c r="AB229" s="211"/>
      <c r="AC229" s="211"/>
      <c r="AD229" s="211"/>
      <c r="AE229" s="211"/>
      <c r="AF229" s="211"/>
      <c r="AG229" s="211" t="s">
        <v>182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67" t="s">
        <v>244</v>
      </c>
      <c r="D230" s="257"/>
      <c r="E230" s="258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1"/>
      <c r="Z230" s="211"/>
      <c r="AA230" s="211"/>
      <c r="AB230" s="211"/>
      <c r="AC230" s="211"/>
      <c r="AD230" s="211"/>
      <c r="AE230" s="211"/>
      <c r="AF230" s="211"/>
      <c r="AG230" s="211" t="s">
        <v>197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ht="33.75" outlineLevel="1" x14ac:dyDescent="0.2">
      <c r="A231" s="218"/>
      <c r="B231" s="219"/>
      <c r="C231" s="268" t="s">
        <v>345</v>
      </c>
      <c r="D231" s="257"/>
      <c r="E231" s="258">
        <v>677.37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197</v>
      </c>
      <c r="AH231" s="211">
        <v>2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ht="33.75" outlineLevel="1" x14ac:dyDescent="0.2">
      <c r="A232" s="218"/>
      <c r="B232" s="219"/>
      <c r="C232" s="268" t="s">
        <v>346</v>
      </c>
      <c r="D232" s="257"/>
      <c r="E232" s="258">
        <v>138.35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197</v>
      </c>
      <c r="AH232" s="211">
        <v>2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ht="33.75" outlineLevel="1" x14ac:dyDescent="0.2">
      <c r="A233" s="218"/>
      <c r="B233" s="219"/>
      <c r="C233" s="268" t="s">
        <v>347</v>
      </c>
      <c r="D233" s="257"/>
      <c r="E233" s="258">
        <v>325.74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1"/>
      <c r="Z233" s="211"/>
      <c r="AA233" s="211"/>
      <c r="AB233" s="211"/>
      <c r="AC233" s="211"/>
      <c r="AD233" s="211"/>
      <c r="AE233" s="211"/>
      <c r="AF233" s="211"/>
      <c r="AG233" s="211" t="s">
        <v>197</v>
      </c>
      <c r="AH233" s="211">
        <v>2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ht="33.75" outlineLevel="1" x14ac:dyDescent="0.2">
      <c r="A234" s="218"/>
      <c r="B234" s="219"/>
      <c r="C234" s="268" t="s">
        <v>348</v>
      </c>
      <c r="D234" s="257"/>
      <c r="E234" s="258">
        <v>181.2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197</v>
      </c>
      <c r="AH234" s="211">
        <v>2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ht="33.75" outlineLevel="1" x14ac:dyDescent="0.2">
      <c r="A235" s="218"/>
      <c r="B235" s="219"/>
      <c r="C235" s="268" t="s">
        <v>349</v>
      </c>
      <c r="D235" s="257"/>
      <c r="E235" s="258">
        <v>96.07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197</v>
      </c>
      <c r="AH235" s="211">
        <v>2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69" t="s">
        <v>247</v>
      </c>
      <c r="D236" s="259"/>
      <c r="E236" s="26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1"/>
      <c r="Z236" s="211"/>
      <c r="AA236" s="211"/>
      <c r="AB236" s="211"/>
      <c r="AC236" s="211"/>
      <c r="AD236" s="211"/>
      <c r="AE236" s="211"/>
      <c r="AF236" s="211"/>
      <c r="AG236" s="211" t="s">
        <v>197</v>
      </c>
      <c r="AH236" s="211">
        <v>3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18"/>
      <c r="B237" s="219"/>
      <c r="C237" s="267" t="s">
        <v>248</v>
      </c>
      <c r="D237" s="257"/>
      <c r="E237" s="258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1"/>
      <c r="Z237" s="211"/>
      <c r="AA237" s="211"/>
      <c r="AB237" s="211"/>
      <c r="AC237" s="211"/>
      <c r="AD237" s="211"/>
      <c r="AE237" s="211"/>
      <c r="AF237" s="211"/>
      <c r="AG237" s="211" t="s">
        <v>197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3" t="s">
        <v>399</v>
      </c>
      <c r="D238" s="221"/>
      <c r="E238" s="222">
        <v>70.94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1"/>
      <c r="Z238" s="211"/>
      <c r="AA238" s="211"/>
      <c r="AB238" s="211"/>
      <c r="AC238" s="211"/>
      <c r="AD238" s="211"/>
      <c r="AE238" s="211"/>
      <c r="AF238" s="211"/>
      <c r="AG238" s="211" t="s">
        <v>197</v>
      </c>
      <c r="AH238" s="211">
        <v>0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30">
        <v>29</v>
      </c>
      <c r="B239" s="231" t="s">
        <v>354</v>
      </c>
      <c r="C239" s="249" t="s">
        <v>355</v>
      </c>
      <c r="D239" s="232" t="s">
        <v>356</v>
      </c>
      <c r="E239" s="233">
        <v>1050.4000000000001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1.4999999999999999E-4</v>
      </c>
      <c r="O239" s="235">
        <f>ROUND(E239*N239,2)</f>
        <v>0.16</v>
      </c>
      <c r="P239" s="235">
        <v>0</v>
      </c>
      <c r="Q239" s="235">
        <f>ROUND(E239*P239,2)</f>
        <v>0</v>
      </c>
      <c r="R239" s="235" t="s">
        <v>226</v>
      </c>
      <c r="S239" s="235" t="s">
        <v>148</v>
      </c>
      <c r="T239" s="236" t="s">
        <v>148</v>
      </c>
      <c r="U239" s="220">
        <v>0.06</v>
      </c>
      <c r="V239" s="220">
        <f>ROUND(E239*U239,2)</f>
        <v>63.02</v>
      </c>
      <c r="W239" s="220"/>
      <c r="X239" s="220" t="s">
        <v>181</v>
      </c>
      <c r="Y239" s="211"/>
      <c r="Z239" s="211"/>
      <c r="AA239" s="211"/>
      <c r="AB239" s="211"/>
      <c r="AC239" s="211"/>
      <c r="AD239" s="211"/>
      <c r="AE239" s="211"/>
      <c r="AF239" s="211"/>
      <c r="AG239" s="211" t="s">
        <v>182</v>
      </c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53" t="s">
        <v>357</v>
      </c>
      <c r="D240" s="221"/>
      <c r="E240" s="222">
        <v>157.69999999999999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1"/>
      <c r="Z240" s="211"/>
      <c r="AA240" s="211"/>
      <c r="AB240" s="211"/>
      <c r="AC240" s="211"/>
      <c r="AD240" s="211"/>
      <c r="AE240" s="211"/>
      <c r="AF240" s="211"/>
      <c r="AG240" s="211" t="s">
        <v>197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53" t="s">
        <v>358</v>
      </c>
      <c r="D241" s="221"/>
      <c r="E241" s="222">
        <v>91.92</v>
      </c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1"/>
      <c r="Z241" s="211"/>
      <c r="AA241" s="211"/>
      <c r="AB241" s="211"/>
      <c r="AC241" s="211"/>
      <c r="AD241" s="211"/>
      <c r="AE241" s="211"/>
      <c r="AF241" s="211"/>
      <c r="AG241" s="211" t="s">
        <v>197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18"/>
      <c r="B242" s="219"/>
      <c r="C242" s="253" t="s">
        <v>359</v>
      </c>
      <c r="D242" s="221"/>
      <c r="E242" s="222">
        <v>46.9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1"/>
      <c r="Z242" s="211"/>
      <c r="AA242" s="211"/>
      <c r="AB242" s="211"/>
      <c r="AC242" s="211"/>
      <c r="AD242" s="211"/>
      <c r="AE242" s="211"/>
      <c r="AF242" s="211"/>
      <c r="AG242" s="211" t="s">
        <v>197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53" t="s">
        <v>360</v>
      </c>
      <c r="D243" s="221"/>
      <c r="E243" s="222">
        <v>4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1"/>
      <c r="Z243" s="211"/>
      <c r="AA243" s="211"/>
      <c r="AB243" s="211"/>
      <c r="AC243" s="211"/>
      <c r="AD243" s="211"/>
      <c r="AE243" s="211"/>
      <c r="AF243" s="211"/>
      <c r="AG243" s="211" t="s">
        <v>197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18"/>
      <c r="B244" s="219"/>
      <c r="C244" s="253" t="s">
        <v>361</v>
      </c>
      <c r="D244" s="221"/>
      <c r="E244" s="222">
        <v>4.5999999999999996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1"/>
      <c r="Z244" s="211"/>
      <c r="AA244" s="211"/>
      <c r="AB244" s="211"/>
      <c r="AC244" s="211"/>
      <c r="AD244" s="211"/>
      <c r="AE244" s="211"/>
      <c r="AF244" s="211"/>
      <c r="AG244" s="211" t="s">
        <v>197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53" t="s">
        <v>362</v>
      </c>
      <c r="D245" s="221"/>
      <c r="E245" s="222">
        <v>7.24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1"/>
      <c r="Z245" s="211"/>
      <c r="AA245" s="211"/>
      <c r="AB245" s="211"/>
      <c r="AC245" s="211"/>
      <c r="AD245" s="211"/>
      <c r="AE245" s="211"/>
      <c r="AF245" s="211"/>
      <c r="AG245" s="211" t="s">
        <v>197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53" t="s">
        <v>363</v>
      </c>
      <c r="D246" s="221"/>
      <c r="E246" s="222">
        <v>11.8</v>
      </c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197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1" x14ac:dyDescent="0.2">
      <c r="A247" s="218"/>
      <c r="B247" s="219"/>
      <c r="C247" s="253" t="s">
        <v>364</v>
      </c>
      <c r="D247" s="221"/>
      <c r="E247" s="222">
        <v>50.8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1"/>
      <c r="Z247" s="211"/>
      <c r="AA247" s="211"/>
      <c r="AB247" s="211"/>
      <c r="AC247" s="211"/>
      <c r="AD247" s="211"/>
      <c r="AE247" s="211"/>
      <c r="AF247" s="211"/>
      <c r="AG247" s="211" t="s">
        <v>197</v>
      </c>
      <c r="AH247" s="211">
        <v>0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3" t="s">
        <v>365</v>
      </c>
      <c r="D248" s="221"/>
      <c r="E248" s="222">
        <v>15.04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1"/>
      <c r="Z248" s="211"/>
      <c r="AA248" s="211"/>
      <c r="AB248" s="211"/>
      <c r="AC248" s="211"/>
      <c r="AD248" s="211"/>
      <c r="AE248" s="211"/>
      <c r="AF248" s="211"/>
      <c r="AG248" s="211" t="s">
        <v>197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53" t="s">
        <v>366</v>
      </c>
      <c r="D249" s="221"/>
      <c r="E249" s="222">
        <v>35.4</v>
      </c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197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1" x14ac:dyDescent="0.2">
      <c r="A250" s="218"/>
      <c r="B250" s="219"/>
      <c r="C250" s="253" t="s">
        <v>367</v>
      </c>
      <c r="D250" s="221"/>
      <c r="E250" s="222">
        <v>186.68</v>
      </c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1"/>
      <c r="Z250" s="211"/>
      <c r="AA250" s="211"/>
      <c r="AB250" s="211"/>
      <c r="AC250" s="211"/>
      <c r="AD250" s="211"/>
      <c r="AE250" s="211"/>
      <c r="AF250" s="211"/>
      <c r="AG250" s="211" t="s">
        <v>197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3" t="s">
        <v>368</v>
      </c>
      <c r="D251" s="221"/>
      <c r="E251" s="222">
        <v>66.42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1"/>
      <c r="Z251" s="211"/>
      <c r="AA251" s="211"/>
      <c r="AB251" s="211"/>
      <c r="AC251" s="211"/>
      <c r="AD251" s="211"/>
      <c r="AE251" s="211"/>
      <c r="AF251" s="211"/>
      <c r="AG251" s="211" t="s">
        <v>197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53" t="s">
        <v>369</v>
      </c>
      <c r="D252" s="221"/>
      <c r="E252" s="222">
        <v>55.55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1"/>
      <c r="Z252" s="211"/>
      <c r="AA252" s="211"/>
      <c r="AB252" s="211"/>
      <c r="AC252" s="211"/>
      <c r="AD252" s="211"/>
      <c r="AE252" s="211"/>
      <c r="AF252" s="211"/>
      <c r="AG252" s="211" t="s">
        <v>197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18"/>
      <c r="B253" s="219"/>
      <c r="C253" s="253" t="s">
        <v>370</v>
      </c>
      <c r="D253" s="221"/>
      <c r="E253" s="222">
        <v>7.34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1"/>
      <c r="Z253" s="211"/>
      <c r="AA253" s="211"/>
      <c r="AB253" s="211"/>
      <c r="AC253" s="211"/>
      <c r="AD253" s="211"/>
      <c r="AE253" s="211"/>
      <c r="AF253" s="211"/>
      <c r="AG253" s="211" t="s">
        <v>197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53" t="s">
        <v>371</v>
      </c>
      <c r="D254" s="221"/>
      <c r="E254" s="222">
        <v>6</v>
      </c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1"/>
      <c r="Z254" s="211"/>
      <c r="AA254" s="211"/>
      <c r="AB254" s="211"/>
      <c r="AC254" s="211"/>
      <c r="AD254" s="211"/>
      <c r="AE254" s="211"/>
      <c r="AF254" s="211"/>
      <c r="AG254" s="211" t="s">
        <v>197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1" x14ac:dyDescent="0.2">
      <c r="A255" s="218"/>
      <c r="B255" s="219"/>
      <c r="C255" s="253" t="s">
        <v>372</v>
      </c>
      <c r="D255" s="221"/>
      <c r="E255" s="222">
        <v>3.75</v>
      </c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1"/>
      <c r="Z255" s="211"/>
      <c r="AA255" s="211"/>
      <c r="AB255" s="211"/>
      <c r="AC255" s="211"/>
      <c r="AD255" s="211"/>
      <c r="AE255" s="211"/>
      <c r="AF255" s="211"/>
      <c r="AG255" s="211" t="s">
        <v>197</v>
      </c>
      <c r="AH255" s="211">
        <v>0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1" x14ac:dyDescent="0.2">
      <c r="A256" s="218"/>
      <c r="B256" s="219"/>
      <c r="C256" s="253" t="s">
        <v>373</v>
      </c>
      <c r="D256" s="221"/>
      <c r="E256" s="222">
        <v>24.68</v>
      </c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1"/>
      <c r="Z256" s="211"/>
      <c r="AA256" s="211"/>
      <c r="AB256" s="211"/>
      <c r="AC256" s="211"/>
      <c r="AD256" s="211"/>
      <c r="AE256" s="211"/>
      <c r="AF256" s="211"/>
      <c r="AG256" s="211" t="s">
        <v>197</v>
      </c>
      <c r="AH256" s="211">
        <v>0</v>
      </c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3" t="s">
        <v>374</v>
      </c>
      <c r="D257" s="221"/>
      <c r="E257" s="222">
        <v>38.520000000000003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1"/>
      <c r="Z257" s="211"/>
      <c r="AA257" s="211"/>
      <c r="AB257" s="211"/>
      <c r="AC257" s="211"/>
      <c r="AD257" s="211"/>
      <c r="AE257" s="211"/>
      <c r="AF257" s="211"/>
      <c r="AG257" s="211" t="s">
        <v>197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53" t="s">
        <v>375</v>
      </c>
      <c r="D258" s="221"/>
      <c r="E258" s="222">
        <v>82.94</v>
      </c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1"/>
      <c r="Z258" s="211"/>
      <c r="AA258" s="211"/>
      <c r="AB258" s="211"/>
      <c r="AC258" s="211"/>
      <c r="AD258" s="211"/>
      <c r="AE258" s="211"/>
      <c r="AF258" s="211"/>
      <c r="AG258" s="211" t="s">
        <v>197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1" x14ac:dyDescent="0.2">
      <c r="A259" s="218"/>
      <c r="B259" s="219"/>
      <c r="C259" s="253" t="s">
        <v>376</v>
      </c>
      <c r="D259" s="221"/>
      <c r="E259" s="222">
        <v>13.5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1"/>
      <c r="Z259" s="211"/>
      <c r="AA259" s="211"/>
      <c r="AB259" s="211"/>
      <c r="AC259" s="211"/>
      <c r="AD259" s="211"/>
      <c r="AE259" s="211"/>
      <c r="AF259" s="211"/>
      <c r="AG259" s="211" t="s">
        <v>197</v>
      </c>
      <c r="AH259" s="211">
        <v>0</v>
      </c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1" x14ac:dyDescent="0.2">
      <c r="A260" s="218"/>
      <c r="B260" s="219"/>
      <c r="C260" s="253" t="s">
        <v>377</v>
      </c>
      <c r="D260" s="221"/>
      <c r="E260" s="222">
        <v>7.24</v>
      </c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11"/>
      <c r="Z260" s="211"/>
      <c r="AA260" s="211"/>
      <c r="AB260" s="211"/>
      <c r="AC260" s="211"/>
      <c r="AD260" s="211"/>
      <c r="AE260" s="211"/>
      <c r="AF260" s="211"/>
      <c r="AG260" s="211" t="s">
        <v>197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8"/>
      <c r="B261" s="219"/>
      <c r="C261" s="253" t="s">
        <v>378</v>
      </c>
      <c r="D261" s="221"/>
      <c r="E261" s="222">
        <v>14.18</v>
      </c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1"/>
      <c r="Z261" s="211"/>
      <c r="AA261" s="211"/>
      <c r="AB261" s="211"/>
      <c r="AC261" s="211"/>
      <c r="AD261" s="211"/>
      <c r="AE261" s="211"/>
      <c r="AF261" s="211"/>
      <c r="AG261" s="211" t="s">
        <v>197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18"/>
      <c r="B262" s="219"/>
      <c r="C262" s="253" t="s">
        <v>379</v>
      </c>
      <c r="D262" s="221"/>
      <c r="E262" s="222">
        <v>16.18</v>
      </c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1"/>
      <c r="Z262" s="211"/>
      <c r="AA262" s="211"/>
      <c r="AB262" s="211"/>
      <c r="AC262" s="211"/>
      <c r="AD262" s="211"/>
      <c r="AE262" s="211"/>
      <c r="AF262" s="211"/>
      <c r="AG262" s="211" t="s">
        <v>197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8"/>
      <c r="B263" s="219"/>
      <c r="C263" s="253" t="s">
        <v>380</v>
      </c>
      <c r="D263" s="221"/>
      <c r="E263" s="222">
        <v>15.5</v>
      </c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1"/>
      <c r="Z263" s="211"/>
      <c r="AA263" s="211"/>
      <c r="AB263" s="211"/>
      <c r="AC263" s="211"/>
      <c r="AD263" s="211"/>
      <c r="AE263" s="211"/>
      <c r="AF263" s="211"/>
      <c r="AG263" s="211" t="s">
        <v>197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1" x14ac:dyDescent="0.2">
      <c r="A264" s="218"/>
      <c r="B264" s="219"/>
      <c r="C264" s="253" t="s">
        <v>381</v>
      </c>
      <c r="D264" s="221"/>
      <c r="E264" s="222">
        <v>8.24</v>
      </c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1"/>
      <c r="Z264" s="211"/>
      <c r="AA264" s="211"/>
      <c r="AB264" s="211"/>
      <c r="AC264" s="211"/>
      <c r="AD264" s="211"/>
      <c r="AE264" s="211"/>
      <c r="AF264" s="211"/>
      <c r="AG264" s="211" t="s">
        <v>197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18"/>
      <c r="B265" s="219"/>
      <c r="C265" s="253" t="s">
        <v>382</v>
      </c>
      <c r="D265" s="221"/>
      <c r="E265" s="222">
        <v>8.9700000000000006</v>
      </c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1"/>
      <c r="Z265" s="211"/>
      <c r="AA265" s="211"/>
      <c r="AB265" s="211"/>
      <c r="AC265" s="211"/>
      <c r="AD265" s="211"/>
      <c r="AE265" s="211"/>
      <c r="AF265" s="211"/>
      <c r="AG265" s="211" t="s">
        <v>197</v>
      </c>
      <c r="AH265" s="211">
        <v>0</v>
      </c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8"/>
      <c r="B266" s="219"/>
      <c r="C266" s="253" t="s">
        <v>383</v>
      </c>
      <c r="D266" s="221"/>
      <c r="E266" s="222">
        <v>2.5</v>
      </c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1"/>
      <c r="Z266" s="211"/>
      <c r="AA266" s="211"/>
      <c r="AB266" s="211"/>
      <c r="AC266" s="211"/>
      <c r="AD266" s="211"/>
      <c r="AE266" s="211"/>
      <c r="AF266" s="211"/>
      <c r="AG266" s="211" t="s">
        <v>197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18"/>
      <c r="B267" s="219"/>
      <c r="C267" s="253" t="s">
        <v>384</v>
      </c>
      <c r="D267" s="221"/>
      <c r="E267" s="222">
        <v>2.2000000000000002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1"/>
      <c r="Z267" s="211"/>
      <c r="AA267" s="211"/>
      <c r="AB267" s="211"/>
      <c r="AC267" s="211"/>
      <c r="AD267" s="211"/>
      <c r="AE267" s="211"/>
      <c r="AF267" s="211"/>
      <c r="AG267" s="211" t="s">
        <v>197</v>
      </c>
      <c r="AH267" s="211">
        <v>0</v>
      </c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8"/>
      <c r="B268" s="219"/>
      <c r="C268" s="253" t="s">
        <v>385</v>
      </c>
      <c r="D268" s="221"/>
      <c r="E268" s="222">
        <v>42.48</v>
      </c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11"/>
      <c r="Z268" s="211"/>
      <c r="AA268" s="211"/>
      <c r="AB268" s="211"/>
      <c r="AC268" s="211"/>
      <c r="AD268" s="211"/>
      <c r="AE268" s="211"/>
      <c r="AF268" s="211"/>
      <c r="AG268" s="211" t="s">
        <v>197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53" t="s">
        <v>386</v>
      </c>
      <c r="D269" s="221"/>
      <c r="E269" s="222">
        <v>4.7</v>
      </c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1"/>
      <c r="Z269" s="211"/>
      <c r="AA269" s="211"/>
      <c r="AB269" s="211"/>
      <c r="AC269" s="211"/>
      <c r="AD269" s="211"/>
      <c r="AE269" s="211"/>
      <c r="AF269" s="211"/>
      <c r="AG269" s="211" t="s">
        <v>197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1" x14ac:dyDescent="0.2">
      <c r="A270" s="218"/>
      <c r="B270" s="219"/>
      <c r="C270" s="253" t="s">
        <v>387</v>
      </c>
      <c r="D270" s="221"/>
      <c r="E270" s="222">
        <v>3.35</v>
      </c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1"/>
      <c r="Z270" s="211"/>
      <c r="AA270" s="211"/>
      <c r="AB270" s="211"/>
      <c r="AC270" s="211"/>
      <c r="AD270" s="211"/>
      <c r="AE270" s="211"/>
      <c r="AF270" s="211"/>
      <c r="AG270" s="211" t="s">
        <v>197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18"/>
      <c r="B271" s="219"/>
      <c r="C271" s="253" t="s">
        <v>388</v>
      </c>
      <c r="D271" s="221"/>
      <c r="E271" s="222">
        <v>6.7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1"/>
      <c r="Z271" s="211"/>
      <c r="AA271" s="211"/>
      <c r="AB271" s="211"/>
      <c r="AC271" s="211"/>
      <c r="AD271" s="211"/>
      <c r="AE271" s="211"/>
      <c r="AF271" s="211"/>
      <c r="AG271" s="211" t="s">
        <v>197</v>
      </c>
      <c r="AH271" s="211">
        <v>0</v>
      </c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outlineLevel="1" x14ac:dyDescent="0.2">
      <c r="A272" s="218"/>
      <c r="B272" s="219"/>
      <c r="C272" s="253" t="s">
        <v>389</v>
      </c>
      <c r="D272" s="221"/>
      <c r="E272" s="222">
        <v>7.38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1"/>
      <c r="Z272" s="211"/>
      <c r="AA272" s="211"/>
      <c r="AB272" s="211"/>
      <c r="AC272" s="211"/>
      <c r="AD272" s="211"/>
      <c r="AE272" s="211"/>
      <c r="AF272" s="211"/>
      <c r="AG272" s="211" t="s">
        <v>197</v>
      </c>
      <c r="AH272" s="211">
        <v>0</v>
      </c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x14ac:dyDescent="0.2">
      <c r="A273" s="224" t="s">
        <v>143</v>
      </c>
      <c r="B273" s="225" t="s">
        <v>89</v>
      </c>
      <c r="C273" s="248" t="s">
        <v>90</v>
      </c>
      <c r="D273" s="226"/>
      <c r="E273" s="227"/>
      <c r="F273" s="228"/>
      <c r="G273" s="228">
        <f>SUMIF(AG274:AG345,"&lt;&gt;NOR",G274:G345)</f>
        <v>0</v>
      </c>
      <c r="H273" s="228"/>
      <c r="I273" s="228">
        <f>SUM(I274:I345)</f>
        <v>0</v>
      </c>
      <c r="J273" s="228"/>
      <c r="K273" s="228">
        <f>SUM(K274:K345)</f>
        <v>0</v>
      </c>
      <c r="L273" s="228"/>
      <c r="M273" s="228">
        <f>SUM(M274:M345)</f>
        <v>0</v>
      </c>
      <c r="N273" s="228"/>
      <c r="O273" s="228">
        <f>SUM(O274:O345)</f>
        <v>0.6</v>
      </c>
      <c r="P273" s="228"/>
      <c r="Q273" s="228">
        <f>SUM(Q274:Q345)</f>
        <v>0</v>
      </c>
      <c r="R273" s="228"/>
      <c r="S273" s="228"/>
      <c r="T273" s="229"/>
      <c r="U273" s="223"/>
      <c r="V273" s="223">
        <f>SUM(V274:V345)</f>
        <v>0</v>
      </c>
      <c r="W273" s="223"/>
      <c r="X273" s="223"/>
      <c r="AG273" t="s">
        <v>144</v>
      </c>
    </row>
    <row r="274" spans="1:60" outlineLevel="1" x14ac:dyDescent="0.2">
      <c r="A274" s="230">
        <v>30</v>
      </c>
      <c r="B274" s="231" t="s">
        <v>400</v>
      </c>
      <c r="C274" s="249" t="s">
        <v>401</v>
      </c>
      <c r="D274" s="232" t="s">
        <v>356</v>
      </c>
      <c r="E274" s="233">
        <v>271.89999999999998</v>
      </c>
      <c r="F274" s="234"/>
      <c r="G274" s="235">
        <f>ROUND(E274*F274,2)</f>
        <v>0</v>
      </c>
      <c r="H274" s="234"/>
      <c r="I274" s="235">
        <f>ROUND(E274*H274,2)</f>
        <v>0</v>
      </c>
      <c r="J274" s="234"/>
      <c r="K274" s="235">
        <f>ROUND(E274*J274,2)</f>
        <v>0</v>
      </c>
      <c r="L274" s="235">
        <v>21</v>
      </c>
      <c r="M274" s="235">
        <f>G274*(1+L274/100)</f>
        <v>0</v>
      </c>
      <c r="N274" s="235">
        <v>2.2200000000000002E-3</v>
      </c>
      <c r="O274" s="235">
        <f>ROUND(E274*N274,2)</f>
        <v>0.6</v>
      </c>
      <c r="P274" s="235">
        <v>0</v>
      </c>
      <c r="Q274" s="235">
        <f>ROUND(E274*P274,2)</f>
        <v>0</v>
      </c>
      <c r="R274" s="235"/>
      <c r="S274" s="235" t="s">
        <v>180</v>
      </c>
      <c r="T274" s="236" t="s">
        <v>149</v>
      </c>
      <c r="U274" s="220">
        <v>0</v>
      </c>
      <c r="V274" s="220">
        <f>ROUND(E274*U274,2)</f>
        <v>0</v>
      </c>
      <c r="W274" s="220"/>
      <c r="X274" s="220" t="s">
        <v>181</v>
      </c>
      <c r="Y274" s="211"/>
      <c r="Z274" s="211"/>
      <c r="AA274" s="211"/>
      <c r="AB274" s="211"/>
      <c r="AC274" s="211"/>
      <c r="AD274" s="211"/>
      <c r="AE274" s="211"/>
      <c r="AF274" s="211"/>
      <c r="AG274" s="211" t="s">
        <v>182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53" t="s">
        <v>402</v>
      </c>
      <c r="D275" s="221"/>
      <c r="E275" s="222">
        <v>41.8</v>
      </c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1"/>
      <c r="Z275" s="211"/>
      <c r="AA275" s="211"/>
      <c r="AB275" s="211"/>
      <c r="AC275" s="211"/>
      <c r="AD275" s="211"/>
      <c r="AE275" s="211"/>
      <c r="AF275" s="211"/>
      <c r="AG275" s="211" t="s">
        <v>197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8"/>
      <c r="B276" s="219"/>
      <c r="C276" s="253" t="s">
        <v>403</v>
      </c>
      <c r="D276" s="221"/>
      <c r="E276" s="222">
        <v>20.399999999999999</v>
      </c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1"/>
      <c r="Z276" s="211"/>
      <c r="AA276" s="211"/>
      <c r="AB276" s="211"/>
      <c r="AC276" s="211"/>
      <c r="AD276" s="211"/>
      <c r="AE276" s="211"/>
      <c r="AF276" s="211"/>
      <c r="AG276" s="211" t="s">
        <v>197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18"/>
      <c r="B277" s="219"/>
      <c r="C277" s="253" t="s">
        <v>404</v>
      </c>
      <c r="D277" s="221"/>
      <c r="E277" s="222">
        <v>18.899999999999999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1"/>
      <c r="Z277" s="211"/>
      <c r="AA277" s="211"/>
      <c r="AB277" s="211"/>
      <c r="AC277" s="211"/>
      <c r="AD277" s="211"/>
      <c r="AE277" s="211"/>
      <c r="AF277" s="211"/>
      <c r="AG277" s="211" t="s">
        <v>197</v>
      </c>
      <c r="AH277" s="211">
        <v>0</v>
      </c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1" x14ac:dyDescent="0.2">
      <c r="A278" s="218"/>
      <c r="B278" s="219"/>
      <c r="C278" s="253" t="s">
        <v>405</v>
      </c>
      <c r="D278" s="221"/>
      <c r="E278" s="222">
        <v>2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1"/>
      <c r="Z278" s="211"/>
      <c r="AA278" s="211"/>
      <c r="AB278" s="211"/>
      <c r="AC278" s="211"/>
      <c r="AD278" s="211"/>
      <c r="AE278" s="211"/>
      <c r="AF278" s="211"/>
      <c r="AG278" s="211" t="s">
        <v>197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53" t="s">
        <v>406</v>
      </c>
      <c r="D279" s="221"/>
      <c r="E279" s="222">
        <v>2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1"/>
      <c r="Z279" s="211"/>
      <c r="AA279" s="211"/>
      <c r="AB279" s="211"/>
      <c r="AC279" s="211"/>
      <c r="AD279" s="211"/>
      <c r="AE279" s="211"/>
      <c r="AF279" s="211"/>
      <c r="AG279" s="211" t="s">
        <v>197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1" x14ac:dyDescent="0.2">
      <c r="A280" s="218"/>
      <c r="B280" s="219"/>
      <c r="C280" s="253" t="s">
        <v>407</v>
      </c>
      <c r="D280" s="221"/>
      <c r="E280" s="222">
        <v>2.06</v>
      </c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11"/>
      <c r="Z280" s="211"/>
      <c r="AA280" s="211"/>
      <c r="AB280" s="211"/>
      <c r="AC280" s="211"/>
      <c r="AD280" s="211"/>
      <c r="AE280" s="211"/>
      <c r="AF280" s="211"/>
      <c r="AG280" s="211" t="s">
        <v>197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53" t="s">
        <v>408</v>
      </c>
      <c r="D281" s="221"/>
      <c r="E281" s="222">
        <v>1.6</v>
      </c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1"/>
      <c r="Z281" s="211"/>
      <c r="AA281" s="211"/>
      <c r="AB281" s="211"/>
      <c r="AC281" s="211"/>
      <c r="AD281" s="211"/>
      <c r="AE281" s="211"/>
      <c r="AF281" s="211"/>
      <c r="AG281" s="211" t="s">
        <v>197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53" t="s">
        <v>409</v>
      </c>
      <c r="D282" s="221"/>
      <c r="E282" s="222">
        <v>10</v>
      </c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1"/>
      <c r="Z282" s="211"/>
      <c r="AA282" s="211"/>
      <c r="AB282" s="211"/>
      <c r="AC282" s="211"/>
      <c r="AD282" s="211"/>
      <c r="AE282" s="211"/>
      <c r="AF282" s="211"/>
      <c r="AG282" s="211" t="s">
        <v>197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1" x14ac:dyDescent="0.2">
      <c r="A283" s="218"/>
      <c r="B283" s="219"/>
      <c r="C283" s="253" t="s">
        <v>410</v>
      </c>
      <c r="D283" s="221"/>
      <c r="E283" s="222">
        <v>4.4000000000000004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1"/>
      <c r="Z283" s="211"/>
      <c r="AA283" s="211"/>
      <c r="AB283" s="211"/>
      <c r="AC283" s="211"/>
      <c r="AD283" s="211"/>
      <c r="AE283" s="211"/>
      <c r="AF283" s="211"/>
      <c r="AG283" s="211" t="s">
        <v>197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1" x14ac:dyDescent="0.2">
      <c r="A284" s="218"/>
      <c r="B284" s="219"/>
      <c r="C284" s="253" t="s">
        <v>411</v>
      </c>
      <c r="D284" s="221"/>
      <c r="E284" s="222">
        <v>15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1"/>
      <c r="Z284" s="211"/>
      <c r="AA284" s="211"/>
      <c r="AB284" s="211"/>
      <c r="AC284" s="211"/>
      <c r="AD284" s="211"/>
      <c r="AE284" s="211"/>
      <c r="AF284" s="211"/>
      <c r="AG284" s="211" t="s">
        <v>197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8"/>
      <c r="B285" s="219"/>
      <c r="C285" s="253" t="s">
        <v>412</v>
      </c>
      <c r="D285" s="221"/>
      <c r="E285" s="222">
        <v>46.8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1"/>
      <c r="Z285" s="211"/>
      <c r="AA285" s="211"/>
      <c r="AB285" s="211"/>
      <c r="AC285" s="211"/>
      <c r="AD285" s="211"/>
      <c r="AE285" s="211"/>
      <c r="AF285" s="211"/>
      <c r="AG285" s="211" t="s">
        <v>197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18"/>
      <c r="B286" s="219"/>
      <c r="C286" s="253" t="s">
        <v>413</v>
      </c>
      <c r="D286" s="221"/>
      <c r="E286" s="222">
        <v>18</v>
      </c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1"/>
      <c r="Z286" s="211"/>
      <c r="AA286" s="211"/>
      <c r="AB286" s="211"/>
      <c r="AC286" s="211"/>
      <c r="AD286" s="211"/>
      <c r="AE286" s="211"/>
      <c r="AF286" s="211"/>
      <c r="AG286" s="211" t="s">
        <v>197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18"/>
      <c r="B287" s="219"/>
      <c r="C287" s="253" t="s">
        <v>414</v>
      </c>
      <c r="D287" s="221"/>
      <c r="E287" s="222">
        <v>10.23</v>
      </c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1"/>
      <c r="Z287" s="211"/>
      <c r="AA287" s="211"/>
      <c r="AB287" s="211"/>
      <c r="AC287" s="211"/>
      <c r="AD287" s="211"/>
      <c r="AE287" s="211"/>
      <c r="AF287" s="211"/>
      <c r="AG287" s="211" t="s">
        <v>197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8"/>
      <c r="B288" s="219"/>
      <c r="C288" s="253" t="s">
        <v>415</v>
      </c>
      <c r="D288" s="221"/>
      <c r="E288" s="222">
        <v>1.8</v>
      </c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1"/>
      <c r="Z288" s="211"/>
      <c r="AA288" s="211"/>
      <c r="AB288" s="211"/>
      <c r="AC288" s="211"/>
      <c r="AD288" s="211"/>
      <c r="AE288" s="211"/>
      <c r="AF288" s="211"/>
      <c r="AG288" s="211" t="s">
        <v>197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53" t="s">
        <v>416</v>
      </c>
      <c r="D289" s="221"/>
      <c r="E289" s="222">
        <v>1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1"/>
      <c r="Z289" s="211"/>
      <c r="AA289" s="211"/>
      <c r="AB289" s="211"/>
      <c r="AC289" s="211"/>
      <c r="AD289" s="211"/>
      <c r="AE289" s="211"/>
      <c r="AF289" s="211"/>
      <c r="AG289" s="211" t="s">
        <v>197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53" t="s">
        <v>417</v>
      </c>
      <c r="D290" s="221"/>
      <c r="E290" s="222">
        <v>1.25</v>
      </c>
      <c r="F290" s="220"/>
      <c r="G290" s="22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1"/>
      <c r="Z290" s="211"/>
      <c r="AA290" s="211"/>
      <c r="AB290" s="211"/>
      <c r="AC290" s="211"/>
      <c r="AD290" s="211"/>
      <c r="AE290" s="211"/>
      <c r="AF290" s="211"/>
      <c r="AG290" s="211" t="s">
        <v>197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53" t="s">
        <v>418</v>
      </c>
      <c r="D291" s="221"/>
      <c r="E291" s="222">
        <v>4.2</v>
      </c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1"/>
      <c r="Z291" s="211"/>
      <c r="AA291" s="211"/>
      <c r="AB291" s="211"/>
      <c r="AC291" s="211"/>
      <c r="AD291" s="211"/>
      <c r="AE291" s="211"/>
      <c r="AF291" s="211"/>
      <c r="AG291" s="211" t="s">
        <v>197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53" t="s">
        <v>419</v>
      </c>
      <c r="D292" s="221"/>
      <c r="E292" s="222">
        <v>7.8</v>
      </c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1"/>
      <c r="Z292" s="211"/>
      <c r="AA292" s="211"/>
      <c r="AB292" s="211"/>
      <c r="AC292" s="211"/>
      <c r="AD292" s="211"/>
      <c r="AE292" s="211"/>
      <c r="AF292" s="211"/>
      <c r="AG292" s="211" t="s">
        <v>197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53" t="s">
        <v>420</v>
      </c>
      <c r="D293" s="221"/>
      <c r="E293" s="222">
        <v>22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1"/>
      <c r="Z293" s="211"/>
      <c r="AA293" s="211"/>
      <c r="AB293" s="211"/>
      <c r="AC293" s="211"/>
      <c r="AD293" s="211"/>
      <c r="AE293" s="211"/>
      <c r="AF293" s="211"/>
      <c r="AG293" s="211" t="s">
        <v>197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18"/>
      <c r="B294" s="219"/>
      <c r="C294" s="253" t="s">
        <v>421</v>
      </c>
      <c r="D294" s="221"/>
      <c r="E294" s="222">
        <v>2.9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1"/>
      <c r="Z294" s="211"/>
      <c r="AA294" s="211"/>
      <c r="AB294" s="211"/>
      <c r="AC294" s="211"/>
      <c r="AD294" s="211"/>
      <c r="AE294" s="211"/>
      <c r="AF294" s="211"/>
      <c r="AG294" s="211" t="s">
        <v>197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53" t="s">
        <v>422</v>
      </c>
      <c r="D295" s="221"/>
      <c r="E295" s="222">
        <v>1.94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1"/>
      <c r="Z295" s="211"/>
      <c r="AA295" s="211"/>
      <c r="AB295" s="211"/>
      <c r="AC295" s="211"/>
      <c r="AD295" s="211"/>
      <c r="AE295" s="211"/>
      <c r="AF295" s="211"/>
      <c r="AG295" s="211" t="s">
        <v>197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18"/>
      <c r="B296" s="219"/>
      <c r="C296" s="253" t="s">
        <v>423</v>
      </c>
      <c r="D296" s="221"/>
      <c r="E296" s="222">
        <v>3.58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1"/>
      <c r="Z296" s="211"/>
      <c r="AA296" s="211"/>
      <c r="AB296" s="211"/>
      <c r="AC296" s="211"/>
      <c r="AD296" s="211"/>
      <c r="AE296" s="211"/>
      <c r="AF296" s="211"/>
      <c r="AG296" s="211" t="s">
        <v>197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53" t="s">
        <v>424</v>
      </c>
      <c r="D297" s="221"/>
      <c r="E297" s="222">
        <v>3.58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1"/>
      <c r="Z297" s="211"/>
      <c r="AA297" s="211"/>
      <c r="AB297" s="211"/>
      <c r="AC297" s="211"/>
      <c r="AD297" s="211"/>
      <c r="AE297" s="211"/>
      <c r="AF297" s="211"/>
      <c r="AG297" s="211" t="s">
        <v>197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18"/>
      <c r="B298" s="219"/>
      <c r="C298" s="253" t="s">
        <v>425</v>
      </c>
      <c r="D298" s="221"/>
      <c r="E298" s="222">
        <v>2.9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1"/>
      <c r="Z298" s="211"/>
      <c r="AA298" s="211"/>
      <c r="AB298" s="211"/>
      <c r="AC298" s="211"/>
      <c r="AD298" s="211"/>
      <c r="AE298" s="211"/>
      <c r="AF298" s="211"/>
      <c r="AG298" s="211" t="s">
        <v>197</v>
      </c>
      <c r="AH298" s="211">
        <v>0</v>
      </c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18"/>
      <c r="B299" s="219"/>
      <c r="C299" s="253" t="s">
        <v>426</v>
      </c>
      <c r="D299" s="221"/>
      <c r="E299" s="222">
        <v>1.94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1"/>
      <c r="Z299" s="211"/>
      <c r="AA299" s="211"/>
      <c r="AB299" s="211"/>
      <c r="AC299" s="211"/>
      <c r="AD299" s="211"/>
      <c r="AE299" s="211"/>
      <c r="AF299" s="211"/>
      <c r="AG299" s="211" t="s">
        <v>197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53" t="s">
        <v>427</v>
      </c>
      <c r="D300" s="221"/>
      <c r="E300" s="222">
        <v>4.05</v>
      </c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1"/>
      <c r="Z300" s="211"/>
      <c r="AA300" s="211"/>
      <c r="AB300" s="211"/>
      <c r="AC300" s="211"/>
      <c r="AD300" s="211"/>
      <c r="AE300" s="211"/>
      <c r="AF300" s="211"/>
      <c r="AG300" s="211" t="s">
        <v>197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53" t="s">
        <v>428</v>
      </c>
      <c r="D301" s="221"/>
      <c r="E301" s="222">
        <v>1.1000000000000001</v>
      </c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11"/>
      <c r="Z301" s="211"/>
      <c r="AA301" s="211"/>
      <c r="AB301" s="211"/>
      <c r="AC301" s="211"/>
      <c r="AD301" s="211"/>
      <c r="AE301" s="211"/>
      <c r="AF301" s="211"/>
      <c r="AG301" s="211" t="s">
        <v>197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/>
      <c r="B302" s="219"/>
      <c r="C302" s="253" t="s">
        <v>429</v>
      </c>
      <c r="D302" s="221"/>
      <c r="E302" s="222">
        <v>1</v>
      </c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1"/>
      <c r="Z302" s="211"/>
      <c r="AA302" s="211"/>
      <c r="AB302" s="211"/>
      <c r="AC302" s="211"/>
      <c r="AD302" s="211"/>
      <c r="AE302" s="211"/>
      <c r="AF302" s="211"/>
      <c r="AG302" s="211" t="s">
        <v>197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3" t="s">
        <v>430</v>
      </c>
      <c r="D303" s="221"/>
      <c r="E303" s="222">
        <v>10.62</v>
      </c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1"/>
      <c r="Z303" s="211"/>
      <c r="AA303" s="211"/>
      <c r="AB303" s="211"/>
      <c r="AC303" s="211"/>
      <c r="AD303" s="211"/>
      <c r="AE303" s="211"/>
      <c r="AF303" s="211"/>
      <c r="AG303" s="211" t="s">
        <v>197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1" x14ac:dyDescent="0.2">
      <c r="A304" s="218"/>
      <c r="B304" s="219"/>
      <c r="C304" s="253" t="s">
        <v>431</v>
      </c>
      <c r="D304" s="221"/>
      <c r="E304" s="222">
        <v>1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1"/>
      <c r="Z304" s="211"/>
      <c r="AA304" s="211"/>
      <c r="AB304" s="211"/>
      <c r="AC304" s="211"/>
      <c r="AD304" s="211"/>
      <c r="AE304" s="211"/>
      <c r="AF304" s="211"/>
      <c r="AG304" s="211" t="s">
        <v>197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outlineLevel="1" x14ac:dyDescent="0.2">
      <c r="A305" s="218"/>
      <c r="B305" s="219"/>
      <c r="C305" s="253" t="s">
        <v>432</v>
      </c>
      <c r="D305" s="221"/>
      <c r="E305" s="222">
        <v>1.35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1"/>
      <c r="Z305" s="211"/>
      <c r="AA305" s="211"/>
      <c r="AB305" s="211"/>
      <c r="AC305" s="211"/>
      <c r="AD305" s="211"/>
      <c r="AE305" s="211"/>
      <c r="AF305" s="211"/>
      <c r="AG305" s="211" t="s">
        <v>197</v>
      </c>
      <c r="AH305" s="211">
        <v>0</v>
      </c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53" t="s">
        <v>433</v>
      </c>
      <c r="D306" s="221"/>
      <c r="E306" s="222">
        <v>2.7</v>
      </c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11"/>
      <c r="Z306" s="211"/>
      <c r="AA306" s="211"/>
      <c r="AB306" s="211"/>
      <c r="AC306" s="211"/>
      <c r="AD306" s="211"/>
      <c r="AE306" s="211"/>
      <c r="AF306" s="211"/>
      <c r="AG306" s="211" t="s">
        <v>197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/>
      <c r="B307" s="219"/>
      <c r="C307" s="253" t="s">
        <v>434</v>
      </c>
      <c r="D307" s="221"/>
      <c r="E307" s="222">
        <v>2</v>
      </c>
      <c r="F307" s="220"/>
      <c r="G307" s="22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1"/>
      <c r="Z307" s="211"/>
      <c r="AA307" s="211"/>
      <c r="AB307" s="211"/>
      <c r="AC307" s="211"/>
      <c r="AD307" s="211"/>
      <c r="AE307" s="211"/>
      <c r="AF307" s="211"/>
      <c r="AG307" s="211" t="s">
        <v>197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30">
        <v>31</v>
      </c>
      <c r="B308" s="231" t="s">
        <v>435</v>
      </c>
      <c r="C308" s="249" t="s">
        <v>436</v>
      </c>
      <c r="D308" s="232" t="s">
        <v>437</v>
      </c>
      <c r="E308" s="233">
        <v>299.08999999999997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0</v>
      </c>
      <c r="O308" s="235">
        <f>ROUND(E308*N308,2)</f>
        <v>0</v>
      </c>
      <c r="P308" s="235">
        <v>0</v>
      </c>
      <c r="Q308" s="235">
        <f>ROUND(E308*P308,2)</f>
        <v>0</v>
      </c>
      <c r="R308" s="235"/>
      <c r="S308" s="235" t="s">
        <v>180</v>
      </c>
      <c r="T308" s="236" t="s">
        <v>149</v>
      </c>
      <c r="U308" s="220">
        <v>0</v>
      </c>
      <c r="V308" s="220">
        <f>ROUND(E308*U308,2)</f>
        <v>0</v>
      </c>
      <c r="W308" s="220"/>
      <c r="X308" s="220" t="s">
        <v>181</v>
      </c>
      <c r="Y308" s="211"/>
      <c r="Z308" s="211"/>
      <c r="AA308" s="211"/>
      <c r="AB308" s="211"/>
      <c r="AC308" s="211"/>
      <c r="AD308" s="211"/>
      <c r="AE308" s="211"/>
      <c r="AF308" s="211"/>
      <c r="AG308" s="211" t="s">
        <v>182</v>
      </c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1" x14ac:dyDescent="0.2">
      <c r="A309" s="218"/>
      <c r="B309" s="219"/>
      <c r="C309" s="267" t="s">
        <v>244</v>
      </c>
      <c r="D309" s="257"/>
      <c r="E309" s="258"/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1"/>
      <c r="Z309" s="211"/>
      <c r="AA309" s="211"/>
      <c r="AB309" s="211"/>
      <c r="AC309" s="211"/>
      <c r="AD309" s="211"/>
      <c r="AE309" s="211"/>
      <c r="AF309" s="211"/>
      <c r="AG309" s="211" t="s">
        <v>197</v>
      </c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1" x14ac:dyDescent="0.2">
      <c r="A310" s="218"/>
      <c r="B310" s="219"/>
      <c r="C310" s="268" t="s">
        <v>438</v>
      </c>
      <c r="D310" s="257"/>
      <c r="E310" s="258">
        <v>41.8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1"/>
      <c r="Z310" s="211"/>
      <c r="AA310" s="211"/>
      <c r="AB310" s="211"/>
      <c r="AC310" s="211"/>
      <c r="AD310" s="211"/>
      <c r="AE310" s="211"/>
      <c r="AF310" s="211"/>
      <c r="AG310" s="211" t="s">
        <v>197</v>
      </c>
      <c r="AH310" s="211">
        <v>2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18"/>
      <c r="B311" s="219"/>
      <c r="C311" s="268" t="s">
        <v>439</v>
      </c>
      <c r="D311" s="257"/>
      <c r="E311" s="258">
        <v>20.399999999999999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1"/>
      <c r="Z311" s="211"/>
      <c r="AA311" s="211"/>
      <c r="AB311" s="211"/>
      <c r="AC311" s="211"/>
      <c r="AD311" s="211"/>
      <c r="AE311" s="211"/>
      <c r="AF311" s="211"/>
      <c r="AG311" s="211" t="s">
        <v>197</v>
      </c>
      <c r="AH311" s="211">
        <v>2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68" t="s">
        <v>440</v>
      </c>
      <c r="D312" s="257"/>
      <c r="E312" s="258">
        <v>18.899999999999999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1"/>
      <c r="Z312" s="211"/>
      <c r="AA312" s="211"/>
      <c r="AB312" s="211"/>
      <c r="AC312" s="211"/>
      <c r="AD312" s="211"/>
      <c r="AE312" s="211"/>
      <c r="AF312" s="211"/>
      <c r="AG312" s="211" t="s">
        <v>197</v>
      </c>
      <c r="AH312" s="211">
        <v>2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18"/>
      <c r="B313" s="219"/>
      <c r="C313" s="268" t="s">
        <v>441</v>
      </c>
      <c r="D313" s="257"/>
      <c r="E313" s="258">
        <v>2</v>
      </c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1"/>
      <c r="Z313" s="211"/>
      <c r="AA313" s="211"/>
      <c r="AB313" s="211"/>
      <c r="AC313" s="211"/>
      <c r="AD313" s="211"/>
      <c r="AE313" s="211"/>
      <c r="AF313" s="211"/>
      <c r="AG313" s="211" t="s">
        <v>197</v>
      </c>
      <c r="AH313" s="211">
        <v>2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18"/>
      <c r="B314" s="219"/>
      <c r="C314" s="268" t="s">
        <v>442</v>
      </c>
      <c r="D314" s="257"/>
      <c r="E314" s="258">
        <v>2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1"/>
      <c r="Z314" s="211"/>
      <c r="AA314" s="211"/>
      <c r="AB314" s="211"/>
      <c r="AC314" s="211"/>
      <c r="AD314" s="211"/>
      <c r="AE314" s="211"/>
      <c r="AF314" s="211"/>
      <c r="AG314" s="211" t="s">
        <v>197</v>
      </c>
      <c r="AH314" s="211">
        <v>2</v>
      </c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18"/>
      <c r="B315" s="219"/>
      <c r="C315" s="268" t="s">
        <v>443</v>
      </c>
      <c r="D315" s="257"/>
      <c r="E315" s="258">
        <v>2.06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1"/>
      <c r="Z315" s="211"/>
      <c r="AA315" s="211"/>
      <c r="AB315" s="211"/>
      <c r="AC315" s="211"/>
      <c r="AD315" s="211"/>
      <c r="AE315" s="211"/>
      <c r="AF315" s="211"/>
      <c r="AG315" s="211" t="s">
        <v>197</v>
      </c>
      <c r="AH315" s="211">
        <v>2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68" t="s">
        <v>444</v>
      </c>
      <c r="D316" s="257"/>
      <c r="E316" s="258">
        <v>1.6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1"/>
      <c r="Z316" s="211"/>
      <c r="AA316" s="211"/>
      <c r="AB316" s="211"/>
      <c r="AC316" s="211"/>
      <c r="AD316" s="211"/>
      <c r="AE316" s="211"/>
      <c r="AF316" s="211"/>
      <c r="AG316" s="211" t="s">
        <v>197</v>
      </c>
      <c r="AH316" s="211">
        <v>2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18"/>
      <c r="B317" s="219"/>
      <c r="C317" s="268" t="s">
        <v>445</v>
      </c>
      <c r="D317" s="257"/>
      <c r="E317" s="258">
        <v>10</v>
      </c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1"/>
      <c r="Z317" s="211"/>
      <c r="AA317" s="211"/>
      <c r="AB317" s="211"/>
      <c r="AC317" s="211"/>
      <c r="AD317" s="211"/>
      <c r="AE317" s="211"/>
      <c r="AF317" s="211"/>
      <c r="AG317" s="211" t="s">
        <v>197</v>
      </c>
      <c r="AH317" s="211">
        <v>2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68" t="s">
        <v>446</v>
      </c>
      <c r="D318" s="257"/>
      <c r="E318" s="258">
        <v>4.4000000000000004</v>
      </c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1"/>
      <c r="Z318" s="211"/>
      <c r="AA318" s="211"/>
      <c r="AB318" s="211"/>
      <c r="AC318" s="211"/>
      <c r="AD318" s="211"/>
      <c r="AE318" s="211"/>
      <c r="AF318" s="211"/>
      <c r="AG318" s="211" t="s">
        <v>197</v>
      </c>
      <c r="AH318" s="211">
        <v>2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/>
      <c r="B319" s="219"/>
      <c r="C319" s="268" t="s">
        <v>447</v>
      </c>
      <c r="D319" s="257"/>
      <c r="E319" s="258">
        <v>15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1"/>
      <c r="Z319" s="211"/>
      <c r="AA319" s="211"/>
      <c r="AB319" s="211"/>
      <c r="AC319" s="211"/>
      <c r="AD319" s="211"/>
      <c r="AE319" s="211"/>
      <c r="AF319" s="211"/>
      <c r="AG319" s="211" t="s">
        <v>197</v>
      </c>
      <c r="AH319" s="211">
        <v>2</v>
      </c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18"/>
      <c r="B320" s="219"/>
      <c r="C320" s="268" t="s">
        <v>448</v>
      </c>
      <c r="D320" s="257"/>
      <c r="E320" s="258">
        <v>46.8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1"/>
      <c r="Z320" s="211"/>
      <c r="AA320" s="211"/>
      <c r="AB320" s="211"/>
      <c r="AC320" s="211"/>
      <c r="AD320" s="211"/>
      <c r="AE320" s="211"/>
      <c r="AF320" s="211"/>
      <c r="AG320" s="211" t="s">
        <v>197</v>
      </c>
      <c r="AH320" s="211">
        <v>2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1" x14ac:dyDescent="0.2">
      <c r="A321" s="218"/>
      <c r="B321" s="219"/>
      <c r="C321" s="268" t="s">
        <v>449</v>
      </c>
      <c r="D321" s="257"/>
      <c r="E321" s="258">
        <v>18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1"/>
      <c r="Z321" s="211"/>
      <c r="AA321" s="211"/>
      <c r="AB321" s="211"/>
      <c r="AC321" s="211"/>
      <c r="AD321" s="211"/>
      <c r="AE321" s="211"/>
      <c r="AF321" s="211"/>
      <c r="AG321" s="211" t="s">
        <v>197</v>
      </c>
      <c r="AH321" s="211">
        <v>2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1" x14ac:dyDescent="0.2">
      <c r="A322" s="218"/>
      <c r="B322" s="219"/>
      <c r="C322" s="268" t="s">
        <v>450</v>
      </c>
      <c r="D322" s="257"/>
      <c r="E322" s="258">
        <v>10.23</v>
      </c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1"/>
      <c r="Z322" s="211"/>
      <c r="AA322" s="211"/>
      <c r="AB322" s="211"/>
      <c r="AC322" s="211"/>
      <c r="AD322" s="211"/>
      <c r="AE322" s="211"/>
      <c r="AF322" s="211"/>
      <c r="AG322" s="211" t="s">
        <v>197</v>
      </c>
      <c r="AH322" s="211">
        <v>2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68" t="s">
        <v>451</v>
      </c>
      <c r="D323" s="257"/>
      <c r="E323" s="258">
        <v>1.8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1"/>
      <c r="Z323" s="211"/>
      <c r="AA323" s="211"/>
      <c r="AB323" s="211"/>
      <c r="AC323" s="211"/>
      <c r="AD323" s="211"/>
      <c r="AE323" s="211"/>
      <c r="AF323" s="211"/>
      <c r="AG323" s="211" t="s">
        <v>197</v>
      </c>
      <c r="AH323" s="211">
        <v>2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outlineLevel="1" x14ac:dyDescent="0.2">
      <c r="A324" s="218"/>
      <c r="B324" s="219"/>
      <c r="C324" s="268" t="s">
        <v>452</v>
      </c>
      <c r="D324" s="257"/>
      <c r="E324" s="258">
        <v>1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1"/>
      <c r="Z324" s="211"/>
      <c r="AA324" s="211"/>
      <c r="AB324" s="211"/>
      <c r="AC324" s="211"/>
      <c r="AD324" s="211"/>
      <c r="AE324" s="211"/>
      <c r="AF324" s="211"/>
      <c r="AG324" s="211" t="s">
        <v>197</v>
      </c>
      <c r="AH324" s="211">
        <v>2</v>
      </c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68" t="s">
        <v>453</v>
      </c>
      <c r="D325" s="257"/>
      <c r="E325" s="258">
        <v>1.25</v>
      </c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1"/>
      <c r="Z325" s="211"/>
      <c r="AA325" s="211"/>
      <c r="AB325" s="211"/>
      <c r="AC325" s="211"/>
      <c r="AD325" s="211"/>
      <c r="AE325" s="211"/>
      <c r="AF325" s="211"/>
      <c r="AG325" s="211" t="s">
        <v>197</v>
      </c>
      <c r="AH325" s="211">
        <v>2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68" t="s">
        <v>454</v>
      </c>
      <c r="D326" s="257"/>
      <c r="E326" s="258">
        <v>4.2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1"/>
      <c r="Z326" s="211"/>
      <c r="AA326" s="211"/>
      <c r="AB326" s="211"/>
      <c r="AC326" s="211"/>
      <c r="AD326" s="211"/>
      <c r="AE326" s="211"/>
      <c r="AF326" s="211"/>
      <c r="AG326" s="211" t="s">
        <v>197</v>
      </c>
      <c r="AH326" s="211">
        <v>2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18"/>
      <c r="B327" s="219"/>
      <c r="C327" s="268" t="s">
        <v>455</v>
      </c>
      <c r="D327" s="257"/>
      <c r="E327" s="258">
        <v>7.8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1"/>
      <c r="Z327" s="211"/>
      <c r="AA327" s="211"/>
      <c r="AB327" s="211"/>
      <c r="AC327" s="211"/>
      <c r="AD327" s="211"/>
      <c r="AE327" s="211"/>
      <c r="AF327" s="211"/>
      <c r="AG327" s="211" t="s">
        <v>197</v>
      </c>
      <c r="AH327" s="211">
        <v>2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18"/>
      <c r="B328" s="219"/>
      <c r="C328" s="268" t="s">
        <v>456</v>
      </c>
      <c r="D328" s="257"/>
      <c r="E328" s="258">
        <v>22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1"/>
      <c r="Z328" s="211"/>
      <c r="AA328" s="211"/>
      <c r="AB328" s="211"/>
      <c r="AC328" s="211"/>
      <c r="AD328" s="211"/>
      <c r="AE328" s="211"/>
      <c r="AF328" s="211"/>
      <c r="AG328" s="211" t="s">
        <v>197</v>
      </c>
      <c r="AH328" s="211">
        <v>2</v>
      </c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68" t="s">
        <v>457</v>
      </c>
      <c r="D329" s="257"/>
      <c r="E329" s="258">
        <v>2.9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1"/>
      <c r="Z329" s="211"/>
      <c r="AA329" s="211"/>
      <c r="AB329" s="211"/>
      <c r="AC329" s="211"/>
      <c r="AD329" s="211"/>
      <c r="AE329" s="211"/>
      <c r="AF329" s="211"/>
      <c r="AG329" s="211" t="s">
        <v>197</v>
      </c>
      <c r="AH329" s="211">
        <v>2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18"/>
      <c r="B330" s="219"/>
      <c r="C330" s="268" t="s">
        <v>458</v>
      </c>
      <c r="D330" s="257"/>
      <c r="E330" s="258">
        <v>1.94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1"/>
      <c r="Z330" s="211"/>
      <c r="AA330" s="211"/>
      <c r="AB330" s="211"/>
      <c r="AC330" s="211"/>
      <c r="AD330" s="211"/>
      <c r="AE330" s="211"/>
      <c r="AF330" s="211"/>
      <c r="AG330" s="211" t="s">
        <v>197</v>
      </c>
      <c r="AH330" s="211">
        <v>2</v>
      </c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68" t="s">
        <v>459</v>
      </c>
      <c r="D331" s="257"/>
      <c r="E331" s="258">
        <v>3.58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1"/>
      <c r="Z331" s="211"/>
      <c r="AA331" s="211"/>
      <c r="AB331" s="211"/>
      <c r="AC331" s="211"/>
      <c r="AD331" s="211"/>
      <c r="AE331" s="211"/>
      <c r="AF331" s="211"/>
      <c r="AG331" s="211" t="s">
        <v>197</v>
      </c>
      <c r="AH331" s="211">
        <v>2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18"/>
      <c r="B332" s="219"/>
      <c r="C332" s="268" t="s">
        <v>460</v>
      </c>
      <c r="D332" s="257"/>
      <c r="E332" s="258">
        <v>3.58</v>
      </c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1"/>
      <c r="Z332" s="211"/>
      <c r="AA332" s="211"/>
      <c r="AB332" s="211"/>
      <c r="AC332" s="211"/>
      <c r="AD332" s="211"/>
      <c r="AE332" s="211"/>
      <c r="AF332" s="211"/>
      <c r="AG332" s="211" t="s">
        <v>197</v>
      </c>
      <c r="AH332" s="211">
        <v>2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68" t="s">
        <v>461</v>
      </c>
      <c r="D333" s="257"/>
      <c r="E333" s="258">
        <v>2.9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1"/>
      <c r="Z333" s="211"/>
      <c r="AA333" s="211"/>
      <c r="AB333" s="211"/>
      <c r="AC333" s="211"/>
      <c r="AD333" s="211"/>
      <c r="AE333" s="211"/>
      <c r="AF333" s="211"/>
      <c r="AG333" s="211" t="s">
        <v>197</v>
      </c>
      <c r="AH333" s="211">
        <v>2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18"/>
      <c r="B334" s="219"/>
      <c r="C334" s="268" t="s">
        <v>462</v>
      </c>
      <c r="D334" s="257"/>
      <c r="E334" s="258">
        <v>1.94</v>
      </c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11"/>
      <c r="Z334" s="211"/>
      <c r="AA334" s="211"/>
      <c r="AB334" s="211"/>
      <c r="AC334" s="211"/>
      <c r="AD334" s="211"/>
      <c r="AE334" s="211"/>
      <c r="AF334" s="211"/>
      <c r="AG334" s="211" t="s">
        <v>197</v>
      </c>
      <c r="AH334" s="211">
        <v>2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68" t="s">
        <v>463</v>
      </c>
      <c r="D335" s="257"/>
      <c r="E335" s="258">
        <v>4.05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1"/>
      <c r="Z335" s="211"/>
      <c r="AA335" s="211"/>
      <c r="AB335" s="211"/>
      <c r="AC335" s="211"/>
      <c r="AD335" s="211"/>
      <c r="AE335" s="211"/>
      <c r="AF335" s="211"/>
      <c r="AG335" s="211" t="s">
        <v>197</v>
      </c>
      <c r="AH335" s="211">
        <v>2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68" t="s">
        <v>464</v>
      </c>
      <c r="D336" s="257"/>
      <c r="E336" s="258">
        <v>1.1000000000000001</v>
      </c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1"/>
      <c r="Z336" s="211"/>
      <c r="AA336" s="211"/>
      <c r="AB336" s="211"/>
      <c r="AC336" s="211"/>
      <c r="AD336" s="211"/>
      <c r="AE336" s="211"/>
      <c r="AF336" s="211"/>
      <c r="AG336" s="211" t="s">
        <v>197</v>
      </c>
      <c r="AH336" s="211">
        <v>2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68" t="s">
        <v>465</v>
      </c>
      <c r="D337" s="257"/>
      <c r="E337" s="258">
        <v>1</v>
      </c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1"/>
      <c r="Z337" s="211"/>
      <c r="AA337" s="211"/>
      <c r="AB337" s="211"/>
      <c r="AC337" s="211"/>
      <c r="AD337" s="211"/>
      <c r="AE337" s="211"/>
      <c r="AF337" s="211"/>
      <c r="AG337" s="211" t="s">
        <v>197</v>
      </c>
      <c r="AH337" s="211">
        <v>2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18"/>
      <c r="B338" s="219"/>
      <c r="C338" s="268" t="s">
        <v>466</v>
      </c>
      <c r="D338" s="257"/>
      <c r="E338" s="258">
        <v>10.62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1"/>
      <c r="Z338" s="211"/>
      <c r="AA338" s="211"/>
      <c r="AB338" s="211"/>
      <c r="AC338" s="211"/>
      <c r="AD338" s="211"/>
      <c r="AE338" s="211"/>
      <c r="AF338" s="211"/>
      <c r="AG338" s="211" t="s">
        <v>197</v>
      </c>
      <c r="AH338" s="211">
        <v>2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18"/>
      <c r="B339" s="219"/>
      <c r="C339" s="268" t="s">
        <v>467</v>
      </c>
      <c r="D339" s="257"/>
      <c r="E339" s="258">
        <v>1</v>
      </c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1"/>
      <c r="Z339" s="211"/>
      <c r="AA339" s="211"/>
      <c r="AB339" s="211"/>
      <c r="AC339" s="211"/>
      <c r="AD339" s="211"/>
      <c r="AE339" s="211"/>
      <c r="AF339" s="211"/>
      <c r="AG339" s="211" t="s">
        <v>197</v>
      </c>
      <c r="AH339" s="211">
        <v>2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18"/>
      <c r="B340" s="219"/>
      <c r="C340" s="268" t="s">
        <v>468</v>
      </c>
      <c r="D340" s="257"/>
      <c r="E340" s="258">
        <v>1.35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1"/>
      <c r="Z340" s="211"/>
      <c r="AA340" s="211"/>
      <c r="AB340" s="211"/>
      <c r="AC340" s="211"/>
      <c r="AD340" s="211"/>
      <c r="AE340" s="211"/>
      <c r="AF340" s="211"/>
      <c r="AG340" s="211" t="s">
        <v>197</v>
      </c>
      <c r="AH340" s="211">
        <v>2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18"/>
      <c r="B341" s="219"/>
      <c r="C341" s="268" t="s">
        <v>469</v>
      </c>
      <c r="D341" s="257"/>
      <c r="E341" s="258">
        <v>2.7</v>
      </c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11"/>
      <c r="Z341" s="211"/>
      <c r="AA341" s="211"/>
      <c r="AB341" s="211"/>
      <c r="AC341" s="211"/>
      <c r="AD341" s="211"/>
      <c r="AE341" s="211"/>
      <c r="AF341" s="211"/>
      <c r="AG341" s="211" t="s">
        <v>197</v>
      </c>
      <c r="AH341" s="211">
        <v>2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68" t="s">
        <v>470</v>
      </c>
      <c r="D342" s="257"/>
      <c r="E342" s="258">
        <v>2</v>
      </c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1"/>
      <c r="Z342" s="211"/>
      <c r="AA342" s="211"/>
      <c r="AB342" s="211"/>
      <c r="AC342" s="211"/>
      <c r="AD342" s="211"/>
      <c r="AE342" s="211"/>
      <c r="AF342" s="211"/>
      <c r="AG342" s="211" t="s">
        <v>197</v>
      </c>
      <c r="AH342" s="211">
        <v>2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outlineLevel="1" x14ac:dyDescent="0.2">
      <c r="A343" s="218"/>
      <c r="B343" s="219"/>
      <c r="C343" s="269" t="s">
        <v>247</v>
      </c>
      <c r="D343" s="259"/>
      <c r="E343" s="260"/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1"/>
      <c r="Z343" s="211"/>
      <c r="AA343" s="211"/>
      <c r="AB343" s="211"/>
      <c r="AC343" s="211"/>
      <c r="AD343" s="211"/>
      <c r="AE343" s="211"/>
      <c r="AF343" s="211"/>
      <c r="AG343" s="211" t="s">
        <v>197</v>
      </c>
      <c r="AH343" s="211">
        <v>3</v>
      </c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1" x14ac:dyDescent="0.2">
      <c r="A344" s="218"/>
      <c r="B344" s="219"/>
      <c r="C344" s="267" t="s">
        <v>248</v>
      </c>
      <c r="D344" s="257"/>
      <c r="E344" s="258"/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11"/>
      <c r="Z344" s="211"/>
      <c r="AA344" s="211"/>
      <c r="AB344" s="211"/>
      <c r="AC344" s="211"/>
      <c r="AD344" s="211"/>
      <c r="AE344" s="211"/>
      <c r="AF344" s="211"/>
      <c r="AG344" s="211" t="s">
        <v>197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53" t="s">
        <v>471</v>
      </c>
      <c r="D345" s="221"/>
      <c r="E345" s="222">
        <v>299.08999999999997</v>
      </c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1"/>
      <c r="Z345" s="211"/>
      <c r="AA345" s="211"/>
      <c r="AB345" s="211"/>
      <c r="AC345" s="211"/>
      <c r="AD345" s="211"/>
      <c r="AE345" s="211"/>
      <c r="AF345" s="211"/>
      <c r="AG345" s="211" t="s">
        <v>197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x14ac:dyDescent="0.2">
      <c r="A346" s="224" t="s">
        <v>143</v>
      </c>
      <c r="B346" s="225" t="s">
        <v>91</v>
      </c>
      <c r="C346" s="248" t="s">
        <v>92</v>
      </c>
      <c r="D346" s="226"/>
      <c r="E346" s="227"/>
      <c r="F346" s="228"/>
      <c r="G346" s="228">
        <f>SUMIF(AG347:AG421,"&lt;&gt;NOR",G347:G421)</f>
        <v>0</v>
      </c>
      <c r="H346" s="228"/>
      <c r="I346" s="228">
        <f>SUM(I347:I421)</f>
        <v>0</v>
      </c>
      <c r="J346" s="228"/>
      <c r="K346" s="228">
        <f>SUM(K347:K421)</f>
        <v>0</v>
      </c>
      <c r="L346" s="228"/>
      <c r="M346" s="228">
        <f>SUM(M347:M421)</f>
        <v>0</v>
      </c>
      <c r="N346" s="228"/>
      <c r="O346" s="228">
        <f>SUM(O347:O421)</f>
        <v>84.639999999999986</v>
      </c>
      <c r="P346" s="228"/>
      <c r="Q346" s="228">
        <f>SUM(Q347:Q421)</f>
        <v>0</v>
      </c>
      <c r="R346" s="228"/>
      <c r="S346" s="228"/>
      <c r="T346" s="229"/>
      <c r="U346" s="223"/>
      <c r="V346" s="223">
        <f>SUM(V347:V421)</f>
        <v>1283.9899999999996</v>
      </c>
      <c r="W346" s="223"/>
      <c r="X346" s="223"/>
      <c r="AG346" t="s">
        <v>144</v>
      </c>
    </row>
    <row r="347" spans="1:60" ht="22.5" outlineLevel="1" x14ac:dyDescent="0.2">
      <c r="A347" s="230">
        <v>32</v>
      </c>
      <c r="B347" s="231" t="s">
        <v>472</v>
      </c>
      <c r="C347" s="249" t="s">
        <v>473</v>
      </c>
      <c r="D347" s="232" t="s">
        <v>237</v>
      </c>
      <c r="E347" s="233">
        <v>4061.5657200000001</v>
      </c>
      <c r="F347" s="234"/>
      <c r="G347" s="235">
        <f>ROUND(E347*F347,2)</f>
        <v>0</v>
      </c>
      <c r="H347" s="234"/>
      <c r="I347" s="235">
        <f>ROUND(E347*H347,2)</f>
        <v>0</v>
      </c>
      <c r="J347" s="234"/>
      <c r="K347" s="235">
        <f>ROUND(E347*J347,2)</f>
        <v>0</v>
      </c>
      <c r="L347" s="235">
        <v>21</v>
      </c>
      <c r="M347" s="235">
        <f>G347*(1+L347/100)</f>
        <v>0</v>
      </c>
      <c r="N347" s="235">
        <v>1.8380000000000001E-2</v>
      </c>
      <c r="O347" s="235">
        <f>ROUND(E347*N347,2)</f>
        <v>74.650000000000006</v>
      </c>
      <c r="P347" s="235">
        <v>0</v>
      </c>
      <c r="Q347" s="235">
        <f>ROUND(E347*P347,2)</f>
        <v>0</v>
      </c>
      <c r="R347" s="235" t="s">
        <v>474</v>
      </c>
      <c r="S347" s="235" t="s">
        <v>148</v>
      </c>
      <c r="T347" s="236" t="s">
        <v>148</v>
      </c>
      <c r="U347" s="220">
        <v>0.123</v>
      </c>
      <c r="V347" s="220">
        <f>ROUND(E347*U347,2)</f>
        <v>499.57</v>
      </c>
      <c r="W347" s="220"/>
      <c r="X347" s="220" t="s">
        <v>181</v>
      </c>
      <c r="Y347" s="211"/>
      <c r="Z347" s="211"/>
      <c r="AA347" s="211"/>
      <c r="AB347" s="211"/>
      <c r="AC347" s="211"/>
      <c r="AD347" s="211"/>
      <c r="AE347" s="211"/>
      <c r="AF347" s="211"/>
      <c r="AG347" s="211" t="s">
        <v>182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outlineLevel="1" x14ac:dyDescent="0.2">
      <c r="A348" s="218"/>
      <c r="B348" s="219"/>
      <c r="C348" s="266" t="s">
        <v>475</v>
      </c>
      <c r="D348" s="265"/>
      <c r="E348" s="265"/>
      <c r="F348" s="265"/>
      <c r="G348" s="265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1"/>
      <c r="Z348" s="211"/>
      <c r="AA348" s="211"/>
      <c r="AB348" s="211"/>
      <c r="AC348" s="211"/>
      <c r="AD348" s="211"/>
      <c r="AE348" s="211"/>
      <c r="AF348" s="211"/>
      <c r="AG348" s="211" t="s">
        <v>233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53" t="s">
        <v>476</v>
      </c>
      <c r="D349" s="221"/>
      <c r="E349" s="222">
        <v>1060.72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1"/>
      <c r="Z349" s="211"/>
      <c r="AA349" s="211"/>
      <c r="AB349" s="211"/>
      <c r="AC349" s="211"/>
      <c r="AD349" s="211"/>
      <c r="AE349" s="211"/>
      <c r="AF349" s="211"/>
      <c r="AG349" s="211" t="s">
        <v>197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18"/>
      <c r="B350" s="219"/>
      <c r="C350" s="253" t="s">
        <v>477</v>
      </c>
      <c r="D350" s="221"/>
      <c r="E350" s="222">
        <v>614.78</v>
      </c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1"/>
      <c r="Z350" s="211"/>
      <c r="AA350" s="211"/>
      <c r="AB350" s="211"/>
      <c r="AC350" s="211"/>
      <c r="AD350" s="211"/>
      <c r="AE350" s="211"/>
      <c r="AF350" s="211"/>
      <c r="AG350" s="211" t="s">
        <v>197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53" t="s">
        <v>478</v>
      </c>
      <c r="D351" s="221"/>
      <c r="E351" s="222">
        <v>648.24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1"/>
      <c r="Z351" s="211"/>
      <c r="AA351" s="211"/>
      <c r="AB351" s="211"/>
      <c r="AC351" s="211"/>
      <c r="AD351" s="211"/>
      <c r="AE351" s="211"/>
      <c r="AF351" s="211"/>
      <c r="AG351" s="211" t="s">
        <v>197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18"/>
      <c r="B352" s="219"/>
      <c r="C352" s="253" t="s">
        <v>479</v>
      </c>
      <c r="D352" s="221"/>
      <c r="E352" s="222">
        <v>574.75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1"/>
      <c r="Z352" s="211"/>
      <c r="AA352" s="211"/>
      <c r="AB352" s="211"/>
      <c r="AC352" s="211"/>
      <c r="AD352" s="211"/>
      <c r="AE352" s="211"/>
      <c r="AF352" s="211"/>
      <c r="AG352" s="211" t="s">
        <v>197</v>
      </c>
      <c r="AH352" s="211">
        <v>0</v>
      </c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1" x14ac:dyDescent="0.2">
      <c r="A353" s="218"/>
      <c r="B353" s="219"/>
      <c r="C353" s="253" t="s">
        <v>480</v>
      </c>
      <c r="D353" s="221"/>
      <c r="E353" s="222">
        <v>335.53</v>
      </c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1"/>
      <c r="Z353" s="211"/>
      <c r="AA353" s="211"/>
      <c r="AB353" s="211"/>
      <c r="AC353" s="211"/>
      <c r="AD353" s="211"/>
      <c r="AE353" s="211"/>
      <c r="AF353" s="211"/>
      <c r="AG353" s="211" t="s">
        <v>197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53" t="s">
        <v>481</v>
      </c>
      <c r="D354" s="221"/>
      <c r="E354" s="222">
        <v>70.34</v>
      </c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1"/>
      <c r="Z354" s="211"/>
      <c r="AA354" s="211"/>
      <c r="AB354" s="211"/>
      <c r="AC354" s="211"/>
      <c r="AD354" s="211"/>
      <c r="AE354" s="211"/>
      <c r="AF354" s="211"/>
      <c r="AG354" s="211" t="s">
        <v>197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53" t="s">
        <v>482</v>
      </c>
      <c r="D355" s="221"/>
      <c r="E355" s="222">
        <v>207.4</v>
      </c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1"/>
      <c r="Z355" s="211"/>
      <c r="AA355" s="211"/>
      <c r="AB355" s="211"/>
      <c r="AC355" s="211"/>
      <c r="AD355" s="211"/>
      <c r="AE355" s="211"/>
      <c r="AF355" s="211"/>
      <c r="AG355" s="211" t="s">
        <v>197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53" t="s">
        <v>483</v>
      </c>
      <c r="D356" s="221"/>
      <c r="E356" s="222">
        <v>207.4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1"/>
      <c r="Z356" s="211"/>
      <c r="AA356" s="211"/>
      <c r="AB356" s="211"/>
      <c r="AC356" s="211"/>
      <c r="AD356" s="211"/>
      <c r="AE356" s="211"/>
      <c r="AF356" s="211"/>
      <c r="AG356" s="211" t="s">
        <v>197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18"/>
      <c r="B357" s="219"/>
      <c r="C357" s="253" t="s">
        <v>484</v>
      </c>
      <c r="D357" s="221"/>
      <c r="E357" s="222">
        <v>172.31</v>
      </c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1"/>
      <c r="Z357" s="211"/>
      <c r="AA357" s="211"/>
      <c r="AB357" s="211"/>
      <c r="AC357" s="211"/>
      <c r="AD357" s="211"/>
      <c r="AE357" s="211"/>
      <c r="AF357" s="211"/>
      <c r="AG357" s="211" t="s">
        <v>197</v>
      </c>
      <c r="AH357" s="211">
        <v>0</v>
      </c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1" x14ac:dyDescent="0.2">
      <c r="A358" s="218"/>
      <c r="B358" s="219"/>
      <c r="C358" s="253" t="s">
        <v>485</v>
      </c>
      <c r="D358" s="221"/>
      <c r="E358" s="222">
        <v>170.1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1"/>
      <c r="Z358" s="211"/>
      <c r="AA358" s="211"/>
      <c r="AB358" s="211"/>
      <c r="AC358" s="211"/>
      <c r="AD358" s="211"/>
      <c r="AE358" s="211"/>
      <c r="AF358" s="211"/>
      <c r="AG358" s="211" t="s">
        <v>197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ht="33.75" outlineLevel="1" x14ac:dyDescent="0.2">
      <c r="A359" s="230">
        <v>33</v>
      </c>
      <c r="B359" s="231" t="s">
        <v>486</v>
      </c>
      <c r="C359" s="249" t="s">
        <v>487</v>
      </c>
      <c r="D359" s="232" t="s">
        <v>237</v>
      </c>
      <c r="E359" s="233">
        <v>8123.1314400000001</v>
      </c>
      <c r="F359" s="234"/>
      <c r="G359" s="235">
        <f>ROUND(E359*F359,2)</f>
        <v>0</v>
      </c>
      <c r="H359" s="234"/>
      <c r="I359" s="235">
        <f>ROUND(E359*H359,2)</f>
        <v>0</v>
      </c>
      <c r="J359" s="234"/>
      <c r="K359" s="235">
        <f>ROUND(E359*J359,2)</f>
        <v>0</v>
      </c>
      <c r="L359" s="235">
        <v>21</v>
      </c>
      <c r="M359" s="235">
        <f>G359*(1+L359/100)</f>
        <v>0</v>
      </c>
      <c r="N359" s="235">
        <v>8.1999999999999998E-4</v>
      </c>
      <c r="O359" s="235">
        <f>ROUND(E359*N359,2)</f>
        <v>6.66</v>
      </c>
      <c r="P359" s="235">
        <v>0</v>
      </c>
      <c r="Q359" s="235">
        <f>ROUND(E359*P359,2)</f>
        <v>0</v>
      </c>
      <c r="R359" s="235" t="s">
        <v>474</v>
      </c>
      <c r="S359" s="235" t="s">
        <v>148</v>
      </c>
      <c r="T359" s="236" t="s">
        <v>148</v>
      </c>
      <c r="U359" s="220">
        <v>6.0000000000000001E-3</v>
      </c>
      <c r="V359" s="220">
        <f>ROUND(E359*U359,2)</f>
        <v>48.74</v>
      </c>
      <c r="W359" s="220"/>
      <c r="X359" s="220" t="s">
        <v>181</v>
      </c>
      <c r="Y359" s="211"/>
      <c r="Z359" s="211"/>
      <c r="AA359" s="211"/>
      <c r="AB359" s="211"/>
      <c r="AC359" s="211"/>
      <c r="AD359" s="211"/>
      <c r="AE359" s="211"/>
      <c r="AF359" s="211"/>
      <c r="AG359" s="211" t="s">
        <v>182</v>
      </c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1" x14ac:dyDescent="0.2">
      <c r="A360" s="218"/>
      <c r="B360" s="219"/>
      <c r="C360" s="266" t="s">
        <v>475</v>
      </c>
      <c r="D360" s="265"/>
      <c r="E360" s="265"/>
      <c r="F360" s="265"/>
      <c r="G360" s="265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1"/>
      <c r="Z360" s="211"/>
      <c r="AA360" s="211"/>
      <c r="AB360" s="211"/>
      <c r="AC360" s="211"/>
      <c r="AD360" s="211"/>
      <c r="AE360" s="211"/>
      <c r="AF360" s="211"/>
      <c r="AG360" s="211" t="s">
        <v>233</v>
      </c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1" x14ac:dyDescent="0.2">
      <c r="A361" s="218"/>
      <c r="B361" s="219"/>
      <c r="C361" s="267" t="s">
        <v>244</v>
      </c>
      <c r="D361" s="257"/>
      <c r="E361" s="258"/>
      <c r="F361" s="220"/>
      <c r="G361" s="220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11"/>
      <c r="Z361" s="211"/>
      <c r="AA361" s="211"/>
      <c r="AB361" s="211"/>
      <c r="AC361" s="211"/>
      <c r="AD361" s="211"/>
      <c r="AE361" s="211"/>
      <c r="AF361" s="211"/>
      <c r="AG361" s="211" t="s">
        <v>197</v>
      </c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18"/>
      <c r="B362" s="219"/>
      <c r="C362" s="268" t="s">
        <v>488</v>
      </c>
      <c r="D362" s="257"/>
      <c r="E362" s="258">
        <v>1060.72</v>
      </c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1"/>
      <c r="Z362" s="211"/>
      <c r="AA362" s="211"/>
      <c r="AB362" s="211"/>
      <c r="AC362" s="211"/>
      <c r="AD362" s="211"/>
      <c r="AE362" s="211"/>
      <c r="AF362" s="211"/>
      <c r="AG362" s="211" t="s">
        <v>197</v>
      </c>
      <c r="AH362" s="211">
        <v>2</v>
      </c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1" x14ac:dyDescent="0.2">
      <c r="A363" s="218"/>
      <c r="B363" s="219"/>
      <c r="C363" s="268" t="s">
        <v>489</v>
      </c>
      <c r="D363" s="257"/>
      <c r="E363" s="258">
        <v>614.78</v>
      </c>
      <c r="F363" s="220"/>
      <c r="G363" s="220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11"/>
      <c r="Z363" s="211"/>
      <c r="AA363" s="211"/>
      <c r="AB363" s="211"/>
      <c r="AC363" s="211"/>
      <c r="AD363" s="211"/>
      <c r="AE363" s="211"/>
      <c r="AF363" s="211"/>
      <c r="AG363" s="211" t="s">
        <v>197</v>
      </c>
      <c r="AH363" s="211">
        <v>2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outlineLevel="1" x14ac:dyDescent="0.2">
      <c r="A364" s="218"/>
      <c r="B364" s="219"/>
      <c r="C364" s="268" t="s">
        <v>490</v>
      </c>
      <c r="D364" s="257"/>
      <c r="E364" s="258">
        <v>648.24</v>
      </c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1"/>
      <c r="Z364" s="211"/>
      <c r="AA364" s="211"/>
      <c r="AB364" s="211"/>
      <c r="AC364" s="211"/>
      <c r="AD364" s="211"/>
      <c r="AE364" s="211"/>
      <c r="AF364" s="211"/>
      <c r="AG364" s="211" t="s">
        <v>197</v>
      </c>
      <c r="AH364" s="211">
        <v>2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1" x14ac:dyDescent="0.2">
      <c r="A365" s="218"/>
      <c r="B365" s="219"/>
      <c r="C365" s="268" t="s">
        <v>491</v>
      </c>
      <c r="D365" s="257"/>
      <c r="E365" s="258">
        <v>574.75</v>
      </c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11"/>
      <c r="Z365" s="211"/>
      <c r="AA365" s="211"/>
      <c r="AB365" s="211"/>
      <c r="AC365" s="211"/>
      <c r="AD365" s="211"/>
      <c r="AE365" s="211"/>
      <c r="AF365" s="211"/>
      <c r="AG365" s="211" t="s">
        <v>197</v>
      </c>
      <c r="AH365" s="211">
        <v>2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outlineLevel="1" x14ac:dyDescent="0.2">
      <c r="A366" s="218"/>
      <c r="B366" s="219"/>
      <c r="C366" s="268" t="s">
        <v>492</v>
      </c>
      <c r="D366" s="257"/>
      <c r="E366" s="258">
        <v>335.53</v>
      </c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1"/>
      <c r="Z366" s="211"/>
      <c r="AA366" s="211"/>
      <c r="AB366" s="211"/>
      <c r="AC366" s="211"/>
      <c r="AD366" s="211"/>
      <c r="AE366" s="211"/>
      <c r="AF366" s="211"/>
      <c r="AG366" s="211" t="s">
        <v>197</v>
      </c>
      <c r="AH366" s="211">
        <v>2</v>
      </c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</row>
    <row r="367" spans="1:60" outlineLevel="1" x14ac:dyDescent="0.2">
      <c r="A367" s="218"/>
      <c r="B367" s="219"/>
      <c r="C367" s="268" t="s">
        <v>493</v>
      </c>
      <c r="D367" s="257"/>
      <c r="E367" s="258">
        <v>70.34</v>
      </c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11"/>
      <c r="Z367" s="211"/>
      <c r="AA367" s="211"/>
      <c r="AB367" s="211"/>
      <c r="AC367" s="211"/>
      <c r="AD367" s="211"/>
      <c r="AE367" s="211"/>
      <c r="AF367" s="211"/>
      <c r="AG367" s="211" t="s">
        <v>197</v>
      </c>
      <c r="AH367" s="211">
        <v>2</v>
      </c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1" x14ac:dyDescent="0.2">
      <c r="A368" s="218"/>
      <c r="B368" s="219"/>
      <c r="C368" s="268" t="s">
        <v>494</v>
      </c>
      <c r="D368" s="257"/>
      <c r="E368" s="258">
        <v>207.4</v>
      </c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1"/>
      <c r="Z368" s="211"/>
      <c r="AA368" s="211"/>
      <c r="AB368" s="211"/>
      <c r="AC368" s="211"/>
      <c r="AD368" s="211"/>
      <c r="AE368" s="211"/>
      <c r="AF368" s="211"/>
      <c r="AG368" s="211" t="s">
        <v>197</v>
      </c>
      <c r="AH368" s="211">
        <v>2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1" x14ac:dyDescent="0.2">
      <c r="A369" s="218"/>
      <c r="B369" s="219"/>
      <c r="C369" s="268" t="s">
        <v>495</v>
      </c>
      <c r="D369" s="257"/>
      <c r="E369" s="258">
        <v>207.4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1"/>
      <c r="Z369" s="211"/>
      <c r="AA369" s="211"/>
      <c r="AB369" s="211"/>
      <c r="AC369" s="211"/>
      <c r="AD369" s="211"/>
      <c r="AE369" s="211"/>
      <c r="AF369" s="211"/>
      <c r="AG369" s="211" t="s">
        <v>197</v>
      </c>
      <c r="AH369" s="211">
        <v>2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18"/>
      <c r="B370" s="219"/>
      <c r="C370" s="268" t="s">
        <v>496</v>
      </c>
      <c r="D370" s="257"/>
      <c r="E370" s="258">
        <v>172.31</v>
      </c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11"/>
      <c r="Z370" s="211"/>
      <c r="AA370" s="211"/>
      <c r="AB370" s="211"/>
      <c r="AC370" s="211"/>
      <c r="AD370" s="211"/>
      <c r="AE370" s="211"/>
      <c r="AF370" s="211"/>
      <c r="AG370" s="211" t="s">
        <v>197</v>
      </c>
      <c r="AH370" s="211">
        <v>2</v>
      </c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outlineLevel="1" x14ac:dyDescent="0.2">
      <c r="A371" s="218"/>
      <c r="B371" s="219"/>
      <c r="C371" s="268" t="s">
        <v>497</v>
      </c>
      <c r="D371" s="257"/>
      <c r="E371" s="258">
        <v>170.1</v>
      </c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1"/>
      <c r="Z371" s="211"/>
      <c r="AA371" s="211"/>
      <c r="AB371" s="211"/>
      <c r="AC371" s="211"/>
      <c r="AD371" s="211"/>
      <c r="AE371" s="211"/>
      <c r="AF371" s="211"/>
      <c r="AG371" s="211" t="s">
        <v>197</v>
      </c>
      <c r="AH371" s="211">
        <v>2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1" x14ac:dyDescent="0.2">
      <c r="A372" s="218"/>
      <c r="B372" s="219"/>
      <c r="C372" s="269" t="s">
        <v>247</v>
      </c>
      <c r="D372" s="259"/>
      <c r="E372" s="260"/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1"/>
      <c r="Z372" s="211"/>
      <c r="AA372" s="211"/>
      <c r="AB372" s="211"/>
      <c r="AC372" s="211"/>
      <c r="AD372" s="211"/>
      <c r="AE372" s="211"/>
      <c r="AF372" s="211"/>
      <c r="AG372" s="211" t="s">
        <v>197</v>
      </c>
      <c r="AH372" s="211">
        <v>3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1" x14ac:dyDescent="0.2">
      <c r="A373" s="218"/>
      <c r="B373" s="219"/>
      <c r="C373" s="267" t="s">
        <v>248</v>
      </c>
      <c r="D373" s="257"/>
      <c r="E373" s="258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11"/>
      <c r="Z373" s="211"/>
      <c r="AA373" s="211"/>
      <c r="AB373" s="211"/>
      <c r="AC373" s="211"/>
      <c r="AD373" s="211"/>
      <c r="AE373" s="211"/>
      <c r="AF373" s="211"/>
      <c r="AG373" s="211" t="s">
        <v>197</v>
      </c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outlineLevel="1" x14ac:dyDescent="0.2">
      <c r="A374" s="218"/>
      <c r="B374" s="219"/>
      <c r="C374" s="253" t="s">
        <v>498</v>
      </c>
      <c r="D374" s="221"/>
      <c r="E374" s="222">
        <v>8123.13</v>
      </c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11"/>
      <c r="Z374" s="211"/>
      <c r="AA374" s="211"/>
      <c r="AB374" s="211"/>
      <c r="AC374" s="211"/>
      <c r="AD374" s="211"/>
      <c r="AE374" s="211"/>
      <c r="AF374" s="211"/>
      <c r="AG374" s="211" t="s">
        <v>197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ht="22.5" outlineLevel="1" x14ac:dyDescent="0.2">
      <c r="A375" s="240">
        <v>34</v>
      </c>
      <c r="B375" s="241" t="s">
        <v>499</v>
      </c>
      <c r="C375" s="252" t="s">
        <v>500</v>
      </c>
      <c r="D375" s="242" t="s">
        <v>237</v>
      </c>
      <c r="E375" s="243">
        <v>4061.5657200000001</v>
      </c>
      <c r="F375" s="244"/>
      <c r="G375" s="245">
        <f>ROUND(E375*F375,2)</f>
        <v>0</v>
      </c>
      <c r="H375" s="244"/>
      <c r="I375" s="245">
        <f>ROUND(E375*H375,2)</f>
        <v>0</v>
      </c>
      <c r="J375" s="244"/>
      <c r="K375" s="245">
        <f>ROUND(E375*J375,2)</f>
        <v>0</v>
      </c>
      <c r="L375" s="245">
        <v>21</v>
      </c>
      <c r="M375" s="245">
        <f>G375*(1+L375/100)</f>
        <v>0</v>
      </c>
      <c r="N375" s="245">
        <v>0</v>
      </c>
      <c r="O375" s="245">
        <f>ROUND(E375*N375,2)</f>
        <v>0</v>
      </c>
      <c r="P375" s="245">
        <v>0</v>
      </c>
      <c r="Q375" s="245">
        <f>ROUND(E375*P375,2)</f>
        <v>0</v>
      </c>
      <c r="R375" s="245" t="s">
        <v>474</v>
      </c>
      <c r="S375" s="245" t="s">
        <v>148</v>
      </c>
      <c r="T375" s="246" t="s">
        <v>148</v>
      </c>
      <c r="U375" s="220">
        <v>0.105</v>
      </c>
      <c r="V375" s="220">
        <f>ROUND(E375*U375,2)</f>
        <v>426.46</v>
      </c>
      <c r="W375" s="220"/>
      <c r="X375" s="220" t="s">
        <v>181</v>
      </c>
      <c r="Y375" s="211"/>
      <c r="Z375" s="211"/>
      <c r="AA375" s="211"/>
      <c r="AB375" s="211"/>
      <c r="AC375" s="211"/>
      <c r="AD375" s="211"/>
      <c r="AE375" s="211"/>
      <c r="AF375" s="211"/>
      <c r="AG375" s="211" t="s">
        <v>182</v>
      </c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1" x14ac:dyDescent="0.2">
      <c r="A376" s="230">
        <v>35</v>
      </c>
      <c r="B376" s="231" t="s">
        <v>501</v>
      </c>
      <c r="C376" s="249" t="s">
        <v>502</v>
      </c>
      <c r="D376" s="232" t="s">
        <v>237</v>
      </c>
      <c r="E376" s="233">
        <v>407.85</v>
      </c>
      <c r="F376" s="234"/>
      <c r="G376" s="235">
        <f>ROUND(E376*F376,2)</f>
        <v>0</v>
      </c>
      <c r="H376" s="234"/>
      <c r="I376" s="235">
        <f>ROUND(E376*H376,2)</f>
        <v>0</v>
      </c>
      <c r="J376" s="234"/>
      <c r="K376" s="235">
        <f>ROUND(E376*J376,2)</f>
        <v>0</v>
      </c>
      <c r="L376" s="235">
        <v>21</v>
      </c>
      <c r="M376" s="235">
        <f>G376*(1+L376/100)</f>
        <v>0</v>
      </c>
      <c r="N376" s="235">
        <v>5.9199999999999999E-3</v>
      </c>
      <c r="O376" s="235">
        <f>ROUND(E376*N376,2)</f>
        <v>2.41</v>
      </c>
      <c r="P376" s="235">
        <v>0</v>
      </c>
      <c r="Q376" s="235">
        <f>ROUND(E376*P376,2)</f>
        <v>0</v>
      </c>
      <c r="R376" s="235" t="s">
        <v>474</v>
      </c>
      <c r="S376" s="235" t="s">
        <v>148</v>
      </c>
      <c r="T376" s="236" t="s">
        <v>148</v>
      </c>
      <c r="U376" s="220">
        <v>0.26</v>
      </c>
      <c r="V376" s="220">
        <f>ROUND(E376*U376,2)</f>
        <v>106.04</v>
      </c>
      <c r="W376" s="220"/>
      <c r="X376" s="220" t="s">
        <v>181</v>
      </c>
      <c r="Y376" s="211"/>
      <c r="Z376" s="211"/>
      <c r="AA376" s="211"/>
      <c r="AB376" s="211"/>
      <c r="AC376" s="211"/>
      <c r="AD376" s="211"/>
      <c r="AE376" s="211"/>
      <c r="AF376" s="211"/>
      <c r="AG376" s="211" t="s">
        <v>182</v>
      </c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1" x14ac:dyDescent="0.2">
      <c r="A377" s="218"/>
      <c r="B377" s="219"/>
      <c r="C377" s="267" t="s">
        <v>244</v>
      </c>
      <c r="D377" s="257"/>
      <c r="E377" s="258"/>
      <c r="F377" s="220"/>
      <c r="G377" s="220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11"/>
      <c r="Z377" s="211"/>
      <c r="AA377" s="211"/>
      <c r="AB377" s="211"/>
      <c r="AC377" s="211"/>
      <c r="AD377" s="211"/>
      <c r="AE377" s="211"/>
      <c r="AF377" s="211"/>
      <c r="AG377" s="211" t="s">
        <v>197</v>
      </c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1" x14ac:dyDescent="0.2">
      <c r="A378" s="218"/>
      <c r="B378" s="219"/>
      <c r="C378" s="268" t="s">
        <v>438</v>
      </c>
      <c r="D378" s="257"/>
      <c r="E378" s="258">
        <v>41.8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1"/>
      <c r="Z378" s="211"/>
      <c r="AA378" s="211"/>
      <c r="AB378" s="211"/>
      <c r="AC378" s="211"/>
      <c r="AD378" s="211"/>
      <c r="AE378" s="211"/>
      <c r="AF378" s="211"/>
      <c r="AG378" s="211" t="s">
        <v>197</v>
      </c>
      <c r="AH378" s="211">
        <v>2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1" x14ac:dyDescent="0.2">
      <c r="A379" s="218"/>
      <c r="B379" s="219"/>
      <c r="C379" s="268" t="s">
        <v>439</v>
      </c>
      <c r="D379" s="257"/>
      <c r="E379" s="258">
        <v>20.399999999999999</v>
      </c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11"/>
      <c r="Z379" s="211"/>
      <c r="AA379" s="211"/>
      <c r="AB379" s="211"/>
      <c r="AC379" s="211"/>
      <c r="AD379" s="211"/>
      <c r="AE379" s="211"/>
      <c r="AF379" s="211"/>
      <c r="AG379" s="211" t="s">
        <v>197</v>
      </c>
      <c r="AH379" s="211">
        <v>2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1" x14ac:dyDescent="0.2">
      <c r="A380" s="218"/>
      <c r="B380" s="219"/>
      <c r="C380" s="268" t="s">
        <v>440</v>
      </c>
      <c r="D380" s="257"/>
      <c r="E380" s="258">
        <v>18.899999999999999</v>
      </c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1"/>
      <c r="Z380" s="211"/>
      <c r="AA380" s="211"/>
      <c r="AB380" s="211"/>
      <c r="AC380" s="211"/>
      <c r="AD380" s="211"/>
      <c r="AE380" s="211"/>
      <c r="AF380" s="211"/>
      <c r="AG380" s="211" t="s">
        <v>197</v>
      </c>
      <c r="AH380" s="211">
        <v>2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1" x14ac:dyDescent="0.2">
      <c r="A381" s="218"/>
      <c r="B381" s="219"/>
      <c r="C381" s="268" t="s">
        <v>441</v>
      </c>
      <c r="D381" s="257"/>
      <c r="E381" s="258">
        <v>2</v>
      </c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1"/>
      <c r="Z381" s="211"/>
      <c r="AA381" s="211"/>
      <c r="AB381" s="211"/>
      <c r="AC381" s="211"/>
      <c r="AD381" s="211"/>
      <c r="AE381" s="211"/>
      <c r="AF381" s="211"/>
      <c r="AG381" s="211" t="s">
        <v>197</v>
      </c>
      <c r="AH381" s="211">
        <v>2</v>
      </c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1" x14ac:dyDescent="0.2">
      <c r="A382" s="218"/>
      <c r="B382" s="219"/>
      <c r="C382" s="268" t="s">
        <v>442</v>
      </c>
      <c r="D382" s="257"/>
      <c r="E382" s="258">
        <v>2</v>
      </c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1"/>
      <c r="Z382" s="211"/>
      <c r="AA382" s="211"/>
      <c r="AB382" s="211"/>
      <c r="AC382" s="211"/>
      <c r="AD382" s="211"/>
      <c r="AE382" s="211"/>
      <c r="AF382" s="211"/>
      <c r="AG382" s="211" t="s">
        <v>197</v>
      </c>
      <c r="AH382" s="211">
        <v>2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1" x14ac:dyDescent="0.2">
      <c r="A383" s="218"/>
      <c r="B383" s="219"/>
      <c r="C383" s="268" t="s">
        <v>443</v>
      </c>
      <c r="D383" s="257"/>
      <c r="E383" s="258">
        <v>2.06</v>
      </c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11"/>
      <c r="Z383" s="211"/>
      <c r="AA383" s="211"/>
      <c r="AB383" s="211"/>
      <c r="AC383" s="211"/>
      <c r="AD383" s="211"/>
      <c r="AE383" s="211"/>
      <c r="AF383" s="211"/>
      <c r="AG383" s="211" t="s">
        <v>197</v>
      </c>
      <c r="AH383" s="211">
        <v>2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1" x14ac:dyDescent="0.2">
      <c r="A384" s="218"/>
      <c r="B384" s="219"/>
      <c r="C384" s="268" t="s">
        <v>444</v>
      </c>
      <c r="D384" s="257"/>
      <c r="E384" s="258">
        <v>1.6</v>
      </c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1"/>
      <c r="Z384" s="211"/>
      <c r="AA384" s="211"/>
      <c r="AB384" s="211"/>
      <c r="AC384" s="211"/>
      <c r="AD384" s="211"/>
      <c r="AE384" s="211"/>
      <c r="AF384" s="211"/>
      <c r="AG384" s="211" t="s">
        <v>197</v>
      </c>
      <c r="AH384" s="211">
        <v>2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1" x14ac:dyDescent="0.2">
      <c r="A385" s="218"/>
      <c r="B385" s="219"/>
      <c r="C385" s="268" t="s">
        <v>445</v>
      </c>
      <c r="D385" s="257"/>
      <c r="E385" s="258">
        <v>10</v>
      </c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1"/>
      <c r="Z385" s="211"/>
      <c r="AA385" s="211"/>
      <c r="AB385" s="211"/>
      <c r="AC385" s="211"/>
      <c r="AD385" s="211"/>
      <c r="AE385" s="211"/>
      <c r="AF385" s="211"/>
      <c r="AG385" s="211" t="s">
        <v>197</v>
      </c>
      <c r="AH385" s="211">
        <v>2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1" x14ac:dyDescent="0.2">
      <c r="A386" s="218"/>
      <c r="B386" s="219"/>
      <c r="C386" s="268" t="s">
        <v>446</v>
      </c>
      <c r="D386" s="257"/>
      <c r="E386" s="258">
        <v>4.4000000000000004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1"/>
      <c r="Z386" s="211"/>
      <c r="AA386" s="211"/>
      <c r="AB386" s="211"/>
      <c r="AC386" s="211"/>
      <c r="AD386" s="211"/>
      <c r="AE386" s="211"/>
      <c r="AF386" s="211"/>
      <c r="AG386" s="211" t="s">
        <v>197</v>
      </c>
      <c r="AH386" s="211">
        <v>2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1" x14ac:dyDescent="0.2">
      <c r="A387" s="218"/>
      <c r="B387" s="219"/>
      <c r="C387" s="268" t="s">
        <v>447</v>
      </c>
      <c r="D387" s="257"/>
      <c r="E387" s="258">
        <v>15</v>
      </c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1"/>
      <c r="Z387" s="211"/>
      <c r="AA387" s="211"/>
      <c r="AB387" s="211"/>
      <c r="AC387" s="211"/>
      <c r="AD387" s="211"/>
      <c r="AE387" s="211"/>
      <c r="AF387" s="211"/>
      <c r="AG387" s="211" t="s">
        <v>197</v>
      </c>
      <c r="AH387" s="211">
        <v>2</v>
      </c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1" x14ac:dyDescent="0.2">
      <c r="A388" s="218"/>
      <c r="B388" s="219"/>
      <c r="C388" s="268" t="s">
        <v>448</v>
      </c>
      <c r="D388" s="257"/>
      <c r="E388" s="258">
        <v>46.8</v>
      </c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1"/>
      <c r="Z388" s="211"/>
      <c r="AA388" s="211"/>
      <c r="AB388" s="211"/>
      <c r="AC388" s="211"/>
      <c r="AD388" s="211"/>
      <c r="AE388" s="211"/>
      <c r="AF388" s="211"/>
      <c r="AG388" s="211" t="s">
        <v>197</v>
      </c>
      <c r="AH388" s="211">
        <v>2</v>
      </c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outlineLevel="1" x14ac:dyDescent="0.2">
      <c r="A389" s="218"/>
      <c r="B389" s="219"/>
      <c r="C389" s="268" t="s">
        <v>449</v>
      </c>
      <c r="D389" s="257"/>
      <c r="E389" s="258">
        <v>18</v>
      </c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1"/>
      <c r="Z389" s="211"/>
      <c r="AA389" s="211"/>
      <c r="AB389" s="211"/>
      <c r="AC389" s="211"/>
      <c r="AD389" s="211"/>
      <c r="AE389" s="211"/>
      <c r="AF389" s="211"/>
      <c r="AG389" s="211" t="s">
        <v>197</v>
      </c>
      <c r="AH389" s="211">
        <v>2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1" x14ac:dyDescent="0.2">
      <c r="A390" s="218"/>
      <c r="B390" s="219"/>
      <c r="C390" s="268" t="s">
        <v>450</v>
      </c>
      <c r="D390" s="257"/>
      <c r="E390" s="258">
        <v>10.23</v>
      </c>
      <c r="F390" s="220"/>
      <c r="G390" s="220"/>
      <c r="H390" s="220"/>
      <c r="I390" s="220"/>
      <c r="J390" s="220"/>
      <c r="K390" s="220"/>
      <c r="L390" s="220"/>
      <c r="M390" s="220"/>
      <c r="N390" s="220"/>
      <c r="O390" s="220"/>
      <c r="P390" s="220"/>
      <c r="Q390" s="220"/>
      <c r="R390" s="220"/>
      <c r="S390" s="220"/>
      <c r="T390" s="220"/>
      <c r="U390" s="220"/>
      <c r="V390" s="220"/>
      <c r="W390" s="220"/>
      <c r="X390" s="220"/>
      <c r="Y390" s="211"/>
      <c r="Z390" s="211"/>
      <c r="AA390" s="211"/>
      <c r="AB390" s="211"/>
      <c r="AC390" s="211"/>
      <c r="AD390" s="211"/>
      <c r="AE390" s="211"/>
      <c r="AF390" s="211"/>
      <c r="AG390" s="211" t="s">
        <v>197</v>
      </c>
      <c r="AH390" s="211">
        <v>2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1" x14ac:dyDescent="0.2">
      <c r="A391" s="218"/>
      <c r="B391" s="219"/>
      <c r="C391" s="268" t="s">
        <v>451</v>
      </c>
      <c r="D391" s="257"/>
      <c r="E391" s="258">
        <v>1.8</v>
      </c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1"/>
      <c r="Z391" s="211"/>
      <c r="AA391" s="211"/>
      <c r="AB391" s="211"/>
      <c r="AC391" s="211"/>
      <c r="AD391" s="211"/>
      <c r="AE391" s="211"/>
      <c r="AF391" s="211"/>
      <c r="AG391" s="211" t="s">
        <v>197</v>
      </c>
      <c r="AH391" s="211">
        <v>2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18"/>
      <c r="B392" s="219"/>
      <c r="C392" s="268" t="s">
        <v>452</v>
      </c>
      <c r="D392" s="257"/>
      <c r="E392" s="258">
        <v>1</v>
      </c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11"/>
      <c r="Z392" s="211"/>
      <c r="AA392" s="211"/>
      <c r="AB392" s="211"/>
      <c r="AC392" s="211"/>
      <c r="AD392" s="211"/>
      <c r="AE392" s="211"/>
      <c r="AF392" s="211"/>
      <c r="AG392" s="211" t="s">
        <v>197</v>
      </c>
      <c r="AH392" s="211">
        <v>2</v>
      </c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outlineLevel="1" x14ac:dyDescent="0.2">
      <c r="A393" s="218"/>
      <c r="B393" s="219"/>
      <c r="C393" s="268" t="s">
        <v>453</v>
      </c>
      <c r="D393" s="257"/>
      <c r="E393" s="258">
        <v>1.25</v>
      </c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1"/>
      <c r="Z393" s="211"/>
      <c r="AA393" s="211"/>
      <c r="AB393" s="211"/>
      <c r="AC393" s="211"/>
      <c r="AD393" s="211"/>
      <c r="AE393" s="211"/>
      <c r="AF393" s="211"/>
      <c r="AG393" s="211" t="s">
        <v>197</v>
      </c>
      <c r="AH393" s="211">
        <v>2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1" x14ac:dyDescent="0.2">
      <c r="A394" s="218"/>
      <c r="B394" s="219"/>
      <c r="C394" s="268" t="s">
        <v>454</v>
      </c>
      <c r="D394" s="257"/>
      <c r="E394" s="258">
        <v>4.2</v>
      </c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1"/>
      <c r="Z394" s="211"/>
      <c r="AA394" s="211"/>
      <c r="AB394" s="211"/>
      <c r="AC394" s="211"/>
      <c r="AD394" s="211"/>
      <c r="AE394" s="211"/>
      <c r="AF394" s="211"/>
      <c r="AG394" s="211" t="s">
        <v>197</v>
      </c>
      <c r="AH394" s="211">
        <v>2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1" x14ac:dyDescent="0.2">
      <c r="A395" s="218"/>
      <c r="B395" s="219"/>
      <c r="C395" s="268" t="s">
        <v>455</v>
      </c>
      <c r="D395" s="257"/>
      <c r="E395" s="258">
        <v>7.8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1"/>
      <c r="Z395" s="211"/>
      <c r="AA395" s="211"/>
      <c r="AB395" s="211"/>
      <c r="AC395" s="211"/>
      <c r="AD395" s="211"/>
      <c r="AE395" s="211"/>
      <c r="AF395" s="211"/>
      <c r="AG395" s="211" t="s">
        <v>197</v>
      </c>
      <c r="AH395" s="211">
        <v>2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outlineLevel="1" x14ac:dyDescent="0.2">
      <c r="A396" s="218"/>
      <c r="B396" s="219"/>
      <c r="C396" s="268" t="s">
        <v>456</v>
      </c>
      <c r="D396" s="257"/>
      <c r="E396" s="258">
        <v>22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1"/>
      <c r="Z396" s="211"/>
      <c r="AA396" s="211"/>
      <c r="AB396" s="211"/>
      <c r="AC396" s="211"/>
      <c r="AD396" s="211"/>
      <c r="AE396" s="211"/>
      <c r="AF396" s="211"/>
      <c r="AG396" s="211" t="s">
        <v>197</v>
      </c>
      <c r="AH396" s="211">
        <v>2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outlineLevel="1" x14ac:dyDescent="0.2">
      <c r="A397" s="218"/>
      <c r="B397" s="219"/>
      <c r="C397" s="268" t="s">
        <v>457</v>
      </c>
      <c r="D397" s="257"/>
      <c r="E397" s="258">
        <v>2.9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1"/>
      <c r="Z397" s="211"/>
      <c r="AA397" s="211"/>
      <c r="AB397" s="211"/>
      <c r="AC397" s="211"/>
      <c r="AD397" s="211"/>
      <c r="AE397" s="211"/>
      <c r="AF397" s="211"/>
      <c r="AG397" s="211" t="s">
        <v>197</v>
      </c>
      <c r="AH397" s="211">
        <v>2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1" x14ac:dyDescent="0.2">
      <c r="A398" s="218"/>
      <c r="B398" s="219"/>
      <c r="C398" s="268" t="s">
        <v>458</v>
      </c>
      <c r="D398" s="257"/>
      <c r="E398" s="258">
        <v>1.94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1"/>
      <c r="Z398" s="211"/>
      <c r="AA398" s="211"/>
      <c r="AB398" s="211"/>
      <c r="AC398" s="211"/>
      <c r="AD398" s="211"/>
      <c r="AE398" s="211"/>
      <c r="AF398" s="211"/>
      <c r="AG398" s="211" t="s">
        <v>197</v>
      </c>
      <c r="AH398" s="211">
        <v>2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1" x14ac:dyDescent="0.2">
      <c r="A399" s="218"/>
      <c r="B399" s="219"/>
      <c r="C399" s="268" t="s">
        <v>459</v>
      </c>
      <c r="D399" s="257"/>
      <c r="E399" s="258">
        <v>3.58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1"/>
      <c r="Z399" s="211"/>
      <c r="AA399" s="211"/>
      <c r="AB399" s="211"/>
      <c r="AC399" s="211"/>
      <c r="AD399" s="211"/>
      <c r="AE399" s="211"/>
      <c r="AF399" s="211"/>
      <c r="AG399" s="211" t="s">
        <v>197</v>
      </c>
      <c r="AH399" s="211">
        <v>2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1" x14ac:dyDescent="0.2">
      <c r="A400" s="218"/>
      <c r="B400" s="219"/>
      <c r="C400" s="268" t="s">
        <v>460</v>
      </c>
      <c r="D400" s="257"/>
      <c r="E400" s="258">
        <v>3.58</v>
      </c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11"/>
      <c r="Z400" s="211"/>
      <c r="AA400" s="211"/>
      <c r="AB400" s="211"/>
      <c r="AC400" s="211"/>
      <c r="AD400" s="211"/>
      <c r="AE400" s="211"/>
      <c r="AF400" s="211"/>
      <c r="AG400" s="211" t="s">
        <v>197</v>
      </c>
      <c r="AH400" s="211">
        <v>2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1" x14ac:dyDescent="0.2">
      <c r="A401" s="218"/>
      <c r="B401" s="219"/>
      <c r="C401" s="268" t="s">
        <v>461</v>
      </c>
      <c r="D401" s="257"/>
      <c r="E401" s="258">
        <v>2.9</v>
      </c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1"/>
      <c r="Z401" s="211"/>
      <c r="AA401" s="211"/>
      <c r="AB401" s="211"/>
      <c r="AC401" s="211"/>
      <c r="AD401" s="211"/>
      <c r="AE401" s="211"/>
      <c r="AF401" s="211"/>
      <c r="AG401" s="211" t="s">
        <v>197</v>
      </c>
      <c r="AH401" s="211">
        <v>2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1" x14ac:dyDescent="0.2">
      <c r="A402" s="218"/>
      <c r="B402" s="219"/>
      <c r="C402" s="268" t="s">
        <v>462</v>
      </c>
      <c r="D402" s="257"/>
      <c r="E402" s="258">
        <v>1.94</v>
      </c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1"/>
      <c r="Z402" s="211"/>
      <c r="AA402" s="211"/>
      <c r="AB402" s="211"/>
      <c r="AC402" s="211"/>
      <c r="AD402" s="211"/>
      <c r="AE402" s="211"/>
      <c r="AF402" s="211"/>
      <c r="AG402" s="211" t="s">
        <v>197</v>
      </c>
      <c r="AH402" s="211">
        <v>2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1" x14ac:dyDescent="0.2">
      <c r="A403" s="218"/>
      <c r="B403" s="219"/>
      <c r="C403" s="268" t="s">
        <v>463</v>
      </c>
      <c r="D403" s="257"/>
      <c r="E403" s="258">
        <v>4.05</v>
      </c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1"/>
      <c r="Z403" s="211"/>
      <c r="AA403" s="211"/>
      <c r="AB403" s="211"/>
      <c r="AC403" s="211"/>
      <c r="AD403" s="211"/>
      <c r="AE403" s="211"/>
      <c r="AF403" s="211"/>
      <c r="AG403" s="211" t="s">
        <v>197</v>
      </c>
      <c r="AH403" s="211">
        <v>2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1" x14ac:dyDescent="0.2">
      <c r="A404" s="218"/>
      <c r="B404" s="219"/>
      <c r="C404" s="268" t="s">
        <v>464</v>
      </c>
      <c r="D404" s="257"/>
      <c r="E404" s="258">
        <v>1.1000000000000001</v>
      </c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1"/>
      <c r="Z404" s="211"/>
      <c r="AA404" s="211"/>
      <c r="AB404" s="211"/>
      <c r="AC404" s="211"/>
      <c r="AD404" s="211"/>
      <c r="AE404" s="211"/>
      <c r="AF404" s="211"/>
      <c r="AG404" s="211" t="s">
        <v>197</v>
      </c>
      <c r="AH404" s="211">
        <v>2</v>
      </c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1" x14ac:dyDescent="0.2">
      <c r="A405" s="218"/>
      <c r="B405" s="219"/>
      <c r="C405" s="268" t="s">
        <v>465</v>
      </c>
      <c r="D405" s="257"/>
      <c r="E405" s="258">
        <v>1</v>
      </c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1"/>
      <c r="Z405" s="211"/>
      <c r="AA405" s="211"/>
      <c r="AB405" s="211"/>
      <c r="AC405" s="211"/>
      <c r="AD405" s="211"/>
      <c r="AE405" s="211"/>
      <c r="AF405" s="211"/>
      <c r="AG405" s="211" t="s">
        <v>197</v>
      </c>
      <c r="AH405" s="211">
        <v>2</v>
      </c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1" x14ac:dyDescent="0.2">
      <c r="A406" s="218"/>
      <c r="B406" s="219"/>
      <c r="C406" s="268" t="s">
        <v>466</v>
      </c>
      <c r="D406" s="257"/>
      <c r="E406" s="258">
        <v>10.62</v>
      </c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1"/>
      <c r="Z406" s="211"/>
      <c r="AA406" s="211"/>
      <c r="AB406" s="211"/>
      <c r="AC406" s="211"/>
      <c r="AD406" s="211"/>
      <c r="AE406" s="211"/>
      <c r="AF406" s="211"/>
      <c r="AG406" s="211" t="s">
        <v>197</v>
      </c>
      <c r="AH406" s="211">
        <v>2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1" x14ac:dyDescent="0.2">
      <c r="A407" s="218"/>
      <c r="B407" s="219"/>
      <c r="C407" s="268" t="s">
        <v>467</v>
      </c>
      <c r="D407" s="257"/>
      <c r="E407" s="258">
        <v>1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1"/>
      <c r="Z407" s="211"/>
      <c r="AA407" s="211"/>
      <c r="AB407" s="211"/>
      <c r="AC407" s="211"/>
      <c r="AD407" s="211"/>
      <c r="AE407" s="211"/>
      <c r="AF407" s="211"/>
      <c r="AG407" s="211" t="s">
        <v>197</v>
      </c>
      <c r="AH407" s="211">
        <v>2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1" x14ac:dyDescent="0.2">
      <c r="A408" s="218"/>
      <c r="B408" s="219"/>
      <c r="C408" s="268" t="s">
        <v>468</v>
      </c>
      <c r="D408" s="257"/>
      <c r="E408" s="258">
        <v>1.35</v>
      </c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11"/>
      <c r="Z408" s="211"/>
      <c r="AA408" s="211"/>
      <c r="AB408" s="211"/>
      <c r="AC408" s="211"/>
      <c r="AD408" s="211"/>
      <c r="AE408" s="211"/>
      <c r="AF408" s="211"/>
      <c r="AG408" s="211" t="s">
        <v>197</v>
      </c>
      <c r="AH408" s="211">
        <v>2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1" x14ac:dyDescent="0.2">
      <c r="A409" s="218"/>
      <c r="B409" s="219"/>
      <c r="C409" s="268" t="s">
        <v>469</v>
      </c>
      <c r="D409" s="257"/>
      <c r="E409" s="258">
        <v>2.7</v>
      </c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1"/>
      <c r="Z409" s="211"/>
      <c r="AA409" s="211"/>
      <c r="AB409" s="211"/>
      <c r="AC409" s="211"/>
      <c r="AD409" s="211"/>
      <c r="AE409" s="211"/>
      <c r="AF409" s="211"/>
      <c r="AG409" s="211" t="s">
        <v>197</v>
      </c>
      <c r="AH409" s="211">
        <v>2</v>
      </c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1" x14ac:dyDescent="0.2">
      <c r="A410" s="218"/>
      <c r="B410" s="219"/>
      <c r="C410" s="268" t="s">
        <v>470</v>
      </c>
      <c r="D410" s="257"/>
      <c r="E410" s="258">
        <v>2</v>
      </c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1"/>
      <c r="Z410" s="211"/>
      <c r="AA410" s="211"/>
      <c r="AB410" s="211"/>
      <c r="AC410" s="211"/>
      <c r="AD410" s="211"/>
      <c r="AE410" s="211"/>
      <c r="AF410" s="211"/>
      <c r="AG410" s="211" t="s">
        <v>197</v>
      </c>
      <c r="AH410" s="211">
        <v>2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outlineLevel="1" x14ac:dyDescent="0.2">
      <c r="A411" s="218"/>
      <c r="B411" s="219"/>
      <c r="C411" s="269" t="s">
        <v>247</v>
      </c>
      <c r="D411" s="259"/>
      <c r="E411" s="260"/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11"/>
      <c r="Z411" s="211"/>
      <c r="AA411" s="211"/>
      <c r="AB411" s="211"/>
      <c r="AC411" s="211"/>
      <c r="AD411" s="211"/>
      <c r="AE411" s="211"/>
      <c r="AF411" s="211"/>
      <c r="AG411" s="211" t="s">
        <v>197</v>
      </c>
      <c r="AH411" s="211">
        <v>3</v>
      </c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1" x14ac:dyDescent="0.2">
      <c r="A412" s="218"/>
      <c r="B412" s="219"/>
      <c r="C412" s="267" t="s">
        <v>248</v>
      </c>
      <c r="D412" s="257"/>
      <c r="E412" s="258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1"/>
      <c r="Z412" s="211"/>
      <c r="AA412" s="211"/>
      <c r="AB412" s="211"/>
      <c r="AC412" s="211"/>
      <c r="AD412" s="211"/>
      <c r="AE412" s="211"/>
      <c r="AF412" s="211"/>
      <c r="AG412" s="211" t="s">
        <v>197</v>
      </c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1" x14ac:dyDescent="0.2">
      <c r="A413" s="218"/>
      <c r="B413" s="219"/>
      <c r="C413" s="253" t="s">
        <v>503</v>
      </c>
      <c r="D413" s="221"/>
      <c r="E413" s="222">
        <v>407.85</v>
      </c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1"/>
      <c r="Z413" s="211"/>
      <c r="AA413" s="211"/>
      <c r="AB413" s="211"/>
      <c r="AC413" s="211"/>
      <c r="AD413" s="211"/>
      <c r="AE413" s="211"/>
      <c r="AF413" s="211"/>
      <c r="AG413" s="211" t="s">
        <v>197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40">
        <v>36</v>
      </c>
      <c r="B414" s="241" t="s">
        <v>504</v>
      </c>
      <c r="C414" s="252" t="s">
        <v>505</v>
      </c>
      <c r="D414" s="242" t="s">
        <v>237</v>
      </c>
      <c r="E414" s="243">
        <v>4061.5657200000001</v>
      </c>
      <c r="F414" s="244"/>
      <c r="G414" s="245">
        <f>ROUND(E414*F414,2)</f>
        <v>0</v>
      </c>
      <c r="H414" s="244"/>
      <c r="I414" s="245">
        <f>ROUND(E414*H414,2)</f>
        <v>0</v>
      </c>
      <c r="J414" s="244"/>
      <c r="K414" s="245">
        <f>ROUND(E414*J414,2)</f>
        <v>0</v>
      </c>
      <c r="L414" s="245">
        <v>21</v>
      </c>
      <c r="M414" s="245">
        <f>G414*(1+L414/100)</f>
        <v>0</v>
      </c>
      <c r="N414" s="245">
        <v>0</v>
      </c>
      <c r="O414" s="245">
        <f>ROUND(E414*N414,2)</f>
        <v>0</v>
      </c>
      <c r="P414" s="245">
        <v>0</v>
      </c>
      <c r="Q414" s="245">
        <f>ROUND(E414*P414,2)</f>
        <v>0</v>
      </c>
      <c r="R414" s="245" t="s">
        <v>474</v>
      </c>
      <c r="S414" s="245" t="s">
        <v>148</v>
      </c>
      <c r="T414" s="246" t="s">
        <v>148</v>
      </c>
      <c r="U414" s="220">
        <v>3.0300000000000001E-2</v>
      </c>
      <c r="V414" s="220">
        <f>ROUND(E414*U414,2)</f>
        <v>123.07</v>
      </c>
      <c r="W414" s="220"/>
      <c r="X414" s="220" t="s">
        <v>181</v>
      </c>
      <c r="Y414" s="211"/>
      <c r="Z414" s="211"/>
      <c r="AA414" s="211"/>
      <c r="AB414" s="211"/>
      <c r="AC414" s="211"/>
      <c r="AD414" s="211"/>
      <c r="AE414" s="211"/>
      <c r="AF414" s="211"/>
      <c r="AG414" s="211" t="s">
        <v>182</v>
      </c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ht="33.75" outlineLevel="1" x14ac:dyDescent="0.2">
      <c r="A415" s="240">
        <v>37</v>
      </c>
      <c r="B415" s="241" t="s">
        <v>506</v>
      </c>
      <c r="C415" s="252" t="s">
        <v>507</v>
      </c>
      <c r="D415" s="242" t="s">
        <v>237</v>
      </c>
      <c r="E415" s="243">
        <v>8123.1314400000001</v>
      </c>
      <c r="F415" s="244"/>
      <c r="G415" s="245">
        <f>ROUND(E415*F415,2)</f>
        <v>0</v>
      </c>
      <c r="H415" s="244"/>
      <c r="I415" s="245">
        <f>ROUND(E415*H415,2)</f>
        <v>0</v>
      </c>
      <c r="J415" s="244"/>
      <c r="K415" s="245">
        <f>ROUND(E415*J415,2)</f>
        <v>0</v>
      </c>
      <c r="L415" s="245">
        <v>21</v>
      </c>
      <c r="M415" s="245">
        <f>G415*(1+L415/100)</f>
        <v>0</v>
      </c>
      <c r="N415" s="245">
        <v>5.0000000000000002E-5</v>
      </c>
      <c r="O415" s="245">
        <f>ROUND(E415*N415,2)</f>
        <v>0.41</v>
      </c>
      <c r="P415" s="245">
        <v>0</v>
      </c>
      <c r="Q415" s="245">
        <f>ROUND(E415*P415,2)</f>
        <v>0</v>
      </c>
      <c r="R415" s="245" t="s">
        <v>474</v>
      </c>
      <c r="S415" s="245" t="s">
        <v>148</v>
      </c>
      <c r="T415" s="246" t="s">
        <v>148</v>
      </c>
      <c r="U415" s="220">
        <v>0</v>
      </c>
      <c r="V415" s="220">
        <f>ROUND(E415*U415,2)</f>
        <v>0</v>
      </c>
      <c r="W415" s="220"/>
      <c r="X415" s="220" t="s">
        <v>181</v>
      </c>
      <c r="Y415" s="211"/>
      <c r="Z415" s="211"/>
      <c r="AA415" s="211"/>
      <c r="AB415" s="211"/>
      <c r="AC415" s="211"/>
      <c r="AD415" s="211"/>
      <c r="AE415" s="211"/>
      <c r="AF415" s="211"/>
      <c r="AG415" s="211" t="s">
        <v>182</v>
      </c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1" x14ac:dyDescent="0.2">
      <c r="A416" s="240">
        <v>38</v>
      </c>
      <c r="B416" s="241" t="s">
        <v>508</v>
      </c>
      <c r="C416" s="252" t="s">
        <v>509</v>
      </c>
      <c r="D416" s="242" t="s">
        <v>237</v>
      </c>
      <c r="E416" s="243">
        <v>4061.5657200000001</v>
      </c>
      <c r="F416" s="244"/>
      <c r="G416" s="245">
        <f>ROUND(E416*F416,2)</f>
        <v>0</v>
      </c>
      <c r="H416" s="244"/>
      <c r="I416" s="245">
        <f>ROUND(E416*H416,2)</f>
        <v>0</v>
      </c>
      <c r="J416" s="244"/>
      <c r="K416" s="245">
        <f>ROUND(E416*J416,2)</f>
        <v>0</v>
      </c>
      <c r="L416" s="245">
        <v>21</v>
      </c>
      <c r="M416" s="245">
        <f>G416*(1+L416/100)</f>
        <v>0</v>
      </c>
      <c r="N416" s="245">
        <v>0</v>
      </c>
      <c r="O416" s="245">
        <f>ROUND(E416*N416,2)</f>
        <v>0</v>
      </c>
      <c r="P416" s="245">
        <v>0</v>
      </c>
      <c r="Q416" s="245">
        <f>ROUND(E416*P416,2)</f>
        <v>0</v>
      </c>
      <c r="R416" s="245" t="s">
        <v>474</v>
      </c>
      <c r="S416" s="245" t="s">
        <v>148</v>
      </c>
      <c r="T416" s="246" t="s">
        <v>148</v>
      </c>
      <c r="U416" s="220">
        <v>1.7999999999999999E-2</v>
      </c>
      <c r="V416" s="220">
        <f>ROUND(E416*U416,2)</f>
        <v>73.11</v>
      </c>
      <c r="W416" s="220"/>
      <c r="X416" s="220" t="s">
        <v>181</v>
      </c>
      <c r="Y416" s="211"/>
      <c r="Z416" s="211"/>
      <c r="AA416" s="211"/>
      <c r="AB416" s="211"/>
      <c r="AC416" s="211"/>
      <c r="AD416" s="211"/>
      <c r="AE416" s="211"/>
      <c r="AF416" s="211"/>
      <c r="AG416" s="211" t="s">
        <v>182</v>
      </c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1" x14ac:dyDescent="0.2">
      <c r="A417" s="240">
        <v>39</v>
      </c>
      <c r="B417" s="241" t="s">
        <v>510</v>
      </c>
      <c r="C417" s="252" t="s">
        <v>511</v>
      </c>
      <c r="D417" s="242" t="s">
        <v>356</v>
      </c>
      <c r="E417" s="243">
        <v>20</v>
      </c>
      <c r="F417" s="244"/>
      <c r="G417" s="245">
        <f>ROUND(E417*F417,2)</f>
        <v>0</v>
      </c>
      <c r="H417" s="244"/>
      <c r="I417" s="245">
        <f>ROUND(E417*H417,2)</f>
        <v>0</v>
      </c>
      <c r="J417" s="244"/>
      <c r="K417" s="245">
        <f>ROUND(E417*J417,2)</f>
        <v>0</v>
      </c>
      <c r="L417" s="245">
        <v>21</v>
      </c>
      <c r="M417" s="245">
        <f>G417*(1+L417/100)</f>
        <v>0</v>
      </c>
      <c r="N417" s="245">
        <v>2.1909999999999999E-2</v>
      </c>
      <c r="O417" s="245">
        <f>ROUND(E417*N417,2)</f>
        <v>0.44</v>
      </c>
      <c r="P417" s="245">
        <v>0</v>
      </c>
      <c r="Q417" s="245">
        <f>ROUND(E417*P417,2)</f>
        <v>0</v>
      </c>
      <c r="R417" s="245" t="s">
        <v>474</v>
      </c>
      <c r="S417" s="245" t="s">
        <v>148</v>
      </c>
      <c r="T417" s="246" t="s">
        <v>148</v>
      </c>
      <c r="U417" s="220">
        <v>0.20300000000000001</v>
      </c>
      <c r="V417" s="220">
        <f>ROUND(E417*U417,2)</f>
        <v>4.0599999999999996</v>
      </c>
      <c r="W417" s="220"/>
      <c r="X417" s="220" t="s">
        <v>181</v>
      </c>
      <c r="Y417" s="211"/>
      <c r="Z417" s="211"/>
      <c r="AA417" s="211"/>
      <c r="AB417" s="211"/>
      <c r="AC417" s="211"/>
      <c r="AD417" s="211"/>
      <c r="AE417" s="211"/>
      <c r="AF417" s="211"/>
      <c r="AG417" s="211" t="s">
        <v>182</v>
      </c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ht="33.75" outlineLevel="1" x14ac:dyDescent="0.2">
      <c r="A418" s="230">
        <v>40</v>
      </c>
      <c r="B418" s="231" t="s">
        <v>512</v>
      </c>
      <c r="C418" s="249" t="s">
        <v>513</v>
      </c>
      <c r="D418" s="232" t="s">
        <v>356</v>
      </c>
      <c r="E418" s="233">
        <v>40</v>
      </c>
      <c r="F418" s="234"/>
      <c r="G418" s="235">
        <f>ROUND(E418*F418,2)</f>
        <v>0</v>
      </c>
      <c r="H418" s="234"/>
      <c r="I418" s="235">
        <f>ROUND(E418*H418,2)</f>
        <v>0</v>
      </c>
      <c r="J418" s="234"/>
      <c r="K418" s="235">
        <f>ROUND(E418*J418,2)</f>
        <v>0</v>
      </c>
      <c r="L418" s="235">
        <v>21</v>
      </c>
      <c r="M418" s="235">
        <f>G418*(1+L418/100)</f>
        <v>0</v>
      </c>
      <c r="N418" s="235">
        <v>1.7600000000000001E-3</v>
      </c>
      <c r="O418" s="235">
        <f>ROUND(E418*N418,2)</f>
        <v>7.0000000000000007E-2</v>
      </c>
      <c r="P418" s="235">
        <v>0</v>
      </c>
      <c r="Q418" s="235">
        <f>ROUND(E418*P418,2)</f>
        <v>0</v>
      </c>
      <c r="R418" s="235" t="s">
        <v>474</v>
      </c>
      <c r="S418" s="235" t="s">
        <v>148</v>
      </c>
      <c r="T418" s="236" t="s">
        <v>148</v>
      </c>
      <c r="U418" s="220">
        <v>8.0000000000000002E-3</v>
      </c>
      <c r="V418" s="220">
        <f>ROUND(E418*U418,2)</f>
        <v>0.32</v>
      </c>
      <c r="W418" s="220"/>
      <c r="X418" s="220" t="s">
        <v>181</v>
      </c>
      <c r="Y418" s="211"/>
      <c r="Z418" s="211"/>
      <c r="AA418" s="211"/>
      <c r="AB418" s="211"/>
      <c r="AC418" s="211"/>
      <c r="AD418" s="211"/>
      <c r="AE418" s="211"/>
      <c r="AF418" s="211"/>
      <c r="AG418" s="211" t="s">
        <v>182</v>
      </c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outlineLevel="1" x14ac:dyDescent="0.2">
      <c r="A419" s="218"/>
      <c r="B419" s="219"/>
      <c r="C419" s="253" t="s">
        <v>514</v>
      </c>
      <c r="D419" s="221"/>
      <c r="E419" s="222">
        <v>40</v>
      </c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11"/>
      <c r="Z419" s="211"/>
      <c r="AA419" s="211"/>
      <c r="AB419" s="211"/>
      <c r="AC419" s="211"/>
      <c r="AD419" s="211"/>
      <c r="AE419" s="211"/>
      <c r="AF419" s="211"/>
      <c r="AG419" s="211" t="s">
        <v>197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1" x14ac:dyDescent="0.2">
      <c r="A420" s="230">
        <v>41</v>
      </c>
      <c r="B420" s="231" t="s">
        <v>515</v>
      </c>
      <c r="C420" s="249" t="s">
        <v>516</v>
      </c>
      <c r="D420" s="232" t="s">
        <v>356</v>
      </c>
      <c r="E420" s="233">
        <v>20</v>
      </c>
      <c r="F420" s="234"/>
      <c r="G420" s="235">
        <f>ROUND(E420*F420,2)</f>
        <v>0</v>
      </c>
      <c r="H420" s="234"/>
      <c r="I420" s="235">
        <f>ROUND(E420*H420,2)</f>
        <v>0</v>
      </c>
      <c r="J420" s="234"/>
      <c r="K420" s="235">
        <f>ROUND(E420*J420,2)</f>
        <v>0</v>
      </c>
      <c r="L420" s="235">
        <v>21</v>
      </c>
      <c r="M420" s="235">
        <f>G420*(1+L420/100)</f>
        <v>0</v>
      </c>
      <c r="N420" s="235">
        <v>0</v>
      </c>
      <c r="O420" s="235">
        <f>ROUND(E420*N420,2)</f>
        <v>0</v>
      </c>
      <c r="P420" s="235">
        <v>0</v>
      </c>
      <c r="Q420" s="235">
        <f>ROUND(E420*P420,2)</f>
        <v>0</v>
      </c>
      <c r="R420" s="235" t="s">
        <v>474</v>
      </c>
      <c r="S420" s="235" t="s">
        <v>148</v>
      </c>
      <c r="T420" s="236" t="s">
        <v>148</v>
      </c>
      <c r="U420" s="220">
        <v>0.13100000000000001</v>
      </c>
      <c r="V420" s="220">
        <f>ROUND(E420*U420,2)</f>
        <v>2.62</v>
      </c>
      <c r="W420" s="220"/>
      <c r="X420" s="220" t="s">
        <v>181</v>
      </c>
      <c r="Y420" s="211"/>
      <c r="Z420" s="211"/>
      <c r="AA420" s="211"/>
      <c r="AB420" s="211"/>
      <c r="AC420" s="211"/>
      <c r="AD420" s="211"/>
      <c r="AE420" s="211"/>
      <c r="AF420" s="211"/>
      <c r="AG420" s="211" t="s">
        <v>182</v>
      </c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1" x14ac:dyDescent="0.2">
      <c r="A421" s="218"/>
      <c r="B421" s="219"/>
      <c r="C421" s="266" t="s">
        <v>517</v>
      </c>
      <c r="D421" s="265"/>
      <c r="E421" s="265"/>
      <c r="F421" s="265"/>
      <c r="G421" s="265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1"/>
      <c r="Z421" s="211"/>
      <c r="AA421" s="211"/>
      <c r="AB421" s="211"/>
      <c r="AC421" s="211"/>
      <c r="AD421" s="211"/>
      <c r="AE421" s="211"/>
      <c r="AF421" s="211"/>
      <c r="AG421" s="211" t="s">
        <v>233</v>
      </c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x14ac:dyDescent="0.2">
      <c r="A422" s="224" t="s">
        <v>143</v>
      </c>
      <c r="B422" s="225" t="s">
        <v>93</v>
      </c>
      <c r="C422" s="248" t="s">
        <v>94</v>
      </c>
      <c r="D422" s="226"/>
      <c r="E422" s="227"/>
      <c r="F422" s="228"/>
      <c r="G422" s="228">
        <f>SUMIF(AG423:AG439,"&lt;&gt;NOR",G423:G439)</f>
        <v>0</v>
      </c>
      <c r="H422" s="228"/>
      <c r="I422" s="228">
        <f>SUM(I423:I439)</f>
        <v>0</v>
      </c>
      <c r="J422" s="228"/>
      <c r="K422" s="228">
        <f>SUM(K423:K439)</f>
        <v>0</v>
      </c>
      <c r="L422" s="228"/>
      <c r="M422" s="228">
        <f>SUM(M423:M439)</f>
        <v>0</v>
      </c>
      <c r="N422" s="228"/>
      <c r="O422" s="228">
        <f>SUM(O423:O439)</f>
        <v>0.43</v>
      </c>
      <c r="P422" s="228"/>
      <c r="Q422" s="228">
        <f>SUM(Q423:Q439)</f>
        <v>57.1</v>
      </c>
      <c r="R422" s="228"/>
      <c r="S422" s="228"/>
      <c r="T422" s="229"/>
      <c r="U422" s="223"/>
      <c r="V422" s="223">
        <f>SUM(V423:V439)</f>
        <v>2490.0700000000002</v>
      </c>
      <c r="W422" s="223"/>
      <c r="X422" s="223"/>
      <c r="AG422" t="s">
        <v>144</v>
      </c>
    </row>
    <row r="423" spans="1:60" ht="56.25" outlineLevel="1" x14ac:dyDescent="0.2">
      <c r="A423" s="230">
        <v>42</v>
      </c>
      <c r="B423" s="231" t="s">
        <v>518</v>
      </c>
      <c r="C423" s="249" t="s">
        <v>519</v>
      </c>
      <c r="D423" s="232" t="s">
        <v>237</v>
      </c>
      <c r="E423" s="233">
        <v>5156.1000000000004</v>
      </c>
      <c r="F423" s="234"/>
      <c r="G423" s="235">
        <f>ROUND(E423*F423,2)</f>
        <v>0</v>
      </c>
      <c r="H423" s="234"/>
      <c r="I423" s="235">
        <f>ROUND(E423*H423,2)</f>
        <v>0</v>
      </c>
      <c r="J423" s="234"/>
      <c r="K423" s="235">
        <f>ROUND(E423*J423,2)</f>
        <v>0</v>
      </c>
      <c r="L423" s="235">
        <v>21</v>
      </c>
      <c r="M423" s="235">
        <f>G423*(1+L423/100)</f>
        <v>0</v>
      </c>
      <c r="N423" s="235">
        <v>4.0000000000000003E-5</v>
      </c>
      <c r="O423" s="235">
        <f>ROUND(E423*N423,2)</f>
        <v>0.21</v>
      </c>
      <c r="P423" s="235">
        <v>0</v>
      </c>
      <c r="Q423" s="235">
        <f>ROUND(E423*P423,2)</f>
        <v>0</v>
      </c>
      <c r="R423" s="235" t="s">
        <v>226</v>
      </c>
      <c r="S423" s="235" t="s">
        <v>148</v>
      </c>
      <c r="T423" s="236" t="s">
        <v>148</v>
      </c>
      <c r="U423" s="220">
        <v>0.308</v>
      </c>
      <c r="V423" s="220">
        <f>ROUND(E423*U423,2)</f>
        <v>1588.08</v>
      </c>
      <c r="W423" s="220"/>
      <c r="X423" s="220" t="s">
        <v>181</v>
      </c>
      <c r="Y423" s="211"/>
      <c r="Z423" s="211"/>
      <c r="AA423" s="211"/>
      <c r="AB423" s="211"/>
      <c r="AC423" s="211"/>
      <c r="AD423" s="211"/>
      <c r="AE423" s="211"/>
      <c r="AF423" s="211"/>
      <c r="AG423" s="211" t="s">
        <v>182</v>
      </c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1" x14ac:dyDescent="0.2">
      <c r="A424" s="218"/>
      <c r="B424" s="219"/>
      <c r="C424" s="253" t="s">
        <v>520</v>
      </c>
      <c r="D424" s="221"/>
      <c r="E424" s="222">
        <v>5156.1000000000004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1"/>
      <c r="Z424" s="211"/>
      <c r="AA424" s="211"/>
      <c r="AB424" s="211"/>
      <c r="AC424" s="211"/>
      <c r="AD424" s="211"/>
      <c r="AE424" s="211"/>
      <c r="AF424" s="211"/>
      <c r="AG424" s="211" t="s">
        <v>197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1" x14ac:dyDescent="0.2">
      <c r="A425" s="230">
        <v>43</v>
      </c>
      <c r="B425" s="231" t="s">
        <v>521</v>
      </c>
      <c r="C425" s="249" t="s">
        <v>522</v>
      </c>
      <c r="D425" s="232" t="s">
        <v>237</v>
      </c>
      <c r="E425" s="233">
        <v>1142</v>
      </c>
      <c r="F425" s="234"/>
      <c r="G425" s="235">
        <f>ROUND(E425*F425,2)</f>
        <v>0</v>
      </c>
      <c r="H425" s="234"/>
      <c r="I425" s="235">
        <f>ROUND(E425*H425,2)</f>
        <v>0</v>
      </c>
      <c r="J425" s="234"/>
      <c r="K425" s="235">
        <f>ROUND(E425*J425,2)</f>
        <v>0</v>
      </c>
      <c r="L425" s="235">
        <v>21</v>
      </c>
      <c r="M425" s="235">
        <f>G425*(1+L425/100)</f>
        <v>0</v>
      </c>
      <c r="N425" s="235">
        <v>0</v>
      </c>
      <c r="O425" s="235">
        <f>ROUND(E425*N425,2)</f>
        <v>0</v>
      </c>
      <c r="P425" s="235">
        <v>0.05</v>
      </c>
      <c r="Q425" s="235">
        <f>ROUND(E425*P425,2)</f>
        <v>57.1</v>
      </c>
      <c r="R425" s="235" t="s">
        <v>231</v>
      </c>
      <c r="S425" s="235" t="s">
        <v>148</v>
      </c>
      <c r="T425" s="236" t="s">
        <v>148</v>
      </c>
      <c r="U425" s="220">
        <v>0.35</v>
      </c>
      <c r="V425" s="220">
        <f>ROUND(E425*U425,2)</f>
        <v>399.7</v>
      </c>
      <c r="W425" s="220"/>
      <c r="X425" s="220" t="s">
        <v>181</v>
      </c>
      <c r="Y425" s="211"/>
      <c r="Z425" s="211"/>
      <c r="AA425" s="211"/>
      <c r="AB425" s="211"/>
      <c r="AC425" s="211"/>
      <c r="AD425" s="211"/>
      <c r="AE425" s="211"/>
      <c r="AF425" s="211"/>
      <c r="AG425" s="211" t="s">
        <v>182</v>
      </c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1" x14ac:dyDescent="0.2">
      <c r="A426" s="218"/>
      <c r="B426" s="219"/>
      <c r="C426" s="253" t="s">
        <v>523</v>
      </c>
      <c r="D426" s="221"/>
      <c r="E426" s="222">
        <v>1142</v>
      </c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11"/>
      <c r="Z426" s="211"/>
      <c r="AA426" s="211"/>
      <c r="AB426" s="211"/>
      <c r="AC426" s="211"/>
      <c r="AD426" s="211"/>
      <c r="AE426" s="211"/>
      <c r="AF426" s="211"/>
      <c r="AG426" s="211" t="s">
        <v>197</v>
      </c>
      <c r="AH426" s="211">
        <v>0</v>
      </c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1" x14ac:dyDescent="0.2">
      <c r="A427" s="240">
        <v>44</v>
      </c>
      <c r="B427" s="241" t="s">
        <v>524</v>
      </c>
      <c r="C427" s="252" t="s">
        <v>525</v>
      </c>
      <c r="D427" s="242" t="s">
        <v>237</v>
      </c>
      <c r="E427" s="243">
        <v>1142</v>
      </c>
      <c r="F427" s="244"/>
      <c r="G427" s="245">
        <f>ROUND(E427*F427,2)</f>
        <v>0</v>
      </c>
      <c r="H427" s="244"/>
      <c r="I427" s="245">
        <f>ROUND(E427*H427,2)</f>
        <v>0</v>
      </c>
      <c r="J427" s="244"/>
      <c r="K427" s="245">
        <f>ROUND(E427*J427,2)</f>
        <v>0</v>
      </c>
      <c r="L427" s="245">
        <v>21</v>
      </c>
      <c r="M427" s="245">
        <f>G427*(1+L427/100)</f>
        <v>0</v>
      </c>
      <c r="N427" s="245">
        <v>1.3999999999999999E-4</v>
      </c>
      <c r="O427" s="245">
        <f>ROUND(E427*N427,2)</f>
        <v>0.16</v>
      </c>
      <c r="P427" s="245">
        <v>0</v>
      </c>
      <c r="Q427" s="245">
        <f>ROUND(E427*P427,2)</f>
        <v>0</v>
      </c>
      <c r="R427" s="245" t="s">
        <v>231</v>
      </c>
      <c r="S427" s="245" t="s">
        <v>148</v>
      </c>
      <c r="T427" s="246" t="s">
        <v>148</v>
      </c>
      <c r="U427" s="220">
        <v>0.08</v>
      </c>
      <c r="V427" s="220">
        <f>ROUND(E427*U427,2)</f>
        <v>91.36</v>
      </c>
      <c r="W427" s="220"/>
      <c r="X427" s="220" t="s">
        <v>181</v>
      </c>
      <c r="Y427" s="211"/>
      <c r="Z427" s="211"/>
      <c r="AA427" s="211"/>
      <c r="AB427" s="211"/>
      <c r="AC427" s="211"/>
      <c r="AD427" s="211"/>
      <c r="AE427" s="211"/>
      <c r="AF427" s="211"/>
      <c r="AG427" s="211" t="s">
        <v>182</v>
      </c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1" x14ac:dyDescent="0.2">
      <c r="A428" s="240">
        <v>45</v>
      </c>
      <c r="B428" s="241" t="s">
        <v>526</v>
      </c>
      <c r="C428" s="252" t="s">
        <v>527</v>
      </c>
      <c r="D428" s="242" t="s">
        <v>237</v>
      </c>
      <c r="E428" s="243">
        <v>1142</v>
      </c>
      <c r="F428" s="244"/>
      <c r="G428" s="245">
        <f>ROUND(E428*F428,2)</f>
        <v>0</v>
      </c>
      <c r="H428" s="244"/>
      <c r="I428" s="245">
        <f>ROUND(E428*H428,2)</f>
        <v>0</v>
      </c>
      <c r="J428" s="244"/>
      <c r="K428" s="245">
        <f>ROUND(E428*J428,2)</f>
        <v>0</v>
      </c>
      <c r="L428" s="245">
        <v>21</v>
      </c>
      <c r="M428" s="245">
        <f>G428*(1+L428/100)</f>
        <v>0</v>
      </c>
      <c r="N428" s="245">
        <v>5.0000000000000002E-5</v>
      </c>
      <c r="O428" s="245">
        <f>ROUND(E428*N428,2)</f>
        <v>0.06</v>
      </c>
      <c r="P428" s="245">
        <v>0</v>
      </c>
      <c r="Q428" s="245">
        <f>ROUND(E428*P428,2)</f>
        <v>0</v>
      </c>
      <c r="R428" s="245" t="s">
        <v>231</v>
      </c>
      <c r="S428" s="245" t="s">
        <v>148</v>
      </c>
      <c r="T428" s="246" t="s">
        <v>148</v>
      </c>
      <c r="U428" s="220">
        <v>0.08</v>
      </c>
      <c r="V428" s="220">
        <f>ROUND(E428*U428,2)</f>
        <v>91.36</v>
      </c>
      <c r="W428" s="220"/>
      <c r="X428" s="220" t="s">
        <v>181</v>
      </c>
      <c r="Y428" s="211"/>
      <c r="Z428" s="211"/>
      <c r="AA428" s="211"/>
      <c r="AB428" s="211"/>
      <c r="AC428" s="211"/>
      <c r="AD428" s="211"/>
      <c r="AE428" s="211"/>
      <c r="AF428" s="211"/>
      <c r="AG428" s="211" t="s">
        <v>182</v>
      </c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ht="22.5" outlineLevel="1" x14ac:dyDescent="0.2">
      <c r="A429" s="240">
        <v>46</v>
      </c>
      <c r="B429" s="241" t="s">
        <v>528</v>
      </c>
      <c r="C429" s="252" t="s">
        <v>529</v>
      </c>
      <c r="D429" s="242" t="s">
        <v>213</v>
      </c>
      <c r="E429" s="243">
        <v>1</v>
      </c>
      <c r="F429" s="244"/>
      <c r="G429" s="245">
        <f>ROUND(E429*F429,2)</f>
        <v>0</v>
      </c>
      <c r="H429" s="244"/>
      <c r="I429" s="245">
        <f>ROUND(E429*H429,2)</f>
        <v>0</v>
      </c>
      <c r="J429" s="244"/>
      <c r="K429" s="245">
        <f>ROUND(E429*J429,2)</f>
        <v>0</v>
      </c>
      <c r="L429" s="245">
        <v>21</v>
      </c>
      <c r="M429" s="245">
        <f>G429*(1+L429/100)</f>
        <v>0</v>
      </c>
      <c r="N429" s="245">
        <v>0</v>
      </c>
      <c r="O429" s="245">
        <f>ROUND(E429*N429,2)</f>
        <v>0</v>
      </c>
      <c r="P429" s="245">
        <v>0</v>
      </c>
      <c r="Q429" s="245">
        <f>ROUND(E429*P429,2)</f>
        <v>0</v>
      </c>
      <c r="R429" s="245"/>
      <c r="S429" s="245" t="s">
        <v>180</v>
      </c>
      <c r="T429" s="246" t="s">
        <v>149</v>
      </c>
      <c r="U429" s="220">
        <v>0</v>
      </c>
      <c r="V429" s="220">
        <f>ROUND(E429*U429,2)</f>
        <v>0</v>
      </c>
      <c r="W429" s="220"/>
      <c r="X429" s="220" t="s">
        <v>181</v>
      </c>
      <c r="Y429" s="211"/>
      <c r="Z429" s="211"/>
      <c r="AA429" s="211"/>
      <c r="AB429" s="211"/>
      <c r="AC429" s="211"/>
      <c r="AD429" s="211"/>
      <c r="AE429" s="211"/>
      <c r="AF429" s="211"/>
      <c r="AG429" s="211" t="s">
        <v>182</v>
      </c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1" x14ac:dyDescent="0.2">
      <c r="A430" s="230">
        <v>47</v>
      </c>
      <c r="B430" s="231" t="s">
        <v>530</v>
      </c>
      <c r="C430" s="249" t="s">
        <v>531</v>
      </c>
      <c r="D430" s="232" t="s">
        <v>532</v>
      </c>
      <c r="E430" s="233">
        <v>50</v>
      </c>
      <c r="F430" s="234"/>
      <c r="G430" s="235">
        <f>ROUND(E430*F430,2)</f>
        <v>0</v>
      </c>
      <c r="H430" s="234"/>
      <c r="I430" s="235">
        <f>ROUND(E430*H430,2)</f>
        <v>0</v>
      </c>
      <c r="J430" s="234"/>
      <c r="K430" s="235">
        <f>ROUND(E430*J430,2)</f>
        <v>0</v>
      </c>
      <c r="L430" s="235">
        <v>21</v>
      </c>
      <c r="M430" s="235">
        <f>G430*(1+L430/100)</f>
        <v>0</v>
      </c>
      <c r="N430" s="235">
        <v>0</v>
      </c>
      <c r="O430" s="235">
        <f>ROUND(E430*N430,2)</f>
        <v>0</v>
      </c>
      <c r="P430" s="235">
        <v>0</v>
      </c>
      <c r="Q430" s="235">
        <f>ROUND(E430*P430,2)</f>
        <v>0</v>
      </c>
      <c r="R430" s="235" t="s">
        <v>533</v>
      </c>
      <c r="S430" s="235" t="s">
        <v>148</v>
      </c>
      <c r="T430" s="236" t="s">
        <v>148</v>
      </c>
      <c r="U430" s="220">
        <v>1</v>
      </c>
      <c r="V430" s="220">
        <f>ROUND(E430*U430,2)</f>
        <v>50</v>
      </c>
      <c r="W430" s="220"/>
      <c r="X430" s="220" t="s">
        <v>534</v>
      </c>
      <c r="Y430" s="211"/>
      <c r="Z430" s="211"/>
      <c r="AA430" s="211"/>
      <c r="AB430" s="211"/>
      <c r="AC430" s="211"/>
      <c r="AD430" s="211"/>
      <c r="AE430" s="211"/>
      <c r="AF430" s="211"/>
      <c r="AG430" s="211" t="s">
        <v>535</v>
      </c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1" x14ac:dyDescent="0.2">
      <c r="A431" s="218"/>
      <c r="B431" s="219"/>
      <c r="C431" s="253" t="s">
        <v>536</v>
      </c>
      <c r="D431" s="221"/>
      <c r="E431" s="222">
        <v>50</v>
      </c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11"/>
      <c r="Z431" s="211"/>
      <c r="AA431" s="211"/>
      <c r="AB431" s="211"/>
      <c r="AC431" s="211"/>
      <c r="AD431" s="211"/>
      <c r="AE431" s="211"/>
      <c r="AF431" s="211"/>
      <c r="AG431" s="211" t="s">
        <v>197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ht="22.5" outlineLevel="1" x14ac:dyDescent="0.2">
      <c r="A432" s="240">
        <v>48</v>
      </c>
      <c r="B432" s="241" t="s">
        <v>537</v>
      </c>
      <c r="C432" s="252" t="s">
        <v>538</v>
      </c>
      <c r="D432" s="242" t="s">
        <v>289</v>
      </c>
      <c r="E432" s="243">
        <v>57.1</v>
      </c>
      <c r="F432" s="244"/>
      <c r="G432" s="245">
        <f>ROUND(E432*F432,2)</f>
        <v>0</v>
      </c>
      <c r="H432" s="244"/>
      <c r="I432" s="245">
        <f>ROUND(E432*H432,2)</f>
        <v>0</v>
      </c>
      <c r="J432" s="244"/>
      <c r="K432" s="245">
        <f>ROUND(E432*J432,2)</f>
        <v>0</v>
      </c>
      <c r="L432" s="245">
        <v>21</v>
      </c>
      <c r="M432" s="245">
        <f>G432*(1+L432/100)</f>
        <v>0</v>
      </c>
      <c r="N432" s="245">
        <v>0</v>
      </c>
      <c r="O432" s="245">
        <f>ROUND(E432*N432,2)</f>
        <v>0</v>
      </c>
      <c r="P432" s="245">
        <v>0</v>
      </c>
      <c r="Q432" s="245">
        <f>ROUND(E432*P432,2)</f>
        <v>0</v>
      </c>
      <c r="R432" s="245" t="s">
        <v>253</v>
      </c>
      <c r="S432" s="245" t="s">
        <v>148</v>
      </c>
      <c r="T432" s="246" t="s">
        <v>148</v>
      </c>
      <c r="U432" s="220">
        <v>0.93300000000000005</v>
      </c>
      <c r="V432" s="220">
        <f>ROUND(E432*U432,2)</f>
        <v>53.27</v>
      </c>
      <c r="W432" s="220"/>
      <c r="X432" s="220" t="s">
        <v>181</v>
      </c>
      <c r="Y432" s="211"/>
      <c r="Z432" s="211"/>
      <c r="AA432" s="211"/>
      <c r="AB432" s="211"/>
      <c r="AC432" s="211"/>
      <c r="AD432" s="211"/>
      <c r="AE432" s="211"/>
      <c r="AF432" s="211"/>
      <c r="AG432" s="211" t="s">
        <v>539</v>
      </c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outlineLevel="1" x14ac:dyDescent="0.2">
      <c r="A433" s="240">
        <v>49</v>
      </c>
      <c r="B433" s="241" t="s">
        <v>540</v>
      </c>
      <c r="C433" s="252" t="s">
        <v>541</v>
      </c>
      <c r="D433" s="242" t="s">
        <v>289</v>
      </c>
      <c r="E433" s="243">
        <v>114.2</v>
      </c>
      <c r="F433" s="244"/>
      <c r="G433" s="245">
        <f>ROUND(E433*F433,2)</f>
        <v>0</v>
      </c>
      <c r="H433" s="244"/>
      <c r="I433" s="245">
        <f>ROUND(E433*H433,2)</f>
        <v>0</v>
      </c>
      <c r="J433" s="244"/>
      <c r="K433" s="245">
        <f>ROUND(E433*J433,2)</f>
        <v>0</v>
      </c>
      <c r="L433" s="245">
        <v>21</v>
      </c>
      <c r="M433" s="245">
        <f>G433*(1+L433/100)</f>
        <v>0</v>
      </c>
      <c r="N433" s="245">
        <v>0</v>
      </c>
      <c r="O433" s="245">
        <f>ROUND(E433*N433,2)</f>
        <v>0</v>
      </c>
      <c r="P433" s="245">
        <v>0</v>
      </c>
      <c r="Q433" s="245">
        <f>ROUND(E433*P433,2)</f>
        <v>0</v>
      </c>
      <c r="R433" s="245" t="s">
        <v>253</v>
      </c>
      <c r="S433" s="245" t="s">
        <v>148</v>
      </c>
      <c r="T433" s="246" t="s">
        <v>148</v>
      </c>
      <c r="U433" s="220">
        <v>0.65300000000000002</v>
      </c>
      <c r="V433" s="220">
        <f>ROUND(E433*U433,2)</f>
        <v>74.569999999999993</v>
      </c>
      <c r="W433" s="220"/>
      <c r="X433" s="220" t="s">
        <v>181</v>
      </c>
      <c r="Y433" s="211"/>
      <c r="Z433" s="211"/>
      <c r="AA433" s="211"/>
      <c r="AB433" s="211"/>
      <c r="AC433" s="211"/>
      <c r="AD433" s="211"/>
      <c r="AE433" s="211"/>
      <c r="AF433" s="211"/>
      <c r="AG433" s="211" t="s">
        <v>539</v>
      </c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1" x14ac:dyDescent="0.2">
      <c r="A434" s="230">
        <v>50</v>
      </c>
      <c r="B434" s="231" t="s">
        <v>542</v>
      </c>
      <c r="C434" s="249" t="s">
        <v>543</v>
      </c>
      <c r="D434" s="232" t="s">
        <v>289</v>
      </c>
      <c r="E434" s="233">
        <v>57.1</v>
      </c>
      <c r="F434" s="234"/>
      <c r="G434" s="235">
        <f>ROUND(E434*F434,2)</f>
        <v>0</v>
      </c>
      <c r="H434" s="234"/>
      <c r="I434" s="235">
        <f>ROUND(E434*H434,2)</f>
        <v>0</v>
      </c>
      <c r="J434" s="234"/>
      <c r="K434" s="235">
        <f>ROUND(E434*J434,2)</f>
        <v>0</v>
      </c>
      <c r="L434" s="235">
        <v>21</v>
      </c>
      <c r="M434" s="235">
        <f>G434*(1+L434/100)</f>
        <v>0</v>
      </c>
      <c r="N434" s="235">
        <v>0</v>
      </c>
      <c r="O434" s="235">
        <f>ROUND(E434*N434,2)</f>
        <v>0</v>
      </c>
      <c r="P434" s="235">
        <v>0</v>
      </c>
      <c r="Q434" s="235">
        <f>ROUND(E434*P434,2)</f>
        <v>0</v>
      </c>
      <c r="R434" s="235" t="s">
        <v>253</v>
      </c>
      <c r="S434" s="235" t="s">
        <v>148</v>
      </c>
      <c r="T434" s="236" t="s">
        <v>148</v>
      </c>
      <c r="U434" s="220">
        <v>0.49</v>
      </c>
      <c r="V434" s="220">
        <f>ROUND(E434*U434,2)</f>
        <v>27.98</v>
      </c>
      <c r="W434" s="220"/>
      <c r="X434" s="220" t="s">
        <v>181</v>
      </c>
      <c r="Y434" s="211"/>
      <c r="Z434" s="211"/>
      <c r="AA434" s="211"/>
      <c r="AB434" s="211"/>
      <c r="AC434" s="211"/>
      <c r="AD434" s="211"/>
      <c r="AE434" s="211"/>
      <c r="AF434" s="211"/>
      <c r="AG434" s="211" t="s">
        <v>539</v>
      </c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1" x14ac:dyDescent="0.2">
      <c r="A435" s="218"/>
      <c r="B435" s="219"/>
      <c r="C435" s="250" t="s">
        <v>544</v>
      </c>
      <c r="D435" s="237"/>
      <c r="E435" s="237"/>
      <c r="F435" s="237"/>
      <c r="G435" s="237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1"/>
      <c r="Z435" s="211"/>
      <c r="AA435" s="211"/>
      <c r="AB435" s="211"/>
      <c r="AC435" s="211"/>
      <c r="AD435" s="211"/>
      <c r="AE435" s="211"/>
      <c r="AF435" s="211"/>
      <c r="AG435" s="211" t="s">
        <v>153</v>
      </c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40">
        <v>51</v>
      </c>
      <c r="B436" s="241" t="s">
        <v>545</v>
      </c>
      <c r="C436" s="252" t="s">
        <v>546</v>
      </c>
      <c r="D436" s="242" t="s">
        <v>289</v>
      </c>
      <c r="E436" s="243">
        <v>2855</v>
      </c>
      <c r="F436" s="244"/>
      <c r="G436" s="245">
        <f>ROUND(E436*F436,2)</f>
        <v>0</v>
      </c>
      <c r="H436" s="244"/>
      <c r="I436" s="245">
        <f>ROUND(E436*H436,2)</f>
        <v>0</v>
      </c>
      <c r="J436" s="244"/>
      <c r="K436" s="245">
        <f>ROUND(E436*J436,2)</f>
        <v>0</v>
      </c>
      <c r="L436" s="245">
        <v>21</v>
      </c>
      <c r="M436" s="245">
        <f>G436*(1+L436/100)</f>
        <v>0</v>
      </c>
      <c r="N436" s="245">
        <v>0</v>
      </c>
      <c r="O436" s="245">
        <f>ROUND(E436*N436,2)</f>
        <v>0</v>
      </c>
      <c r="P436" s="245">
        <v>0</v>
      </c>
      <c r="Q436" s="245">
        <f>ROUND(E436*P436,2)</f>
        <v>0</v>
      </c>
      <c r="R436" s="245" t="s">
        <v>253</v>
      </c>
      <c r="S436" s="245" t="s">
        <v>148</v>
      </c>
      <c r="T436" s="246" t="s">
        <v>148</v>
      </c>
      <c r="U436" s="220">
        <v>0</v>
      </c>
      <c r="V436" s="220">
        <f>ROUND(E436*U436,2)</f>
        <v>0</v>
      </c>
      <c r="W436" s="220"/>
      <c r="X436" s="220" t="s">
        <v>181</v>
      </c>
      <c r="Y436" s="211"/>
      <c r="Z436" s="211"/>
      <c r="AA436" s="211"/>
      <c r="AB436" s="211"/>
      <c r="AC436" s="211"/>
      <c r="AD436" s="211"/>
      <c r="AE436" s="211"/>
      <c r="AF436" s="211"/>
      <c r="AG436" s="211" t="s">
        <v>539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outlineLevel="1" x14ac:dyDescent="0.2">
      <c r="A437" s="240">
        <v>52</v>
      </c>
      <c r="B437" s="241" t="s">
        <v>547</v>
      </c>
      <c r="C437" s="252" t="s">
        <v>548</v>
      </c>
      <c r="D437" s="242" t="s">
        <v>289</v>
      </c>
      <c r="E437" s="243">
        <v>57.1</v>
      </c>
      <c r="F437" s="244"/>
      <c r="G437" s="245">
        <f>ROUND(E437*F437,2)</f>
        <v>0</v>
      </c>
      <c r="H437" s="244"/>
      <c r="I437" s="245">
        <f>ROUND(E437*H437,2)</f>
        <v>0</v>
      </c>
      <c r="J437" s="244"/>
      <c r="K437" s="245">
        <f>ROUND(E437*J437,2)</f>
        <v>0</v>
      </c>
      <c r="L437" s="245">
        <v>21</v>
      </c>
      <c r="M437" s="245">
        <f>G437*(1+L437/100)</f>
        <v>0</v>
      </c>
      <c r="N437" s="245">
        <v>0</v>
      </c>
      <c r="O437" s="245">
        <f>ROUND(E437*N437,2)</f>
        <v>0</v>
      </c>
      <c r="P437" s="245">
        <v>0</v>
      </c>
      <c r="Q437" s="245">
        <f>ROUND(E437*P437,2)</f>
        <v>0</v>
      </c>
      <c r="R437" s="245" t="s">
        <v>253</v>
      </c>
      <c r="S437" s="245" t="s">
        <v>148</v>
      </c>
      <c r="T437" s="246" t="s">
        <v>148</v>
      </c>
      <c r="U437" s="220">
        <v>0.94199999999999995</v>
      </c>
      <c r="V437" s="220">
        <f>ROUND(E437*U437,2)</f>
        <v>53.79</v>
      </c>
      <c r="W437" s="220"/>
      <c r="X437" s="220" t="s">
        <v>181</v>
      </c>
      <c r="Y437" s="211"/>
      <c r="Z437" s="211"/>
      <c r="AA437" s="211"/>
      <c r="AB437" s="211"/>
      <c r="AC437" s="211"/>
      <c r="AD437" s="211"/>
      <c r="AE437" s="211"/>
      <c r="AF437" s="211"/>
      <c r="AG437" s="211" t="s">
        <v>539</v>
      </c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ht="22.5" outlineLevel="1" x14ac:dyDescent="0.2">
      <c r="A438" s="240">
        <v>53</v>
      </c>
      <c r="B438" s="241" t="s">
        <v>549</v>
      </c>
      <c r="C438" s="252" t="s">
        <v>550</v>
      </c>
      <c r="D438" s="242" t="s">
        <v>289</v>
      </c>
      <c r="E438" s="243">
        <v>571</v>
      </c>
      <c r="F438" s="244"/>
      <c r="G438" s="245">
        <f>ROUND(E438*F438,2)</f>
        <v>0</v>
      </c>
      <c r="H438" s="244"/>
      <c r="I438" s="245">
        <f>ROUND(E438*H438,2)</f>
        <v>0</v>
      </c>
      <c r="J438" s="244"/>
      <c r="K438" s="245">
        <f>ROUND(E438*J438,2)</f>
        <v>0</v>
      </c>
      <c r="L438" s="245">
        <v>21</v>
      </c>
      <c r="M438" s="245">
        <f>G438*(1+L438/100)</f>
        <v>0</v>
      </c>
      <c r="N438" s="245">
        <v>0</v>
      </c>
      <c r="O438" s="245">
        <f>ROUND(E438*N438,2)</f>
        <v>0</v>
      </c>
      <c r="P438" s="245">
        <v>0</v>
      </c>
      <c r="Q438" s="245">
        <f>ROUND(E438*P438,2)</f>
        <v>0</v>
      </c>
      <c r="R438" s="245" t="s">
        <v>253</v>
      </c>
      <c r="S438" s="245" t="s">
        <v>148</v>
      </c>
      <c r="T438" s="246" t="s">
        <v>148</v>
      </c>
      <c r="U438" s="220">
        <v>0.105</v>
      </c>
      <c r="V438" s="220">
        <f>ROUND(E438*U438,2)</f>
        <v>59.96</v>
      </c>
      <c r="W438" s="220"/>
      <c r="X438" s="220" t="s">
        <v>181</v>
      </c>
      <c r="Y438" s="211"/>
      <c r="Z438" s="211"/>
      <c r="AA438" s="211"/>
      <c r="AB438" s="211"/>
      <c r="AC438" s="211"/>
      <c r="AD438" s="211"/>
      <c r="AE438" s="211"/>
      <c r="AF438" s="211"/>
      <c r="AG438" s="211" t="s">
        <v>539</v>
      </c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1" x14ac:dyDescent="0.2">
      <c r="A439" s="240">
        <v>54</v>
      </c>
      <c r="B439" s="241" t="s">
        <v>551</v>
      </c>
      <c r="C439" s="252" t="s">
        <v>552</v>
      </c>
      <c r="D439" s="242" t="s">
        <v>289</v>
      </c>
      <c r="E439" s="243">
        <v>57.1</v>
      </c>
      <c r="F439" s="244"/>
      <c r="G439" s="245">
        <f>ROUND(E439*F439,2)</f>
        <v>0</v>
      </c>
      <c r="H439" s="244"/>
      <c r="I439" s="245">
        <f>ROUND(E439*H439,2)</f>
        <v>0</v>
      </c>
      <c r="J439" s="244"/>
      <c r="K439" s="245">
        <f>ROUND(E439*J439,2)</f>
        <v>0</v>
      </c>
      <c r="L439" s="245">
        <v>21</v>
      </c>
      <c r="M439" s="245">
        <f>G439*(1+L439/100)</f>
        <v>0</v>
      </c>
      <c r="N439" s="245">
        <v>0</v>
      </c>
      <c r="O439" s="245">
        <f>ROUND(E439*N439,2)</f>
        <v>0</v>
      </c>
      <c r="P439" s="245">
        <v>0</v>
      </c>
      <c r="Q439" s="245">
        <f>ROUND(E439*P439,2)</f>
        <v>0</v>
      </c>
      <c r="R439" s="245" t="s">
        <v>253</v>
      </c>
      <c r="S439" s="245" t="s">
        <v>148</v>
      </c>
      <c r="T439" s="246" t="s">
        <v>148</v>
      </c>
      <c r="U439" s="220">
        <v>0</v>
      </c>
      <c r="V439" s="220">
        <f>ROUND(E439*U439,2)</f>
        <v>0</v>
      </c>
      <c r="W439" s="220"/>
      <c r="X439" s="220" t="s">
        <v>181</v>
      </c>
      <c r="Y439" s="211"/>
      <c r="Z439" s="211"/>
      <c r="AA439" s="211"/>
      <c r="AB439" s="211"/>
      <c r="AC439" s="211"/>
      <c r="AD439" s="211"/>
      <c r="AE439" s="211"/>
      <c r="AF439" s="211"/>
      <c r="AG439" s="211" t="s">
        <v>539</v>
      </c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x14ac:dyDescent="0.2">
      <c r="A440" s="224" t="s">
        <v>143</v>
      </c>
      <c r="B440" s="225" t="s">
        <v>95</v>
      </c>
      <c r="C440" s="248" t="s">
        <v>96</v>
      </c>
      <c r="D440" s="226"/>
      <c r="E440" s="227"/>
      <c r="F440" s="228"/>
      <c r="G440" s="228">
        <f>SUMIF(AG441:AG598,"&lt;&gt;NOR",G441:G598)</f>
        <v>0</v>
      </c>
      <c r="H440" s="228"/>
      <c r="I440" s="228">
        <f>SUM(I441:I598)</f>
        <v>0</v>
      </c>
      <c r="J440" s="228"/>
      <c r="K440" s="228">
        <f>SUM(K441:K598)</f>
        <v>0</v>
      </c>
      <c r="L440" s="228"/>
      <c r="M440" s="228">
        <f>SUM(M441:M598)</f>
        <v>0</v>
      </c>
      <c r="N440" s="228"/>
      <c r="O440" s="228">
        <f>SUM(O441:O598)</f>
        <v>0.67999999999999994</v>
      </c>
      <c r="P440" s="228"/>
      <c r="Q440" s="228">
        <f>SUM(Q441:Q598)</f>
        <v>62.550000000000004</v>
      </c>
      <c r="R440" s="228"/>
      <c r="S440" s="228"/>
      <c r="T440" s="229"/>
      <c r="U440" s="223"/>
      <c r="V440" s="223">
        <f>SUM(V441:V598)</f>
        <v>874.15000000000009</v>
      </c>
      <c r="W440" s="223"/>
      <c r="X440" s="223"/>
      <c r="AG440" t="s">
        <v>144</v>
      </c>
    </row>
    <row r="441" spans="1:60" outlineLevel="1" x14ac:dyDescent="0.2">
      <c r="A441" s="230">
        <v>55</v>
      </c>
      <c r="B441" s="231" t="s">
        <v>553</v>
      </c>
      <c r="C441" s="249" t="s">
        <v>554</v>
      </c>
      <c r="D441" s="232" t="s">
        <v>237</v>
      </c>
      <c r="E441" s="233">
        <v>10.8</v>
      </c>
      <c r="F441" s="234"/>
      <c r="G441" s="235">
        <f>ROUND(E441*F441,2)</f>
        <v>0</v>
      </c>
      <c r="H441" s="234"/>
      <c r="I441" s="235">
        <f>ROUND(E441*H441,2)</f>
        <v>0</v>
      </c>
      <c r="J441" s="234"/>
      <c r="K441" s="235">
        <f>ROUND(E441*J441,2)</f>
        <v>0</v>
      </c>
      <c r="L441" s="235">
        <v>21</v>
      </c>
      <c r="M441" s="235">
        <f>G441*(1+L441/100)</f>
        <v>0</v>
      </c>
      <c r="N441" s="235">
        <v>0</v>
      </c>
      <c r="O441" s="235">
        <f>ROUND(E441*N441,2)</f>
        <v>0</v>
      </c>
      <c r="P441" s="235">
        <v>4.4999999999999998E-2</v>
      </c>
      <c r="Q441" s="235">
        <f>ROUND(E441*P441,2)</f>
        <v>0.49</v>
      </c>
      <c r="R441" s="235" t="s">
        <v>253</v>
      </c>
      <c r="S441" s="235" t="s">
        <v>148</v>
      </c>
      <c r="T441" s="236" t="s">
        <v>148</v>
      </c>
      <c r="U441" s="220">
        <v>0.16200000000000001</v>
      </c>
      <c r="V441" s="220">
        <f>ROUND(E441*U441,2)</f>
        <v>1.75</v>
      </c>
      <c r="W441" s="220"/>
      <c r="X441" s="220" t="s">
        <v>181</v>
      </c>
      <c r="Y441" s="211"/>
      <c r="Z441" s="211"/>
      <c r="AA441" s="211"/>
      <c r="AB441" s="211"/>
      <c r="AC441" s="211"/>
      <c r="AD441" s="211"/>
      <c r="AE441" s="211"/>
      <c r="AF441" s="211"/>
      <c r="AG441" s="211" t="s">
        <v>182</v>
      </c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1" x14ac:dyDescent="0.2">
      <c r="A442" s="218"/>
      <c r="B442" s="219"/>
      <c r="C442" s="266" t="s">
        <v>555</v>
      </c>
      <c r="D442" s="265"/>
      <c r="E442" s="265"/>
      <c r="F442" s="265"/>
      <c r="G442" s="265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1"/>
      <c r="Z442" s="211"/>
      <c r="AA442" s="211"/>
      <c r="AB442" s="211"/>
      <c r="AC442" s="211"/>
      <c r="AD442" s="211"/>
      <c r="AE442" s="211"/>
      <c r="AF442" s="211"/>
      <c r="AG442" s="211" t="s">
        <v>233</v>
      </c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1" x14ac:dyDescent="0.2">
      <c r="A443" s="218"/>
      <c r="B443" s="219"/>
      <c r="C443" s="253" t="s">
        <v>556</v>
      </c>
      <c r="D443" s="221"/>
      <c r="E443" s="222">
        <v>10.8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1"/>
      <c r="Z443" s="211"/>
      <c r="AA443" s="211"/>
      <c r="AB443" s="211"/>
      <c r="AC443" s="211"/>
      <c r="AD443" s="211"/>
      <c r="AE443" s="211"/>
      <c r="AF443" s="211"/>
      <c r="AG443" s="211" t="s">
        <v>197</v>
      </c>
      <c r="AH443" s="211">
        <v>0</v>
      </c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ht="22.5" outlineLevel="1" x14ac:dyDescent="0.2">
      <c r="A444" s="230">
        <v>56</v>
      </c>
      <c r="B444" s="231" t="s">
        <v>557</v>
      </c>
      <c r="C444" s="249" t="s">
        <v>558</v>
      </c>
      <c r="D444" s="232" t="s">
        <v>225</v>
      </c>
      <c r="E444" s="233">
        <v>0.97199999999999998</v>
      </c>
      <c r="F444" s="234"/>
      <c r="G444" s="235">
        <f>ROUND(E444*F444,2)</f>
        <v>0</v>
      </c>
      <c r="H444" s="234"/>
      <c r="I444" s="235">
        <f>ROUND(E444*H444,2)</f>
        <v>0</v>
      </c>
      <c r="J444" s="234"/>
      <c r="K444" s="235">
        <f>ROUND(E444*J444,2)</f>
        <v>0</v>
      </c>
      <c r="L444" s="235">
        <v>21</v>
      </c>
      <c r="M444" s="235">
        <f>G444*(1+L444/100)</f>
        <v>0</v>
      </c>
      <c r="N444" s="235">
        <v>0</v>
      </c>
      <c r="O444" s="235">
        <f>ROUND(E444*N444,2)</f>
        <v>0</v>
      </c>
      <c r="P444" s="235">
        <v>1.4</v>
      </c>
      <c r="Q444" s="235">
        <f>ROUND(E444*P444,2)</f>
        <v>1.36</v>
      </c>
      <c r="R444" s="235" t="s">
        <v>253</v>
      </c>
      <c r="S444" s="235" t="s">
        <v>148</v>
      </c>
      <c r="T444" s="236" t="s">
        <v>148</v>
      </c>
      <c r="U444" s="220">
        <v>1.375</v>
      </c>
      <c r="V444" s="220">
        <f>ROUND(E444*U444,2)</f>
        <v>1.34</v>
      </c>
      <c r="W444" s="220"/>
      <c r="X444" s="220" t="s">
        <v>181</v>
      </c>
      <c r="Y444" s="211"/>
      <c r="Z444" s="211"/>
      <c r="AA444" s="211"/>
      <c r="AB444" s="211"/>
      <c r="AC444" s="211"/>
      <c r="AD444" s="211"/>
      <c r="AE444" s="211"/>
      <c r="AF444" s="211"/>
      <c r="AG444" s="211" t="s">
        <v>182</v>
      </c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1" x14ac:dyDescent="0.2">
      <c r="A445" s="218"/>
      <c r="B445" s="219"/>
      <c r="C445" s="253" t="s">
        <v>559</v>
      </c>
      <c r="D445" s="221"/>
      <c r="E445" s="222">
        <v>0.97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1"/>
      <c r="Z445" s="211"/>
      <c r="AA445" s="211"/>
      <c r="AB445" s="211"/>
      <c r="AC445" s="211"/>
      <c r="AD445" s="211"/>
      <c r="AE445" s="211"/>
      <c r="AF445" s="211"/>
      <c r="AG445" s="211" t="s">
        <v>197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1" x14ac:dyDescent="0.2">
      <c r="A446" s="230">
        <v>57</v>
      </c>
      <c r="B446" s="231" t="s">
        <v>560</v>
      </c>
      <c r="C446" s="249" t="s">
        <v>561</v>
      </c>
      <c r="D446" s="232" t="s">
        <v>230</v>
      </c>
      <c r="E446" s="233">
        <v>1284.49</v>
      </c>
      <c r="F446" s="234"/>
      <c r="G446" s="235">
        <f>ROUND(E446*F446,2)</f>
        <v>0</v>
      </c>
      <c r="H446" s="234"/>
      <c r="I446" s="235">
        <f>ROUND(E446*H446,2)</f>
        <v>0</v>
      </c>
      <c r="J446" s="234"/>
      <c r="K446" s="235">
        <f>ROUND(E446*J446,2)</f>
        <v>0</v>
      </c>
      <c r="L446" s="235">
        <v>21</v>
      </c>
      <c r="M446" s="235">
        <f>G446*(1+L446/100)</f>
        <v>0</v>
      </c>
      <c r="N446" s="235">
        <v>0</v>
      </c>
      <c r="O446" s="235">
        <f>ROUND(E446*N446,2)</f>
        <v>0</v>
      </c>
      <c r="P446" s="235">
        <v>0</v>
      </c>
      <c r="Q446" s="235">
        <f>ROUND(E446*P446,2)</f>
        <v>0</v>
      </c>
      <c r="R446" s="235" t="s">
        <v>253</v>
      </c>
      <c r="S446" s="235" t="s">
        <v>148</v>
      </c>
      <c r="T446" s="236" t="s">
        <v>148</v>
      </c>
      <c r="U446" s="220">
        <v>0.03</v>
      </c>
      <c r="V446" s="220">
        <f>ROUND(E446*U446,2)</f>
        <v>38.53</v>
      </c>
      <c r="W446" s="220"/>
      <c r="X446" s="220" t="s">
        <v>181</v>
      </c>
      <c r="Y446" s="211"/>
      <c r="Z446" s="211"/>
      <c r="AA446" s="211"/>
      <c r="AB446" s="211"/>
      <c r="AC446" s="211"/>
      <c r="AD446" s="211"/>
      <c r="AE446" s="211"/>
      <c r="AF446" s="211"/>
      <c r="AG446" s="211" t="s">
        <v>182</v>
      </c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1" x14ac:dyDescent="0.2">
      <c r="A447" s="218"/>
      <c r="B447" s="219"/>
      <c r="C447" s="266" t="s">
        <v>562</v>
      </c>
      <c r="D447" s="265"/>
      <c r="E447" s="265"/>
      <c r="F447" s="265"/>
      <c r="G447" s="265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1"/>
      <c r="Z447" s="211"/>
      <c r="AA447" s="211"/>
      <c r="AB447" s="211"/>
      <c r="AC447" s="211"/>
      <c r="AD447" s="211"/>
      <c r="AE447" s="211"/>
      <c r="AF447" s="211"/>
      <c r="AG447" s="211" t="s">
        <v>233</v>
      </c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1" x14ac:dyDescent="0.2">
      <c r="A448" s="218"/>
      <c r="B448" s="219"/>
      <c r="C448" s="253" t="s">
        <v>309</v>
      </c>
      <c r="D448" s="221"/>
      <c r="E448" s="222">
        <v>127.49</v>
      </c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11"/>
      <c r="Z448" s="211"/>
      <c r="AA448" s="211"/>
      <c r="AB448" s="211"/>
      <c r="AC448" s="211"/>
      <c r="AD448" s="211"/>
      <c r="AE448" s="211"/>
      <c r="AF448" s="211"/>
      <c r="AG448" s="211" t="s">
        <v>197</v>
      </c>
      <c r="AH448" s="211">
        <v>0</v>
      </c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1" x14ac:dyDescent="0.2">
      <c r="A449" s="218"/>
      <c r="B449" s="219"/>
      <c r="C449" s="253" t="s">
        <v>563</v>
      </c>
      <c r="D449" s="221"/>
      <c r="E449" s="222">
        <v>144</v>
      </c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1"/>
      <c r="Z449" s="211"/>
      <c r="AA449" s="211"/>
      <c r="AB449" s="211"/>
      <c r="AC449" s="211"/>
      <c r="AD449" s="211"/>
      <c r="AE449" s="211"/>
      <c r="AF449" s="211"/>
      <c r="AG449" s="211" t="s">
        <v>197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1" x14ac:dyDescent="0.2">
      <c r="A450" s="218"/>
      <c r="B450" s="219"/>
      <c r="C450" s="253" t="s">
        <v>564</v>
      </c>
      <c r="D450" s="221"/>
      <c r="E450" s="222">
        <v>28</v>
      </c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1"/>
      <c r="Z450" s="211"/>
      <c r="AA450" s="211"/>
      <c r="AB450" s="211"/>
      <c r="AC450" s="211"/>
      <c r="AD450" s="211"/>
      <c r="AE450" s="211"/>
      <c r="AF450" s="211"/>
      <c r="AG450" s="211" t="s">
        <v>197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1" x14ac:dyDescent="0.2">
      <c r="A451" s="218"/>
      <c r="B451" s="219"/>
      <c r="C451" s="253" t="s">
        <v>565</v>
      </c>
      <c r="D451" s="221"/>
      <c r="E451" s="222">
        <v>1</v>
      </c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1"/>
      <c r="Z451" s="211"/>
      <c r="AA451" s="211"/>
      <c r="AB451" s="211"/>
      <c r="AC451" s="211"/>
      <c r="AD451" s="211"/>
      <c r="AE451" s="211"/>
      <c r="AF451" s="211"/>
      <c r="AG451" s="211" t="s">
        <v>197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1" x14ac:dyDescent="0.2">
      <c r="A452" s="218"/>
      <c r="B452" s="219"/>
      <c r="C452" s="253" t="s">
        <v>566</v>
      </c>
      <c r="D452" s="221"/>
      <c r="E452" s="222">
        <v>3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1"/>
      <c r="Z452" s="211"/>
      <c r="AA452" s="211"/>
      <c r="AB452" s="211"/>
      <c r="AC452" s="211"/>
      <c r="AD452" s="211"/>
      <c r="AE452" s="211"/>
      <c r="AF452" s="211"/>
      <c r="AG452" s="211" t="s">
        <v>197</v>
      </c>
      <c r="AH452" s="211">
        <v>0</v>
      </c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1" x14ac:dyDescent="0.2">
      <c r="A453" s="218"/>
      <c r="B453" s="219"/>
      <c r="C453" s="253" t="s">
        <v>567</v>
      </c>
      <c r="D453" s="221"/>
      <c r="E453" s="222">
        <v>6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1"/>
      <c r="Z453" s="211"/>
      <c r="AA453" s="211"/>
      <c r="AB453" s="211"/>
      <c r="AC453" s="211"/>
      <c r="AD453" s="211"/>
      <c r="AE453" s="211"/>
      <c r="AF453" s="211"/>
      <c r="AG453" s="211" t="s">
        <v>197</v>
      </c>
      <c r="AH453" s="211">
        <v>0</v>
      </c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1" x14ac:dyDescent="0.2">
      <c r="A454" s="218"/>
      <c r="B454" s="219"/>
      <c r="C454" s="253" t="s">
        <v>568</v>
      </c>
      <c r="D454" s="221"/>
      <c r="E454" s="222">
        <v>4</v>
      </c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1"/>
      <c r="Z454" s="211"/>
      <c r="AA454" s="211"/>
      <c r="AB454" s="211"/>
      <c r="AC454" s="211"/>
      <c r="AD454" s="211"/>
      <c r="AE454" s="211"/>
      <c r="AF454" s="211"/>
      <c r="AG454" s="211" t="s">
        <v>197</v>
      </c>
      <c r="AH454" s="211">
        <v>0</v>
      </c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outlineLevel="1" x14ac:dyDescent="0.2">
      <c r="A455" s="218"/>
      <c r="B455" s="219"/>
      <c r="C455" s="253" t="s">
        <v>569</v>
      </c>
      <c r="D455" s="221"/>
      <c r="E455" s="222">
        <v>32</v>
      </c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1"/>
      <c r="Z455" s="211"/>
      <c r="AA455" s="211"/>
      <c r="AB455" s="211"/>
      <c r="AC455" s="211"/>
      <c r="AD455" s="211"/>
      <c r="AE455" s="211"/>
      <c r="AF455" s="211"/>
      <c r="AG455" s="211" t="s">
        <v>197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1" x14ac:dyDescent="0.2">
      <c r="A456" s="218"/>
      <c r="B456" s="219"/>
      <c r="C456" s="253" t="s">
        <v>570</v>
      </c>
      <c r="D456" s="221"/>
      <c r="E456" s="222">
        <v>36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1"/>
      <c r="Z456" s="211"/>
      <c r="AA456" s="211"/>
      <c r="AB456" s="211"/>
      <c r="AC456" s="211"/>
      <c r="AD456" s="211"/>
      <c r="AE456" s="211"/>
      <c r="AF456" s="211"/>
      <c r="AG456" s="211" t="s">
        <v>197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1" x14ac:dyDescent="0.2">
      <c r="A457" s="218"/>
      <c r="B457" s="219"/>
      <c r="C457" s="253" t="s">
        <v>571</v>
      </c>
      <c r="D457" s="221"/>
      <c r="E457" s="222">
        <v>24</v>
      </c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11"/>
      <c r="Z457" s="211"/>
      <c r="AA457" s="211"/>
      <c r="AB457" s="211"/>
      <c r="AC457" s="211"/>
      <c r="AD457" s="211"/>
      <c r="AE457" s="211"/>
      <c r="AF457" s="211"/>
      <c r="AG457" s="211" t="s">
        <v>197</v>
      </c>
      <c r="AH457" s="211">
        <v>0</v>
      </c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outlineLevel="1" x14ac:dyDescent="0.2">
      <c r="A458" s="218"/>
      <c r="B458" s="219"/>
      <c r="C458" s="253" t="s">
        <v>572</v>
      </c>
      <c r="D458" s="221"/>
      <c r="E458" s="222">
        <v>312</v>
      </c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1"/>
      <c r="Z458" s="211"/>
      <c r="AA458" s="211"/>
      <c r="AB458" s="211"/>
      <c r="AC458" s="211"/>
      <c r="AD458" s="211"/>
      <c r="AE458" s="211"/>
      <c r="AF458" s="211"/>
      <c r="AG458" s="211" t="s">
        <v>197</v>
      </c>
      <c r="AH458" s="211">
        <v>0</v>
      </c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</row>
    <row r="459" spans="1:60" outlineLevel="1" x14ac:dyDescent="0.2">
      <c r="A459" s="218"/>
      <c r="B459" s="219"/>
      <c r="C459" s="253" t="s">
        <v>573</v>
      </c>
      <c r="D459" s="221"/>
      <c r="E459" s="222">
        <v>108</v>
      </c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1"/>
      <c r="Z459" s="211"/>
      <c r="AA459" s="211"/>
      <c r="AB459" s="211"/>
      <c r="AC459" s="211"/>
      <c r="AD459" s="211"/>
      <c r="AE459" s="211"/>
      <c r="AF459" s="211"/>
      <c r="AG459" s="211" t="s">
        <v>197</v>
      </c>
      <c r="AH459" s="211">
        <v>0</v>
      </c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</row>
    <row r="460" spans="1:60" outlineLevel="1" x14ac:dyDescent="0.2">
      <c r="A460" s="218"/>
      <c r="B460" s="219"/>
      <c r="C460" s="253" t="s">
        <v>574</v>
      </c>
      <c r="D460" s="221"/>
      <c r="E460" s="222">
        <v>22</v>
      </c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1"/>
      <c r="Z460" s="211"/>
      <c r="AA460" s="211"/>
      <c r="AB460" s="211"/>
      <c r="AC460" s="211"/>
      <c r="AD460" s="211"/>
      <c r="AE460" s="211"/>
      <c r="AF460" s="211"/>
      <c r="AG460" s="211" t="s">
        <v>197</v>
      </c>
      <c r="AH460" s="211">
        <v>0</v>
      </c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</row>
    <row r="461" spans="1:60" outlineLevel="1" x14ac:dyDescent="0.2">
      <c r="A461" s="218"/>
      <c r="B461" s="219"/>
      <c r="C461" s="253" t="s">
        <v>575</v>
      </c>
      <c r="D461" s="221"/>
      <c r="E461" s="222">
        <v>12</v>
      </c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11"/>
      <c r="Z461" s="211"/>
      <c r="AA461" s="211"/>
      <c r="AB461" s="211"/>
      <c r="AC461" s="211"/>
      <c r="AD461" s="211"/>
      <c r="AE461" s="211"/>
      <c r="AF461" s="211"/>
      <c r="AG461" s="211" t="s">
        <v>197</v>
      </c>
      <c r="AH461" s="211">
        <v>0</v>
      </c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</row>
    <row r="462" spans="1:60" outlineLevel="1" x14ac:dyDescent="0.2">
      <c r="A462" s="218"/>
      <c r="B462" s="219"/>
      <c r="C462" s="253" t="s">
        <v>576</v>
      </c>
      <c r="D462" s="221"/>
      <c r="E462" s="222">
        <v>2</v>
      </c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11"/>
      <c r="Z462" s="211"/>
      <c r="AA462" s="211"/>
      <c r="AB462" s="211"/>
      <c r="AC462" s="211"/>
      <c r="AD462" s="211"/>
      <c r="AE462" s="211"/>
      <c r="AF462" s="211"/>
      <c r="AG462" s="211" t="s">
        <v>197</v>
      </c>
      <c r="AH462" s="211">
        <v>0</v>
      </c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</row>
    <row r="463" spans="1:60" outlineLevel="1" x14ac:dyDescent="0.2">
      <c r="A463" s="218"/>
      <c r="B463" s="219"/>
      <c r="C463" s="253" t="s">
        <v>577</v>
      </c>
      <c r="D463" s="221"/>
      <c r="E463" s="222">
        <v>4</v>
      </c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1"/>
      <c r="Z463" s="211"/>
      <c r="AA463" s="211"/>
      <c r="AB463" s="211"/>
      <c r="AC463" s="211"/>
      <c r="AD463" s="211"/>
      <c r="AE463" s="211"/>
      <c r="AF463" s="211"/>
      <c r="AG463" s="211" t="s">
        <v>197</v>
      </c>
      <c r="AH463" s="211">
        <v>0</v>
      </c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</row>
    <row r="464" spans="1:60" outlineLevel="1" x14ac:dyDescent="0.2">
      <c r="A464" s="218"/>
      <c r="B464" s="219"/>
      <c r="C464" s="253" t="s">
        <v>578</v>
      </c>
      <c r="D464" s="221"/>
      <c r="E464" s="222">
        <v>8</v>
      </c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11"/>
      <c r="Z464" s="211"/>
      <c r="AA464" s="211"/>
      <c r="AB464" s="211"/>
      <c r="AC464" s="211"/>
      <c r="AD464" s="211"/>
      <c r="AE464" s="211"/>
      <c r="AF464" s="211"/>
      <c r="AG464" s="211" t="s">
        <v>197</v>
      </c>
      <c r="AH464" s="211">
        <v>0</v>
      </c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</row>
    <row r="465" spans="1:60" outlineLevel="1" x14ac:dyDescent="0.2">
      <c r="A465" s="218"/>
      <c r="B465" s="219"/>
      <c r="C465" s="253" t="s">
        <v>579</v>
      </c>
      <c r="D465" s="221"/>
      <c r="E465" s="222">
        <v>24</v>
      </c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1"/>
      <c r="Z465" s="211"/>
      <c r="AA465" s="211"/>
      <c r="AB465" s="211"/>
      <c r="AC465" s="211"/>
      <c r="AD465" s="211"/>
      <c r="AE465" s="211"/>
      <c r="AF465" s="211"/>
      <c r="AG465" s="211" t="s">
        <v>197</v>
      </c>
      <c r="AH465" s="211">
        <v>0</v>
      </c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</row>
    <row r="466" spans="1:60" outlineLevel="1" x14ac:dyDescent="0.2">
      <c r="A466" s="218"/>
      <c r="B466" s="219"/>
      <c r="C466" s="253" t="s">
        <v>580</v>
      </c>
      <c r="D466" s="221"/>
      <c r="E466" s="222">
        <v>198</v>
      </c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11"/>
      <c r="Z466" s="211"/>
      <c r="AA466" s="211"/>
      <c r="AB466" s="211"/>
      <c r="AC466" s="211"/>
      <c r="AD466" s="211"/>
      <c r="AE466" s="211"/>
      <c r="AF466" s="211"/>
      <c r="AG466" s="211" t="s">
        <v>197</v>
      </c>
      <c r="AH466" s="211">
        <v>0</v>
      </c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</row>
    <row r="467" spans="1:60" outlineLevel="1" x14ac:dyDescent="0.2">
      <c r="A467" s="218"/>
      <c r="B467" s="219"/>
      <c r="C467" s="253" t="s">
        <v>581</v>
      </c>
      <c r="D467" s="221"/>
      <c r="E467" s="222">
        <v>24</v>
      </c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1"/>
      <c r="Z467" s="211"/>
      <c r="AA467" s="211"/>
      <c r="AB467" s="211"/>
      <c r="AC467" s="211"/>
      <c r="AD467" s="211"/>
      <c r="AE467" s="211"/>
      <c r="AF467" s="211"/>
      <c r="AG467" s="211" t="s">
        <v>197</v>
      </c>
      <c r="AH467" s="211">
        <v>0</v>
      </c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</row>
    <row r="468" spans="1:60" outlineLevel="1" x14ac:dyDescent="0.2">
      <c r="A468" s="218"/>
      <c r="B468" s="219"/>
      <c r="C468" s="253" t="s">
        <v>582</v>
      </c>
      <c r="D468" s="221"/>
      <c r="E468" s="222">
        <v>12</v>
      </c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11"/>
      <c r="Z468" s="211"/>
      <c r="AA468" s="211"/>
      <c r="AB468" s="211"/>
      <c r="AC468" s="211"/>
      <c r="AD468" s="211"/>
      <c r="AE468" s="211"/>
      <c r="AF468" s="211"/>
      <c r="AG468" s="211" t="s">
        <v>197</v>
      </c>
      <c r="AH468" s="211">
        <v>0</v>
      </c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</row>
    <row r="469" spans="1:60" outlineLevel="1" x14ac:dyDescent="0.2">
      <c r="A469" s="218"/>
      <c r="B469" s="219"/>
      <c r="C469" s="253" t="s">
        <v>583</v>
      </c>
      <c r="D469" s="221"/>
      <c r="E469" s="222">
        <v>36</v>
      </c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11"/>
      <c r="Z469" s="211"/>
      <c r="AA469" s="211"/>
      <c r="AB469" s="211"/>
      <c r="AC469" s="211"/>
      <c r="AD469" s="211"/>
      <c r="AE469" s="211"/>
      <c r="AF469" s="211"/>
      <c r="AG469" s="211" t="s">
        <v>197</v>
      </c>
      <c r="AH469" s="211">
        <v>0</v>
      </c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</row>
    <row r="470" spans="1:60" outlineLevel="1" x14ac:dyDescent="0.2">
      <c r="A470" s="218"/>
      <c r="B470" s="219"/>
      <c r="C470" s="253" t="s">
        <v>584</v>
      </c>
      <c r="D470" s="221"/>
      <c r="E470" s="222">
        <v>36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1"/>
      <c r="Z470" s="211"/>
      <c r="AA470" s="211"/>
      <c r="AB470" s="211"/>
      <c r="AC470" s="211"/>
      <c r="AD470" s="211"/>
      <c r="AE470" s="211"/>
      <c r="AF470" s="211"/>
      <c r="AG470" s="211" t="s">
        <v>197</v>
      </c>
      <c r="AH470" s="211">
        <v>0</v>
      </c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</row>
    <row r="471" spans="1:60" outlineLevel="1" x14ac:dyDescent="0.2">
      <c r="A471" s="218"/>
      <c r="B471" s="219"/>
      <c r="C471" s="253" t="s">
        <v>585</v>
      </c>
      <c r="D471" s="221"/>
      <c r="E471" s="222">
        <v>24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1"/>
      <c r="Z471" s="211"/>
      <c r="AA471" s="211"/>
      <c r="AB471" s="211"/>
      <c r="AC471" s="211"/>
      <c r="AD471" s="211"/>
      <c r="AE471" s="211"/>
      <c r="AF471" s="211"/>
      <c r="AG471" s="211" t="s">
        <v>197</v>
      </c>
      <c r="AH471" s="211">
        <v>0</v>
      </c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</row>
    <row r="472" spans="1:60" outlineLevel="1" x14ac:dyDescent="0.2">
      <c r="A472" s="218"/>
      <c r="B472" s="219"/>
      <c r="C472" s="253" t="s">
        <v>586</v>
      </c>
      <c r="D472" s="221"/>
      <c r="E472" s="222">
        <v>18</v>
      </c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1"/>
      <c r="Z472" s="211"/>
      <c r="AA472" s="211"/>
      <c r="AB472" s="211"/>
      <c r="AC472" s="211"/>
      <c r="AD472" s="211"/>
      <c r="AE472" s="211"/>
      <c r="AF472" s="211"/>
      <c r="AG472" s="211" t="s">
        <v>197</v>
      </c>
      <c r="AH472" s="211">
        <v>0</v>
      </c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</row>
    <row r="473" spans="1:60" outlineLevel="1" x14ac:dyDescent="0.2">
      <c r="A473" s="218"/>
      <c r="B473" s="219"/>
      <c r="C473" s="253" t="s">
        <v>587</v>
      </c>
      <c r="D473" s="221"/>
      <c r="E473" s="222">
        <v>3</v>
      </c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1"/>
      <c r="Z473" s="211"/>
      <c r="AA473" s="211"/>
      <c r="AB473" s="211"/>
      <c r="AC473" s="211"/>
      <c r="AD473" s="211"/>
      <c r="AE473" s="211"/>
      <c r="AF473" s="211"/>
      <c r="AG473" s="211" t="s">
        <v>197</v>
      </c>
      <c r="AH473" s="211">
        <v>0</v>
      </c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</row>
    <row r="474" spans="1:60" outlineLevel="1" x14ac:dyDescent="0.2">
      <c r="A474" s="218"/>
      <c r="B474" s="219"/>
      <c r="C474" s="253" t="s">
        <v>588</v>
      </c>
      <c r="D474" s="221"/>
      <c r="E474" s="222">
        <v>1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1"/>
      <c r="Z474" s="211"/>
      <c r="AA474" s="211"/>
      <c r="AB474" s="211"/>
      <c r="AC474" s="211"/>
      <c r="AD474" s="211"/>
      <c r="AE474" s="211"/>
      <c r="AF474" s="211"/>
      <c r="AG474" s="211" t="s">
        <v>197</v>
      </c>
      <c r="AH474" s="211">
        <v>0</v>
      </c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</row>
    <row r="475" spans="1:60" outlineLevel="1" x14ac:dyDescent="0.2">
      <c r="A475" s="218"/>
      <c r="B475" s="219"/>
      <c r="C475" s="253" t="s">
        <v>589</v>
      </c>
      <c r="D475" s="221"/>
      <c r="E475" s="222">
        <v>1</v>
      </c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11"/>
      <c r="Z475" s="211"/>
      <c r="AA475" s="211"/>
      <c r="AB475" s="211"/>
      <c r="AC475" s="211"/>
      <c r="AD475" s="211"/>
      <c r="AE475" s="211"/>
      <c r="AF475" s="211"/>
      <c r="AG475" s="211" t="s">
        <v>197</v>
      </c>
      <c r="AH475" s="211">
        <v>0</v>
      </c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</row>
    <row r="476" spans="1:60" outlineLevel="1" x14ac:dyDescent="0.2">
      <c r="A476" s="218"/>
      <c r="B476" s="219"/>
      <c r="C476" s="253" t="s">
        <v>590</v>
      </c>
      <c r="D476" s="221"/>
      <c r="E476" s="222">
        <v>18</v>
      </c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1"/>
      <c r="Z476" s="211"/>
      <c r="AA476" s="211"/>
      <c r="AB476" s="211"/>
      <c r="AC476" s="211"/>
      <c r="AD476" s="211"/>
      <c r="AE476" s="211"/>
      <c r="AF476" s="211"/>
      <c r="AG476" s="211" t="s">
        <v>197</v>
      </c>
      <c r="AH476" s="211">
        <v>0</v>
      </c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</row>
    <row r="477" spans="1:60" outlineLevel="1" x14ac:dyDescent="0.2">
      <c r="A477" s="218"/>
      <c r="B477" s="219"/>
      <c r="C477" s="253" t="s">
        <v>591</v>
      </c>
      <c r="D477" s="221"/>
      <c r="E477" s="222">
        <v>1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1"/>
      <c r="Z477" s="211"/>
      <c r="AA477" s="211"/>
      <c r="AB477" s="211"/>
      <c r="AC477" s="211"/>
      <c r="AD477" s="211"/>
      <c r="AE477" s="211"/>
      <c r="AF477" s="211"/>
      <c r="AG477" s="211" t="s">
        <v>197</v>
      </c>
      <c r="AH477" s="211">
        <v>0</v>
      </c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</row>
    <row r="478" spans="1:60" outlineLevel="1" x14ac:dyDescent="0.2">
      <c r="A478" s="218"/>
      <c r="B478" s="219"/>
      <c r="C478" s="253" t="s">
        <v>592</v>
      </c>
      <c r="D478" s="221"/>
      <c r="E478" s="222">
        <v>1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1"/>
      <c r="Z478" s="211"/>
      <c r="AA478" s="211"/>
      <c r="AB478" s="211"/>
      <c r="AC478" s="211"/>
      <c r="AD478" s="211"/>
      <c r="AE478" s="211"/>
      <c r="AF478" s="211"/>
      <c r="AG478" s="211" t="s">
        <v>197</v>
      </c>
      <c r="AH478" s="211">
        <v>0</v>
      </c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</row>
    <row r="479" spans="1:60" outlineLevel="1" x14ac:dyDescent="0.2">
      <c r="A479" s="218"/>
      <c r="B479" s="219"/>
      <c r="C479" s="253" t="s">
        <v>593</v>
      </c>
      <c r="D479" s="221"/>
      <c r="E479" s="222">
        <v>2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1"/>
      <c r="Z479" s="211"/>
      <c r="AA479" s="211"/>
      <c r="AB479" s="211"/>
      <c r="AC479" s="211"/>
      <c r="AD479" s="211"/>
      <c r="AE479" s="211"/>
      <c r="AF479" s="211"/>
      <c r="AG479" s="211" t="s">
        <v>197</v>
      </c>
      <c r="AH479" s="211">
        <v>0</v>
      </c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</row>
    <row r="480" spans="1:60" outlineLevel="1" x14ac:dyDescent="0.2">
      <c r="A480" s="218"/>
      <c r="B480" s="219"/>
      <c r="C480" s="253" t="s">
        <v>594</v>
      </c>
      <c r="D480" s="221"/>
      <c r="E480" s="222">
        <v>12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1"/>
      <c r="Z480" s="211"/>
      <c r="AA480" s="211"/>
      <c r="AB480" s="211"/>
      <c r="AC480" s="211"/>
      <c r="AD480" s="211"/>
      <c r="AE480" s="211"/>
      <c r="AF480" s="211"/>
      <c r="AG480" s="211" t="s">
        <v>197</v>
      </c>
      <c r="AH480" s="211">
        <v>0</v>
      </c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</row>
    <row r="481" spans="1:60" outlineLevel="1" x14ac:dyDescent="0.2">
      <c r="A481" s="230">
        <v>58</v>
      </c>
      <c r="B481" s="231" t="s">
        <v>595</v>
      </c>
      <c r="C481" s="249" t="s">
        <v>596</v>
      </c>
      <c r="D481" s="232" t="s">
        <v>237</v>
      </c>
      <c r="E481" s="233">
        <v>2.62</v>
      </c>
      <c r="F481" s="234"/>
      <c r="G481" s="235">
        <f>ROUND(E481*F481,2)</f>
        <v>0</v>
      </c>
      <c r="H481" s="234"/>
      <c r="I481" s="235">
        <f>ROUND(E481*H481,2)</f>
        <v>0</v>
      </c>
      <c r="J481" s="234"/>
      <c r="K481" s="235">
        <f>ROUND(E481*J481,2)</f>
        <v>0</v>
      </c>
      <c r="L481" s="235">
        <v>21</v>
      </c>
      <c r="M481" s="235">
        <f>G481*(1+L481/100)</f>
        <v>0</v>
      </c>
      <c r="N481" s="235">
        <v>2.1900000000000001E-3</v>
      </c>
      <c r="O481" s="235">
        <f>ROUND(E481*N481,2)</f>
        <v>0.01</v>
      </c>
      <c r="P481" s="235">
        <v>7.4999999999999997E-2</v>
      </c>
      <c r="Q481" s="235">
        <f>ROUND(E481*P481,2)</f>
        <v>0.2</v>
      </c>
      <c r="R481" s="235" t="s">
        <v>253</v>
      </c>
      <c r="S481" s="235" t="s">
        <v>148</v>
      </c>
      <c r="T481" s="236" t="s">
        <v>148</v>
      </c>
      <c r="U481" s="220">
        <v>0.95499999999999996</v>
      </c>
      <c r="V481" s="220">
        <f>ROUND(E481*U481,2)</f>
        <v>2.5</v>
      </c>
      <c r="W481" s="220"/>
      <c r="X481" s="220" t="s">
        <v>181</v>
      </c>
      <c r="Y481" s="211"/>
      <c r="Z481" s="211"/>
      <c r="AA481" s="211"/>
      <c r="AB481" s="211"/>
      <c r="AC481" s="211"/>
      <c r="AD481" s="211"/>
      <c r="AE481" s="211"/>
      <c r="AF481" s="211"/>
      <c r="AG481" s="211" t="s">
        <v>182</v>
      </c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</row>
    <row r="482" spans="1:60" outlineLevel="1" x14ac:dyDescent="0.2">
      <c r="A482" s="218"/>
      <c r="B482" s="219"/>
      <c r="C482" s="266" t="s">
        <v>597</v>
      </c>
      <c r="D482" s="265"/>
      <c r="E482" s="265"/>
      <c r="F482" s="265"/>
      <c r="G482" s="265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1"/>
      <c r="Z482" s="211"/>
      <c r="AA482" s="211"/>
      <c r="AB482" s="211"/>
      <c r="AC482" s="211"/>
      <c r="AD482" s="211"/>
      <c r="AE482" s="211"/>
      <c r="AF482" s="211"/>
      <c r="AG482" s="211" t="s">
        <v>233</v>
      </c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</row>
    <row r="483" spans="1:60" outlineLevel="1" x14ac:dyDescent="0.2">
      <c r="A483" s="218"/>
      <c r="B483" s="219"/>
      <c r="C483" s="253" t="s">
        <v>323</v>
      </c>
      <c r="D483" s="221"/>
      <c r="E483" s="222">
        <v>1.25</v>
      </c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11"/>
      <c r="Z483" s="211"/>
      <c r="AA483" s="211"/>
      <c r="AB483" s="211"/>
      <c r="AC483" s="211"/>
      <c r="AD483" s="211"/>
      <c r="AE483" s="211"/>
      <c r="AF483" s="211"/>
      <c r="AG483" s="211" t="s">
        <v>197</v>
      </c>
      <c r="AH483" s="211">
        <v>0</v>
      </c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</row>
    <row r="484" spans="1:60" outlineLevel="1" x14ac:dyDescent="0.2">
      <c r="A484" s="218"/>
      <c r="B484" s="219"/>
      <c r="C484" s="253" t="s">
        <v>335</v>
      </c>
      <c r="D484" s="221"/>
      <c r="E484" s="222">
        <v>0.77</v>
      </c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11"/>
      <c r="Z484" s="211"/>
      <c r="AA484" s="211"/>
      <c r="AB484" s="211"/>
      <c r="AC484" s="211"/>
      <c r="AD484" s="211"/>
      <c r="AE484" s="211"/>
      <c r="AF484" s="211"/>
      <c r="AG484" s="211" t="s">
        <v>197</v>
      </c>
      <c r="AH484" s="211">
        <v>0</v>
      </c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</row>
    <row r="485" spans="1:60" outlineLevel="1" x14ac:dyDescent="0.2">
      <c r="A485" s="218"/>
      <c r="B485" s="219"/>
      <c r="C485" s="253" t="s">
        <v>336</v>
      </c>
      <c r="D485" s="221"/>
      <c r="E485" s="222">
        <v>0.6</v>
      </c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11"/>
      <c r="Z485" s="211"/>
      <c r="AA485" s="211"/>
      <c r="AB485" s="211"/>
      <c r="AC485" s="211"/>
      <c r="AD485" s="211"/>
      <c r="AE485" s="211"/>
      <c r="AF485" s="211"/>
      <c r="AG485" s="211" t="s">
        <v>197</v>
      </c>
      <c r="AH485" s="211">
        <v>0</v>
      </c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</row>
    <row r="486" spans="1:60" outlineLevel="1" x14ac:dyDescent="0.2">
      <c r="A486" s="230">
        <v>59</v>
      </c>
      <c r="B486" s="231" t="s">
        <v>598</v>
      </c>
      <c r="C486" s="249" t="s">
        <v>599</v>
      </c>
      <c r="D486" s="232" t="s">
        <v>237</v>
      </c>
      <c r="E486" s="233">
        <v>69.587299999999999</v>
      </c>
      <c r="F486" s="234"/>
      <c r="G486" s="235">
        <f>ROUND(E486*F486,2)</f>
        <v>0</v>
      </c>
      <c r="H486" s="234"/>
      <c r="I486" s="235">
        <f>ROUND(E486*H486,2)</f>
        <v>0</v>
      </c>
      <c r="J486" s="234"/>
      <c r="K486" s="235">
        <f>ROUND(E486*J486,2)</f>
        <v>0</v>
      </c>
      <c r="L486" s="235">
        <v>21</v>
      </c>
      <c r="M486" s="235">
        <f>G486*(1+L486/100)</f>
        <v>0</v>
      </c>
      <c r="N486" s="235">
        <v>1E-3</v>
      </c>
      <c r="O486" s="235">
        <f>ROUND(E486*N486,2)</f>
        <v>7.0000000000000007E-2</v>
      </c>
      <c r="P486" s="235">
        <v>6.2E-2</v>
      </c>
      <c r="Q486" s="235">
        <f>ROUND(E486*P486,2)</f>
        <v>4.3099999999999996</v>
      </c>
      <c r="R486" s="235" t="s">
        <v>253</v>
      </c>
      <c r="S486" s="235" t="s">
        <v>148</v>
      </c>
      <c r="T486" s="236" t="s">
        <v>148</v>
      </c>
      <c r="U486" s="220">
        <v>0.61199999999999999</v>
      </c>
      <c r="V486" s="220">
        <f>ROUND(E486*U486,2)</f>
        <v>42.59</v>
      </c>
      <c r="W486" s="220"/>
      <c r="X486" s="220" t="s">
        <v>181</v>
      </c>
      <c r="Y486" s="211"/>
      <c r="Z486" s="211"/>
      <c r="AA486" s="211"/>
      <c r="AB486" s="211"/>
      <c r="AC486" s="211"/>
      <c r="AD486" s="211"/>
      <c r="AE486" s="211"/>
      <c r="AF486" s="211"/>
      <c r="AG486" s="211" t="s">
        <v>182</v>
      </c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</row>
    <row r="487" spans="1:60" outlineLevel="1" x14ac:dyDescent="0.2">
      <c r="A487" s="218"/>
      <c r="B487" s="219"/>
      <c r="C487" s="266" t="s">
        <v>597</v>
      </c>
      <c r="D487" s="265"/>
      <c r="E487" s="265"/>
      <c r="F487" s="265"/>
      <c r="G487" s="265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11"/>
      <c r="Z487" s="211"/>
      <c r="AA487" s="211"/>
      <c r="AB487" s="211"/>
      <c r="AC487" s="211"/>
      <c r="AD487" s="211"/>
      <c r="AE487" s="211"/>
      <c r="AF487" s="211"/>
      <c r="AG487" s="211" t="s">
        <v>233</v>
      </c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</row>
    <row r="488" spans="1:60" outlineLevel="1" x14ac:dyDescent="0.2">
      <c r="A488" s="218"/>
      <c r="B488" s="219"/>
      <c r="C488" s="253" t="s">
        <v>311</v>
      </c>
      <c r="D488" s="221"/>
      <c r="E488" s="222">
        <v>18.899999999999999</v>
      </c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11"/>
      <c r="Z488" s="211"/>
      <c r="AA488" s="211"/>
      <c r="AB488" s="211"/>
      <c r="AC488" s="211"/>
      <c r="AD488" s="211"/>
      <c r="AE488" s="211"/>
      <c r="AF488" s="211"/>
      <c r="AG488" s="211" t="s">
        <v>197</v>
      </c>
      <c r="AH488" s="211">
        <v>0</v>
      </c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</row>
    <row r="489" spans="1:60" outlineLevel="1" x14ac:dyDescent="0.2">
      <c r="A489" s="218"/>
      <c r="B489" s="219"/>
      <c r="C489" s="253" t="s">
        <v>312</v>
      </c>
      <c r="D489" s="221"/>
      <c r="E489" s="222">
        <v>2</v>
      </c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1"/>
      <c r="Z489" s="211"/>
      <c r="AA489" s="211"/>
      <c r="AB489" s="211"/>
      <c r="AC489" s="211"/>
      <c r="AD489" s="211"/>
      <c r="AE489" s="211"/>
      <c r="AF489" s="211"/>
      <c r="AG489" s="211" t="s">
        <v>197</v>
      </c>
      <c r="AH489" s="211">
        <v>0</v>
      </c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</row>
    <row r="490" spans="1:60" outlineLevel="1" x14ac:dyDescent="0.2">
      <c r="A490" s="218"/>
      <c r="B490" s="219"/>
      <c r="C490" s="253" t="s">
        <v>315</v>
      </c>
      <c r="D490" s="221"/>
      <c r="E490" s="222">
        <v>4.08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1"/>
      <c r="Z490" s="211"/>
      <c r="AA490" s="211"/>
      <c r="AB490" s="211"/>
      <c r="AC490" s="211"/>
      <c r="AD490" s="211"/>
      <c r="AE490" s="211"/>
      <c r="AF490" s="211"/>
      <c r="AG490" s="211" t="s">
        <v>197</v>
      </c>
      <c r="AH490" s="211">
        <v>0</v>
      </c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</row>
    <row r="491" spans="1:60" outlineLevel="1" x14ac:dyDescent="0.2">
      <c r="A491" s="218"/>
      <c r="B491" s="219"/>
      <c r="C491" s="253" t="s">
        <v>318</v>
      </c>
      <c r="D491" s="221"/>
      <c r="E491" s="222">
        <v>12.75</v>
      </c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11"/>
      <c r="Z491" s="211"/>
      <c r="AA491" s="211"/>
      <c r="AB491" s="211"/>
      <c r="AC491" s="211"/>
      <c r="AD491" s="211"/>
      <c r="AE491" s="211"/>
      <c r="AF491" s="211"/>
      <c r="AG491" s="211" t="s">
        <v>197</v>
      </c>
      <c r="AH491" s="211">
        <v>0</v>
      </c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</row>
    <row r="492" spans="1:60" outlineLevel="1" x14ac:dyDescent="0.2">
      <c r="A492" s="218"/>
      <c r="B492" s="219"/>
      <c r="C492" s="253" t="s">
        <v>321</v>
      </c>
      <c r="D492" s="221"/>
      <c r="E492" s="222">
        <v>21.07</v>
      </c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11"/>
      <c r="Z492" s="211"/>
      <c r="AA492" s="211"/>
      <c r="AB492" s="211"/>
      <c r="AC492" s="211"/>
      <c r="AD492" s="211"/>
      <c r="AE492" s="211"/>
      <c r="AF492" s="211"/>
      <c r="AG492" s="211" t="s">
        <v>197</v>
      </c>
      <c r="AH492" s="211">
        <v>0</v>
      </c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</row>
    <row r="493" spans="1:60" outlineLevel="1" x14ac:dyDescent="0.2">
      <c r="A493" s="218"/>
      <c r="B493" s="219"/>
      <c r="C493" s="253" t="s">
        <v>324</v>
      </c>
      <c r="D493" s="221"/>
      <c r="E493" s="222">
        <v>1.56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1"/>
      <c r="Z493" s="211"/>
      <c r="AA493" s="211"/>
      <c r="AB493" s="211"/>
      <c r="AC493" s="211"/>
      <c r="AD493" s="211"/>
      <c r="AE493" s="211"/>
      <c r="AF493" s="211"/>
      <c r="AG493" s="211" t="s">
        <v>197</v>
      </c>
      <c r="AH493" s="211">
        <v>0</v>
      </c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</row>
    <row r="494" spans="1:60" outlineLevel="1" x14ac:dyDescent="0.2">
      <c r="A494" s="218"/>
      <c r="B494" s="219"/>
      <c r="C494" s="253" t="s">
        <v>334</v>
      </c>
      <c r="D494" s="221"/>
      <c r="E494" s="222">
        <v>3.32</v>
      </c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11"/>
      <c r="Z494" s="211"/>
      <c r="AA494" s="211"/>
      <c r="AB494" s="211"/>
      <c r="AC494" s="211"/>
      <c r="AD494" s="211"/>
      <c r="AE494" s="211"/>
      <c r="AF494" s="211"/>
      <c r="AG494" s="211" t="s">
        <v>197</v>
      </c>
      <c r="AH494" s="211">
        <v>0</v>
      </c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</row>
    <row r="495" spans="1:60" outlineLevel="1" x14ac:dyDescent="0.2">
      <c r="A495" s="218"/>
      <c r="B495" s="219"/>
      <c r="C495" s="253" t="s">
        <v>338</v>
      </c>
      <c r="D495" s="221"/>
      <c r="E495" s="222">
        <v>1.85</v>
      </c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1"/>
      <c r="Z495" s="211"/>
      <c r="AA495" s="211"/>
      <c r="AB495" s="211"/>
      <c r="AC495" s="211"/>
      <c r="AD495" s="211"/>
      <c r="AE495" s="211"/>
      <c r="AF495" s="211"/>
      <c r="AG495" s="211" t="s">
        <v>197</v>
      </c>
      <c r="AH495" s="211">
        <v>0</v>
      </c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</row>
    <row r="496" spans="1:60" outlineLevel="1" x14ac:dyDescent="0.2">
      <c r="A496" s="218"/>
      <c r="B496" s="219"/>
      <c r="C496" s="253" t="s">
        <v>339</v>
      </c>
      <c r="D496" s="221"/>
      <c r="E496" s="222">
        <v>1.35</v>
      </c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1"/>
      <c r="Z496" s="211"/>
      <c r="AA496" s="211"/>
      <c r="AB496" s="211"/>
      <c r="AC496" s="211"/>
      <c r="AD496" s="211"/>
      <c r="AE496" s="211"/>
      <c r="AF496" s="211"/>
      <c r="AG496" s="211" t="s">
        <v>197</v>
      </c>
      <c r="AH496" s="211">
        <v>0</v>
      </c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</row>
    <row r="497" spans="1:60" outlineLevel="1" x14ac:dyDescent="0.2">
      <c r="A497" s="218"/>
      <c r="B497" s="219"/>
      <c r="C497" s="253" t="s">
        <v>340</v>
      </c>
      <c r="D497" s="221"/>
      <c r="E497" s="222">
        <v>2.7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1"/>
      <c r="Z497" s="211"/>
      <c r="AA497" s="211"/>
      <c r="AB497" s="211"/>
      <c r="AC497" s="211"/>
      <c r="AD497" s="211"/>
      <c r="AE497" s="211"/>
      <c r="AF497" s="211"/>
      <c r="AG497" s="211" t="s">
        <v>197</v>
      </c>
      <c r="AH497" s="211">
        <v>0</v>
      </c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</row>
    <row r="498" spans="1:60" outlineLevel="1" x14ac:dyDescent="0.2">
      <c r="A498" s="230">
        <v>60</v>
      </c>
      <c r="B498" s="231" t="s">
        <v>600</v>
      </c>
      <c r="C498" s="249" t="s">
        <v>601</v>
      </c>
      <c r="D498" s="232" t="s">
        <v>237</v>
      </c>
      <c r="E498" s="233">
        <v>146.16540000000001</v>
      </c>
      <c r="F498" s="234"/>
      <c r="G498" s="235">
        <f>ROUND(E498*F498,2)</f>
        <v>0</v>
      </c>
      <c r="H498" s="234"/>
      <c r="I498" s="235">
        <f>ROUND(E498*H498,2)</f>
        <v>0</v>
      </c>
      <c r="J498" s="234"/>
      <c r="K498" s="235">
        <f>ROUND(E498*J498,2)</f>
        <v>0</v>
      </c>
      <c r="L498" s="235">
        <v>21</v>
      </c>
      <c r="M498" s="235">
        <f>G498*(1+L498/100)</f>
        <v>0</v>
      </c>
      <c r="N498" s="235">
        <v>9.2000000000000003E-4</v>
      </c>
      <c r="O498" s="235">
        <f>ROUND(E498*N498,2)</f>
        <v>0.13</v>
      </c>
      <c r="P498" s="235">
        <v>5.3999999999999999E-2</v>
      </c>
      <c r="Q498" s="235">
        <f>ROUND(E498*P498,2)</f>
        <v>7.89</v>
      </c>
      <c r="R498" s="235" t="s">
        <v>253</v>
      </c>
      <c r="S498" s="235" t="s">
        <v>148</v>
      </c>
      <c r="T498" s="236" t="s">
        <v>148</v>
      </c>
      <c r="U498" s="220">
        <v>0.46500000000000002</v>
      </c>
      <c r="V498" s="220">
        <f>ROUND(E498*U498,2)</f>
        <v>67.97</v>
      </c>
      <c r="W498" s="220"/>
      <c r="X498" s="220" t="s">
        <v>181</v>
      </c>
      <c r="Y498" s="211"/>
      <c r="Z498" s="211"/>
      <c r="AA498" s="211"/>
      <c r="AB498" s="211"/>
      <c r="AC498" s="211"/>
      <c r="AD498" s="211"/>
      <c r="AE498" s="211"/>
      <c r="AF498" s="211"/>
      <c r="AG498" s="211" t="s">
        <v>182</v>
      </c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</row>
    <row r="499" spans="1:60" outlineLevel="1" x14ac:dyDescent="0.2">
      <c r="A499" s="218"/>
      <c r="B499" s="219"/>
      <c r="C499" s="266" t="s">
        <v>597</v>
      </c>
      <c r="D499" s="265"/>
      <c r="E499" s="265"/>
      <c r="F499" s="265"/>
      <c r="G499" s="265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1"/>
      <c r="Z499" s="211"/>
      <c r="AA499" s="211"/>
      <c r="AB499" s="211"/>
      <c r="AC499" s="211"/>
      <c r="AD499" s="211"/>
      <c r="AE499" s="211"/>
      <c r="AF499" s="211"/>
      <c r="AG499" s="211" t="s">
        <v>233</v>
      </c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</row>
    <row r="500" spans="1:60" outlineLevel="1" x14ac:dyDescent="0.2">
      <c r="A500" s="218"/>
      <c r="B500" s="219"/>
      <c r="C500" s="253" t="s">
        <v>310</v>
      </c>
      <c r="D500" s="221"/>
      <c r="E500" s="222">
        <v>60.79</v>
      </c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1"/>
      <c r="Z500" s="211"/>
      <c r="AA500" s="211"/>
      <c r="AB500" s="211"/>
      <c r="AC500" s="211"/>
      <c r="AD500" s="211"/>
      <c r="AE500" s="211"/>
      <c r="AF500" s="211"/>
      <c r="AG500" s="211" t="s">
        <v>197</v>
      </c>
      <c r="AH500" s="211">
        <v>0</v>
      </c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</row>
    <row r="501" spans="1:60" outlineLevel="1" x14ac:dyDescent="0.2">
      <c r="A501" s="218"/>
      <c r="B501" s="219"/>
      <c r="C501" s="253" t="s">
        <v>313</v>
      </c>
      <c r="D501" s="221"/>
      <c r="E501" s="222">
        <v>2.6</v>
      </c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1"/>
      <c r="Z501" s="211"/>
      <c r="AA501" s="211"/>
      <c r="AB501" s="211"/>
      <c r="AC501" s="211"/>
      <c r="AD501" s="211"/>
      <c r="AE501" s="211"/>
      <c r="AF501" s="211"/>
      <c r="AG501" s="211" t="s">
        <v>197</v>
      </c>
      <c r="AH501" s="211">
        <v>0</v>
      </c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</row>
    <row r="502" spans="1:60" outlineLevel="1" x14ac:dyDescent="0.2">
      <c r="A502" s="218"/>
      <c r="B502" s="219"/>
      <c r="C502" s="253" t="s">
        <v>316</v>
      </c>
      <c r="D502" s="221"/>
      <c r="E502" s="222">
        <v>25.5</v>
      </c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11"/>
      <c r="Z502" s="211"/>
      <c r="AA502" s="211"/>
      <c r="AB502" s="211"/>
      <c r="AC502" s="211"/>
      <c r="AD502" s="211"/>
      <c r="AE502" s="211"/>
      <c r="AF502" s="211"/>
      <c r="AG502" s="211" t="s">
        <v>197</v>
      </c>
      <c r="AH502" s="211">
        <v>0</v>
      </c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</row>
    <row r="503" spans="1:60" outlineLevel="1" x14ac:dyDescent="0.2">
      <c r="A503" s="218"/>
      <c r="B503" s="219"/>
      <c r="C503" s="253" t="s">
        <v>325</v>
      </c>
      <c r="D503" s="221"/>
      <c r="E503" s="222">
        <v>10.75</v>
      </c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11"/>
      <c r="Z503" s="211"/>
      <c r="AA503" s="211"/>
      <c r="AB503" s="211"/>
      <c r="AC503" s="211"/>
      <c r="AD503" s="211"/>
      <c r="AE503" s="211"/>
      <c r="AF503" s="211"/>
      <c r="AG503" s="211" t="s">
        <v>197</v>
      </c>
      <c r="AH503" s="211">
        <v>0</v>
      </c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</row>
    <row r="504" spans="1:60" outlineLevel="1" x14ac:dyDescent="0.2">
      <c r="A504" s="218"/>
      <c r="B504" s="219"/>
      <c r="C504" s="253" t="s">
        <v>326</v>
      </c>
      <c r="D504" s="221"/>
      <c r="E504" s="222">
        <v>19.97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1"/>
      <c r="Z504" s="211"/>
      <c r="AA504" s="211"/>
      <c r="AB504" s="211"/>
      <c r="AC504" s="211"/>
      <c r="AD504" s="211"/>
      <c r="AE504" s="211"/>
      <c r="AF504" s="211"/>
      <c r="AG504" s="211" t="s">
        <v>197</v>
      </c>
      <c r="AH504" s="211">
        <v>0</v>
      </c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</row>
    <row r="505" spans="1:60" outlineLevel="1" x14ac:dyDescent="0.2">
      <c r="A505" s="218"/>
      <c r="B505" s="219"/>
      <c r="C505" s="253" t="s">
        <v>328</v>
      </c>
      <c r="D505" s="221"/>
      <c r="E505" s="222">
        <v>7.76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1"/>
      <c r="Z505" s="211"/>
      <c r="AA505" s="211"/>
      <c r="AB505" s="211"/>
      <c r="AC505" s="211"/>
      <c r="AD505" s="211"/>
      <c r="AE505" s="211"/>
      <c r="AF505" s="211"/>
      <c r="AG505" s="211" t="s">
        <v>197</v>
      </c>
      <c r="AH505" s="211">
        <v>0</v>
      </c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</row>
    <row r="506" spans="1:60" outlineLevel="1" x14ac:dyDescent="0.2">
      <c r="A506" s="218"/>
      <c r="B506" s="219"/>
      <c r="C506" s="253" t="s">
        <v>337</v>
      </c>
      <c r="D506" s="221"/>
      <c r="E506" s="222">
        <v>18.8</v>
      </c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1"/>
      <c r="Z506" s="211"/>
      <c r="AA506" s="211"/>
      <c r="AB506" s="211"/>
      <c r="AC506" s="211"/>
      <c r="AD506" s="211"/>
      <c r="AE506" s="211"/>
      <c r="AF506" s="211"/>
      <c r="AG506" s="211" t="s">
        <v>197</v>
      </c>
      <c r="AH506" s="211">
        <v>0</v>
      </c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</row>
    <row r="507" spans="1:60" outlineLevel="1" x14ac:dyDescent="0.2">
      <c r="A507" s="230">
        <v>61</v>
      </c>
      <c r="B507" s="231" t="s">
        <v>602</v>
      </c>
      <c r="C507" s="249" t="s">
        <v>603</v>
      </c>
      <c r="D507" s="232" t="s">
        <v>237</v>
      </c>
      <c r="E507" s="233">
        <v>504.84039999999999</v>
      </c>
      <c r="F507" s="234"/>
      <c r="G507" s="235">
        <f>ROUND(E507*F507,2)</f>
        <v>0</v>
      </c>
      <c r="H507" s="234"/>
      <c r="I507" s="235">
        <f>ROUND(E507*H507,2)</f>
        <v>0</v>
      </c>
      <c r="J507" s="234"/>
      <c r="K507" s="235">
        <f>ROUND(E507*J507,2)</f>
        <v>0</v>
      </c>
      <c r="L507" s="235">
        <v>21</v>
      </c>
      <c r="M507" s="235">
        <f>G507*(1+L507/100)</f>
        <v>0</v>
      </c>
      <c r="N507" s="235">
        <v>8.1999999999999998E-4</v>
      </c>
      <c r="O507" s="235">
        <f>ROUND(E507*N507,2)</f>
        <v>0.41</v>
      </c>
      <c r="P507" s="235">
        <v>4.7E-2</v>
      </c>
      <c r="Q507" s="235">
        <f>ROUND(E507*P507,2)</f>
        <v>23.73</v>
      </c>
      <c r="R507" s="235" t="s">
        <v>253</v>
      </c>
      <c r="S507" s="235" t="s">
        <v>148</v>
      </c>
      <c r="T507" s="236" t="s">
        <v>148</v>
      </c>
      <c r="U507" s="220">
        <v>0.39600000000000002</v>
      </c>
      <c r="V507" s="220">
        <f>ROUND(E507*U507,2)</f>
        <v>199.92</v>
      </c>
      <c r="W507" s="220"/>
      <c r="X507" s="220" t="s">
        <v>181</v>
      </c>
      <c r="Y507" s="211"/>
      <c r="Z507" s="211"/>
      <c r="AA507" s="211"/>
      <c r="AB507" s="211"/>
      <c r="AC507" s="211"/>
      <c r="AD507" s="211"/>
      <c r="AE507" s="211"/>
      <c r="AF507" s="211"/>
      <c r="AG507" s="211" t="s">
        <v>182</v>
      </c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</row>
    <row r="508" spans="1:60" outlineLevel="1" x14ac:dyDescent="0.2">
      <c r="A508" s="218"/>
      <c r="B508" s="219"/>
      <c r="C508" s="266" t="s">
        <v>597</v>
      </c>
      <c r="D508" s="265"/>
      <c r="E508" s="265"/>
      <c r="F508" s="265"/>
      <c r="G508" s="265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11"/>
      <c r="Z508" s="211"/>
      <c r="AA508" s="211"/>
      <c r="AB508" s="211"/>
      <c r="AC508" s="211"/>
      <c r="AD508" s="211"/>
      <c r="AE508" s="211"/>
      <c r="AF508" s="211"/>
      <c r="AG508" s="211" t="s">
        <v>233</v>
      </c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</row>
    <row r="509" spans="1:60" outlineLevel="1" x14ac:dyDescent="0.2">
      <c r="A509" s="218"/>
      <c r="B509" s="219"/>
      <c r="C509" s="253" t="s">
        <v>309</v>
      </c>
      <c r="D509" s="221"/>
      <c r="E509" s="222">
        <v>127.49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1"/>
      <c r="Z509" s="211"/>
      <c r="AA509" s="211"/>
      <c r="AB509" s="211"/>
      <c r="AC509" s="211"/>
      <c r="AD509" s="211"/>
      <c r="AE509" s="211"/>
      <c r="AF509" s="211"/>
      <c r="AG509" s="211" t="s">
        <v>197</v>
      </c>
      <c r="AH509" s="211">
        <v>0</v>
      </c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</row>
    <row r="510" spans="1:60" outlineLevel="1" x14ac:dyDescent="0.2">
      <c r="A510" s="218"/>
      <c r="B510" s="219"/>
      <c r="C510" s="253" t="s">
        <v>310</v>
      </c>
      <c r="D510" s="221"/>
      <c r="E510" s="222">
        <v>60.79</v>
      </c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11"/>
      <c r="Z510" s="211"/>
      <c r="AA510" s="211"/>
      <c r="AB510" s="211"/>
      <c r="AC510" s="211"/>
      <c r="AD510" s="211"/>
      <c r="AE510" s="211"/>
      <c r="AF510" s="211"/>
      <c r="AG510" s="211" t="s">
        <v>197</v>
      </c>
      <c r="AH510" s="211">
        <v>0</v>
      </c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</row>
    <row r="511" spans="1:60" outlineLevel="1" x14ac:dyDescent="0.2">
      <c r="A511" s="218"/>
      <c r="B511" s="219"/>
      <c r="C511" s="253" t="s">
        <v>314</v>
      </c>
      <c r="D511" s="221"/>
      <c r="E511" s="222">
        <v>5.34</v>
      </c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11"/>
      <c r="Z511" s="211"/>
      <c r="AA511" s="211"/>
      <c r="AB511" s="211"/>
      <c r="AC511" s="211"/>
      <c r="AD511" s="211"/>
      <c r="AE511" s="211"/>
      <c r="AF511" s="211"/>
      <c r="AG511" s="211" t="s">
        <v>197</v>
      </c>
      <c r="AH511" s="211">
        <v>0</v>
      </c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</row>
    <row r="512" spans="1:60" outlineLevel="1" x14ac:dyDescent="0.2">
      <c r="A512" s="218"/>
      <c r="B512" s="219"/>
      <c r="C512" s="253" t="s">
        <v>317</v>
      </c>
      <c r="D512" s="221"/>
      <c r="E512" s="222">
        <v>11.7</v>
      </c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1"/>
      <c r="Z512" s="211"/>
      <c r="AA512" s="211"/>
      <c r="AB512" s="211"/>
      <c r="AC512" s="211"/>
      <c r="AD512" s="211"/>
      <c r="AE512" s="211"/>
      <c r="AF512" s="211"/>
      <c r="AG512" s="211" t="s">
        <v>197</v>
      </c>
      <c r="AH512" s="211">
        <v>0</v>
      </c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</row>
    <row r="513" spans="1:60" outlineLevel="1" x14ac:dyDescent="0.2">
      <c r="A513" s="218"/>
      <c r="B513" s="219"/>
      <c r="C513" s="253" t="s">
        <v>318</v>
      </c>
      <c r="D513" s="221"/>
      <c r="E513" s="222">
        <v>12.75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1"/>
      <c r="Z513" s="211"/>
      <c r="AA513" s="211"/>
      <c r="AB513" s="211"/>
      <c r="AC513" s="211"/>
      <c r="AD513" s="211"/>
      <c r="AE513" s="211"/>
      <c r="AF513" s="211"/>
      <c r="AG513" s="211" t="s">
        <v>197</v>
      </c>
      <c r="AH513" s="211">
        <v>0</v>
      </c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</row>
    <row r="514" spans="1:60" outlineLevel="1" x14ac:dyDescent="0.2">
      <c r="A514" s="218"/>
      <c r="B514" s="219"/>
      <c r="C514" s="253" t="s">
        <v>319</v>
      </c>
      <c r="D514" s="221"/>
      <c r="E514" s="222">
        <v>125.89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1"/>
      <c r="Z514" s="211"/>
      <c r="AA514" s="211"/>
      <c r="AB514" s="211"/>
      <c r="AC514" s="211"/>
      <c r="AD514" s="211"/>
      <c r="AE514" s="211"/>
      <c r="AF514" s="211"/>
      <c r="AG514" s="211" t="s">
        <v>197</v>
      </c>
      <c r="AH514" s="211">
        <v>0</v>
      </c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</row>
    <row r="515" spans="1:60" outlineLevel="1" x14ac:dyDescent="0.2">
      <c r="A515" s="218"/>
      <c r="B515" s="219"/>
      <c r="C515" s="253" t="s">
        <v>320</v>
      </c>
      <c r="D515" s="221"/>
      <c r="E515" s="222">
        <v>48.42</v>
      </c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11"/>
      <c r="Z515" s="211"/>
      <c r="AA515" s="211"/>
      <c r="AB515" s="211"/>
      <c r="AC515" s="211"/>
      <c r="AD515" s="211"/>
      <c r="AE515" s="211"/>
      <c r="AF515" s="211"/>
      <c r="AG515" s="211" t="s">
        <v>197</v>
      </c>
      <c r="AH515" s="211">
        <v>0</v>
      </c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</row>
    <row r="516" spans="1:60" outlineLevel="1" x14ac:dyDescent="0.2">
      <c r="A516" s="218"/>
      <c r="B516" s="219"/>
      <c r="C516" s="253" t="s">
        <v>322</v>
      </c>
      <c r="D516" s="221"/>
      <c r="E516" s="222">
        <v>4.99</v>
      </c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11"/>
      <c r="Z516" s="211"/>
      <c r="AA516" s="211"/>
      <c r="AB516" s="211"/>
      <c r="AC516" s="211"/>
      <c r="AD516" s="211"/>
      <c r="AE516" s="211"/>
      <c r="AF516" s="211"/>
      <c r="AG516" s="211" t="s">
        <v>197</v>
      </c>
      <c r="AH516" s="211">
        <v>0</v>
      </c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</row>
    <row r="517" spans="1:60" outlineLevel="1" x14ac:dyDescent="0.2">
      <c r="A517" s="218"/>
      <c r="B517" s="219"/>
      <c r="C517" s="253" t="s">
        <v>327</v>
      </c>
      <c r="D517" s="221"/>
      <c r="E517" s="222">
        <v>60.94</v>
      </c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11"/>
      <c r="Z517" s="211"/>
      <c r="AA517" s="211"/>
      <c r="AB517" s="211"/>
      <c r="AC517" s="211"/>
      <c r="AD517" s="211"/>
      <c r="AE517" s="211"/>
      <c r="AF517" s="211"/>
      <c r="AG517" s="211" t="s">
        <v>197</v>
      </c>
      <c r="AH517" s="211">
        <v>0</v>
      </c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</row>
    <row r="518" spans="1:60" outlineLevel="1" x14ac:dyDescent="0.2">
      <c r="A518" s="218"/>
      <c r="B518" s="219"/>
      <c r="C518" s="253" t="s">
        <v>329</v>
      </c>
      <c r="D518" s="221"/>
      <c r="E518" s="222">
        <v>5.14</v>
      </c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11"/>
      <c r="Z518" s="211"/>
      <c r="AA518" s="211"/>
      <c r="AB518" s="211"/>
      <c r="AC518" s="211"/>
      <c r="AD518" s="211"/>
      <c r="AE518" s="211"/>
      <c r="AF518" s="211"/>
      <c r="AG518" s="211" t="s">
        <v>197</v>
      </c>
      <c r="AH518" s="211">
        <v>0</v>
      </c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</row>
    <row r="519" spans="1:60" outlineLevel="1" x14ac:dyDescent="0.2">
      <c r="A519" s="218"/>
      <c r="B519" s="219"/>
      <c r="C519" s="253" t="s">
        <v>330</v>
      </c>
      <c r="D519" s="221"/>
      <c r="E519" s="222">
        <v>9.49</v>
      </c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1"/>
      <c r="Z519" s="211"/>
      <c r="AA519" s="211"/>
      <c r="AB519" s="211"/>
      <c r="AC519" s="211"/>
      <c r="AD519" s="211"/>
      <c r="AE519" s="211"/>
      <c r="AF519" s="211"/>
      <c r="AG519" s="211" t="s">
        <v>197</v>
      </c>
      <c r="AH519" s="211">
        <v>0</v>
      </c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</row>
    <row r="520" spans="1:60" outlineLevel="1" x14ac:dyDescent="0.2">
      <c r="A520" s="218"/>
      <c r="B520" s="219"/>
      <c r="C520" s="253" t="s">
        <v>331</v>
      </c>
      <c r="D520" s="221"/>
      <c r="E520" s="222">
        <v>11.28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1"/>
      <c r="Z520" s="211"/>
      <c r="AA520" s="211"/>
      <c r="AB520" s="211"/>
      <c r="AC520" s="211"/>
      <c r="AD520" s="211"/>
      <c r="AE520" s="211"/>
      <c r="AF520" s="211"/>
      <c r="AG520" s="211" t="s">
        <v>197</v>
      </c>
      <c r="AH520" s="211">
        <v>0</v>
      </c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</row>
    <row r="521" spans="1:60" outlineLevel="1" x14ac:dyDescent="0.2">
      <c r="A521" s="218"/>
      <c r="B521" s="219"/>
      <c r="C521" s="253" t="s">
        <v>332</v>
      </c>
      <c r="D521" s="221"/>
      <c r="E521" s="222">
        <v>9.1300000000000008</v>
      </c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11"/>
      <c r="Z521" s="211"/>
      <c r="AA521" s="211"/>
      <c r="AB521" s="211"/>
      <c r="AC521" s="211"/>
      <c r="AD521" s="211"/>
      <c r="AE521" s="211"/>
      <c r="AF521" s="211"/>
      <c r="AG521" s="211" t="s">
        <v>197</v>
      </c>
      <c r="AH521" s="211">
        <v>0</v>
      </c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</row>
    <row r="522" spans="1:60" outlineLevel="1" x14ac:dyDescent="0.2">
      <c r="A522" s="218"/>
      <c r="B522" s="219"/>
      <c r="C522" s="253" t="s">
        <v>333</v>
      </c>
      <c r="D522" s="221"/>
      <c r="E522" s="222">
        <v>6.11</v>
      </c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11"/>
      <c r="Z522" s="211"/>
      <c r="AA522" s="211"/>
      <c r="AB522" s="211"/>
      <c r="AC522" s="211"/>
      <c r="AD522" s="211"/>
      <c r="AE522" s="211"/>
      <c r="AF522" s="211"/>
      <c r="AG522" s="211" t="s">
        <v>197</v>
      </c>
      <c r="AH522" s="211">
        <v>0</v>
      </c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</row>
    <row r="523" spans="1:60" outlineLevel="1" x14ac:dyDescent="0.2">
      <c r="A523" s="218"/>
      <c r="B523" s="219"/>
      <c r="C523" s="253" t="s">
        <v>341</v>
      </c>
      <c r="D523" s="221"/>
      <c r="E523" s="222">
        <v>5.38</v>
      </c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1"/>
      <c r="Z523" s="211"/>
      <c r="AA523" s="211"/>
      <c r="AB523" s="211"/>
      <c r="AC523" s="211"/>
      <c r="AD523" s="211"/>
      <c r="AE523" s="211"/>
      <c r="AF523" s="211"/>
      <c r="AG523" s="211" t="s">
        <v>197</v>
      </c>
      <c r="AH523" s="211">
        <v>0</v>
      </c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</row>
    <row r="524" spans="1:60" outlineLevel="1" x14ac:dyDescent="0.2">
      <c r="A524" s="230">
        <v>62</v>
      </c>
      <c r="B524" s="231" t="s">
        <v>604</v>
      </c>
      <c r="C524" s="249" t="s">
        <v>605</v>
      </c>
      <c r="D524" s="232" t="s">
        <v>356</v>
      </c>
      <c r="E524" s="233">
        <v>271.89999999999998</v>
      </c>
      <c r="F524" s="234"/>
      <c r="G524" s="235">
        <f>ROUND(E524*F524,2)</f>
        <v>0</v>
      </c>
      <c r="H524" s="234"/>
      <c r="I524" s="235">
        <f>ROUND(E524*H524,2)</f>
        <v>0</v>
      </c>
      <c r="J524" s="234"/>
      <c r="K524" s="235">
        <f>ROUND(E524*J524,2)</f>
        <v>0</v>
      </c>
      <c r="L524" s="235">
        <v>21</v>
      </c>
      <c r="M524" s="235">
        <f>G524*(1+L524/100)</f>
        <v>0</v>
      </c>
      <c r="N524" s="235">
        <v>0</v>
      </c>
      <c r="O524" s="235">
        <f>ROUND(E524*N524,2)</f>
        <v>0</v>
      </c>
      <c r="P524" s="235">
        <v>1.507E-2</v>
      </c>
      <c r="Q524" s="235">
        <f>ROUND(E524*P524,2)</f>
        <v>4.0999999999999996</v>
      </c>
      <c r="R524" s="235"/>
      <c r="S524" s="235" t="s">
        <v>180</v>
      </c>
      <c r="T524" s="236" t="s">
        <v>149</v>
      </c>
      <c r="U524" s="220">
        <v>0</v>
      </c>
      <c r="V524" s="220">
        <f>ROUND(E524*U524,2)</f>
        <v>0</v>
      </c>
      <c r="W524" s="220"/>
      <c r="X524" s="220" t="s">
        <v>181</v>
      </c>
      <c r="Y524" s="211"/>
      <c r="Z524" s="211"/>
      <c r="AA524" s="211"/>
      <c r="AB524" s="211"/>
      <c r="AC524" s="211"/>
      <c r="AD524" s="211"/>
      <c r="AE524" s="211"/>
      <c r="AF524" s="211"/>
      <c r="AG524" s="211" t="s">
        <v>182</v>
      </c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</row>
    <row r="525" spans="1:60" outlineLevel="1" x14ac:dyDescent="0.2">
      <c r="A525" s="218"/>
      <c r="B525" s="219"/>
      <c r="C525" s="253" t="s">
        <v>402</v>
      </c>
      <c r="D525" s="221"/>
      <c r="E525" s="222">
        <v>41.8</v>
      </c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11"/>
      <c r="Z525" s="211"/>
      <c r="AA525" s="211"/>
      <c r="AB525" s="211"/>
      <c r="AC525" s="211"/>
      <c r="AD525" s="211"/>
      <c r="AE525" s="211"/>
      <c r="AF525" s="211"/>
      <c r="AG525" s="211" t="s">
        <v>197</v>
      </c>
      <c r="AH525" s="211">
        <v>0</v>
      </c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</row>
    <row r="526" spans="1:60" outlineLevel="1" x14ac:dyDescent="0.2">
      <c r="A526" s="218"/>
      <c r="B526" s="219"/>
      <c r="C526" s="253" t="s">
        <v>403</v>
      </c>
      <c r="D526" s="221"/>
      <c r="E526" s="222">
        <v>20.399999999999999</v>
      </c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11"/>
      <c r="Z526" s="211"/>
      <c r="AA526" s="211"/>
      <c r="AB526" s="211"/>
      <c r="AC526" s="211"/>
      <c r="AD526" s="211"/>
      <c r="AE526" s="211"/>
      <c r="AF526" s="211"/>
      <c r="AG526" s="211" t="s">
        <v>197</v>
      </c>
      <c r="AH526" s="211">
        <v>0</v>
      </c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</row>
    <row r="527" spans="1:60" outlineLevel="1" x14ac:dyDescent="0.2">
      <c r="A527" s="218"/>
      <c r="B527" s="219"/>
      <c r="C527" s="253" t="s">
        <v>404</v>
      </c>
      <c r="D527" s="221"/>
      <c r="E527" s="222">
        <v>18.899999999999999</v>
      </c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1"/>
      <c r="Z527" s="211"/>
      <c r="AA527" s="211"/>
      <c r="AB527" s="211"/>
      <c r="AC527" s="211"/>
      <c r="AD527" s="211"/>
      <c r="AE527" s="211"/>
      <c r="AF527" s="211"/>
      <c r="AG527" s="211" t="s">
        <v>197</v>
      </c>
      <c r="AH527" s="211">
        <v>0</v>
      </c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</row>
    <row r="528" spans="1:60" outlineLevel="1" x14ac:dyDescent="0.2">
      <c r="A528" s="218"/>
      <c r="B528" s="219"/>
      <c r="C528" s="253" t="s">
        <v>405</v>
      </c>
      <c r="D528" s="221"/>
      <c r="E528" s="222">
        <v>2</v>
      </c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11"/>
      <c r="Z528" s="211"/>
      <c r="AA528" s="211"/>
      <c r="AB528" s="211"/>
      <c r="AC528" s="211"/>
      <c r="AD528" s="211"/>
      <c r="AE528" s="211"/>
      <c r="AF528" s="211"/>
      <c r="AG528" s="211" t="s">
        <v>197</v>
      </c>
      <c r="AH528" s="211">
        <v>0</v>
      </c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</row>
    <row r="529" spans="1:60" outlineLevel="1" x14ac:dyDescent="0.2">
      <c r="A529" s="218"/>
      <c r="B529" s="219"/>
      <c r="C529" s="253" t="s">
        <v>406</v>
      </c>
      <c r="D529" s="221"/>
      <c r="E529" s="222">
        <v>2</v>
      </c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11"/>
      <c r="Z529" s="211"/>
      <c r="AA529" s="211"/>
      <c r="AB529" s="211"/>
      <c r="AC529" s="211"/>
      <c r="AD529" s="211"/>
      <c r="AE529" s="211"/>
      <c r="AF529" s="211"/>
      <c r="AG529" s="211" t="s">
        <v>197</v>
      </c>
      <c r="AH529" s="211">
        <v>0</v>
      </c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</row>
    <row r="530" spans="1:60" outlineLevel="1" x14ac:dyDescent="0.2">
      <c r="A530" s="218"/>
      <c r="B530" s="219"/>
      <c r="C530" s="253" t="s">
        <v>407</v>
      </c>
      <c r="D530" s="221"/>
      <c r="E530" s="222">
        <v>2.06</v>
      </c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1"/>
      <c r="Z530" s="211"/>
      <c r="AA530" s="211"/>
      <c r="AB530" s="211"/>
      <c r="AC530" s="211"/>
      <c r="AD530" s="211"/>
      <c r="AE530" s="211"/>
      <c r="AF530" s="211"/>
      <c r="AG530" s="211" t="s">
        <v>197</v>
      </c>
      <c r="AH530" s="211">
        <v>0</v>
      </c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</row>
    <row r="531" spans="1:60" outlineLevel="1" x14ac:dyDescent="0.2">
      <c r="A531" s="218"/>
      <c r="B531" s="219"/>
      <c r="C531" s="253" t="s">
        <v>408</v>
      </c>
      <c r="D531" s="221"/>
      <c r="E531" s="222">
        <v>1.6</v>
      </c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11"/>
      <c r="Z531" s="211"/>
      <c r="AA531" s="211"/>
      <c r="AB531" s="211"/>
      <c r="AC531" s="211"/>
      <c r="AD531" s="211"/>
      <c r="AE531" s="211"/>
      <c r="AF531" s="211"/>
      <c r="AG531" s="211" t="s">
        <v>197</v>
      </c>
      <c r="AH531" s="211">
        <v>0</v>
      </c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</row>
    <row r="532" spans="1:60" outlineLevel="1" x14ac:dyDescent="0.2">
      <c r="A532" s="218"/>
      <c r="B532" s="219"/>
      <c r="C532" s="253" t="s">
        <v>409</v>
      </c>
      <c r="D532" s="221"/>
      <c r="E532" s="222">
        <v>10</v>
      </c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1"/>
      <c r="Z532" s="211"/>
      <c r="AA532" s="211"/>
      <c r="AB532" s="211"/>
      <c r="AC532" s="211"/>
      <c r="AD532" s="211"/>
      <c r="AE532" s="211"/>
      <c r="AF532" s="211"/>
      <c r="AG532" s="211" t="s">
        <v>197</v>
      </c>
      <c r="AH532" s="211">
        <v>0</v>
      </c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</row>
    <row r="533" spans="1:60" outlineLevel="1" x14ac:dyDescent="0.2">
      <c r="A533" s="218"/>
      <c r="B533" s="219"/>
      <c r="C533" s="253" t="s">
        <v>410</v>
      </c>
      <c r="D533" s="221"/>
      <c r="E533" s="222">
        <v>4.4000000000000004</v>
      </c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11"/>
      <c r="Z533" s="211"/>
      <c r="AA533" s="211"/>
      <c r="AB533" s="211"/>
      <c r="AC533" s="211"/>
      <c r="AD533" s="211"/>
      <c r="AE533" s="211"/>
      <c r="AF533" s="211"/>
      <c r="AG533" s="211" t="s">
        <v>197</v>
      </c>
      <c r="AH533" s="211">
        <v>0</v>
      </c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</row>
    <row r="534" spans="1:60" outlineLevel="1" x14ac:dyDescent="0.2">
      <c r="A534" s="218"/>
      <c r="B534" s="219"/>
      <c r="C534" s="253" t="s">
        <v>411</v>
      </c>
      <c r="D534" s="221"/>
      <c r="E534" s="222">
        <v>15</v>
      </c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11"/>
      <c r="Z534" s="211"/>
      <c r="AA534" s="211"/>
      <c r="AB534" s="211"/>
      <c r="AC534" s="211"/>
      <c r="AD534" s="211"/>
      <c r="AE534" s="211"/>
      <c r="AF534" s="211"/>
      <c r="AG534" s="211" t="s">
        <v>197</v>
      </c>
      <c r="AH534" s="211">
        <v>0</v>
      </c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</row>
    <row r="535" spans="1:60" outlineLevel="1" x14ac:dyDescent="0.2">
      <c r="A535" s="218"/>
      <c r="B535" s="219"/>
      <c r="C535" s="253" t="s">
        <v>412</v>
      </c>
      <c r="D535" s="221"/>
      <c r="E535" s="222">
        <v>46.8</v>
      </c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11"/>
      <c r="Z535" s="211"/>
      <c r="AA535" s="211"/>
      <c r="AB535" s="211"/>
      <c r="AC535" s="211"/>
      <c r="AD535" s="211"/>
      <c r="AE535" s="211"/>
      <c r="AF535" s="211"/>
      <c r="AG535" s="211" t="s">
        <v>197</v>
      </c>
      <c r="AH535" s="211">
        <v>0</v>
      </c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</row>
    <row r="536" spans="1:60" outlineLevel="1" x14ac:dyDescent="0.2">
      <c r="A536" s="218"/>
      <c r="B536" s="219"/>
      <c r="C536" s="253" t="s">
        <v>413</v>
      </c>
      <c r="D536" s="221"/>
      <c r="E536" s="222">
        <v>18</v>
      </c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11"/>
      <c r="Z536" s="211"/>
      <c r="AA536" s="211"/>
      <c r="AB536" s="211"/>
      <c r="AC536" s="211"/>
      <c r="AD536" s="211"/>
      <c r="AE536" s="211"/>
      <c r="AF536" s="211"/>
      <c r="AG536" s="211" t="s">
        <v>197</v>
      </c>
      <c r="AH536" s="211">
        <v>0</v>
      </c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</row>
    <row r="537" spans="1:60" outlineLevel="1" x14ac:dyDescent="0.2">
      <c r="A537" s="218"/>
      <c r="B537" s="219"/>
      <c r="C537" s="253" t="s">
        <v>414</v>
      </c>
      <c r="D537" s="221"/>
      <c r="E537" s="222">
        <v>10.23</v>
      </c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1"/>
      <c r="Z537" s="211"/>
      <c r="AA537" s="211"/>
      <c r="AB537" s="211"/>
      <c r="AC537" s="211"/>
      <c r="AD537" s="211"/>
      <c r="AE537" s="211"/>
      <c r="AF537" s="211"/>
      <c r="AG537" s="211" t="s">
        <v>197</v>
      </c>
      <c r="AH537" s="211">
        <v>0</v>
      </c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</row>
    <row r="538" spans="1:60" outlineLevel="1" x14ac:dyDescent="0.2">
      <c r="A538" s="218"/>
      <c r="B538" s="219"/>
      <c r="C538" s="253" t="s">
        <v>415</v>
      </c>
      <c r="D538" s="221"/>
      <c r="E538" s="222">
        <v>1.8</v>
      </c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1"/>
      <c r="Z538" s="211"/>
      <c r="AA538" s="211"/>
      <c r="AB538" s="211"/>
      <c r="AC538" s="211"/>
      <c r="AD538" s="211"/>
      <c r="AE538" s="211"/>
      <c r="AF538" s="211"/>
      <c r="AG538" s="211" t="s">
        <v>197</v>
      </c>
      <c r="AH538" s="211">
        <v>0</v>
      </c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</row>
    <row r="539" spans="1:60" outlineLevel="1" x14ac:dyDescent="0.2">
      <c r="A539" s="218"/>
      <c r="B539" s="219"/>
      <c r="C539" s="253" t="s">
        <v>416</v>
      </c>
      <c r="D539" s="221"/>
      <c r="E539" s="222">
        <v>1</v>
      </c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11"/>
      <c r="Z539" s="211"/>
      <c r="AA539" s="211"/>
      <c r="AB539" s="211"/>
      <c r="AC539" s="211"/>
      <c r="AD539" s="211"/>
      <c r="AE539" s="211"/>
      <c r="AF539" s="211"/>
      <c r="AG539" s="211" t="s">
        <v>197</v>
      </c>
      <c r="AH539" s="211">
        <v>0</v>
      </c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</row>
    <row r="540" spans="1:60" outlineLevel="1" x14ac:dyDescent="0.2">
      <c r="A540" s="218"/>
      <c r="B540" s="219"/>
      <c r="C540" s="253" t="s">
        <v>417</v>
      </c>
      <c r="D540" s="221"/>
      <c r="E540" s="222">
        <v>1.25</v>
      </c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11"/>
      <c r="Z540" s="211"/>
      <c r="AA540" s="211"/>
      <c r="AB540" s="211"/>
      <c r="AC540" s="211"/>
      <c r="AD540" s="211"/>
      <c r="AE540" s="211"/>
      <c r="AF540" s="211"/>
      <c r="AG540" s="211" t="s">
        <v>197</v>
      </c>
      <c r="AH540" s="211">
        <v>0</v>
      </c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</row>
    <row r="541" spans="1:60" outlineLevel="1" x14ac:dyDescent="0.2">
      <c r="A541" s="218"/>
      <c r="B541" s="219"/>
      <c r="C541" s="253" t="s">
        <v>418</v>
      </c>
      <c r="D541" s="221"/>
      <c r="E541" s="222">
        <v>4.2</v>
      </c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11"/>
      <c r="Z541" s="211"/>
      <c r="AA541" s="211"/>
      <c r="AB541" s="211"/>
      <c r="AC541" s="211"/>
      <c r="AD541" s="211"/>
      <c r="AE541" s="211"/>
      <c r="AF541" s="211"/>
      <c r="AG541" s="211" t="s">
        <v>197</v>
      </c>
      <c r="AH541" s="211">
        <v>0</v>
      </c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</row>
    <row r="542" spans="1:60" outlineLevel="1" x14ac:dyDescent="0.2">
      <c r="A542" s="218"/>
      <c r="B542" s="219"/>
      <c r="C542" s="253" t="s">
        <v>419</v>
      </c>
      <c r="D542" s="221"/>
      <c r="E542" s="222">
        <v>7.8</v>
      </c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11"/>
      <c r="Z542" s="211"/>
      <c r="AA542" s="211"/>
      <c r="AB542" s="211"/>
      <c r="AC542" s="211"/>
      <c r="AD542" s="211"/>
      <c r="AE542" s="211"/>
      <c r="AF542" s="211"/>
      <c r="AG542" s="211" t="s">
        <v>197</v>
      </c>
      <c r="AH542" s="211">
        <v>0</v>
      </c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</row>
    <row r="543" spans="1:60" outlineLevel="1" x14ac:dyDescent="0.2">
      <c r="A543" s="218"/>
      <c r="B543" s="219"/>
      <c r="C543" s="253" t="s">
        <v>420</v>
      </c>
      <c r="D543" s="221"/>
      <c r="E543" s="222">
        <v>22</v>
      </c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11"/>
      <c r="Z543" s="211"/>
      <c r="AA543" s="211"/>
      <c r="AB543" s="211"/>
      <c r="AC543" s="211"/>
      <c r="AD543" s="211"/>
      <c r="AE543" s="211"/>
      <c r="AF543" s="211"/>
      <c r="AG543" s="211" t="s">
        <v>197</v>
      </c>
      <c r="AH543" s="211">
        <v>0</v>
      </c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</row>
    <row r="544" spans="1:60" outlineLevel="1" x14ac:dyDescent="0.2">
      <c r="A544" s="218"/>
      <c r="B544" s="219"/>
      <c r="C544" s="253" t="s">
        <v>421</v>
      </c>
      <c r="D544" s="221"/>
      <c r="E544" s="222">
        <v>2.9</v>
      </c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11"/>
      <c r="Z544" s="211"/>
      <c r="AA544" s="211"/>
      <c r="AB544" s="211"/>
      <c r="AC544" s="211"/>
      <c r="AD544" s="211"/>
      <c r="AE544" s="211"/>
      <c r="AF544" s="211"/>
      <c r="AG544" s="211" t="s">
        <v>197</v>
      </c>
      <c r="AH544" s="211">
        <v>0</v>
      </c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</row>
    <row r="545" spans="1:60" outlineLevel="1" x14ac:dyDescent="0.2">
      <c r="A545" s="218"/>
      <c r="B545" s="219"/>
      <c r="C545" s="253" t="s">
        <v>422</v>
      </c>
      <c r="D545" s="221"/>
      <c r="E545" s="222">
        <v>1.94</v>
      </c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11"/>
      <c r="Z545" s="211"/>
      <c r="AA545" s="211"/>
      <c r="AB545" s="211"/>
      <c r="AC545" s="211"/>
      <c r="AD545" s="211"/>
      <c r="AE545" s="211"/>
      <c r="AF545" s="211"/>
      <c r="AG545" s="211" t="s">
        <v>197</v>
      </c>
      <c r="AH545" s="211">
        <v>0</v>
      </c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</row>
    <row r="546" spans="1:60" outlineLevel="1" x14ac:dyDescent="0.2">
      <c r="A546" s="218"/>
      <c r="B546" s="219"/>
      <c r="C546" s="253" t="s">
        <v>423</v>
      </c>
      <c r="D546" s="221"/>
      <c r="E546" s="222">
        <v>3.58</v>
      </c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11"/>
      <c r="Z546" s="211"/>
      <c r="AA546" s="211"/>
      <c r="AB546" s="211"/>
      <c r="AC546" s="211"/>
      <c r="AD546" s="211"/>
      <c r="AE546" s="211"/>
      <c r="AF546" s="211"/>
      <c r="AG546" s="211" t="s">
        <v>197</v>
      </c>
      <c r="AH546" s="211">
        <v>0</v>
      </c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</row>
    <row r="547" spans="1:60" outlineLevel="1" x14ac:dyDescent="0.2">
      <c r="A547" s="218"/>
      <c r="B547" s="219"/>
      <c r="C547" s="253" t="s">
        <v>424</v>
      </c>
      <c r="D547" s="221"/>
      <c r="E547" s="222">
        <v>3.58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1"/>
      <c r="Z547" s="211"/>
      <c r="AA547" s="211"/>
      <c r="AB547" s="211"/>
      <c r="AC547" s="211"/>
      <c r="AD547" s="211"/>
      <c r="AE547" s="211"/>
      <c r="AF547" s="211"/>
      <c r="AG547" s="211" t="s">
        <v>197</v>
      </c>
      <c r="AH547" s="211">
        <v>0</v>
      </c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</row>
    <row r="548" spans="1:60" outlineLevel="1" x14ac:dyDescent="0.2">
      <c r="A548" s="218"/>
      <c r="B548" s="219"/>
      <c r="C548" s="253" t="s">
        <v>425</v>
      </c>
      <c r="D548" s="221"/>
      <c r="E548" s="222">
        <v>2.9</v>
      </c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11"/>
      <c r="Z548" s="211"/>
      <c r="AA548" s="211"/>
      <c r="AB548" s="211"/>
      <c r="AC548" s="211"/>
      <c r="AD548" s="211"/>
      <c r="AE548" s="211"/>
      <c r="AF548" s="211"/>
      <c r="AG548" s="211" t="s">
        <v>197</v>
      </c>
      <c r="AH548" s="211">
        <v>0</v>
      </c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</row>
    <row r="549" spans="1:60" outlineLevel="1" x14ac:dyDescent="0.2">
      <c r="A549" s="218"/>
      <c r="B549" s="219"/>
      <c r="C549" s="253" t="s">
        <v>426</v>
      </c>
      <c r="D549" s="221"/>
      <c r="E549" s="222">
        <v>1.94</v>
      </c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11"/>
      <c r="Z549" s="211"/>
      <c r="AA549" s="211"/>
      <c r="AB549" s="211"/>
      <c r="AC549" s="211"/>
      <c r="AD549" s="211"/>
      <c r="AE549" s="211"/>
      <c r="AF549" s="211"/>
      <c r="AG549" s="211" t="s">
        <v>197</v>
      </c>
      <c r="AH549" s="211">
        <v>0</v>
      </c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</row>
    <row r="550" spans="1:60" outlineLevel="1" x14ac:dyDescent="0.2">
      <c r="A550" s="218"/>
      <c r="B550" s="219"/>
      <c r="C550" s="253" t="s">
        <v>427</v>
      </c>
      <c r="D550" s="221"/>
      <c r="E550" s="222">
        <v>4.05</v>
      </c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11"/>
      <c r="Z550" s="211"/>
      <c r="AA550" s="211"/>
      <c r="AB550" s="211"/>
      <c r="AC550" s="211"/>
      <c r="AD550" s="211"/>
      <c r="AE550" s="211"/>
      <c r="AF550" s="211"/>
      <c r="AG550" s="211" t="s">
        <v>197</v>
      </c>
      <c r="AH550" s="211">
        <v>0</v>
      </c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</row>
    <row r="551" spans="1:60" outlineLevel="1" x14ac:dyDescent="0.2">
      <c r="A551" s="218"/>
      <c r="B551" s="219"/>
      <c r="C551" s="253" t="s">
        <v>428</v>
      </c>
      <c r="D551" s="221"/>
      <c r="E551" s="222">
        <v>1.1000000000000001</v>
      </c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1"/>
      <c r="Z551" s="211"/>
      <c r="AA551" s="211"/>
      <c r="AB551" s="211"/>
      <c r="AC551" s="211"/>
      <c r="AD551" s="211"/>
      <c r="AE551" s="211"/>
      <c r="AF551" s="211"/>
      <c r="AG551" s="211" t="s">
        <v>197</v>
      </c>
      <c r="AH551" s="211">
        <v>0</v>
      </c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</row>
    <row r="552" spans="1:60" outlineLevel="1" x14ac:dyDescent="0.2">
      <c r="A552" s="218"/>
      <c r="B552" s="219"/>
      <c r="C552" s="253" t="s">
        <v>429</v>
      </c>
      <c r="D552" s="221"/>
      <c r="E552" s="222">
        <v>1</v>
      </c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11"/>
      <c r="Z552" s="211"/>
      <c r="AA552" s="211"/>
      <c r="AB552" s="211"/>
      <c r="AC552" s="211"/>
      <c r="AD552" s="211"/>
      <c r="AE552" s="211"/>
      <c r="AF552" s="211"/>
      <c r="AG552" s="211" t="s">
        <v>197</v>
      </c>
      <c r="AH552" s="211">
        <v>0</v>
      </c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</row>
    <row r="553" spans="1:60" outlineLevel="1" x14ac:dyDescent="0.2">
      <c r="A553" s="218"/>
      <c r="B553" s="219"/>
      <c r="C553" s="253" t="s">
        <v>430</v>
      </c>
      <c r="D553" s="221"/>
      <c r="E553" s="222">
        <v>10.62</v>
      </c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11"/>
      <c r="Z553" s="211"/>
      <c r="AA553" s="211"/>
      <c r="AB553" s="211"/>
      <c r="AC553" s="211"/>
      <c r="AD553" s="211"/>
      <c r="AE553" s="211"/>
      <c r="AF553" s="211"/>
      <c r="AG553" s="211" t="s">
        <v>197</v>
      </c>
      <c r="AH553" s="211">
        <v>0</v>
      </c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</row>
    <row r="554" spans="1:60" outlineLevel="1" x14ac:dyDescent="0.2">
      <c r="A554" s="218"/>
      <c r="B554" s="219"/>
      <c r="C554" s="253" t="s">
        <v>431</v>
      </c>
      <c r="D554" s="221"/>
      <c r="E554" s="222">
        <v>1</v>
      </c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11"/>
      <c r="Z554" s="211"/>
      <c r="AA554" s="211"/>
      <c r="AB554" s="211"/>
      <c r="AC554" s="211"/>
      <c r="AD554" s="211"/>
      <c r="AE554" s="211"/>
      <c r="AF554" s="211"/>
      <c r="AG554" s="211" t="s">
        <v>197</v>
      </c>
      <c r="AH554" s="211">
        <v>0</v>
      </c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</row>
    <row r="555" spans="1:60" outlineLevel="1" x14ac:dyDescent="0.2">
      <c r="A555" s="218"/>
      <c r="B555" s="219"/>
      <c r="C555" s="253" t="s">
        <v>432</v>
      </c>
      <c r="D555" s="221"/>
      <c r="E555" s="222">
        <v>1.35</v>
      </c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11"/>
      <c r="Z555" s="211"/>
      <c r="AA555" s="211"/>
      <c r="AB555" s="211"/>
      <c r="AC555" s="211"/>
      <c r="AD555" s="211"/>
      <c r="AE555" s="211"/>
      <c r="AF555" s="211"/>
      <c r="AG555" s="211" t="s">
        <v>197</v>
      </c>
      <c r="AH555" s="211">
        <v>0</v>
      </c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</row>
    <row r="556" spans="1:60" outlineLevel="1" x14ac:dyDescent="0.2">
      <c r="A556" s="218"/>
      <c r="B556" s="219"/>
      <c r="C556" s="253" t="s">
        <v>433</v>
      </c>
      <c r="D556" s="221"/>
      <c r="E556" s="222">
        <v>2.7</v>
      </c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11"/>
      <c r="Z556" s="211"/>
      <c r="AA556" s="211"/>
      <c r="AB556" s="211"/>
      <c r="AC556" s="211"/>
      <c r="AD556" s="211"/>
      <c r="AE556" s="211"/>
      <c r="AF556" s="211"/>
      <c r="AG556" s="211" t="s">
        <v>197</v>
      </c>
      <c r="AH556" s="211">
        <v>0</v>
      </c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</row>
    <row r="557" spans="1:60" outlineLevel="1" x14ac:dyDescent="0.2">
      <c r="A557" s="218"/>
      <c r="B557" s="219"/>
      <c r="C557" s="253" t="s">
        <v>434</v>
      </c>
      <c r="D557" s="221"/>
      <c r="E557" s="222">
        <v>2</v>
      </c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11"/>
      <c r="Z557" s="211"/>
      <c r="AA557" s="211"/>
      <c r="AB557" s="211"/>
      <c r="AC557" s="211"/>
      <c r="AD557" s="211"/>
      <c r="AE557" s="211"/>
      <c r="AF557" s="211"/>
      <c r="AG557" s="211" t="s">
        <v>197</v>
      </c>
      <c r="AH557" s="211">
        <v>0</v>
      </c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</row>
    <row r="558" spans="1:60" ht="22.5" outlineLevel="1" x14ac:dyDescent="0.2">
      <c r="A558" s="230">
        <v>63</v>
      </c>
      <c r="B558" s="231" t="s">
        <v>606</v>
      </c>
      <c r="C558" s="249" t="s">
        <v>607</v>
      </c>
      <c r="D558" s="232" t="s">
        <v>230</v>
      </c>
      <c r="E558" s="233">
        <v>115</v>
      </c>
      <c r="F558" s="234"/>
      <c r="G558" s="235">
        <f>ROUND(E558*F558,2)</f>
        <v>0</v>
      </c>
      <c r="H558" s="234"/>
      <c r="I558" s="235">
        <f>ROUND(E558*H558,2)</f>
        <v>0</v>
      </c>
      <c r="J558" s="234"/>
      <c r="K558" s="235">
        <f>ROUND(E558*J558,2)</f>
        <v>0</v>
      </c>
      <c r="L558" s="235">
        <v>21</v>
      </c>
      <c r="M558" s="235">
        <f>G558*(1+L558/100)</f>
        <v>0</v>
      </c>
      <c r="N558" s="235">
        <v>4.8999999999999998E-4</v>
      </c>
      <c r="O558" s="235">
        <f>ROUND(E558*N558,2)</f>
        <v>0.06</v>
      </c>
      <c r="P558" s="235">
        <v>3.1E-2</v>
      </c>
      <c r="Q558" s="235">
        <f>ROUND(E558*P558,2)</f>
        <v>3.57</v>
      </c>
      <c r="R558" s="235" t="s">
        <v>253</v>
      </c>
      <c r="S558" s="235" t="s">
        <v>148</v>
      </c>
      <c r="T558" s="236" t="s">
        <v>148</v>
      </c>
      <c r="U558" s="220">
        <v>0.77200000000000002</v>
      </c>
      <c r="V558" s="220">
        <f>ROUND(E558*U558,2)</f>
        <v>88.78</v>
      </c>
      <c r="W558" s="220"/>
      <c r="X558" s="220" t="s">
        <v>181</v>
      </c>
      <c r="Y558" s="211"/>
      <c r="Z558" s="211"/>
      <c r="AA558" s="211"/>
      <c r="AB558" s="211"/>
      <c r="AC558" s="211"/>
      <c r="AD558" s="211"/>
      <c r="AE558" s="211"/>
      <c r="AF558" s="211"/>
      <c r="AG558" s="211" t="s">
        <v>182</v>
      </c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</row>
    <row r="559" spans="1:60" outlineLevel="1" x14ac:dyDescent="0.2">
      <c r="A559" s="218"/>
      <c r="B559" s="219"/>
      <c r="C559" s="253" t="s">
        <v>608</v>
      </c>
      <c r="D559" s="221"/>
      <c r="E559" s="222">
        <v>115</v>
      </c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11"/>
      <c r="Z559" s="211"/>
      <c r="AA559" s="211"/>
      <c r="AB559" s="211"/>
      <c r="AC559" s="211"/>
      <c r="AD559" s="211"/>
      <c r="AE559" s="211"/>
      <c r="AF559" s="211"/>
      <c r="AG559" s="211" t="s">
        <v>197</v>
      </c>
      <c r="AH559" s="211">
        <v>0</v>
      </c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</row>
    <row r="560" spans="1:60" ht="22.5" outlineLevel="1" x14ac:dyDescent="0.2">
      <c r="A560" s="230">
        <v>64</v>
      </c>
      <c r="B560" s="231" t="s">
        <v>609</v>
      </c>
      <c r="C560" s="249" t="s">
        <v>610</v>
      </c>
      <c r="D560" s="232" t="s">
        <v>237</v>
      </c>
      <c r="E560" s="233">
        <v>276.21749999999997</v>
      </c>
      <c r="F560" s="234"/>
      <c r="G560" s="235">
        <f>ROUND(E560*F560,2)</f>
        <v>0</v>
      </c>
      <c r="H560" s="234"/>
      <c r="I560" s="235">
        <f>ROUND(E560*H560,2)</f>
        <v>0</v>
      </c>
      <c r="J560" s="234"/>
      <c r="K560" s="235">
        <f>ROUND(E560*J560,2)</f>
        <v>0</v>
      </c>
      <c r="L560" s="235">
        <v>21</v>
      </c>
      <c r="M560" s="235">
        <f>G560*(1+L560/100)</f>
        <v>0</v>
      </c>
      <c r="N560" s="235">
        <v>0</v>
      </c>
      <c r="O560" s="235">
        <f>ROUND(E560*N560,2)</f>
        <v>0</v>
      </c>
      <c r="P560" s="235">
        <v>4.5999999999999999E-2</v>
      </c>
      <c r="Q560" s="235">
        <f>ROUND(E560*P560,2)</f>
        <v>12.71</v>
      </c>
      <c r="R560" s="235" t="s">
        <v>253</v>
      </c>
      <c r="S560" s="235" t="s">
        <v>148</v>
      </c>
      <c r="T560" s="236" t="s">
        <v>148</v>
      </c>
      <c r="U560" s="220">
        <v>0.26</v>
      </c>
      <c r="V560" s="220">
        <f>ROUND(E560*U560,2)</f>
        <v>71.819999999999993</v>
      </c>
      <c r="W560" s="220"/>
      <c r="X560" s="220" t="s">
        <v>181</v>
      </c>
      <c r="Y560" s="211"/>
      <c r="Z560" s="211"/>
      <c r="AA560" s="211"/>
      <c r="AB560" s="211"/>
      <c r="AC560" s="211"/>
      <c r="AD560" s="211"/>
      <c r="AE560" s="211"/>
      <c r="AF560" s="211"/>
      <c r="AG560" s="211" t="s">
        <v>182</v>
      </c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</row>
    <row r="561" spans="1:60" outlineLevel="1" x14ac:dyDescent="0.2">
      <c r="A561" s="218"/>
      <c r="B561" s="219"/>
      <c r="C561" s="267" t="s">
        <v>244</v>
      </c>
      <c r="D561" s="257"/>
      <c r="E561" s="258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11"/>
      <c r="Z561" s="211"/>
      <c r="AA561" s="211"/>
      <c r="AB561" s="211"/>
      <c r="AC561" s="211"/>
      <c r="AD561" s="211"/>
      <c r="AE561" s="211"/>
      <c r="AF561" s="211"/>
      <c r="AG561" s="211" t="s">
        <v>197</v>
      </c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</row>
    <row r="562" spans="1:60" ht="33.75" outlineLevel="1" x14ac:dyDescent="0.2">
      <c r="A562" s="218"/>
      <c r="B562" s="219"/>
      <c r="C562" s="268" t="s">
        <v>345</v>
      </c>
      <c r="D562" s="257"/>
      <c r="E562" s="258">
        <v>677.37</v>
      </c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1"/>
      <c r="Z562" s="211"/>
      <c r="AA562" s="211"/>
      <c r="AB562" s="211"/>
      <c r="AC562" s="211"/>
      <c r="AD562" s="211"/>
      <c r="AE562" s="211"/>
      <c r="AF562" s="211"/>
      <c r="AG562" s="211" t="s">
        <v>197</v>
      </c>
      <c r="AH562" s="211">
        <v>2</v>
      </c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</row>
    <row r="563" spans="1:60" ht="33.75" outlineLevel="1" x14ac:dyDescent="0.2">
      <c r="A563" s="218"/>
      <c r="B563" s="219"/>
      <c r="C563" s="268" t="s">
        <v>346</v>
      </c>
      <c r="D563" s="257"/>
      <c r="E563" s="258">
        <v>138.35</v>
      </c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11"/>
      <c r="Z563" s="211"/>
      <c r="AA563" s="211"/>
      <c r="AB563" s="211"/>
      <c r="AC563" s="211"/>
      <c r="AD563" s="211"/>
      <c r="AE563" s="211"/>
      <c r="AF563" s="211"/>
      <c r="AG563" s="211" t="s">
        <v>197</v>
      </c>
      <c r="AH563" s="211">
        <v>2</v>
      </c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</row>
    <row r="564" spans="1:60" ht="33.75" outlineLevel="1" x14ac:dyDescent="0.2">
      <c r="A564" s="218"/>
      <c r="B564" s="219"/>
      <c r="C564" s="268" t="s">
        <v>347</v>
      </c>
      <c r="D564" s="257"/>
      <c r="E564" s="258">
        <v>325.74</v>
      </c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11"/>
      <c r="Z564" s="211"/>
      <c r="AA564" s="211"/>
      <c r="AB564" s="211"/>
      <c r="AC564" s="211"/>
      <c r="AD564" s="211"/>
      <c r="AE564" s="211"/>
      <c r="AF564" s="211"/>
      <c r="AG564" s="211" t="s">
        <v>197</v>
      </c>
      <c r="AH564" s="211">
        <v>2</v>
      </c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</row>
    <row r="565" spans="1:60" ht="33.75" outlineLevel="1" x14ac:dyDescent="0.2">
      <c r="A565" s="218"/>
      <c r="B565" s="219"/>
      <c r="C565" s="268" t="s">
        <v>348</v>
      </c>
      <c r="D565" s="257"/>
      <c r="E565" s="258">
        <v>181.2</v>
      </c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11"/>
      <c r="Z565" s="211"/>
      <c r="AA565" s="211"/>
      <c r="AB565" s="211"/>
      <c r="AC565" s="211"/>
      <c r="AD565" s="211"/>
      <c r="AE565" s="211"/>
      <c r="AF565" s="211"/>
      <c r="AG565" s="211" t="s">
        <v>197</v>
      </c>
      <c r="AH565" s="211">
        <v>2</v>
      </c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</row>
    <row r="566" spans="1:60" ht="33.75" outlineLevel="1" x14ac:dyDescent="0.2">
      <c r="A566" s="218"/>
      <c r="B566" s="219"/>
      <c r="C566" s="268" t="s">
        <v>349</v>
      </c>
      <c r="D566" s="257"/>
      <c r="E566" s="258">
        <v>96.07</v>
      </c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11"/>
      <c r="Z566" s="211"/>
      <c r="AA566" s="211"/>
      <c r="AB566" s="211"/>
      <c r="AC566" s="211"/>
      <c r="AD566" s="211"/>
      <c r="AE566" s="211"/>
      <c r="AF566" s="211"/>
      <c r="AG566" s="211" t="s">
        <v>197</v>
      </c>
      <c r="AH566" s="211">
        <v>2</v>
      </c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</row>
    <row r="567" spans="1:60" outlineLevel="1" x14ac:dyDescent="0.2">
      <c r="A567" s="218"/>
      <c r="B567" s="219"/>
      <c r="C567" s="269" t="s">
        <v>247</v>
      </c>
      <c r="D567" s="259"/>
      <c r="E567" s="260">
        <v>1418.73</v>
      </c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11"/>
      <c r="Z567" s="211"/>
      <c r="AA567" s="211"/>
      <c r="AB567" s="211"/>
      <c r="AC567" s="211"/>
      <c r="AD567" s="211"/>
      <c r="AE567" s="211"/>
      <c r="AF567" s="211"/>
      <c r="AG567" s="211" t="s">
        <v>197</v>
      </c>
      <c r="AH567" s="211">
        <v>3</v>
      </c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</row>
    <row r="568" spans="1:60" outlineLevel="1" x14ac:dyDescent="0.2">
      <c r="A568" s="218"/>
      <c r="B568" s="219"/>
      <c r="C568" s="267" t="s">
        <v>248</v>
      </c>
      <c r="D568" s="257"/>
      <c r="E568" s="258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11"/>
      <c r="Z568" s="211"/>
      <c r="AA568" s="211"/>
      <c r="AB568" s="211"/>
      <c r="AC568" s="211"/>
      <c r="AD568" s="211"/>
      <c r="AE568" s="211"/>
      <c r="AF568" s="211"/>
      <c r="AG568" s="211" t="s">
        <v>197</v>
      </c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</row>
    <row r="569" spans="1:60" outlineLevel="1" x14ac:dyDescent="0.2">
      <c r="A569" s="218"/>
      <c r="B569" s="219"/>
      <c r="C569" s="253" t="s">
        <v>350</v>
      </c>
      <c r="D569" s="221"/>
      <c r="E569" s="222">
        <v>212.80950000000001</v>
      </c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11"/>
      <c r="Z569" s="211"/>
      <c r="AA569" s="211"/>
      <c r="AB569" s="211"/>
      <c r="AC569" s="211"/>
      <c r="AD569" s="211"/>
      <c r="AE569" s="211"/>
      <c r="AF569" s="211"/>
      <c r="AG569" s="211" t="s">
        <v>197</v>
      </c>
      <c r="AH569" s="211">
        <v>0</v>
      </c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</row>
    <row r="570" spans="1:60" outlineLevel="1" x14ac:dyDescent="0.2">
      <c r="A570" s="218"/>
      <c r="B570" s="219"/>
      <c r="C570" s="267" t="s">
        <v>244</v>
      </c>
      <c r="D570" s="257"/>
      <c r="E570" s="258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1"/>
      <c r="Z570" s="211"/>
      <c r="AA570" s="211"/>
      <c r="AB570" s="211"/>
      <c r="AC570" s="211"/>
      <c r="AD570" s="211"/>
      <c r="AE570" s="211"/>
      <c r="AF570" s="211"/>
      <c r="AG570" s="211" t="s">
        <v>197</v>
      </c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</row>
    <row r="571" spans="1:60" ht="33.75" outlineLevel="1" x14ac:dyDescent="0.2">
      <c r="A571" s="218"/>
      <c r="B571" s="219"/>
      <c r="C571" s="268" t="s">
        <v>245</v>
      </c>
      <c r="D571" s="257"/>
      <c r="E571" s="258">
        <v>259.91000000000003</v>
      </c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11"/>
      <c r="Z571" s="211"/>
      <c r="AA571" s="211"/>
      <c r="AB571" s="211"/>
      <c r="AC571" s="211"/>
      <c r="AD571" s="211"/>
      <c r="AE571" s="211"/>
      <c r="AF571" s="211"/>
      <c r="AG571" s="211" t="s">
        <v>197</v>
      </c>
      <c r="AH571" s="211">
        <v>2</v>
      </c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</row>
    <row r="572" spans="1:60" ht="33.75" outlineLevel="1" x14ac:dyDescent="0.2">
      <c r="A572" s="218"/>
      <c r="B572" s="219"/>
      <c r="C572" s="268" t="s">
        <v>301</v>
      </c>
      <c r="D572" s="257"/>
      <c r="E572" s="258">
        <v>94.76</v>
      </c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11"/>
      <c r="Z572" s="211"/>
      <c r="AA572" s="211"/>
      <c r="AB572" s="211"/>
      <c r="AC572" s="211"/>
      <c r="AD572" s="211"/>
      <c r="AE572" s="211"/>
      <c r="AF572" s="211"/>
      <c r="AG572" s="211" t="s">
        <v>197</v>
      </c>
      <c r="AH572" s="211">
        <v>2</v>
      </c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</row>
    <row r="573" spans="1:60" ht="33.75" outlineLevel="1" x14ac:dyDescent="0.2">
      <c r="A573" s="218"/>
      <c r="B573" s="219"/>
      <c r="C573" s="268" t="s">
        <v>302</v>
      </c>
      <c r="D573" s="257"/>
      <c r="E573" s="258">
        <v>68.05</v>
      </c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11"/>
      <c r="Z573" s="211"/>
      <c r="AA573" s="211"/>
      <c r="AB573" s="211"/>
      <c r="AC573" s="211"/>
      <c r="AD573" s="211"/>
      <c r="AE573" s="211"/>
      <c r="AF573" s="211"/>
      <c r="AG573" s="211" t="s">
        <v>197</v>
      </c>
      <c r="AH573" s="211">
        <v>2</v>
      </c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</row>
    <row r="574" spans="1:60" outlineLevel="1" x14ac:dyDescent="0.2">
      <c r="A574" s="218"/>
      <c r="B574" s="219"/>
      <c r="C574" s="269" t="s">
        <v>247</v>
      </c>
      <c r="D574" s="259"/>
      <c r="E574" s="260">
        <v>422.72</v>
      </c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11"/>
      <c r="Z574" s="211"/>
      <c r="AA574" s="211"/>
      <c r="AB574" s="211"/>
      <c r="AC574" s="211"/>
      <c r="AD574" s="211"/>
      <c r="AE574" s="211"/>
      <c r="AF574" s="211"/>
      <c r="AG574" s="211" t="s">
        <v>197</v>
      </c>
      <c r="AH574" s="211">
        <v>3</v>
      </c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</row>
    <row r="575" spans="1:60" outlineLevel="1" x14ac:dyDescent="0.2">
      <c r="A575" s="218"/>
      <c r="B575" s="219"/>
      <c r="C575" s="267" t="s">
        <v>248</v>
      </c>
      <c r="D575" s="257"/>
      <c r="E575" s="258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11"/>
      <c r="Z575" s="211"/>
      <c r="AA575" s="211"/>
      <c r="AB575" s="211"/>
      <c r="AC575" s="211"/>
      <c r="AD575" s="211"/>
      <c r="AE575" s="211"/>
      <c r="AF575" s="211"/>
      <c r="AG575" s="211" t="s">
        <v>197</v>
      </c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</row>
    <row r="576" spans="1:60" outlineLevel="1" x14ac:dyDescent="0.2">
      <c r="A576" s="218"/>
      <c r="B576" s="219"/>
      <c r="C576" s="253" t="s">
        <v>351</v>
      </c>
      <c r="D576" s="221"/>
      <c r="E576" s="222">
        <v>63.408000000000001</v>
      </c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11"/>
      <c r="Z576" s="211"/>
      <c r="AA576" s="211"/>
      <c r="AB576" s="211"/>
      <c r="AC576" s="211"/>
      <c r="AD576" s="211"/>
      <c r="AE576" s="211"/>
      <c r="AF576" s="211"/>
      <c r="AG576" s="211" t="s">
        <v>197</v>
      </c>
      <c r="AH576" s="211">
        <v>0</v>
      </c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</row>
    <row r="577" spans="1:60" ht="33.75" outlineLevel="1" x14ac:dyDescent="0.2">
      <c r="A577" s="230">
        <v>65</v>
      </c>
      <c r="B577" s="231" t="s">
        <v>611</v>
      </c>
      <c r="C577" s="249" t="s">
        <v>612</v>
      </c>
      <c r="D577" s="232" t="s">
        <v>237</v>
      </c>
      <c r="E577" s="233">
        <v>70.936499999999995</v>
      </c>
      <c r="F577" s="234"/>
      <c r="G577" s="235">
        <f>ROUND(E577*F577,2)</f>
        <v>0</v>
      </c>
      <c r="H577" s="234"/>
      <c r="I577" s="235">
        <f>ROUND(E577*H577,2)</f>
        <v>0</v>
      </c>
      <c r="J577" s="234"/>
      <c r="K577" s="235">
        <f>ROUND(E577*J577,2)</f>
        <v>0</v>
      </c>
      <c r="L577" s="235">
        <v>21</v>
      </c>
      <c r="M577" s="235">
        <f>G577*(1+L577/100)</f>
        <v>0</v>
      </c>
      <c r="N577" s="235">
        <v>0</v>
      </c>
      <c r="O577" s="235">
        <f>ROUND(E577*N577,2)</f>
        <v>0</v>
      </c>
      <c r="P577" s="235">
        <v>5.8999999999999997E-2</v>
      </c>
      <c r="Q577" s="235">
        <f>ROUND(E577*P577,2)</f>
        <v>4.1900000000000004</v>
      </c>
      <c r="R577" s="235" t="s">
        <v>253</v>
      </c>
      <c r="S577" s="235" t="s">
        <v>148</v>
      </c>
      <c r="T577" s="236" t="s">
        <v>148</v>
      </c>
      <c r="U577" s="220">
        <v>0.2</v>
      </c>
      <c r="V577" s="220">
        <f>ROUND(E577*U577,2)</f>
        <v>14.19</v>
      </c>
      <c r="W577" s="220"/>
      <c r="X577" s="220" t="s">
        <v>181</v>
      </c>
      <c r="Y577" s="211"/>
      <c r="Z577" s="211"/>
      <c r="AA577" s="211"/>
      <c r="AB577" s="211"/>
      <c r="AC577" s="211"/>
      <c r="AD577" s="211"/>
      <c r="AE577" s="211"/>
      <c r="AF577" s="211"/>
      <c r="AG577" s="211" t="s">
        <v>182</v>
      </c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</row>
    <row r="578" spans="1:60" outlineLevel="1" x14ac:dyDescent="0.2">
      <c r="A578" s="218"/>
      <c r="B578" s="219"/>
      <c r="C578" s="267" t="s">
        <v>244</v>
      </c>
      <c r="D578" s="257"/>
      <c r="E578" s="258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11"/>
      <c r="Z578" s="211"/>
      <c r="AA578" s="211"/>
      <c r="AB578" s="211"/>
      <c r="AC578" s="211"/>
      <c r="AD578" s="211"/>
      <c r="AE578" s="211"/>
      <c r="AF578" s="211"/>
      <c r="AG578" s="211" t="s">
        <v>197</v>
      </c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</row>
    <row r="579" spans="1:60" ht="33.75" outlineLevel="1" x14ac:dyDescent="0.2">
      <c r="A579" s="218"/>
      <c r="B579" s="219"/>
      <c r="C579" s="268" t="s">
        <v>345</v>
      </c>
      <c r="D579" s="257"/>
      <c r="E579" s="258">
        <v>677.37</v>
      </c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11"/>
      <c r="Z579" s="211"/>
      <c r="AA579" s="211"/>
      <c r="AB579" s="211"/>
      <c r="AC579" s="211"/>
      <c r="AD579" s="211"/>
      <c r="AE579" s="211"/>
      <c r="AF579" s="211"/>
      <c r="AG579" s="211" t="s">
        <v>197</v>
      </c>
      <c r="AH579" s="211">
        <v>2</v>
      </c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</row>
    <row r="580" spans="1:60" ht="33.75" outlineLevel="1" x14ac:dyDescent="0.2">
      <c r="A580" s="218"/>
      <c r="B580" s="219"/>
      <c r="C580" s="268" t="s">
        <v>346</v>
      </c>
      <c r="D580" s="257"/>
      <c r="E580" s="258">
        <v>138.35</v>
      </c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11"/>
      <c r="Z580" s="211"/>
      <c r="AA580" s="211"/>
      <c r="AB580" s="211"/>
      <c r="AC580" s="211"/>
      <c r="AD580" s="211"/>
      <c r="AE580" s="211"/>
      <c r="AF580" s="211"/>
      <c r="AG580" s="211" t="s">
        <v>197</v>
      </c>
      <c r="AH580" s="211">
        <v>2</v>
      </c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</row>
    <row r="581" spans="1:60" ht="33.75" outlineLevel="1" x14ac:dyDescent="0.2">
      <c r="A581" s="218"/>
      <c r="B581" s="219"/>
      <c r="C581" s="268" t="s">
        <v>347</v>
      </c>
      <c r="D581" s="257"/>
      <c r="E581" s="258">
        <v>325.74</v>
      </c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11"/>
      <c r="Z581" s="211"/>
      <c r="AA581" s="211"/>
      <c r="AB581" s="211"/>
      <c r="AC581" s="211"/>
      <c r="AD581" s="211"/>
      <c r="AE581" s="211"/>
      <c r="AF581" s="211"/>
      <c r="AG581" s="211" t="s">
        <v>197</v>
      </c>
      <c r="AH581" s="211">
        <v>2</v>
      </c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</row>
    <row r="582" spans="1:60" ht="33.75" outlineLevel="1" x14ac:dyDescent="0.2">
      <c r="A582" s="218"/>
      <c r="B582" s="219"/>
      <c r="C582" s="268" t="s">
        <v>348</v>
      </c>
      <c r="D582" s="257"/>
      <c r="E582" s="258">
        <v>181.2</v>
      </c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11"/>
      <c r="Z582" s="211"/>
      <c r="AA582" s="211"/>
      <c r="AB582" s="211"/>
      <c r="AC582" s="211"/>
      <c r="AD582" s="211"/>
      <c r="AE582" s="211"/>
      <c r="AF582" s="211"/>
      <c r="AG582" s="211" t="s">
        <v>197</v>
      </c>
      <c r="AH582" s="211">
        <v>2</v>
      </c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</row>
    <row r="583" spans="1:60" ht="33.75" outlineLevel="1" x14ac:dyDescent="0.2">
      <c r="A583" s="218"/>
      <c r="B583" s="219"/>
      <c r="C583" s="268" t="s">
        <v>349</v>
      </c>
      <c r="D583" s="257"/>
      <c r="E583" s="258">
        <v>96.07</v>
      </c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11"/>
      <c r="Z583" s="211"/>
      <c r="AA583" s="211"/>
      <c r="AB583" s="211"/>
      <c r="AC583" s="211"/>
      <c r="AD583" s="211"/>
      <c r="AE583" s="211"/>
      <c r="AF583" s="211"/>
      <c r="AG583" s="211" t="s">
        <v>197</v>
      </c>
      <c r="AH583" s="211">
        <v>2</v>
      </c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</row>
    <row r="584" spans="1:60" outlineLevel="1" x14ac:dyDescent="0.2">
      <c r="A584" s="218"/>
      <c r="B584" s="219"/>
      <c r="C584" s="269" t="s">
        <v>247</v>
      </c>
      <c r="D584" s="259"/>
      <c r="E584" s="260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11"/>
      <c r="Z584" s="211"/>
      <c r="AA584" s="211"/>
      <c r="AB584" s="211"/>
      <c r="AC584" s="211"/>
      <c r="AD584" s="211"/>
      <c r="AE584" s="211"/>
      <c r="AF584" s="211"/>
      <c r="AG584" s="211" t="s">
        <v>197</v>
      </c>
      <c r="AH584" s="211">
        <v>3</v>
      </c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</row>
    <row r="585" spans="1:60" outlineLevel="1" x14ac:dyDescent="0.2">
      <c r="A585" s="218"/>
      <c r="B585" s="219"/>
      <c r="C585" s="267" t="s">
        <v>248</v>
      </c>
      <c r="D585" s="257"/>
      <c r="E585" s="258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11"/>
      <c r="Z585" s="211"/>
      <c r="AA585" s="211"/>
      <c r="AB585" s="211"/>
      <c r="AC585" s="211"/>
      <c r="AD585" s="211"/>
      <c r="AE585" s="211"/>
      <c r="AF585" s="211"/>
      <c r="AG585" s="211" t="s">
        <v>197</v>
      </c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</row>
    <row r="586" spans="1:60" outlineLevel="1" x14ac:dyDescent="0.2">
      <c r="A586" s="218"/>
      <c r="B586" s="219"/>
      <c r="C586" s="253" t="s">
        <v>399</v>
      </c>
      <c r="D586" s="221"/>
      <c r="E586" s="222">
        <v>70.94</v>
      </c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11"/>
      <c r="Z586" s="211"/>
      <c r="AA586" s="211"/>
      <c r="AB586" s="211"/>
      <c r="AC586" s="211"/>
      <c r="AD586" s="211"/>
      <c r="AE586" s="211"/>
      <c r="AF586" s="211"/>
      <c r="AG586" s="211" t="s">
        <v>197</v>
      </c>
      <c r="AH586" s="211">
        <v>0</v>
      </c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</row>
    <row r="587" spans="1:60" ht="22.5" outlineLevel="1" x14ac:dyDescent="0.2">
      <c r="A587" s="240">
        <v>66</v>
      </c>
      <c r="B587" s="241" t="s">
        <v>537</v>
      </c>
      <c r="C587" s="252" t="s">
        <v>538</v>
      </c>
      <c r="D587" s="242" t="s">
        <v>289</v>
      </c>
      <c r="E587" s="243">
        <v>59.615169999999999</v>
      </c>
      <c r="F587" s="244"/>
      <c r="G587" s="245">
        <f>ROUND(E587*F587,2)</f>
        <v>0</v>
      </c>
      <c r="H587" s="244"/>
      <c r="I587" s="245">
        <f>ROUND(E587*H587,2)</f>
        <v>0</v>
      </c>
      <c r="J587" s="244"/>
      <c r="K587" s="245">
        <f>ROUND(E587*J587,2)</f>
        <v>0</v>
      </c>
      <c r="L587" s="245">
        <v>21</v>
      </c>
      <c r="M587" s="245">
        <f>G587*(1+L587/100)</f>
        <v>0</v>
      </c>
      <c r="N587" s="245">
        <v>0</v>
      </c>
      <c r="O587" s="245">
        <f>ROUND(E587*N587,2)</f>
        <v>0</v>
      </c>
      <c r="P587" s="245">
        <v>0</v>
      </c>
      <c r="Q587" s="245">
        <f>ROUND(E587*P587,2)</f>
        <v>0</v>
      </c>
      <c r="R587" s="245" t="s">
        <v>253</v>
      </c>
      <c r="S587" s="245" t="s">
        <v>148</v>
      </c>
      <c r="T587" s="246" t="s">
        <v>148</v>
      </c>
      <c r="U587" s="220">
        <v>0.93300000000000005</v>
      </c>
      <c r="V587" s="220">
        <f>ROUND(E587*U587,2)</f>
        <v>55.62</v>
      </c>
      <c r="W587" s="220"/>
      <c r="X587" s="220" t="s">
        <v>181</v>
      </c>
      <c r="Y587" s="211"/>
      <c r="Z587" s="211"/>
      <c r="AA587" s="211"/>
      <c r="AB587" s="211"/>
      <c r="AC587" s="211"/>
      <c r="AD587" s="211"/>
      <c r="AE587" s="211"/>
      <c r="AF587" s="211"/>
      <c r="AG587" s="211" t="s">
        <v>539</v>
      </c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</row>
    <row r="588" spans="1:60" outlineLevel="1" x14ac:dyDescent="0.2">
      <c r="A588" s="240">
        <v>67</v>
      </c>
      <c r="B588" s="241" t="s">
        <v>540</v>
      </c>
      <c r="C588" s="252" t="s">
        <v>541</v>
      </c>
      <c r="D588" s="242" t="s">
        <v>289</v>
      </c>
      <c r="E588" s="243">
        <v>119.23033</v>
      </c>
      <c r="F588" s="244"/>
      <c r="G588" s="245">
        <f>ROUND(E588*F588,2)</f>
        <v>0</v>
      </c>
      <c r="H588" s="244"/>
      <c r="I588" s="245">
        <f>ROUND(E588*H588,2)</f>
        <v>0</v>
      </c>
      <c r="J588" s="244"/>
      <c r="K588" s="245">
        <f>ROUND(E588*J588,2)</f>
        <v>0</v>
      </c>
      <c r="L588" s="245">
        <v>21</v>
      </c>
      <c r="M588" s="245">
        <f>G588*(1+L588/100)</f>
        <v>0</v>
      </c>
      <c r="N588" s="245">
        <v>0</v>
      </c>
      <c r="O588" s="245">
        <f>ROUND(E588*N588,2)</f>
        <v>0</v>
      </c>
      <c r="P588" s="245">
        <v>0</v>
      </c>
      <c r="Q588" s="245">
        <f>ROUND(E588*P588,2)</f>
        <v>0</v>
      </c>
      <c r="R588" s="245" t="s">
        <v>253</v>
      </c>
      <c r="S588" s="245" t="s">
        <v>148</v>
      </c>
      <c r="T588" s="246" t="s">
        <v>148</v>
      </c>
      <c r="U588" s="220">
        <v>0.65300000000000002</v>
      </c>
      <c r="V588" s="220">
        <f>ROUND(E588*U588,2)</f>
        <v>77.86</v>
      </c>
      <c r="W588" s="220"/>
      <c r="X588" s="220" t="s">
        <v>181</v>
      </c>
      <c r="Y588" s="211"/>
      <c r="Z588" s="211"/>
      <c r="AA588" s="211"/>
      <c r="AB588" s="211"/>
      <c r="AC588" s="211"/>
      <c r="AD588" s="211"/>
      <c r="AE588" s="211"/>
      <c r="AF588" s="211"/>
      <c r="AG588" s="211" t="s">
        <v>539</v>
      </c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</row>
    <row r="589" spans="1:60" outlineLevel="1" x14ac:dyDescent="0.2">
      <c r="A589" s="230">
        <v>68</v>
      </c>
      <c r="B589" s="231" t="s">
        <v>542</v>
      </c>
      <c r="C589" s="249" t="s">
        <v>543</v>
      </c>
      <c r="D589" s="232" t="s">
        <v>289</v>
      </c>
      <c r="E589" s="233">
        <v>59.615169999999999</v>
      </c>
      <c r="F589" s="234"/>
      <c r="G589" s="235">
        <f>ROUND(E589*F589,2)</f>
        <v>0</v>
      </c>
      <c r="H589" s="234"/>
      <c r="I589" s="235">
        <f>ROUND(E589*H589,2)</f>
        <v>0</v>
      </c>
      <c r="J589" s="234"/>
      <c r="K589" s="235">
        <f>ROUND(E589*J589,2)</f>
        <v>0</v>
      </c>
      <c r="L589" s="235">
        <v>21</v>
      </c>
      <c r="M589" s="235">
        <f>G589*(1+L589/100)</f>
        <v>0</v>
      </c>
      <c r="N589" s="235">
        <v>0</v>
      </c>
      <c r="O589" s="235">
        <f>ROUND(E589*N589,2)</f>
        <v>0</v>
      </c>
      <c r="P589" s="235">
        <v>0</v>
      </c>
      <c r="Q589" s="235">
        <f>ROUND(E589*P589,2)</f>
        <v>0</v>
      </c>
      <c r="R589" s="235" t="s">
        <v>253</v>
      </c>
      <c r="S589" s="235" t="s">
        <v>148</v>
      </c>
      <c r="T589" s="236" t="s">
        <v>148</v>
      </c>
      <c r="U589" s="220">
        <v>0.49</v>
      </c>
      <c r="V589" s="220">
        <f>ROUND(E589*U589,2)</f>
        <v>29.21</v>
      </c>
      <c r="W589" s="220"/>
      <c r="X589" s="220" t="s">
        <v>181</v>
      </c>
      <c r="Y589" s="211"/>
      <c r="Z589" s="211"/>
      <c r="AA589" s="211"/>
      <c r="AB589" s="211"/>
      <c r="AC589" s="211"/>
      <c r="AD589" s="211"/>
      <c r="AE589" s="211"/>
      <c r="AF589" s="211"/>
      <c r="AG589" s="211" t="s">
        <v>539</v>
      </c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</row>
    <row r="590" spans="1:60" outlineLevel="1" x14ac:dyDescent="0.2">
      <c r="A590" s="218"/>
      <c r="B590" s="219"/>
      <c r="C590" s="250" t="s">
        <v>544</v>
      </c>
      <c r="D590" s="237"/>
      <c r="E590" s="237"/>
      <c r="F590" s="237"/>
      <c r="G590" s="237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11"/>
      <c r="Z590" s="211"/>
      <c r="AA590" s="211"/>
      <c r="AB590" s="211"/>
      <c r="AC590" s="211"/>
      <c r="AD590" s="211"/>
      <c r="AE590" s="211"/>
      <c r="AF590" s="211"/>
      <c r="AG590" s="211" t="s">
        <v>153</v>
      </c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</row>
    <row r="591" spans="1:60" outlineLevel="1" x14ac:dyDescent="0.2">
      <c r="A591" s="240">
        <v>69</v>
      </c>
      <c r="B591" s="241" t="s">
        <v>545</v>
      </c>
      <c r="C591" s="252" t="s">
        <v>546</v>
      </c>
      <c r="D591" s="242" t="s">
        <v>289</v>
      </c>
      <c r="E591" s="243">
        <v>1490.37916</v>
      </c>
      <c r="F591" s="244"/>
      <c r="G591" s="245">
        <f>ROUND(E591*F591,2)</f>
        <v>0</v>
      </c>
      <c r="H591" s="244"/>
      <c r="I591" s="245">
        <f>ROUND(E591*H591,2)</f>
        <v>0</v>
      </c>
      <c r="J591" s="244"/>
      <c r="K591" s="245">
        <f>ROUND(E591*J591,2)</f>
        <v>0</v>
      </c>
      <c r="L591" s="245">
        <v>21</v>
      </c>
      <c r="M591" s="245">
        <f>G591*(1+L591/100)</f>
        <v>0</v>
      </c>
      <c r="N591" s="245">
        <v>0</v>
      </c>
      <c r="O591" s="245">
        <f>ROUND(E591*N591,2)</f>
        <v>0</v>
      </c>
      <c r="P591" s="245">
        <v>0</v>
      </c>
      <c r="Q591" s="245">
        <f>ROUND(E591*P591,2)</f>
        <v>0</v>
      </c>
      <c r="R591" s="245" t="s">
        <v>253</v>
      </c>
      <c r="S591" s="245" t="s">
        <v>148</v>
      </c>
      <c r="T591" s="246" t="s">
        <v>148</v>
      </c>
      <c r="U591" s="220">
        <v>0</v>
      </c>
      <c r="V591" s="220">
        <f>ROUND(E591*U591,2)</f>
        <v>0</v>
      </c>
      <c r="W591" s="220"/>
      <c r="X591" s="220" t="s">
        <v>181</v>
      </c>
      <c r="Y591" s="211"/>
      <c r="Z591" s="211"/>
      <c r="AA591" s="211"/>
      <c r="AB591" s="211"/>
      <c r="AC591" s="211"/>
      <c r="AD591" s="211"/>
      <c r="AE591" s="211"/>
      <c r="AF591" s="211"/>
      <c r="AG591" s="211" t="s">
        <v>539</v>
      </c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</row>
    <row r="592" spans="1:60" outlineLevel="1" x14ac:dyDescent="0.2">
      <c r="A592" s="240">
        <v>70</v>
      </c>
      <c r="B592" s="241" t="s">
        <v>547</v>
      </c>
      <c r="C592" s="252" t="s">
        <v>548</v>
      </c>
      <c r="D592" s="242" t="s">
        <v>289</v>
      </c>
      <c r="E592" s="243">
        <v>59.615169999999999</v>
      </c>
      <c r="F592" s="244"/>
      <c r="G592" s="245">
        <f>ROUND(E592*F592,2)</f>
        <v>0</v>
      </c>
      <c r="H592" s="244"/>
      <c r="I592" s="245">
        <f>ROUND(E592*H592,2)</f>
        <v>0</v>
      </c>
      <c r="J592" s="244"/>
      <c r="K592" s="245">
        <f>ROUND(E592*J592,2)</f>
        <v>0</v>
      </c>
      <c r="L592" s="245">
        <v>21</v>
      </c>
      <c r="M592" s="245">
        <f>G592*(1+L592/100)</f>
        <v>0</v>
      </c>
      <c r="N592" s="245">
        <v>0</v>
      </c>
      <c r="O592" s="245">
        <f>ROUND(E592*N592,2)</f>
        <v>0</v>
      </c>
      <c r="P592" s="245">
        <v>0</v>
      </c>
      <c r="Q592" s="245">
        <f>ROUND(E592*P592,2)</f>
        <v>0</v>
      </c>
      <c r="R592" s="245" t="s">
        <v>253</v>
      </c>
      <c r="S592" s="245" t="s">
        <v>148</v>
      </c>
      <c r="T592" s="246" t="s">
        <v>148</v>
      </c>
      <c r="U592" s="220">
        <v>0.94199999999999995</v>
      </c>
      <c r="V592" s="220">
        <f>ROUND(E592*U592,2)</f>
        <v>56.16</v>
      </c>
      <c r="W592" s="220"/>
      <c r="X592" s="220" t="s">
        <v>181</v>
      </c>
      <c r="Y592" s="211"/>
      <c r="Z592" s="211"/>
      <c r="AA592" s="211"/>
      <c r="AB592" s="211"/>
      <c r="AC592" s="211"/>
      <c r="AD592" s="211"/>
      <c r="AE592" s="211"/>
      <c r="AF592" s="211"/>
      <c r="AG592" s="211" t="s">
        <v>539</v>
      </c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</row>
    <row r="593" spans="1:60" ht="22.5" outlineLevel="1" x14ac:dyDescent="0.2">
      <c r="A593" s="240">
        <v>71</v>
      </c>
      <c r="B593" s="241" t="s">
        <v>549</v>
      </c>
      <c r="C593" s="252" t="s">
        <v>550</v>
      </c>
      <c r="D593" s="242" t="s">
        <v>289</v>
      </c>
      <c r="E593" s="243">
        <v>1192.30333</v>
      </c>
      <c r="F593" s="244"/>
      <c r="G593" s="245">
        <f>ROUND(E593*F593,2)</f>
        <v>0</v>
      </c>
      <c r="H593" s="244"/>
      <c r="I593" s="245">
        <f>ROUND(E593*H593,2)</f>
        <v>0</v>
      </c>
      <c r="J593" s="244"/>
      <c r="K593" s="245">
        <f>ROUND(E593*J593,2)</f>
        <v>0</v>
      </c>
      <c r="L593" s="245">
        <v>21</v>
      </c>
      <c r="M593" s="245">
        <f>G593*(1+L593/100)</f>
        <v>0</v>
      </c>
      <c r="N593" s="245">
        <v>0</v>
      </c>
      <c r="O593" s="245">
        <f>ROUND(E593*N593,2)</f>
        <v>0</v>
      </c>
      <c r="P593" s="245">
        <v>0</v>
      </c>
      <c r="Q593" s="245">
        <f>ROUND(E593*P593,2)</f>
        <v>0</v>
      </c>
      <c r="R593" s="245" t="s">
        <v>253</v>
      </c>
      <c r="S593" s="245" t="s">
        <v>148</v>
      </c>
      <c r="T593" s="246" t="s">
        <v>148</v>
      </c>
      <c r="U593" s="220">
        <v>0.105</v>
      </c>
      <c r="V593" s="220">
        <f>ROUND(E593*U593,2)</f>
        <v>125.19</v>
      </c>
      <c r="W593" s="220"/>
      <c r="X593" s="220" t="s">
        <v>181</v>
      </c>
      <c r="Y593" s="211"/>
      <c r="Z593" s="211"/>
      <c r="AA593" s="211"/>
      <c r="AB593" s="211"/>
      <c r="AC593" s="211"/>
      <c r="AD593" s="211"/>
      <c r="AE593" s="211"/>
      <c r="AF593" s="211"/>
      <c r="AG593" s="211" t="s">
        <v>539</v>
      </c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</row>
    <row r="594" spans="1:60" outlineLevel="1" x14ac:dyDescent="0.2">
      <c r="A594" s="240">
        <v>72</v>
      </c>
      <c r="B594" s="241" t="s">
        <v>613</v>
      </c>
      <c r="C594" s="252" t="s">
        <v>614</v>
      </c>
      <c r="D594" s="242" t="s">
        <v>289</v>
      </c>
      <c r="E594" s="243">
        <v>59.615169999999999</v>
      </c>
      <c r="F594" s="244"/>
      <c r="G594" s="245">
        <f>ROUND(E594*F594,2)</f>
        <v>0</v>
      </c>
      <c r="H594" s="244"/>
      <c r="I594" s="245">
        <f>ROUND(E594*H594,2)</f>
        <v>0</v>
      </c>
      <c r="J594" s="244"/>
      <c r="K594" s="245">
        <f>ROUND(E594*J594,2)</f>
        <v>0</v>
      </c>
      <c r="L594" s="245">
        <v>21</v>
      </c>
      <c r="M594" s="245">
        <f>G594*(1+L594/100)</f>
        <v>0</v>
      </c>
      <c r="N594" s="245">
        <v>0</v>
      </c>
      <c r="O594" s="245">
        <f>ROUND(E594*N594,2)</f>
        <v>0</v>
      </c>
      <c r="P594" s="245">
        <v>0</v>
      </c>
      <c r="Q594" s="245">
        <f>ROUND(E594*P594,2)</f>
        <v>0</v>
      </c>
      <c r="R594" s="245" t="s">
        <v>253</v>
      </c>
      <c r="S594" s="245" t="s">
        <v>148</v>
      </c>
      <c r="T594" s="246" t="s">
        <v>148</v>
      </c>
      <c r="U594" s="220">
        <v>0</v>
      </c>
      <c r="V594" s="220">
        <f>ROUND(E594*U594,2)</f>
        <v>0</v>
      </c>
      <c r="W594" s="220"/>
      <c r="X594" s="220" t="s">
        <v>181</v>
      </c>
      <c r="Y594" s="211"/>
      <c r="Z594" s="211"/>
      <c r="AA594" s="211"/>
      <c r="AB594" s="211"/>
      <c r="AC594" s="211"/>
      <c r="AD594" s="211"/>
      <c r="AE594" s="211"/>
      <c r="AF594" s="211"/>
      <c r="AG594" s="211" t="s">
        <v>539</v>
      </c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</row>
    <row r="595" spans="1:60" outlineLevel="1" x14ac:dyDescent="0.2">
      <c r="A595" s="230">
        <v>73</v>
      </c>
      <c r="B595" s="231" t="s">
        <v>615</v>
      </c>
      <c r="C595" s="249" t="s">
        <v>616</v>
      </c>
      <c r="D595" s="232" t="s">
        <v>289</v>
      </c>
      <c r="E595" s="233">
        <v>59.615169999999999</v>
      </c>
      <c r="F595" s="234"/>
      <c r="G595" s="235">
        <f>ROUND(E595*F595,2)</f>
        <v>0</v>
      </c>
      <c r="H595" s="234"/>
      <c r="I595" s="235">
        <f>ROUND(E595*H595,2)</f>
        <v>0</v>
      </c>
      <c r="J595" s="234"/>
      <c r="K595" s="235">
        <f>ROUND(E595*J595,2)</f>
        <v>0</v>
      </c>
      <c r="L595" s="235">
        <v>21</v>
      </c>
      <c r="M595" s="235">
        <f>G595*(1+L595/100)</f>
        <v>0</v>
      </c>
      <c r="N595" s="235">
        <v>0</v>
      </c>
      <c r="O595" s="235">
        <f>ROUND(E595*N595,2)</f>
        <v>0</v>
      </c>
      <c r="P595" s="235">
        <v>0</v>
      </c>
      <c r="Q595" s="235">
        <f>ROUND(E595*P595,2)</f>
        <v>0</v>
      </c>
      <c r="R595" s="235" t="s">
        <v>617</v>
      </c>
      <c r="S595" s="235" t="s">
        <v>148</v>
      </c>
      <c r="T595" s="236" t="s">
        <v>148</v>
      </c>
      <c r="U595" s="220">
        <v>6.0000000000000001E-3</v>
      </c>
      <c r="V595" s="220">
        <f>ROUND(E595*U595,2)</f>
        <v>0.36</v>
      </c>
      <c r="W595" s="220"/>
      <c r="X595" s="220" t="s">
        <v>181</v>
      </c>
      <c r="Y595" s="211"/>
      <c r="Z595" s="211"/>
      <c r="AA595" s="211"/>
      <c r="AB595" s="211"/>
      <c r="AC595" s="211"/>
      <c r="AD595" s="211"/>
      <c r="AE595" s="211"/>
      <c r="AF595" s="211"/>
      <c r="AG595" s="211" t="s">
        <v>539</v>
      </c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</row>
    <row r="596" spans="1:60" outlineLevel="1" x14ac:dyDescent="0.2">
      <c r="A596" s="218"/>
      <c r="B596" s="219"/>
      <c r="C596" s="266" t="s">
        <v>618</v>
      </c>
      <c r="D596" s="265"/>
      <c r="E596" s="265"/>
      <c r="F596" s="265"/>
      <c r="G596" s="265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11"/>
      <c r="Z596" s="211"/>
      <c r="AA596" s="211"/>
      <c r="AB596" s="211"/>
      <c r="AC596" s="211"/>
      <c r="AD596" s="211"/>
      <c r="AE596" s="211"/>
      <c r="AF596" s="211"/>
      <c r="AG596" s="211" t="s">
        <v>233</v>
      </c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</row>
    <row r="597" spans="1:60" outlineLevel="1" x14ac:dyDescent="0.2">
      <c r="A597" s="230">
        <v>74</v>
      </c>
      <c r="B597" s="231" t="s">
        <v>615</v>
      </c>
      <c r="C597" s="249" t="s">
        <v>616</v>
      </c>
      <c r="D597" s="232" t="s">
        <v>289</v>
      </c>
      <c r="E597" s="233">
        <v>59.615169999999999</v>
      </c>
      <c r="F597" s="234"/>
      <c r="G597" s="235">
        <f>ROUND(E597*F597,2)</f>
        <v>0</v>
      </c>
      <c r="H597" s="234"/>
      <c r="I597" s="235">
        <f>ROUND(E597*H597,2)</f>
        <v>0</v>
      </c>
      <c r="J597" s="234"/>
      <c r="K597" s="235">
        <f>ROUND(E597*J597,2)</f>
        <v>0</v>
      </c>
      <c r="L597" s="235">
        <v>21</v>
      </c>
      <c r="M597" s="235">
        <f>G597*(1+L597/100)</f>
        <v>0</v>
      </c>
      <c r="N597" s="235">
        <v>0</v>
      </c>
      <c r="O597" s="235">
        <f>ROUND(E597*N597,2)</f>
        <v>0</v>
      </c>
      <c r="P597" s="235">
        <v>0</v>
      </c>
      <c r="Q597" s="235">
        <f>ROUND(E597*P597,2)</f>
        <v>0</v>
      </c>
      <c r="R597" s="235" t="s">
        <v>617</v>
      </c>
      <c r="S597" s="235" t="s">
        <v>148</v>
      </c>
      <c r="T597" s="236" t="s">
        <v>148</v>
      </c>
      <c r="U597" s="220">
        <v>6.0000000000000001E-3</v>
      </c>
      <c r="V597" s="220">
        <f>ROUND(E597*U597,2)</f>
        <v>0.36</v>
      </c>
      <c r="W597" s="220"/>
      <c r="X597" s="220" t="s">
        <v>181</v>
      </c>
      <c r="Y597" s="211"/>
      <c r="Z597" s="211"/>
      <c r="AA597" s="211"/>
      <c r="AB597" s="211"/>
      <c r="AC597" s="211"/>
      <c r="AD597" s="211"/>
      <c r="AE597" s="211"/>
      <c r="AF597" s="211"/>
      <c r="AG597" s="211" t="s">
        <v>539</v>
      </c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</row>
    <row r="598" spans="1:60" outlineLevel="1" x14ac:dyDescent="0.2">
      <c r="A598" s="218"/>
      <c r="B598" s="219"/>
      <c r="C598" s="266" t="s">
        <v>618</v>
      </c>
      <c r="D598" s="265"/>
      <c r="E598" s="265"/>
      <c r="F598" s="265"/>
      <c r="G598" s="265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11"/>
      <c r="Z598" s="211"/>
      <c r="AA598" s="211"/>
      <c r="AB598" s="211"/>
      <c r="AC598" s="211"/>
      <c r="AD598" s="211"/>
      <c r="AE598" s="211"/>
      <c r="AF598" s="211"/>
      <c r="AG598" s="211" t="s">
        <v>233</v>
      </c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</row>
    <row r="599" spans="1:60" x14ac:dyDescent="0.2">
      <c r="A599" s="224" t="s">
        <v>143</v>
      </c>
      <c r="B599" s="225" t="s">
        <v>97</v>
      </c>
      <c r="C599" s="248" t="s">
        <v>98</v>
      </c>
      <c r="D599" s="226"/>
      <c r="E599" s="227"/>
      <c r="F599" s="228"/>
      <c r="G599" s="228">
        <f>SUMIF(AG600:AG601,"&lt;&gt;NOR",G600:G601)</f>
        <v>0</v>
      </c>
      <c r="H599" s="228"/>
      <c r="I599" s="228">
        <f>SUM(I600:I601)</f>
        <v>0</v>
      </c>
      <c r="J599" s="228"/>
      <c r="K599" s="228">
        <f>SUM(K600:K601)</f>
        <v>0</v>
      </c>
      <c r="L599" s="228"/>
      <c r="M599" s="228">
        <f>SUM(M600:M601)</f>
        <v>0</v>
      </c>
      <c r="N599" s="228"/>
      <c r="O599" s="228">
        <f>SUM(O600:O601)</f>
        <v>0</v>
      </c>
      <c r="P599" s="228"/>
      <c r="Q599" s="228">
        <f>SUM(Q600:Q601)</f>
        <v>0</v>
      </c>
      <c r="R599" s="228"/>
      <c r="S599" s="228"/>
      <c r="T599" s="229"/>
      <c r="U599" s="223"/>
      <c r="V599" s="223">
        <f>SUM(V600:V601)</f>
        <v>284.19</v>
      </c>
      <c r="W599" s="223"/>
      <c r="X599" s="223"/>
      <c r="AG599" t="s">
        <v>144</v>
      </c>
    </row>
    <row r="600" spans="1:60" ht="33.75" outlineLevel="1" x14ac:dyDescent="0.2">
      <c r="A600" s="230">
        <v>75</v>
      </c>
      <c r="B600" s="231" t="s">
        <v>619</v>
      </c>
      <c r="C600" s="249" t="s">
        <v>620</v>
      </c>
      <c r="D600" s="232" t="s">
        <v>289</v>
      </c>
      <c r="E600" s="233">
        <v>110.28081</v>
      </c>
      <c r="F600" s="234"/>
      <c r="G600" s="235">
        <f>ROUND(E600*F600,2)</f>
        <v>0</v>
      </c>
      <c r="H600" s="234"/>
      <c r="I600" s="235">
        <f>ROUND(E600*H600,2)</f>
        <v>0</v>
      </c>
      <c r="J600" s="234"/>
      <c r="K600" s="235">
        <f>ROUND(E600*J600,2)</f>
        <v>0</v>
      </c>
      <c r="L600" s="235">
        <v>21</v>
      </c>
      <c r="M600" s="235">
        <f>G600*(1+L600/100)</f>
        <v>0</v>
      </c>
      <c r="N600" s="235">
        <v>0</v>
      </c>
      <c r="O600" s="235">
        <f>ROUND(E600*N600,2)</f>
        <v>0</v>
      </c>
      <c r="P600" s="235">
        <v>0</v>
      </c>
      <c r="Q600" s="235">
        <f>ROUND(E600*P600,2)</f>
        <v>0</v>
      </c>
      <c r="R600" s="235" t="s">
        <v>231</v>
      </c>
      <c r="S600" s="235" t="s">
        <v>148</v>
      </c>
      <c r="T600" s="236" t="s">
        <v>148</v>
      </c>
      <c r="U600" s="220">
        <v>2.577</v>
      </c>
      <c r="V600" s="220">
        <f>ROUND(E600*U600,2)</f>
        <v>284.19</v>
      </c>
      <c r="W600" s="220"/>
      <c r="X600" s="220" t="s">
        <v>181</v>
      </c>
      <c r="Y600" s="211"/>
      <c r="Z600" s="211"/>
      <c r="AA600" s="211"/>
      <c r="AB600" s="211"/>
      <c r="AC600" s="211"/>
      <c r="AD600" s="211"/>
      <c r="AE600" s="211"/>
      <c r="AF600" s="211"/>
      <c r="AG600" s="211" t="s">
        <v>182</v>
      </c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</row>
    <row r="601" spans="1:60" outlineLevel="1" x14ac:dyDescent="0.2">
      <c r="A601" s="218"/>
      <c r="B601" s="219"/>
      <c r="C601" s="266" t="s">
        <v>621</v>
      </c>
      <c r="D601" s="265"/>
      <c r="E601" s="265"/>
      <c r="F601" s="265"/>
      <c r="G601" s="265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11"/>
      <c r="Z601" s="211"/>
      <c r="AA601" s="211"/>
      <c r="AB601" s="211"/>
      <c r="AC601" s="211"/>
      <c r="AD601" s="211"/>
      <c r="AE601" s="211"/>
      <c r="AF601" s="211"/>
      <c r="AG601" s="211" t="s">
        <v>233</v>
      </c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</row>
    <row r="602" spans="1:60" x14ac:dyDescent="0.2">
      <c r="A602" s="224" t="s">
        <v>143</v>
      </c>
      <c r="B602" s="225" t="s">
        <v>99</v>
      </c>
      <c r="C602" s="248" t="s">
        <v>100</v>
      </c>
      <c r="D602" s="226"/>
      <c r="E602" s="227"/>
      <c r="F602" s="228"/>
      <c r="G602" s="228">
        <f>SUMIF(AG603:AG613,"&lt;&gt;NOR",G603:G613)</f>
        <v>0</v>
      </c>
      <c r="H602" s="228"/>
      <c r="I602" s="228">
        <f>SUM(I603:I613)</f>
        <v>0</v>
      </c>
      <c r="J602" s="228"/>
      <c r="K602" s="228">
        <f>SUM(K603:K613)</f>
        <v>0</v>
      </c>
      <c r="L602" s="228"/>
      <c r="M602" s="228">
        <f>SUM(M603:M613)</f>
        <v>0</v>
      </c>
      <c r="N602" s="228"/>
      <c r="O602" s="228">
        <f>SUM(O603:O613)</f>
        <v>0.05</v>
      </c>
      <c r="P602" s="228"/>
      <c r="Q602" s="228">
        <f>SUM(Q603:Q613)</f>
        <v>0</v>
      </c>
      <c r="R602" s="228"/>
      <c r="S602" s="228"/>
      <c r="T602" s="229"/>
      <c r="U602" s="223"/>
      <c r="V602" s="223">
        <f>SUM(V603:V613)</f>
        <v>3.86</v>
      </c>
      <c r="W602" s="223"/>
      <c r="X602" s="223"/>
      <c r="AG602" t="s">
        <v>144</v>
      </c>
    </row>
    <row r="603" spans="1:60" ht="22.5" outlineLevel="1" x14ac:dyDescent="0.2">
      <c r="A603" s="230">
        <v>76</v>
      </c>
      <c r="B603" s="231" t="s">
        <v>622</v>
      </c>
      <c r="C603" s="249" t="s">
        <v>623</v>
      </c>
      <c r="D603" s="232" t="s">
        <v>237</v>
      </c>
      <c r="E603" s="233">
        <v>12.192</v>
      </c>
      <c r="F603" s="234"/>
      <c r="G603" s="235">
        <f>ROUND(E603*F603,2)</f>
        <v>0</v>
      </c>
      <c r="H603" s="234"/>
      <c r="I603" s="235">
        <f>ROUND(E603*H603,2)</f>
        <v>0</v>
      </c>
      <c r="J603" s="234"/>
      <c r="K603" s="235">
        <f>ROUND(E603*J603,2)</f>
        <v>0</v>
      </c>
      <c r="L603" s="235">
        <v>21</v>
      </c>
      <c r="M603" s="235">
        <f>G603*(1+L603/100)</f>
        <v>0</v>
      </c>
      <c r="N603" s="235">
        <v>3.3E-4</v>
      </c>
      <c r="O603" s="235">
        <f>ROUND(E603*N603,2)</f>
        <v>0</v>
      </c>
      <c r="P603" s="235">
        <v>0</v>
      </c>
      <c r="Q603" s="235">
        <f>ROUND(E603*P603,2)</f>
        <v>0</v>
      </c>
      <c r="R603" s="235" t="s">
        <v>624</v>
      </c>
      <c r="S603" s="235" t="s">
        <v>148</v>
      </c>
      <c r="T603" s="236" t="s">
        <v>148</v>
      </c>
      <c r="U603" s="220">
        <v>2.75E-2</v>
      </c>
      <c r="V603" s="220">
        <f>ROUND(E603*U603,2)</f>
        <v>0.34</v>
      </c>
      <c r="W603" s="220"/>
      <c r="X603" s="220" t="s">
        <v>181</v>
      </c>
      <c r="Y603" s="211"/>
      <c r="Z603" s="211"/>
      <c r="AA603" s="211"/>
      <c r="AB603" s="211"/>
      <c r="AC603" s="211"/>
      <c r="AD603" s="211"/>
      <c r="AE603" s="211"/>
      <c r="AF603" s="211"/>
      <c r="AG603" s="211" t="s">
        <v>270</v>
      </c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</row>
    <row r="604" spans="1:60" outlineLevel="1" x14ac:dyDescent="0.2">
      <c r="A604" s="218"/>
      <c r="B604" s="219"/>
      <c r="C604" s="253" t="s">
        <v>625</v>
      </c>
      <c r="D604" s="221"/>
      <c r="E604" s="222">
        <v>6.9</v>
      </c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11"/>
      <c r="Z604" s="211"/>
      <c r="AA604" s="211"/>
      <c r="AB604" s="211"/>
      <c r="AC604" s="211"/>
      <c r="AD604" s="211"/>
      <c r="AE604" s="211"/>
      <c r="AF604" s="211"/>
      <c r="AG604" s="211" t="s">
        <v>197</v>
      </c>
      <c r="AH604" s="211">
        <v>0</v>
      </c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</row>
    <row r="605" spans="1:60" outlineLevel="1" x14ac:dyDescent="0.2">
      <c r="A605" s="218"/>
      <c r="B605" s="219"/>
      <c r="C605" s="253" t="s">
        <v>626</v>
      </c>
      <c r="D605" s="221"/>
      <c r="E605" s="222">
        <v>5.29</v>
      </c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11"/>
      <c r="Z605" s="211"/>
      <c r="AA605" s="211"/>
      <c r="AB605" s="211"/>
      <c r="AC605" s="211"/>
      <c r="AD605" s="211"/>
      <c r="AE605" s="211"/>
      <c r="AF605" s="211"/>
      <c r="AG605" s="211" t="s">
        <v>197</v>
      </c>
      <c r="AH605" s="211">
        <v>0</v>
      </c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</row>
    <row r="606" spans="1:60" ht="22.5" outlineLevel="1" x14ac:dyDescent="0.2">
      <c r="A606" s="230">
        <v>77</v>
      </c>
      <c r="B606" s="231" t="s">
        <v>627</v>
      </c>
      <c r="C606" s="249" t="s">
        <v>628</v>
      </c>
      <c r="D606" s="232" t="s">
        <v>237</v>
      </c>
      <c r="E606" s="233">
        <v>12.192</v>
      </c>
      <c r="F606" s="234"/>
      <c r="G606" s="235">
        <f>ROUND(E606*F606,2)</f>
        <v>0</v>
      </c>
      <c r="H606" s="234"/>
      <c r="I606" s="235">
        <f>ROUND(E606*H606,2)</f>
        <v>0</v>
      </c>
      <c r="J606" s="234"/>
      <c r="K606" s="235">
        <f>ROUND(E606*J606,2)</f>
        <v>0</v>
      </c>
      <c r="L606" s="235">
        <v>21</v>
      </c>
      <c r="M606" s="235">
        <f>G606*(1+L606/100)</f>
        <v>0</v>
      </c>
      <c r="N606" s="235">
        <v>4.0299999999999997E-3</v>
      </c>
      <c r="O606" s="235">
        <f>ROUND(E606*N606,2)</f>
        <v>0.05</v>
      </c>
      <c r="P606" s="235">
        <v>0</v>
      </c>
      <c r="Q606" s="235">
        <f>ROUND(E606*P606,2)</f>
        <v>0</v>
      </c>
      <c r="R606" s="235" t="s">
        <v>624</v>
      </c>
      <c r="S606" s="235" t="s">
        <v>148</v>
      </c>
      <c r="T606" s="236" t="s">
        <v>148</v>
      </c>
      <c r="U606" s="220">
        <v>0.20699999999999999</v>
      </c>
      <c r="V606" s="220">
        <f>ROUND(E606*U606,2)</f>
        <v>2.52</v>
      </c>
      <c r="W606" s="220"/>
      <c r="X606" s="220" t="s">
        <v>181</v>
      </c>
      <c r="Y606" s="211"/>
      <c r="Z606" s="211"/>
      <c r="AA606" s="211"/>
      <c r="AB606" s="211"/>
      <c r="AC606" s="211"/>
      <c r="AD606" s="211"/>
      <c r="AE606" s="211"/>
      <c r="AF606" s="211"/>
      <c r="AG606" s="211" t="s">
        <v>270</v>
      </c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</row>
    <row r="607" spans="1:60" outlineLevel="1" x14ac:dyDescent="0.2">
      <c r="A607" s="218"/>
      <c r="B607" s="219"/>
      <c r="C607" s="253" t="s">
        <v>625</v>
      </c>
      <c r="D607" s="221"/>
      <c r="E607" s="222">
        <v>6.9</v>
      </c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11"/>
      <c r="Z607" s="211"/>
      <c r="AA607" s="211"/>
      <c r="AB607" s="211"/>
      <c r="AC607" s="211"/>
      <c r="AD607" s="211"/>
      <c r="AE607" s="211"/>
      <c r="AF607" s="211"/>
      <c r="AG607" s="211" t="s">
        <v>197</v>
      </c>
      <c r="AH607" s="211">
        <v>0</v>
      </c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</row>
    <row r="608" spans="1:60" outlineLevel="1" x14ac:dyDescent="0.2">
      <c r="A608" s="218"/>
      <c r="B608" s="219"/>
      <c r="C608" s="253" t="s">
        <v>626</v>
      </c>
      <c r="D608" s="221"/>
      <c r="E608" s="222">
        <v>5.29</v>
      </c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11"/>
      <c r="Z608" s="211"/>
      <c r="AA608" s="211"/>
      <c r="AB608" s="211"/>
      <c r="AC608" s="211"/>
      <c r="AD608" s="211"/>
      <c r="AE608" s="211"/>
      <c r="AF608" s="211"/>
      <c r="AG608" s="211" t="s">
        <v>197</v>
      </c>
      <c r="AH608" s="211">
        <v>0</v>
      </c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</row>
    <row r="609" spans="1:60" outlineLevel="1" x14ac:dyDescent="0.2">
      <c r="A609" s="230">
        <v>78</v>
      </c>
      <c r="B609" s="231" t="s">
        <v>629</v>
      </c>
      <c r="C609" s="249" t="s">
        <v>630</v>
      </c>
      <c r="D609" s="232" t="s">
        <v>237</v>
      </c>
      <c r="E609" s="233">
        <v>12.192</v>
      </c>
      <c r="F609" s="234"/>
      <c r="G609" s="235">
        <f>ROUND(E609*F609,2)</f>
        <v>0</v>
      </c>
      <c r="H609" s="234"/>
      <c r="I609" s="235">
        <f>ROUND(E609*H609,2)</f>
        <v>0</v>
      </c>
      <c r="J609" s="234"/>
      <c r="K609" s="235">
        <f>ROUND(E609*J609,2)</f>
        <v>0</v>
      </c>
      <c r="L609" s="235">
        <v>21</v>
      </c>
      <c r="M609" s="235">
        <f>G609*(1+L609/100)</f>
        <v>0</v>
      </c>
      <c r="N609" s="235">
        <v>0</v>
      </c>
      <c r="O609" s="235">
        <f>ROUND(E609*N609,2)</f>
        <v>0</v>
      </c>
      <c r="P609" s="235">
        <v>0</v>
      </c>
      <c r="Q609" s="235">
        <f>ROUND(E609*P609,2)</f>
        <v>0</v>
      </c>
      <c r="R609" s="235" t="s">
        <v>624</v>
      </c>
      <c r="S609" s="235" t="s">
        <v>148</v>
      </c>
      <c r="T609" s="236" t="s">
        <v>148</v>
      </c>
      <c r="U609" s="220">
        <v>7.4999999999999997E-2</v>
      </c>
      <c r="V609" s="220">
        <f>ROUND(E609*U609,2)</f>
        <v>0.91</v>
      </c>
      <c r="W609" s="220"/>
      <c r="X609" s="220" t="s">
        <v>181</v>
      </c>
      <c r="Y609" s="211"/>
      <c r="Z609" s="211"/>
      <c r="AA609" s="211"/>
      <c r="AB609" s="211"/>
      <c r="AC609" s="211"/>
      <c r="AD609" s="211"/>
      <c r="AE609" s="211"/>
      <c r="AF609" s="211"/>
      <c r="AG609" s="211" t="s">
        <v>270</v>
      </c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</row>
    <row r="610" spans="1:60" outlineLevel="1" x14ac:dyDescent="0.2">
      <c r="A610" s="218"/>
      <c r="B610" s="219"/>
      <c r="C610" s="253" t="s">
        <v>625</v>
      </c>
      <c r="D610" s="221"/>
      <c r="E610" s="222">
        <v>6.9</v>
      </c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1"/>
      <c r="Z610" s="211"/>
      <c r="AA610" s="211"/>
      <c r="AB610" s="211"/>
      <c r="AC610" s="211"/>
      <c r="AD610" s="211"/>
      <c r="AE610" s="211"/>
      <c r="AF610" s="211"/>
      <c r="AG610" s="211" t="s">
        <v>197</v>
      </c>
      <c r="AH610" s="211">
        <v>0</v>
      </c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</row>
    <row r="611" spans="1:60" outlineLevel="1" x14ac:dyDescent="0.2">
      <c r="A611" s="218"/>
      <c r="B611" s="219"/>
      <c r="C611" s="253" t="s">
        <v>626</v>
      </c>
      <c r="D611" s="221"/>
      <c r="E611" s="222">
        <v>5.29</v>
      </c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11"/>
      <c r="Z611" s="211"/>
      <c r="AA611" s="211"/>
      <c r="AB611" s="211"/>
      <c r="AC611" s="211"/>
      <c r="AD611" s="211"/>
      <c r="AE611" s="211"/>
      <c r="AF611" s="211"/>
      <c r="AG611" s="211" t="s">
        <v>197</v>
      </c>
      <c r="AH611" s="211">
        <v>0</v>
      </c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</row>
    <row r="612" spans="1:60" outlineLevel="1" x14ac:dyDescent="0.2">
      <c r="A612" s="230">
        <v>79</v>
      </c>
      <c r="B612" s="231" t="s">
        <v>631</v>
      </c>
      <c r="C612" s="249" t="s">
        <v>632</v>
      </c>
      <c r="D612" s="232" t="s">
        <v>289</v>
      </c>
      <c r="E612" s="233">
        <v>5.3159999999999999E-2</v>
      </c>
      <c r="F612" s="234"/>
      <c r="G612" s="235">
        <f>ROUND(E612*F612,2)</f>
        <v>0</v>
      </c>
      <c r="H612" s="234"/>
      <c r="I612" s="235">
        <f>ROUND(E612*H612,2)</f>
        <v>0</v>
      </c>
      <c r="J612" s="234"/>
      <c r="K612" s="235">
        <f>ROUND(E612*J612,2)</f>
        <v>0</v>
      </c>
      <c r="L612" s="235">
        <v>21</v>
      </c>
      <c r="M612" s="235">
        <f>G612*(1+L612/100)</f>
        <v>0</v>
      </c>
      <c r="N612" s="235">
        <v>0</v>
      </c>
      <c r="O612" s="235">
        <f>ROUND(E612*N612,2)</f>
        <v>0</v>
      </c>
      <c r="P612" s="235">
        <v>0</v>
      </c>
      <c r="Q612" s="235">
        <f>ROUND(E612*P612,2)</f>
        <v>0</v>
      </c>
      <c r="R612" s="235" t="s">
        <v>624</v>
      </c>
      <c r="S612" s="235" t="s">
        <v>148</v>
      </c>
      <c r="T612" s="236" t="s">
        <v>148</v>
      </c>
      <c r="U612" s="220">
        <v>1.637</v>
      </c>
      <c r="V612" s="220">
        <f>ROUND(E612*U612,2)</f>
        <v>0.09</v>
      </c>
      <c r="W612" s="220"/>
      <c r="X612" s="220" t="s">
        <v>181</v>
      </c>
      <c r="Y612" s="211"/>
      <c r="Z612" s="211"/>
      <c r="AA612" s="211"/>
      <c r="AB612" s="211"/>
      <c r="AC612" s="211"/>
      <c r="AD612" s="211"/>
      <c r="AE612" s="211"/>
      <c r="AF612" s="211"/>
      <c r="AG612" s="211" t="s">
        <v>270</v>
      </c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</row>
    <row r="613" spans="1:60" outlineLevel="1" x14ac:dyDescent="0.2">
      <c r="A613" s="218"/>
      <c r="B613" s="219"/>
      <c r="C613" s="266" t="s">
        <v>633</v>
      </c>
      <c r="D613" s="265"/>
      <c r="E613" s="265"/>
      <c r="F613" s="265"/>
      <c r="G613" s="265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11"/>
      <c r="Z613" s="211"/>
      <c r="AA613" s="211"/>
      <c r="AB613" s="211"/>
      <c r="AC613" s="211"/>
      <c r="AD613" s="211"/>
      <c r="AE613" s="211"/>
      <c r="AF613" s="211"/>
      <c r="AG613" s="211" t="s">
        <v>233</v>
      </c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</row>
    <row r="614" spans="1:60" x14ac:dyDescent="0.2">
      <c r="A614" s="224" t="s">
        <v>143</v>
      </c>
      <c r="B614" s="225" t="s">
        <v>101</v>
      </c>
      <c r="C614" s="248" t="s">
        <v>102</v>
      </c>
      <c r="D614" s="226"/>
      <c r="E614" s="227"/>
      <c r="F614" s="228"/>
      <c r="G614" s="228">
        <f>SUMIF(AG615:AG647,"&lt;&gt;NOR",G615:G647)</f>
        <v>0</v>
      </c>
      <c r="H614" s="228"/>
      <c r="I614" s="228">
        <f>SUM(I615:I647)</f>
        <v>0</v>
      </c>
      <c r="J614" s="228"/>
      <c r="K614" s="228">
        <f>SUM(K615:K647)</f>
        <v>0</v>
      </c>
      <c r="L614" s="228"/>
      <c r="M614" s="228">
        <f>SUM(M615:M647)</f>
        <v>0</v>
      </c>
      <c r="N614" s="228"/>
      <c r="O614" s="228">
        <f>SUM(O615:O647)</f>
        <v>12.53</v>
      </c>
      <c r="P614" s="228"/>
      <c r="Q614" s="228">
        <f>SUM(Q615:Q647)</f>
        <v>0</v>
      </c>
      <c r="R614" s="228"/>
      <c r="S614" s="228"/>
      <c r="T614" s="229"/>
      <c r="U614" s="223"/>
      <c r="V614" s="223">
        <f>SUM(V615:V647)</f>
        <v>404.08</v>
      </c>
      <c r="W614" s="223"/>
      <c r="X614" s="223"/>
      <c r="AG614" t="s">
        <v>144</v>
      </c>
    </row>
    <row r="615" spans="1:60" outlineLevel="1" x14ac:dyDescent="0.2">
      <c r="A615" s="230">
        <v>80</v>
      </c>
      <c r="B615" s="231" t="s">
        <v>634</v>
      </c>
      <c r="C615" s="249" t="s">
        <v>635</v>
      </c>
      <c r="D615" s="232" t="s">
        <v>237</v>
      </c>
      <c r="E615" s="233">
        <v>1185.75783</v>
      </c>
      <c r="F615" s="234"/>
      <c r="G615" s="235">
        <f>ROUND(E615*F615,2)</f>
        <v>0</v>
      </c>
      <c r="H615" s="234"/>
      <c r="I615" s="235">
        <f>ROUND(E615*H615,2)</f>
        <v>0</v>
      </c>
      <c r="J615" s="234"/>
      <c r="K615" s="235">
        <f>ROUND(E615*J615,2)</f>
        <v>0</v>
      </c>
      <c r="L615" s="235">
        <v>21</v>
      </c>
      <c r="M615" s="235">
        <f>G615*(1+L615/100)</f>
        <v>0</v>
      </c>
      <c r="N615" s="235">
        <v>0</v>
      </c>
      <c r="O615" s="235">
        <f>ROUND(E615*N615,2)</f>
        <v>0</v>
      </c>
      <c r="P615" s="235">
        <v>0</v>
      </c>
      <c r="Q615" s="235">
        <f>ROUND(E615*P615,2)</f>
        <v>0</v>
      </c>
      <c r="R615" s="235" t="s">
        <v>636</v>
      </c>
      <c r="S615" s="235" t="s">
        <v>148</v>
      </c>
      <c r="T615" s="236" t="s">
        <v>148</v>
      </c>
      <c r="U615" s="220">
        <v>0.18</v>
      </c>
      <c r="V615" s="220">
        <f>ROUND(E615*U615,2)</f>
        <v>213.44</v>
      </c>
      <c r="W615" s="220"/>
      <c r="X615" s="220" t="s">
        <v>181</v>
      </c>
      <c r="Y615" s="211"/>
      <c r="Z615" s="211"/>
      <c r="AA615" s="211"/>
      <c r="AB615" s="211"/>
      <c r="AC615" s="211"/>
      <c r="AD615" s="211"/>
      <c r="AE615" s="211"/>
      <c r="AF615" s="211"/>
      <c r="AG615" s="211" t="s">
        <v>270</v>
      </c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</row>
    <row r="616" spans="1:60" outlineLevel="1" x14ac:dyDescent="0.2">
      <c r="A616" s="218"/>
      <c r="B616" s="219"/>
      <c r="C616" s="253" t="s">
        <v>637</v>
      </c>
      <c r="D616" s="221"/>
      <c r="E616" s="222">
        <v>25.81</v>
      </c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11"/>
      <c r="Z616" s="211"/>
      <c r="AA616" s="211"/>
      <c r="AB616" s="211"/>
      <c r="AC616" s="211"/>
      <c r="AD616" s="211"/>
      <c r="AE616" s="211"/>
      <c r="AF616" s="211"/>
      <c r="AG616" s="211" t="s">
        <v>197</v>
      </c>
      <c r="AH616" s="211">
        <v>0</v>
      </c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</row>
    <row r="617" spans="1:60" outlineLevel="1" x14ac:dyDescent="0.2">
      <c r="A617" s="218"/>
      <c r="B617" s="219"/>
      <c r="C617" s="253" t="s">
        <v>638</v>
      </c>
      <c r="D617" s="221"/>
      <c r="E617" s="222">
        <v>116.37</v>
      </c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1"/>
      <c r="Z617" s="211"/>
      <c r="AA617" s="211"/>
      <c r="AB617" s="211"/>
      <c r="AC617" s="211"/>
      <c r="AD617" s="211"/>
      <c r="AE617" s="211"/>
      <c r="AF617" s="211"/>
      <c r="AG617" s="211" t="s">
        <v>197</v>
      </c>
      <c r="AH617" s="211">
        <v>0</v>
      </c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</row>
    <row r="618" spans="1:60" outlineLevel="1" x14ac:dyDescent="0.2">
      <c r="A618" s="218"/>
      <c r="B618" s="219"/>
      <c r="C618" s="253" t="s">
        <v>639</v>
      </c>
      <c r="D618" s="221"/>
      <c r="E618" s="222">
        <v>110.13</v>
      </c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11"/>
      <c r="Z618" s="211"/>
      <c r="AA618" s="211"/>
      <c r="AB618" s="211"/>
      <c r="AC618" s="211"/>
      <c r="AD618" s="211"/>
      <c r="AE618" s="211"/>
      <c r="AF618" s="211"/>
      <c r="AG618" s="211" t="s">
        <v>197</v>
      </c>
      <c r="AH618" s="211">
        <v>0</v>
      </c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</row>
    <row r="619" spans="1:60" outlineLevel="1" x14ac:dyDescent="0.2">
      <c r="A619" s="218"/>
      <c r="B619" s="219"/>
      <c r="C619" s="253" t="s">
        <v>640</v>
      </c>
      <c r="D619" s="221"/>
      <c r="E619" s="222">
        <v>109.89</v>
      </c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11"/>
      <c r="Z619" s="211"/>
      <c r="AA619" s="211"/>
      <c r="AB619" s="211"/>
      <c r="AC619" s="211"/>
      <c r="AD619" s="211"/>
      <c r="AE619" s="211"/>
      <c r="AF619" s="211"/>
      <c r="AG619" s="211" t="s">
        <v>197</v>
      </c>
      <c r="AH619" s="211">
        <v>0</v>
      </c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</row>
    <row r="620" spans="1:60" outlineLevel="1" x14ac:dyDescent="0.2">
      <c r="A620" s="218"/>
      <c r="B620" s="219"/>
      <c r="C620" s="253" t="s">
        <v>641</v>
      </c>
      <c r="D620" s="221"/>
      <c r="E620" s="222">
        <v>432.54</v>
      </c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11"/>
      <c r="Z620" s="211"/>
      <c r="AA620" s="211"/>
      <c r="AB620" s="211"/>
      <c r="AC620" s="211"/>
      <c r="AD620" s="211"/>
      <c r="AE620" s="211"/>
      <c r="AF620" s="211"/>
      <c r="AG620" s="211" t="s">
        <v>197</v>
      </c>
      <c r="AH620" s="211">
        <v>0</v>
      </c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</row>
    <row r="621" spans="1:60" outlineLevel="1" x14ac:dyDescent="0.2">
      <c r="A621" s="218"/>
      <c r="B621" s="219"/>
      <c r="C621" s="253" t="s">
        <v>642</v>
      </c>
      <c r="D621" s="221"/>
      <c r="E621" s="222">
        <v>247.96</v>
      </c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11"/>
      <c r="Z621" s="211"/>
      <c r="AA621" s="211"/>
      <c r="AB621" s="211"/>
      <c r="AC621" s="211"/>
      <c r="AD621" s="211"/>
      <c r="AE621" s="211"/>
      <c r="AF621" s="211"/>
      <c r="AG621" s="211" t="s">
        <v>197</v>
      </c>
      <c r="AH621" s="211">
        <v>0</v>
      </c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</row>
    <row r="622" spans="1:60" outlineLevel="1" x14ac:dyDescent="0.2">
      <c r="A622" s="218"/>
      <c r="B622" s="219"/>
      <c r="C622" s="253" t="s">
        <v>643</v>
      </c>
      <c r="D622" s="221"/>
      <c r="E622" s="222">
        <v>143.07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1"/>
      <c r="Z622" s="211"/>
      <c r="AA622" s="211"/>
      <c r="AB622" s="211"/>
      <c r="AC622" s="211"/>
      <c r="AD622" s="211"/>
      <c r="AE622" s="211"/>
      <c r="AF622" s="211"/>
      <c r="AG622" s="211" t="s">
        <v>197</v>
      </c>
      <c r="AH622" s="211">
        <v>0</v>
      </c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</row>
    <row r="623" spans="1:60" ht="22.5" outlineLevel="1" x14ac:dyDescent="0.2">
      <c r="A623" s="240">
        <v>81</v>
      </c>
      <c r="B623" s="241" t="s">
        <v>644</v>
      </c>
      <c r="C623" s="252" t="s">
        <v>645</v>
      </c>
      <c r="D623" s="242" t="s">
        <v>237</v>
      </c>
      <c r="E623" s="243">
        <v>1185.75783</v>
      </c>
      <c r="F623" s="244"/>
      <c r="G623" s="245">
        <f>ROUND(E623*F623,2)</f>
        <v>0</v>
      </c>
      <c r="H623" s="244"/>
      <c r="I623" s="245">
        <f>ROUND(E623*H623,2)</f>
        <v>0</v>
      </c>
      <c r="J623" s="244"/>
      <c r="K623" s="245">
        <f>ROUND(E623*J623,2)</f>
        <v>0</v>
      </c>
      <c r="L623" s="245">
        <v>21</v>
      </c>
      <c r="M623" s="245">
        <f>G623*(1+L623/100)</f>
        <v>0</v>
      </c>
      <c r="N623" s="245">
        <v>1.8000000000000001E-4</v>
      </c>
      <c r="O623" s="245">
        <f>ROUND(E623*N623,2)</f>
        <v>0.21</v>
      </c>
      <c r="P623" s="245">
        <v>0</v>
      </c>
      <c r="Q623" s="245">
        <f>ROUND(E623*P623,2)</f>
        <v>0</v>
      </c>
      <c r="R623" s="245" t="s">
        <v>636</v>
      </c>
      <c r="S623" s="245" t="s">
        <v>148</v>
      </c>
      <c r="T623" s="246" t="s">
        <v>148</v>
      </c>
      <c r="U623" s="220">
        <v>0.14000000000000001</v>
      </c>
      <c r="V623" s="220">
        <f>ROUND(E623*U623,2)</f>
        <v>166.01</v>
      </c>
      <c r="W623" s="220"/>
      <c r="X623" s="220" t="s">
        <v>181</v>
      </c>
      <c r="Y623" s="211"/>
      <c r="Z623" s="211"/>
      <c r="AA623" s="211"/>
      <c r="AB623" s="211"/>
      <c r="AC623" s="211"/>
      <c r="AD623" s="211"/>
      <c r="AE623" s="211"/>
      <c r="AF623" s="211"/>
      <c r="AG623" s="211" t="s">
        <v>270</v>
      </c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</row>
    <row r="624" spans="1:60" ht="22.5" outlineLevel="1" x14ac:dyDescent="0.2">
      <c r="A624" s="230">
        <v>82</v>
      </c>
      <c r="B624" s="231" t="s">
        <v>646</v>
      </c>
      <c r="C624" s="249" t="s">
        <v>647</v>
      </c>
      <c r="D624" s="232" t="s">
        <v>237</v>
      </c>
      <c r="E624" s="233">
        <v>84.045000000000002</v>
      </c>
      <c r="F624" s="234"/>
      <c r="G624" s="235">
        <f>ROUND(E624*F624,2)</f>
        <v>0</v>
      </c>
      <c r="H624" s="234"/>
      <c r="I624" s="235">
        <f>ROUND(E624*H624,2)</f>
        <v>0</v>
      </c>
      <c r="J624" s="234"/>
      <c r="K624" s="235">
        <f>ROUND(E624*J624,2)</f>
        <v>0</v>
      </c>
      <c r="L624" s="235">
        <v>21</v>
      </c>
      <c r="M624" s="235">
        <f>G624*(1+L624/100)</f>
        <v>0</v>
      </c>
      <c r="N624" s="235">
        <v>1.524E-2</v>
      </c>
      <c r="O624" s="235">
        <f>ROUND(E624*N624,2)</f>
        <v>1.28</v>
      </c>
      <c r="P624" s="235">
        <v>0</v>
      </c>
      <c r="Q624" s="235">
        <f>ROUND(E624*P624,2)</f>
        <v>0</v>
      </c>
      <c r="R624" s="235"/>
      <c r="S624" s="235" t="s">
        <v>180</v>
      </c>
      <c r="T624" s="236" t="s">
        <v>149</v>
      </c>
      <c r="U624" s="220">
        <v>0</v>
      </c>
      <c r="V624" s="220">
        <f>ROUND(E624*U624,2)</f>
        <v>0</v>
      </c>
      <c r="W624" s="220"/>
      <c r="X624" s="220" t="s">
        <v>181</v>
      </c>
      <c r="Y624" s="211"/>
      <c r="Z624" s="211"/>
      <c r="AA624" s="211"/>
      <c r="AB624" s="211"/>
      <c r="AC624" s="211"/>
      <c r="AD624" s="211"/>
      <c r="AE624" s="211"/>
      <c r="AF624" s="211"/>
      <c r="AG624" s="211" t="s">
        <v>270</v>
      </c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</row>
    <row r="625" spans="1:60" ht="22.5" outlineLevel="1" x14ac:dyDescent="0.2">
      <c r="A625" s="218"/>
      <c r="B625" s="219"/>
      <c r="C625" s="250" t="s">
        <v>648</v>
      </c>
      <c r="D625" s="237"/>
      <c r="E625" s="237"/>
      <c r="F625" s="237"/>
      <c r="G625" s="237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11"/>
      <c r="Z625" s="211"/>
      <c r="AA625" s="211"/>
      <c r="AB625" s="211"/>
      <c r="AC625" s="211"/>
      <c r="AD625" s="211"/>
      <c r="AE625" s="211"/>
      <c r="AF625" s="211"/>
      <c r="AG625" s="211" t="s">
        <v>153</v>
      </c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38" t="str">
        <f>C625</f>
        <v>Očištění povrchu stěny od prachu, nařezání izolačních desek na požadovaný rozměr, dodávka a nanesení lepicího tmelu, dodávka a osazení desek.</v>
      </c>
      <c r="BB625" s="211"/>
      <c r="BC625" s="211"/>
      <c r="BD625" s="211"/>
      <c r="BE625" s="211"/>
      <c r="BF625" s="211"/>
      <c r="BG625" s="211"/>
      <c r="BH625" s="211"/>
    </row>
    <row r="626" spans="1:60" ht="22.5" outlineLevel="1" x14ac:dyDescent="0.2">
      <c r="A626" s="218"/>
      <c r="B626" s="219"/>
      <c r="C626" s="251" t="s">
        <v>649</v>
      </c>
      <c r="D626" s="239"/>
      <c r="E626" s="239"/>
      <c r="F626" s="239"/>
      <c r="G626" s="239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11"/>
      <c r="Z626" s="211"/>
      <c r="AA626" s="211"/>
      <c r="AB626" s="211"/>
      <c r="AC626" s="211"/>
      <c r="AD626" s="211"/>
      <c r="AE626" s="211"/>
      <c r="AF626" s="211"/>
      <c r="AG626" s="211" t="s">
        <v>153</v>
      </c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38" t="str">
        <f>C626</f>
        <v>Masivní minerální, monolitický, tepelněizolační materiál z kalciumsilikát-hydrátu, vápence, písku, cementu, vody a přísady na tvorbu pórů (poréznost &gt; 95 % objemových)</v>
      </c>
      <c r="BB626" s="211"/>
      <c r="BC626" s="211"/>
      <c r="BD626" s="211"/>
      <c r="BE626" s="211"/>
      <c r="BF626" s="211"/>
      <c r="BG626" s="211"/>
      <c r="BH626" s="211"/>
    </row>
    <row r="627" spans="1:60" outlineLevel="1" x14ac:dyDescent="0.2">
      <c r="A627" s="218"/>
      <c r="B627" s="219"/>
      <c r="C627" s="253" t="s">
        <v>297</v>
      </c>
      <c r="D627" s="221"/>
      <c r="E627" s="222">
        <v>84.05</v>
      </c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11"/>
      <c r="Z627" s="211"/>
      <c r="AA627" s="211"/>
      <c r="AB627" s="211"/>
      <c r="AC627" s="211"/>
      <c r="AD627" s="211"/>
      <c r="AE627" s="211"/>
      <c r="AF627" s="211"/>
      <c r="AG627" s="211" t="s">
        <v>197</v>
      </c>
      <c r="AH627" s="211">
        <v>0</v>
      </c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</row>
    <row r="628" spans="1:60" ht="22.5" outlineLevel="1" x14ac:dyDescent="0.2">
      <c r="A628" s="230">
        <v>83</v>
      </c>
      <c r="B628" s="231" t="s">
        <v>650</v>
      </c>
      <c r="C628" s="249" t="s">
        <v>651</v>
      </c>
      <c r="D628" s="232" t="s">
        <v>237</v>
      </c>
      <c r="E628" s="233">
        <v>827.66908000000001</v>
      </c>
      <c r="F628" s="234"/>
      <c r="G628" s="235">
        <f>ROUND(E628*F628,2)</f>
        <v>0</v>
      </c>
      <c r="H628" s="234"/>
      <c r="I628" s="235">
        <f>ROUND(E628*H628,2)</f>
        <v>0</v>
      </c>
      <c r="J628" s="234"/>
      <c r="K628" s="235">
        <f>ROUND(E628*J628,2)</f>
        <v>0</v>
      </c>
      <c r="L628" s="235">
        <v>21</v>
      </c>
      <c r="M628" s="235">
        <f>G628*(1+L628/100)</f>
        <v>0</v>
      </c>
      <c r="N628" s="235">
        <v>1.64E-3</v>
      </c>
      <c r="O628" s="235">
        <f>ROUND(E628*N628,2)</f>
        <v>1.36</v>
      </c>
      <c r="P628" s="235">
        <v>0</v>
      </c>
      <c r="Q628" s="235">
        <f>ROUND(E628*P628,2)</f>
        <v>0</v>
      </c>
      <c r="R628" s="235"/>
      <c r="S628" s="235" t="s">
        <v>180</v>
      </c>
      <c r="T628" s="236" t="s">
        <v>149</v>
      </c>
      <c r="U628" s="220">
        <v>0</v>
      </c>
      <c r="V628" s="220">
        <f>ROUND(E628*U628,2)</f>
        <v>0</v>
      </c>
      <c r="W628" s="220"/>
      <c r="X628" s="220" t="s">
        <v>181</v>
      </c>
      <c r="Y628" s="211"/>
      <c r="Z628" s="211"/>
      <c r="AA628" s="211"/>
      <c r="AB628" s="211"/>
      <c r="AC628" s="211"/>
      <c r="AD628" s="211"/>
      <c r="AE628" s="211"/>
      <c r="AF628" s="211"/>
      <c r="AG628" s="211" t="s">
        <v>182</v>
      </c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</row>
    <row r="629" spans="1:60" outlineLevel="1" x14ac:dyDescent="0.2">
      <c r="A629" s="218"/>
      <c r="B629" s="219"/>
      <c r="C629" s="253" t="s">
        <v>637</v>
      </c>
      <c r="D629" s="221"/>
      <c r="E629" s="222">
        <v>25.81</v>
      </c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1"/>
      <c r="Z629" s="211"/>
      <c r="AA629" s="211"/>
      <c r="AB629" s="211"/>
      <c r="AC629" s="211"/>
      <c r="AD629" s="211"/>
      <c r="AE629" s="211"/>
      <c r="AF629" s="211"/>
      <c r="AG629" s="211" t="s">
        <v>197</v>
      </c>
      <c r="AH629" s="211">
        <v>0</v>
      </c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</row>
    <row r="630" spans="1:60" outlineLevel="1" x14ac:dyDescent="0.2">
      <c r="A630" s="218"/>
      <c r="B630" s="219"/>
      <c r="C630" s="253" t="s">
        <v>638</v>
      </c>
      <c r="D630" s="221"/>
      <c r="E630" s="222">
        <v>116.37</v>
      </c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11"/>
      <c r="Z630" s="211"/>
      <c r="AA630" s="211"/>
      <c r="AB630" s="211"/>
      <c r="AC630" s="211"/>
      <c r="AD630" s="211"/>
      <c r="AE630" s="211"/>
      <c r="AF630" s="211"/>
      <c r="AG630" s="211" t="s">
        <v>197</v>
      </c>
      <c r="AH630" s="211">
        <v>0</v>
      </c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</row>
    <row r="631" spans="1:60" outlineLevel="1" x14ac:dyDescent="0.2">
      <c r="A631" s="218"/>
      <c r="B631" s="219"/>
      <c r="C631" s="253" t="s">
        <v>640</v>
      </c>
      <c r="D631" s="221"/>
      <c r="E631" s="222">
        <v>109.89</v>
      </c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11"/>
      <c r="Z631" s="211"/>
      <c r="AA631" s="211"/>
      <c r="AB631" s="211"/>
      <c r="AC631" s="211"/>
      <c r="AD631" s="211"/>
      <c r="AE631" s="211"/>
      <c r="AF631" s="211"/>
      <c r="AG631" s="211" t="s">
        <v>197</v>
      </c>
      <c r="AH631" s="211">
        <v>0</v>
      </c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</row>
    <row r="632" spans="1:60" outlineLevel="1" x14ac:dyDescent="0.2">
      <c r="A632" s="218"/>
      <c r="B632" s="219"/>
      <c r="C632" s="253" t="s">
        <v>641</v>
      </c>
      <c r="D632" s="221"/>
      <c r="E632" s="222">
        <v>432.54</v>
      </c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11"/>
      <c r="Z632" s="211"/>
      <c r="AA632" s="211"/>
      <c r="AB632" s="211"/>
      <c r="AC632" s="211"/>
      <c r="AD632" s="211"/>
      <c r="AE632" s="211"/>
      <c r="AF632" s="211"/>
      <c r="AG632" s="211" t="s">
        <v>197</v>
      </c>
      <c r="AH632" s="211">
        <v>0</v>
      </c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</row>
    <row r="633" spans="1:60" outlineLevel="1" x14ac:dyDescent="0.2">
      <c r="A633" s="218"/>
      <c r="B633" s="219"/>
      <c r="C633" s="253" t="s">
        <v>643</v>
      </c>
      <c r="D633" s="221"/>
      <c r="E633" s="222">
        <v>143.07</v>
      </c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1"/>
      <c r="Z633" s="211"/>
      <c r="AA633" s="211"/>
      <c r="AB633" s="211"/>
      <c r="AC633" s="211"/>
      <c r="AD633" s="211"/>
      <c r="AE633" s="211"/>
      <c r="AF633" s="211"/>
      <c r="AG633" s="211" t="s">
        <v>197</v>
      </c>
      <c r="AH633" s="211">
        <v>0</v>
      </c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</row>
    <row r="634" spans="1:60" ht="22.5" outlineLevel="1" x14ac:dyDescent="0.2">
      <c r="A634" s="230">
        <v>84</v>
      </c>
      <c r="B634" s="231" t="s">
        <v>652</v>
      </c>
      <c r="C634" s="249" t="s">
        <v>653</v>
      </c>
      <c r="D634" s="232" t="s">
        <v>237</v>
      </c>
      <c r="E634" s="233">
        <v>2418.9459499999998</v>
      </c>
      <c r="F634" s="234"/>
      <c r="G634" s="235">
        <f>ROUND(E634*F634,2)</f>
        <v>0</v>
      </c>
      <c r="H634" s="234"/>
      <c r="I634" s="235">
        <f>ROUND(E634*H634,2)</f>
        <v>0</v>
      </c>
      <c r="J634" s="234"/>
      <c r="K634" s="235">
        <f>ROUND(E634*J634,2)</f>
        <v>0</v>
      </c>
      <c r="L634" s="235">
        <v>21</v>
      </c>
      <c r="M634" s="235">
        <f>G634*(1+L634/100)</f>
        <v>0</v>
      </c>
      <c r="N634" s="235">
        <v>4.0000000000000001E-3</v>
      </c>
      <c r="O634" s="235">
        <f>ROUND(E634*N634,2)</f>
        <v>9.68</v>
      </c>
      <c r="P634" s="235">
        <v>0</v>
      </c>
      <c r="Q634" s="235">
        <f>ROUND(E634*P634,2)</f>
        <v>0</v>
      </c>
      <c r="R634" s="235" t="s">
        <v>262</v>
      </c>
      <c r="S634" s="235" t="s">
        <v>148</v>
      </c>
      <c r="T634" s="236" t="s">
        <v>148</v>
      </c>
      <c r="U634" s="220">
        <v>0</v>
      </c>
      <c r="V634" s="220">
        <f>ROUND(E634*U634,2)</f>
        <v>0</v>
      </c>
      <c r="W634" s="220"/>
      <c r="X634" s="220" t="s">
        <v>263</v>
      </c>
      <c r="Y634" s="211"/>
      <c r="Z634" s="211"/>
      <c r="AA634" s="211"/>
      <c r="AB634" s="211"/>
      <c r="AC634" s="211"/>
      <c r="AD634" s="211"/>
      <c r="AE634" s="211"/>
      <c r="AF634" s="211"/>
      <c r="AG634" s="211" t="s">
        <v>264</v>
      </c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</row>
    <row r="635" spans="1:60" outlineLevel="1" x14ac:dyDescent="0.2">
      <c r="A635" s="218"/>
      <c r="B635" s="219"/>
      <c r="C635" s="267" t="s">
        <v>244</v>
      </c>
      <c r="D635" s="257"/>
      <c r="E635" s="258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11"/>
      <c r="Z635" s="211"/>
      <c r="AA635" s="211"/>
      <c r="AB635" s="211"/>
      <c r="AC635" s="211"/>
      <c r="AD635" s="211"/>
      <c r="AE635" s="211"/>
      <c r="AF635" s="211"/>
      <c r="AG635" s="211" t="s">
        <v>197</v>
      </c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</row>
    <row r="636" spans="1:60" outlineLevel="1" x14ac:dyDescent="0.2">
      <c r="A636" s="218"/>
      <c r="B636" s="219"/>
      <c r="C636" s="268" t="s">
        <v>654</v>
      </c>
      <c r="D636" s="257"/>
      <c r="E636" s="258">
        <v>25.81</v>
      </c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11"/>
      <c r="Z636" s="211"/>
      <c r="AA636" s="211"/>
      <c r="AB636" s="211"/>
      <c r="AC636" s="211"/>
      <c r="AD636" s="211"/>
      <c r="AE636" s="211"/>
      <c r="AF636" s="211"/>
      <c r="AG636" s="211" t="s">
        <v>197</v>
      </c>
      <c r="AH636" s="211">
        <v>2</v>
      </c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</row>
    <row r="637" spans="1:60" outlineLevel="1" x14ac:dyDescent="0.2">
      <c r="A637" s="218"/>
      <c r="B637" s="219"/>
      <c r="C637" s="268" t="s">
        <v>655</v>
      </c>
      <c r="D637" s="257"/>
      <c r="E637" s="258">
        <v>116.37</v>
      </c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11"/>
      <c r="Z637" s="211"/>
      <c r="AA637" s="211"/>
      <c r="AB637" s="211"/>
      <c r="AC637" s="211"/>
      <c r="AD637" s="211"/>
      <c r="AE637" s="211"/>
      <c r="AF637" s="211"/>
      <c r="AG637" s="211" t="s">
        <v>197</v>
      </c>
      <c r="AH637" s="211">
        <v>2</v>
      </c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</row>
    <row r="638" spans="1:60" outlineLevel="1" x14ac:dyDescent="0.2">
      <c r="A638" s="218"/>
      <c r="B638" s="219"/>
      <c r="C638" s="268" t="s">
        <v>656</v>
      </c>
      <c r="D638" s="257"/>
      <c r="E638" s="258">
        <v>110.13</v>
      </c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11"/>
      <c r="Z638" s="211"/>
      <c r="AA638" s="211"/>
      <c r="AB638" s="211"/>
      <c r="AC638" s="211"/>
      <c r="AD638" s="211"/>
      <c r="AE638" s="211"/>
      <c r="AF638" s="211"/>
      <c r="AG638" s="211" t="s">
        <v>197</v>
      </c>
      <c r="AH638" s="211">
        <v>2</v>
      </c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</row>
    <row r="639" spans="1:60" outlineLevel="1" x14ac:dyDescent="0.2">
      <c r="A639" s="218"/>
      <c r="B639" s="219"/>
      <c r="C639" s="268" t="s">
        <v>657</v>
      </c>
      <c r="D639" s="257"/>
      <c r="E639" s="258">
        <v>109.89</v>
      </c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11"/>
      <c r="Z639" s="211"/>
      <c r="AA639" s="211"/>
      <c r="AB639" s="211"/>
      <c r="AC639" s="211"/>
      <c r="AD639" s="211"/>
      <c r="AE639" s="211"/>
      <c r="AF639" s="211"/>
      <c r="AG639" s="211" t="s">
        <v>197</v>
      </c>
      <c r="AH639" s="211">
        <v>2</v>
      </c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</row>
    <row r="640" spans="1:60" outlineLevel="1" x14ac:dyDescent="0.2">
      <c r="A640" s="218"/>
      <c r="B640" s="219"/>
      <c r="C640" s="268" t="s">
        <v>658</v>
      </c>
      <c r="D640" s="257"/>
      <c r="E640" s="258">
        <v>432.54</v>
      </c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1"/>
      <c r="Z640" s="211"/>
      <c r="AA640" s="211"/>
      <c r="AB640" s="211"/>
      <c r="AC640" s="211"/>
      <c r="AD640" s="211"/>
      <c r="AE640" s="211"/>
      <c r="AF640" s="211"/>
      <c r="AG640" s="211" t="s">
        <v>197</v>
      </c>
      <c r="AH640" s="211">
        <v>2</v>
      </c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</row>
    <row r="641" spans="1:60" outlineLevel="1" x14ac:dyDescent="0.2">
      <c r="A641" s="218"/>
      <c r="B641" s="219"/>
      <c r="C641" s="268" t="s">
        <v>659</v>
      </c>
      <c r="D641" s="257"/>
      <c r="E641" s="258">
        <v>247.96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1"/>
      <c r="Z641" s="211"/>
      <c r="AA641" s="211"/>
      <c r="AB641" s="211"/>
      <c r="AC641" s="211"/>
      <c r="AD641" s="211"/>
      <c r="AE641" s="211"/>
      <c r="AF641" s="211"/>
      <c r="AG641" s="211" t="s">
        <v>197</v>
      </c>
      <c r="AH641" s="211">
        <v>2</v>
      </c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</row>
    <row r="642" spans="1:60" outlineLevel="1" x14ac:dyDescent="0.2">
      <c r="A642" s="218"/>
      <c r="B642" s="219"/>
      <c r="C642" s="268" t="s">
        <v>660</v>
      </c>
      <c r="D642" s="257"/>
      <c r="E642" s="258">
        <v>143.07</v>
      </c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11"/>
      <c r="Z642" s="211"/>
      <c r="AA642" s="211"/>
      <c r="AB642" s="211"/>
      <c r="AC642" s="211"/>
      <c r="AD642" s="211"/>
      <c r="AE642" s="211"/>
      <c r="AF642" s="211"/>
      <c r="AG642" s="211" t="s">
        <v>197</v>
      </c>
      <c r="AH642" s="211">
        <v>2</v>
      </c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</row>
    <row r="643" spans="1:60" outlineLevel="1" x14ac:dyDescent="0.2">
      <c r="A643" s="218"/>
      <c r="B643" s="219"/>
      <c r="C643" s="269" t="s">
        <v>247</v>
      </c>
      <c r="D643" s="259"/>
      <c r="E643" s="260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11"/>
      <c r="Z643" s="211"/>
      <c r="AA643" s="211"/>
      <c r="AB643" s="211"/>
      <c r="AC643" s="211"/>
      <c r="AD643" s="211"/>
      <c r="AE643" s="211"/>
      <c r="AF643" s="211"/>
      <c r="AG643" s="211" t="s">
        <v>197</v>
      </c>
      <c r="AH643" s="211">
        <v>3</v>
      </c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</row>
    <row r="644" spans="1:60" outlineLevel="1" x14ac:dyDescent="0.2">
      <c r="A644" s="218"/>
      <c r="B644" s="219"/>
      <c r="C644" s="267" t="s">
        <v>248</v>
      </c>
      <c r="D644" s="257"/>
      <c r="E644" s="258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11"/>
      <c r="Z644" s="211"/>
      <c r="AA644" s="211"/>
      <c r="AB644" s="211"/>
      <c r="AC644" s="211"/>
      <c r="AD644" s="211"/>
      <c r="AE644" s="211"/>
      <c r="AF644" s="211"/>
      <c r="AG644" s="211" t="s">
        <v>197</v>
      </c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</row>
    <row r="645" spans="1:60" outlineLevel="1" x14ac:dyDescent="0.2">
      <c r="A645" s="218"/>
      <c r="B645" s="219"/>
      <c r="C645" s="253" t="s">
        <v>661</v>
      </c>
      <c r="D645" s="221"/>
      <c r="E645" s="222">
        <v>2418.9499999999998</v>
      </c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11"/>
      <c r="Z645" s="211"/>
      <c r="AA645" s="211"/>
      <c r="AB645" s="211"/>
      <c r="AC645" s="211"/>
      <c r="AD645" s="211"/>
      <c r="AE645" s="211"/>
      <c r="AF645" s="211"/>
      <c r="AG645" s="211" t="s">
        <v>197</v>
      </c>
      <c r="AH645" s="211">
        <v>0</v>
      </c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</row>
    <row r="646" spans="1:60" outlineLevel="1" x14ac:dyDescent="0.2">
      <c r="A646" s="230">
        <v>85</v>
      </c>
      <c r="B646" s="231" t="s">
        <v>662</v>
      </c>
      <c r="C646" s="249" t="s">
        <v>663</v>
      </c>
      <c r="D646" s="232" t="s">
        <v>289</v>
      </c>
      <c r="E646" s="233">
        <v>12.52744</v>
      </c>
      <c r="F646" s="234"/>
      <c r="G646" s="235">
        <f>ROUND(E646*F646,2)</f>
        <v>0</v>
      </c>
      <c r="H646" s="234"/>
      <c r="I646" s="235">
        <f>ROUND(E646*H646,2)</f>
        <v>0</v>
      </c>
      <c r="J646" s="234"/>
      <c r="K646" s="235">
        <f>ROUND(E646*J646,2)</f>
        <v>0</v>
      </c>
      <c r="L646" s="235">
        <v>21</v>
      </c>
      <c r="M646" s="235">
        <f>G646*(1+L646/100)</f>
        <v>0</v>
      </c>
      <c r="N646" s="235">
        <v>0</v>
      </c>
      <c r="O646" s="235">
        <f>ROUND(E646*N646,2)</f>
        <v>0</v>
      </c>
      <c r="P646" s="235">
        <v>0</v>
      </c>
      <c r="Q646" s="235">
        <f>ROUND(E646*P646,2)</f>
        <v>0</v>
      </c>
      <c r="R646" s="235" t="s">
        <v>636</v>
      </c>
      <c r="S646" s="235" t="s">
        <v>148</v>
      </c>
      <c r="T646" s="236" t="s">
        <v>148</v>
      </c>
      <c r="U646" s="220">
        <v>1.966</v>
      </c>
      <c r="V646" s="220">
        <f>ROUND(E646*U646,2)</f>
        <v>24.63</v>
      </c>
      <c r="W646" s="220"/>
      <c r="X646" s="220" t="s">
        <v>181</v>
      </c>
      <c r="Y646" s="211"/>
      <c r="Z646" s="211"/>
      <c r="AA646" s="211"/>
      <c r="AB646" s="211"/>
      <c r="AC646" s="211"/>
      <c r="AD646" s="211"/>
      <c r="AE646" s="211"/>
      <c r="AF646" s="211"/>
      <c r="AG646" s="211" t="s">
        <v>270</v>
      </c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</row>
    <row r="647" spans="1:60" outlineLevel="1" x14ac:dyDescent="0.2">
      <c r="A647" s="218"/>
      <c r="B647" s="219"/>
      <c r="C647" s="266" t="s">
        <v>664</v>
      </c>
      <c r="D647" s="265"/>
      <c r="E647" s="265"/>
      <c r="F647" s="265"/>
      <c r="G647" s="265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11"/>
      <c r="Z647" s="211"/>
      <c r="AA647" s="211"/>
      <c r="AB647" s="211"/>
      <c r="AC647" s="211"/>
      <c r="AD647" s="211"/>
      <c r="AE647" s="211"/>
      <c r="AF647" s="211"/>
      <c r="AG647" s="211" t="s">
        <v>233</v>
      </c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</row>
    <row r="648" spans="1:60" x14ac:dyDescent="0.2">
      <c r="A648" s="224" t="s">
        <v>143</v>
      </c>
      <c r="B648" s="225" t="s">
        <v>103</v>
      </c>
      <c r="C648" s="248" t="s">
        <v>104</v>
      </c>
      <c r="D648" s="226"/>
      <c r="E648" s="227"/>
      <c r="F648" s="228"/>
      <c r="G648" s="228">
        <f>SUMIF(AG649:AG766,"&lt;&gt;NOR",G649:G766)</f>
        <v>0</v>
      </c>
      <c r="H648" s="228"/>
      <c r="I648" s="228">
        <f>SUM(I649:I766)</f>
        <v>0</v>
      </c>
      <c r="J648" s="228"/>
      <c r="K648" s="228">
        <f>SUM(K649:K766)</f>
        <v>0</v>
      </c>
      <c r="L648" s="228"/>
      <c r="M648" s="228">
        <f>SUM(M649:M766)</f>
        <v>0</v>
      </c>
      <c r="N648" s="228"/>
      <c r="O648" s="228">
        <f>SUM(O649:O766)</f>
        <v>29.73</v>
      </c>
      <c r="P648" s="228"/>
      <c r="Q648" s="228">
        <f>SUM(Q649:Q766)</f>
        <v>0</v>
      </c>
      <c r="R648" s="228"/>
      <c r="S648" s="228"/>
      <c r="T648" s="229"/>
      <c r="U648" s="223"/>
      <c r="V648" s="223">
        <f>SUM(V649:V766)</f>
        <v>532.46</v>
      </c>
      <c r="W648" s="223"/>
      <c r="X648" s="223"/>
      <c r="AG648" t="s">
        <v>144</v>
      </c>
    </row>
    <row r="649" spans="1:60" ht="22.5" outlineLevel="1" x14ac:dyDescent="0.2">
      <c r="A649" s="230">
        <v>86</v>
      </c>
      <c r="B649" s="231" t="s">
        <v>665</v>
      </c>
      <c r="C649" s="249" t="s">
        <v>666</v>
      </c>
      <c r="D649" s="232" t="s">
        <v>230</v>
      </c>
      <c r="E649" s="233">
        <v>42</v>
      </c>
      <c r="F649" s="234"/>
      <c r="G649" s="235">
        <f>ROUND(E649*F649,2)</f>
        <v>0</v>
      </c>
      <c r="H649" s="234"/>
      <c r="I649" s="235">
        <f>ROUND(E649*H649,2)</f>
        <v>0</v>
      </c>
      <c r="J649" s="234"/>
      <c r="K649" s="235">
        <f>ROUND(E649*J649,2)</f>
        <v>0</v>
      </c>
      <c r="L649" s="235">
        <v>21</v>
      </c>
      <c r="M649" s="235">
        <f>G649*(1+L649/100)</f>
        <v>0</v>
      </c>
      <c r="N649" s="235">
        <v>0</v>
      </c>
      <c r="O649" s="235">
        <f>ROUND(E649*N649,2)</f>
        <v>0</v>
      </c>
      <c r="P649" s="235">
        <v>0</v>
      </c>
      <c r="Q649" s="235">
        <f>ROUND(E649*P649,2)</f>
        <v>0</v>
      </c>
      <c r="R649" s="235" t="s">
        <v>667</v>
      </c>
      <c r="S649" s="235" t="s">
        <v>148</v>
      </c>
      <c r="T649" s="236" t="s">
        <v>148</v>
      </c>
      <c r="U649" s="220">
        <v>8.4000000000000005E-2</v>
      </c>
      <c r="V649" s="220">
        <f>ROUND(E649*U649,2)</f>
        <v>3.53</v>
      </c>
      <c r="W649" s="220"/>
      <c r="X649" s="220" t="s">
        <v>181</v>
      </c>
      <c r="Y649" s="211"/>
      <c r="Z649" s="211"/>
      <c r="AA649" s="211"/>
      <c r="AB649" s="211"/>
      <c r="AC649" s="211"/>
      <c r="AD649" s="211"/>
      <c r="AE649" s="211"/>
      <c r="AF649" s="211"/>
      <c r="AG649" s="211" t="s">
        <v>270</v>
      </c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</row>
    <row r="650" spans="1:60" outlineLevel="1" x14ac:dyDescent="0.2">
      <c r="A650" s="218"/>
      <c r="B650" s="219"/>
      <c r="C650" s="253" t="s">
        <v>668</v>
      </c>
      <c r="D650" s="221"/>
      <c r="E650" s="222">
        <v>30</v>
      </c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11"/>
      <c r="Z650" s="211"/>
      <c r="AA650" s="211"/>
      <c r="AB650" s="211"/>
      <c r="AC650" s="211"/>
      <c r="AD650" s="211"/>
      <c r="AE650" s="211"/>
      <c r="AF650" s="211"/>
      <c r="AG650" s="211" t="s">
        <v>197</v>
      </c>
      <c r="AH650" s="211">
        <v>0</v>
      </c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</row>
    <row r="651" spans="1:60" outlineLevel="1" x14ac:dyDescent="0.2">
      <c r="A651" s="218"/>
      <c r="B651" s="219"/>
      <c r="C651" s="253" t="s">
        <v>669</v>
      </c>
      <c r="D651" s="221"/>
      <c r="E651" s="222">
        <v>12</v>
      </c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1"/>
      <c r="Z651" s="211"/>
      <c r="AA651" s="211"/>
      <c r="AB651" s="211"/>
      <c r="AC651" s="211"/>
      <c r="AD651" s="211"/>
      <c r="AE651" s="211"/>
      <c r="AF651" s="211"/>
      <c r="AG651" s="211" t="s">
        <v>197</v>
      </c>
      <c r="AH651" s="211">
        <v>0</v>
      </c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</row>
    <row r="652" spans="1:60" ht="33.75" outlineLevel="1" x14ac:dyDescent="0.2">
      <c r="A652" s="230">
        <v>87</v>
      </c>
      <c r="B652" s="231" t="s">
        <v>670</v>
      </c>
      <c r="C652" s="249" t="s">
        <v>671</v>
      </c>
      <c r="D652" s="232" t="s">
        <v>356</v>
      </c>
      <c r="E652" s="233">
        <v>6</v>
      </c>
      <c r="F652" s="234"/>
      <c r="G652" s="235">
        <f>ROUND(E652*F652,2)</f>
        <v>0</v>
      </c>
      <c r="H652" s="234"/>
      <c r="I652" s="235">
        <f>ROUND(E652*H652,2)</f>
        <v>0</v>
      </c>
      <c r="J652" s="234"/>
      <c r="K652" s="235">
        <f>ROUND(E652*J652,2)</f>
        <v>0</v>
      </c>
      <c r="L652" s="235">
        <v>21</v>
      </c>
      <c r="M652" s="235">
        <f>G652*(1+L652/100)</f>
        <v>0</v>
      </c>
      <c r="N652" s="235">
        <v>9.0000000000000006E-5</v>
      </c>
      <c r="O652" s="235">
        <f>ROUND(E652*N652,2)</f>
        <v>0</v>
      </c>
      <c r="P652" s="235">
        <v>0</v>
      </c>
      <c r="Q652" s="235">
        <f>ROUND(E652*P652,2)</f>
        <v>0</v>
      </c>
      <c r="R652" s="235" t="s">
        <v>667</v>
      </c>
      <c r="S652" s="235" t="s">
        <v>148</v>
      </c>
      <c r="T652" s="236" t="s">
        <v>148</v>
      </c>
      <c r="U652" s="220">
        <v>0.41599999999999998</v>
      </c>
      <c r="V652" s="220">
        <f>ROUND(E652*U652,2)</f>
        <v>2.5</v>
      </c>
      <c r="W652" s="220"/>
      <c r="X652" s="220" t="s">
        <v>181</v>
      </c>
      <c r="Y652" s="211"/>
      <c r="Z652" s="211"/>
      <c r="AA652" s="211"/>
      <c r="AB652" s="211"/>
      <c r="AC652" s="211"/>
      <c r="AD652" s="211"/>
      <c r="AE652" s="211"/>
      <c r="AF652" s="211"/>
      <c r="AG652" s="211" t="s">
        <v>270</v>
      </c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</row>
    <row r="653" spans="1:60" outlineLevel="1" x14ac:dyDescent="0.2">
      <c r="A653" s="218"/>
      <c r="B653" s="219"/>
      <c r="C653" s="253" t="s">
        <v>672</v>
      </c>
      <c r="D653" s="221"/>
      <c r="E653" s="222">
        <v>6</v>
      </c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11"/>
      <c r="Z653" s="211"/>
      <c r="AA653" s="211"/>
      <c r="AB653" s="211"/>
      <c r="AC653" s="211"/>
      <c r="AD653" s="211"/>
      <c r="AE653" s="211"/>
      <c r="AF653" s="211"/>
      <c r="AG653" s="211" t="s">
        <v>197</v>
      </c>
      <c r="AH653" s="211">
        <v>0</v>
      </c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</row>
    <row r="654" spans="1:60" ht="33.75" outlineLevel="1" x14ac:dyDescent="0.2">
      <c r="A654" s="230">
        <v>88</v>
      </c>
      <c r="B654" s="231" t="s">
        <v>673</v>
      </c>
      <c r="C654" s="249" t="s">
        <v>674</v>
      </c>
      <c r="D654" s="232" t="s">
        <v>356</v>
      </c>
      <c r="E654" s="233">
        <v>16.2</v>
      </c>
      <c r="F654" s="234"/>
      <c r="G654" s="235">
        <f>ROUND(E654*F654,2)</f>
        <v>0</v>
      </c>
      <c r="H654" s="234"/>
      <c r="I654" s="235">
        <f>ROUND(E654*H654,2)</f>
        <v>0</v>
      </c>
      <c r="J654" s="234"/>
      <c r="K654" s="235">
        <f>ROUND(E654*J654,2)</f>
        <v>0</v>
      </c>
      <c r="L654" s="235">
        <v>21</v>
      </c>
      <c r="M654" s="235">
        <f>G654*(1+L654/100)</f>
        <v>0</v>
      </c>
      <c r="N654" s="235">
        <v>2.7E-4</v>
      </c>
      <c r="O654" s="235">
        <f>ROUND(E654*N654,2)</f>
        <v>0</v>
      </c>
      <c r="P654" s="235">
        <v>0</v>
      </c>
      <c r="Q654" s="235">
        <f>ROUND(E654*P654,2)</f>
        <v>0</v>
      </c>
      <c r="R654" s="235" t="s">
        <v>667</v>
      </c>
      <c r="S654" s="235" t="s">
        <v>148</v>
      </c>
      <c r="T654" s="236" t="s">
        <v>148</v>
      </c>
      <c r="U654" s="220">
        <v>0.60599999999999998</v>
      </c>
      <c r="V654" s="220">
        <f>ROUND(E654*U654,2)</f>
        <v>9.82</v>
      </c>
      <c r="W654" s="220"/>
      <c r="X654" s="220" t="s">
        <v>181</v>
      </c>
      <c r="Y654" s="211"/>
      <c r="Z654" s="211"/>
      <c r="AA654" s="211"/>
      <c r="AB654" s="211"/>
      <c r="AC654" s="211"/>
      <c r="AD654" s="211"/>
      <c r="AE654" s="211"/>
      <c r="AF654" s="211"/>
      <c r="AG654" s="211" t="s">
        <v>270</v>
      </c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</row>
    <row r="655" spans="1:60" outlineLevel="1" x14ac:dyDescent="0.2">
      <c r="A655" s="218"/>
      <c r="B655" s="219"/>
      <c r="C655" s="253" t="s">
        <v>675</v>
      </c>
      <c r="D655" s="221"/>
      <c r="E655" s="222">
        <v>1.5</v>
      </c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11"/>
      <c r="Z655" s="211"/>
      <c r="AA655" s="211"/>
      <c r="AB655" s="211"/>
      <c r="AC655" s="211"/>
      <c r="AD655" s="211"/>
      <c r="AE655" s="211"/>
      <c r="AF655" s="211"/>
      <c r="AG655" s="211" t="s">
        <v>197</v>
      </c>
      <c r="AH655" s="211">
        <v>0</v>
      </c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</row>
    <row r="656" spans="1:60" outlineLevel="1" x14ac:dyDescent="0.2">
      <c r="A656" s="218"/>
      <c r="B656" s="219"/>
      <c r="C656" s="253" t="s">
        <v>676</v>
      </c>
      <c r="D656" s="221"/>
      <c r="E656" s="222">
        <v>5.2</v>
      </c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11"/>
      <c r="Z656" s="211"/>
      <c r="AA656" s="211"/>
      <c r="AB656" s="211"/>
      <c r="AC656" s="211"/>
      <c r="AD656" s="211"/>
      <c r="AE656" s="211"/>
      <c r="AF656" s="211"/>
      <c r="AG656" s="211" t="s">
        <v>197</v>
      </c>
      <c r="AH656" s="211">
        <v>0</v>
      </c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</row>
    <row r="657" spans="1:60" outlineLevel="1" x14ac:dyDescent="0.2">
      <c r="A657" s="218"/>
      <c r="B657" s="219"/>
      <c r="C657" s="267" t="s">
        <v>244</v>
      </c>
      <c r="D657" s="257"/>
      <c r="E657" s="258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11"/>
      <c r="Z657" s="211"/>
      <c r="AA657" s="211"/>
      <c r="AB657" s="211"/>
      <c r="AC657" s="211"/>
      <c r="AD657" s="211"/>
      <c r="AE657" s="211"/>
      <c r="AF657" s="211"/>
      <c r="AG657" s="211" t="s">
        <v>197</v>
      </c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</row>
    <row r="658" spans="1:60" outlineLevel="1" x14ac:dyDescent="0.2">
      <c r="A658" s="218"/>
      <c r="B658" s="219"/>
      <c r="C658" s="268" t="s">
        <v>677</v>
      </c>
      <c r="D658" s="257"/>
      <c r="E658" s="258">
        <v>5</v>
      </c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11"/>
      <c r="Z658" s="211"/>
      <c r="AA658" s="211"/>
      <c r="AB658" s="211"/>
      <c r="AC658" s="211"/>
      <c r="AD658" s="211"/>
      <c r="AE658" s="211"/>
      <c r="AF658" s="211"/>
      <c r="AG658" s="211" t="s">
        <v>197</v>
      </c>
      <c r="AH658" s="211">
        <v>2</v>
      </c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</row>
    <row r="659" spans="1:60" outlineLevel="1" x14ac:dyDescent="0.2">
      <c r="A659" s="218"/>
      <c r="B659" s="219"/>
      <c r="C659" s="268" t="s">
        <v>678</v>
      </c>
      <c r="D659" s="257"/>
      <c r="E659" s="258">
        <v>2</v>
      </c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11"/>
      <c r="Z659" s="211"/>
      <c r="AA659" s="211"/>
      <c r="AB659" s="211"/>
      <c r="AC659" s="211"/>
      <c r="AD659" s="211"/>
      <c r="AE659" s="211"/>
      <c r="AF659" s="211"/>
      <c r="AG659" s="211" t="s">
        <v>197</v>
      </c>
      <c r="AH659" s="211">
        <v>2</v>
      </c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</row>
    <row r="660" spans="1:60" outlineLevel="1" x14ac:dyDescent="0.2">
      <c r="A660" s="218"/>
      <c r="B660" s="219"/>
      <c r="C660" s="269" t="s">
        <v>247</v>
      </c>
      <c r="D660" s="259"/>
      <c r="E660" s="260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11"/>
      <c r="Z660" s="211"/>
      <c r="AA660" s="211"/>
      <c r="AB660" s="211"/>
      <c r="AC660" s="211"/>
      <c r="AD660" s="211"/>
      <c r="AE660" s="211"/>
      <c r="AF660" s="211"/>
      <c r="AG660" s="211" t="s">
        <v>197</v>
      </c>
      <c r="AH660" s="211">
        <v>3</v>
      </c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</row>
    <row r="661" spans="1:60" outlineLevel="1" x14ac:dyDescent="0.2">
      <c r="A661" s="218"/>
      <c r="B661" s="219"/>
      <c r="C661" s="267" t="s">
        <v>248</v>
      </c>
      <c r="D661" s="257"/>
      <c r="E661" s="258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11"/>
      <c r="Z661" s="211"/>
      <c r="AA661" s="211"/>
      <c r="AB661" s="211"/>
      <c r="AC661" s="211"/>
      <c r="AD661" s="211"/>
      <c r="AE661" s="211"/>
      <c r="AF661" s="211"/>
      <c r="AG661" s="211" t="s">
        <v>197</v>
      </c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</row>
    <row r="662" spans="1:60" outlineLevel="1" x14ac:dyDescent="0.2">
      <c r="A662" s="218"/>
      <c r="B662" s="219"/>
      <c r="C662" s="253" t="s">
        <v>679</v>
      </c>
      <c r="D662" s="221"/>
      <c r="E662" s="222">
        <v>7</v>
      </c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11"/>
      <c r="Z662" s="211"/>
      <c r="AA662" s="211"/>
      <c r="AB662" s="211"/>
      <c r="AC662" s="211"/>
      <c r="AD662" s="211"/>
      <c r="AE662" s="211"/>
      <c r="AF662" s="211"/>
      <c r="AG662" s="211" t="s">
        <v>197</v>
      </c>
      <c r="AH662" s="211">
        <v>0</v>
      </c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</row>
    <row r="663" spans="1:60" outlineLevel="1" x14ac:dyDescent="0.2">
      <c r="A663" s="218"/>
      <c r="B663" s="219"/>
      <c r="C663" s="253" t="s">
        <v>680</v>
      </c>
      <c r="D663" s="221"/>
      <c r="E663" s="222">
        <v>2.5</v>
      </c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11"/>
      <c r="Z663" s="211"/>
      <c r="AA663" s="211"/>
      <c r="AB663" s="211"/>
      <c r="AC663" s="211"/>
      <c r="AD663" s="211"/>
      <c r="AE663" s="211"/>
      <c r="AF663" s="211"/>
      <c r="AG663" s="211" t="s">
        <v>197</v>
      </c>
      <c r="AH663" s="211">
        <v>0</v>
      </c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</row>
    <row r="664" spans="1:60" outlineLevel="1" x14ac:dyDescent="0.2">
      <c r="A664" s="230">
        <v>89</v>
      </c>
      <c r="B664" s="231" t="s">
        <v>681</v>
      </c>
      <c r="C664" s="249" t="s">
        <v>682</v>
      </c>
      <c r="D664" s="232" t="s">
        <v>225</v>
      </c>
      <c r="E664" s="233">
        <v>0.87809999999999999</v>
      </c>
      <c r="F664" s="234"/>
      <c r="G664" s="235">
        <f>ROUND(E664*F664,2)</f>
        <v>0</v>
      </c>
      <c r="H664" s="234"/>
      <c r="I664" s="235">
        <f>ROUND(E664*H664,2)</f>
        <v>0</v>
      </c>
      <c r="J664" s="234"/>
      <c r="K664" s="235">
        <f>ROUND(E664*J664,2)</f>
        <v>0</v>
      </c>
      <c r="L664" s="235">
        <v>21</v>
      </c>
      <c r="M664" s="235">
        <f>G664*(1+L664/100)</f>
        <v>0</v>
      </c>
      <c r="N664" s="235">
        <v>2.3570000000000001E-2</v>
      </c>
      <c r="O664" s="235">
        <f>ROUND(E664*N664,2)</f>
        <v>0.02</v>
      </c>
      <c r="P664" s="235">
        <v>0</v>
      </c>
      <c r="Q664" s="235">
        <f>ROUND(E664*P664,2)</f>
        <v>0</v>
      </c>
      <c r="R664" s="235" t="s">
        <v>667</v>
      </c>
      <c r="S664" s="235" t="s">
        <v>148</v>
      </c>
      <c r="T664" s="236" t="s">
        <v>148</v>
      </c>
      <c r="U664" s="220">
        <v>0</v>
      </c>
      <c r="V664" s="220">
        <f>ROUND(E664*U664,2)</f>
        <v>0</v>
      </c>
      <c r="W664" s="220"/>
      <c r="X664" s="220" t="s">
        <v>181</v>
      </c>
      <c r="Y664" s="211"/>
      <c r="Z664" s="211"/>
      <c r="AA664" s="211"/>
      <c r="AB664" s="211"/>
      <c r="AC664" s="211"/>
      <c r="AD664" s="211"/>
      <c r="AE664" s="211"/>
      <c r="AF664" s="211"/>
      <c r="AG664" s="211" t="s">
        <v>270</v>
      </c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</row>
    <row r="665" spans="1:60" outlineLevel="1" x14ac:dyDescent="0.2">
      <c r="A665" s="218"/>
      <c r="B665" s="219"/>
      <c r="C665" s="253" t="s">
        <v>683</v>
      </c>
      <c r="D665" s="221"/>
      <c r="E665" s="222">
        <v>0.1</v>
      </c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1"/>
      <c r="Z665" s="211"/>
      <c r="AA665" s="211"/>
      <c r="AB665" s="211"/>
      <c r="AC665" s="211"/>
      <c r="AD665" s="211"/>
      <c r="AE665" s="211"/>
      <c r="AF665" s="211"/>
      <c r="AG665" s="211" t="s">
        <v>197</v>
      </c>
      <c r="AH665" s="211">
        <v>0</v>
      </c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</row>
    <row r="666" spans="1:60" outlineLevel="1" x14ac:dyDescent="0.2">
      <c r="A666" s="218"/>
      <c r="B666" s="219"/>
      <c r="C666" s="253" t="s">
        <v>684</v>
      </c>
      <c r="D666" s="221"/>
      <c r="E666" s="222">
        <v>0.06</v>
      </c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11"/>
      <c r="Z666" s="211"/>
      <c r="AA666" s="211"/>
      <c r="AB666" s="211"/>
      <c r="AC666" s="211"/>
      <c r="AD666" s="211"/>
      <c r="AE666" s="211"/>
      <c r="AF666" s="211"/>
      <c r="AG666" s="211" t="s">
        <v>197</v>
      </c>
      <c r="AH666" s="211">
        <v>0</v>
      </c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</row>
    <row r="667" spans="1:60" outlineLevel="1" x14ac:dyDescent="0.2">
      <c r="A667" s="218"/>
      <c r="B667" s="219"/>
      <c r="C667" s="253" t="s">
        <v>685</v>
      </c>
      <c r="D667" s="221"/>
      <c r="E667" s="222">
        <v>0.21</v>
      </c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11"/>
      <c r="Z667" s="211"/>
      <c r="AA667" s="211"/>
      <c r="AB667" s="211"/>
      <c r="AC667" s="211"/>
      <c r="AD667" s="211"/>
      <c r="AE667" s="211"/>
      <c r="AF667" s="211"/>
      <c r="AG667" s="211" t="s">
        <v>197</v>
      </c>
      <c r="AH667" s="211">
        <v>0</v>
      </c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</row>
    <row r="668" spans="1:60" outlineLevel="1" x14ac:dyDescent="0.2">
      <c r="A668" s="218"/>
      <c r="B668" s="219"/>
      <c r="C668" s="267" t="s">
        <v>244</v>
      </c>
      <c r="D668" s="257"/>
      <c r="E668" s="258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11"/>
      <c r="Z668" s="211"/>
      <c r="AA668" s="211"/>
      <c r="AB668" s="211"/>
      <c r="AC668" s="211"/>
      <c r="AD668" s="211"/>
      <c r="AE668" s="211"/>
      <c r="AF668" s="211"/>
      <c r="AG668" s="211" t="s">
        <v>197</v>
      </c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</row>
    <row r="669" spans="1:60" outlineLevel="1" x14ac:dyDescent="0.2">
      <c r="A669" s="218"/>
      <c r="B669" s="219"/>
      <c r="C669" s="268" t="s">
        <v>677</v>
      </c>
      <c r="D669" s="257"/>
      <c r="E669" s="258">
        <v>5</v>
      </c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11"/>
      <c r="Z669" s="211"/>
      <c r="AA669" s="211"/>
      <c r="AB669" s="211"/>
      <c r="AC669" s="211"/>
      <c r="AD669" s="211"/>
      <c r="AE669" s="211"/>
      <c r="AF669" s="211"/>
      <c r="AG669" s="211" t="s">
        <v>197</v>
      </c>
      <c r="AH669" s="211">
        <v>2</v>
      </c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</row>
    <row r="670" spans="1:60" outlineLevel="1" x14ac:dyDescent="0.2">
      <c r="A670" s="218"/>
      <c r="B670" s="219"/>
      <c r="C670" s="268" t="s">
        <v>678</v>
      </c>
      <c r="D670" s="257"/>
      <c r="E670" s="258">
        <v>2</v>
      </c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11"/>
      <c r="Z670" s="211"/>
      <c r="AA670" s="211"/>
      <c r="AB670" s="211"/>
      <c r="AC670" s="211"/>
      <c r="AD670" s="211"/>
      <c r="AE670" s="211"/>
      <c r="AF670" s="211"/>
      <c r="AG670" s="211" t="s">
        <v>197</v>
      </c>
      <c r="AH670" s="211">
        <v>2</v>
      </c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</row>
    <row r="671" spans="1:60" outlineLevel="1" x14ac:dyDescent="0.2">
      <c r="A671" s="218"/>
      <c r="B671" s="219"/>
      <c r="C671" s="269" t="s">
        <v>247</v>
      </c>
      <c r="D671" s="259"/>
      <c r="E671" s="260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11"/>
      <c r="Z671" s="211"/>
      <c r="AA671" s="211"/>
      <c r="AB671" s="211"/>
      <c r="AC671" s="211"/>
      <c r="AD671" s="211"/>
      <c r="AE671" s="211"/>
      <c r="AF671" s="211"/>
      <c r="AG671" s="211" t="s">
        <v>197</v>
      </c>
      <c r="AH671" s="211">
        <v>3</v>
      </c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</row>
    <row r="672" spans="1:60" outlineLevel="1" x14ac:dyDescent="0.2">
      <c r="A672" s="218"/>
      <c r="B672" s="219"/>
      <c r="C672" s="267" t="s">
        <v>248</v>
      </c>
      <c r="D672" s="257"/>
      <c r="E672" s="258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11"/>
      <c r="Z672" s="211"/>
      <c r="AA672" s="211"/>
      <c r="AB672" s="211"/>
      <c r="AC672" s="211"/>
      <c r="AD672" s="211"/>
      <c r="AE672" s="211"/>
      <c r="AF672" s="211"/>
      <c r="AG672" s="211" t="s">
        <v>197</v>
      </c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</row>
    <row r="673" spans="1:60" outlineLevel="1" x14ac:dyDescent="0.2">
      <c r="A673" s="218"/>
      <c r="B673" s="219"/>
      <c r="C673" s="253" t="s">
        <v>686</v>
      </c>
      <c r="D673" s="221"/>
      <c r="E673" s="222">
        <v>0.39</v>
      </c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11"/>
      <c r="Z673" s="211"/>
      <c r="AA673" s="211"/>
      <c r="AB673" s="211"/>
      <c r="AC673" s="211"/>
      <c r="AD673" s="211"/>
      <c r="AE673" s="211"/>
      <c r="AF673" s="211"/>
      <c r="AG673" s="211" t="s">
        <v>197</v>
      </c>
      <c r="AH673" s="211">
        <v>0</v>
      </c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</row>
    <row r="674" spans="1:60" outlineLevel="1" x14ac:dyDescent="0.2">
      <c r="A674" s="218"/>
      <c r="B674" s="219"/>
      <c r="C674" s="253" t="s">
        <v>687</v>
      </c>
      <c r="D674" s="221"/>
      <c r="E674" s="222">
        <v>0.12</v>
      </c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11"/>
      <c r="Z674" s="211"/>
      <c r="AA674" s="211"/>
      <c r="AB674" s="211"/>
      <c r="AC674" s="211"/>
      <c r="AD674" s="211"/>
      <c r="AE674" s="211"/>
      <c r="AF674" s="211"/>
      <c r="AG674" s="211" t="s">
        <v>197</v>
      </c>
      <c r="AH674" s="211">
        <v>0</v>
      </c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</row>
    <row r="675" spans="1:60" ht="22.5" outlineLevel="1" x14ac:dyDescent="0.2">
      <c r="A675" s="230">
        <v>90</v>
      </c>
      <c r="B675" s="231" t="s">
        <v>688</v>
      </c>
      <c r="C675" s="249" t="s">
        <v>689</v>
      </c>
      <c r="D675" s="232" t="s">
        <v>237</v>
      </c>
      <c r="E675" s="233">
        <v>456.92874999999998</v>
      </c>
      <c r="F675" s="234"/>
      <c r="G675" s="235">
        <f>ROUND(E675*F675,2)</f>
        <v>0</v>
      </c>
      <c r="H675" s="234"/>
      <c r="I675" s="235">
        <f>ROUND(E675*H675,2)</f>
        <v>0</v>
      </c>
      <c r="J675" s="234"/>
      <c r="K675" s="235">
        <f>ROUND(E675*J675,2)</f>
        <v>0</v>
      </c>
      <c r="L675" s="235">
        <v>21</v>
      </c>
      <c r="M675" s="235">
        <f>G675*(1+L675/100)</f>
        <v>0</v>
      </c>
      <c r="N675" s="235">
        <v>0</v>
      </c>
      <c r="O675" s="235">
        <f>ROUND(E675*N675,2)</f>
        <v>0</v>
      </c>
      <c r="P675" s="235">
        <v>0</v>
      </c>
      <c r="Q675" s="235">
        <f>ROUND(E675*P675,2)</f>
        <v>0</v>
      </c>
      <c r="R675" s="235" t="s">
        <v>667</v>
      </c>
      <c r="S675" s="235" t="s">
        <v>148</v>
      </c>
      <c r="T675" s="236" t="s">
        <v>148</v>
      </c>
      <c r="U675" s="220">
        <v>0.30099999999999999</v>
      </c>
      <c r="V675" s="220">
        <f>ROUND(E675*U675,2)</f>
        <v>137.54</v>
      </c>
      <c r="W675" s="220"/>
      <c r="X675" s="220" t="s">
        <v>181</v>
      </c>
      <c r="Y675" s="211"/>
      <c r="Z675" s="211"/>
      <c r="AA675" s="211"/>
      <c r="AB675" s="211"/>
      <c r="AC675" s="211"/>
      <c r="AD675" s="211"/>
      <c r="AE675" s="211"/>
      <c r="AF675" s="211"/>
      <c r="AG675" s="211" t="s">
        <v>270</v>
      </c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</row>
    <row r="676" spans="1:60" outlineLevel="1" x14ac:dyDescent="0.2">
      <c r="A676" s="218"/>
      <c r="B676" s="219"/>
      <c r="C676" s="253" t="s">
        <v>690</v>
      </c>
      <c r="D676" s="221"/>
      <c r="E676" s="222">
        <v>98.84</v>
      </c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11"/>
      <c r="Z676" s="211"/>
      <c r="AA676" s="211"/>
      <c r="AB676" s="211"/>
      <c r="AC676" s="211"/>
      <c r="AD676" s="211"/>
      <c r="AE676" s="211"/>
      <c r="AF676" s="211"/>
      <c r="AG676" s="211" t="s">
        <v>197</v>
      </c>
      <c r="AH676" s="211">
        <v>0</v>
      </c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</row>
    <row r="677" spans="1:60" outlineLevel="1" x14ac:dyDescent="0.2">
      <c r="A677" s="218"/>
      <c r="B677" s="219"/>
      <c r="C677" s="253" t="s">
        <v>691</v>
      </c>
      <c r="D677" s="221"/>
      <c r="E677" s="222">
        <v>110.13</v>
      </c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11"/>
      <c r="Z677" s="211"/>
      <c r="AA677" s="211"/>
      <c r="AB677" s="211"/>
      <c r="AC677" s="211"/>
      <c r="AD677" s="211"/>
      <c r="AE677" s="211"/>
      <c r="AF677" s="211"/>
      <c r="AG677" s="211" t="s">
        <v>197</v>
      </c>
      <c r="AH677" s="211">
        <v>0</v>
      </c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</row>
    <row r="678" spans="1:60" outlineLevel="1" x14ac:dyDescent="0.2">
      <c r="A678" s="218"/>
      <c r="B678" s="219"/>
      <c r="C678" s="253" t="s">
        <v>692</v>
      </c>
      <c r="D678" s="221"/>
      <c r="E678" s="222">
        <v>247.96</v>
      </c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11"/>
      <c r="Z678" s="211"/>
      <c r="AA678" s="211"/>
      <c r="AB678" s="211"/>
      <c r="AC678" s="211"/>
      <c r="AD678" s="211"/>
      <c r="AE678" s="211"/>
      <c r="AF678" s="211"/>
      <c r="AG678" s="211" t="s">
        <v>197</v>
      </c>
      <c r="AH678" s="211">
        <v>0</v>
      </c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</row>
    <row r="679" spans="1:60" outlineLevel="1" x14ac:dyDescent="0.2">
      <c r="A679" s="230">
        <v>91</v>
      </c>
      <c r="B679" s="231" t="s">
        <v>693</v>
      </c>
      <c r="C679" s="249" t="s">
        <v>694</v>
      </c>
      <c r="D679" s="232" t="s">
        <v>225</v>
      </c>
      <c r="E679" s="233">
        <v>11.423220000000001</v>
      </c>
      <c r="F679" s="234"/>
      <c r="G679" s="235">
        <f>ROUND(E679*F679,2)</f>
        <v>0</v>
      </c>
      <c r="H679" s="234"/>
      <c r="I679" s="235">
        <f>ROUND(E679*H679,2)</f>
        <v>0</v>
      </c>
      <c r="J679" s="234"/>
      <c r="K679" s="235">
        <f>ROUND(E679*J679,2)</f>
        <v>0</v>
      </c>
      <c r="L679" s="235">
        <v>21</v>
      </c>
      <c r="M679" s="235">
        <f>G679*(1+L679/100)</f>
        <v>0</v>
      </c>
      <c r="N679" s="235">
        <v>2.9499999999999999E-3</v>
      </c>
      <c r="O679" s="235">
        <f>ROUND(E679*N679,2)</f>
        <v>0.03</v>
      </c>
      <c r="P679" s="235">
        <v>0</v>
      </c>
      <c r="Q679" s="235">
        <f>ROUND(E679*P679,2)</f>
        <v>0</v>
      </c>
      <c r="R679" s="235" t="s">
        <v>667</v>
      </c>
      <c r="S679" s="235" t="s">
        <v>148</v>
      </c>
      <c r="T679" s="236" t="s">
        <v>148</v>
      </c>
      <c r="U679" s="220">
        <v>0</v>
      </c>
      <c r="V679" s="220">
        <f>ROUND(E679*U679,2)</f>
        <v>0</v>
      </c>
      <c r="W679" s="220"/>
      <c r="X679" s="220" t="s">
        <v>181</v>
      </c>
      <c r="Y679" s="211"/>
      <c r="Z679" s="211"/>
      <c r="AA679" s="211"/>
      <c r="AB679" s="211"/>
      <c r="AC679" s="211"/>
      <c r="AD679" s="211"/>
      <c r="AE679" s="211"/>
      <c r="AF679" s="211"/>
      <c r="AG679" s="211" t="s">
        <v>270</v>
      </c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</row>
    <row r="680" spans="1:60" outlineLevel="1" x14ac:dyDescent="0.2">
      <c r="A680" s="218"/>
      <c r="B680" s="219"/>
      <c r="C680" s="267" t="s">
        <v>244</v>
      </c>
      <c r="D680" s="257"/>
      <c r="E680" s="258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11"/>
      <c r="Z680" s="211"/>
      <c r="AA680" s="211"/>
      <c r="AB680" s="211"/>
      <c r="AC680" s="211"/>
      <c r="AD680" s="211"/>
      <c r="AE680" s="211"/>
      <c r="AF680" s="211"/>
      <c r="AG680" s="211" t="s">
        <v>197</v>
      </c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</row>
    <row r="681" spans="1:60" outlineLevel="1" x14ac:dyDescent="0.2">
      <c r="A681" s="218"/>
      <c r="B681" s="219"/>
      <c r="C681" s="268" t="s">
        <v>695</v>
      </c>
      <c r="D681" s="257"/>
      <c r="E681" s="258">
        <v>98.84</v>
      </c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1"/>
      <c r="Z681" s="211"/>
      <c r="AA681" s="211"/>
      <c r="AB681" s="211"/>
      <c r="AC681" s="211"/>
      <c r="AD681" s="211"/>
      <c r="AE681" s="211"/>
      <c r="AF681" s="211"/>
      <c r="AG681" s="211" t="s">
        <v>197</v>
      </c>
      <c r="AH681" s="211">
        <v>2</v>
      </c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</row>
    <row r="682" spans="1:60" outlineLevel="1" x14ac:dyDescent="0.2">
      <c r="A682" s="218"/>
      <c r="B682" s="219"/>
      <c r="C682" s="268" t="s">
        <v>696</v>
      </c>
      <c r="D682" s="257"/>
      <c r="E682" s="258">
        <v>110.13</v>
      </c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11"/>
      <c r="Z682" s="211"/>
      <c r="AA682" s="211"/>
      <c r="AB682" s="211"/>
      <c r="AC682" s="211"/>
      <c r="AD682" s="211"/>
      <c r="AE682" s="211"/>
      <c r="AF682" s="211"/>
      <c r="AG682" s="211" t="s">
        <v>197</v>
      </c>
      <c r="AH682" s="211">
        <v>2</v>
      </c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</row>
    <row r="683" spans="1:60" outlineLevel="1" x14ac:dyDescent="0.2">
      <c r="A683" s="218"/>
      <c r="B683" s="219"/>
      <c r="C683" s="268" t="s">
        <v>697</v>
      </c>
      <c r="D683" s="257"/>
      <c r="E683" s="258">
        <v>247.96</v>
      </c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11"/>
      <c r="Z683" s="211"/>
      <c r="AA683" s="211"/>
      <c r="AB683" s="211"/>
      <c r="AC683" s="211"/>
      <c r="AD683" s="211"/>
      <c r="AE683" s="211"/>
      <c r="AF683" s="211"/>
      <c r="AG683" s="211" t="s">
        <v>197</v>
      </c>
      <c r="AH683" s="211">
        <v>2</v>
      </c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</row>
    <row r="684" spans="1:60" outlineLevel="1" x14ac:dyDescent="0.2">
      <c r="A684" s="218"/>
      <c r="B684" s="219"/>
      <c r="C684" s="269" t="s">
        <v>247</v>
      </c>
      <c r="D684" s="259"/>
      <c r="E684" s="260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11"/>
      <c r="Z684" s="211"/>
      <c r="AA684" s="211"/>
      <c r="AB684" s="211"/>
      <c r="AC684" s="211"/>
      <c r="AD684" s="211"/>
      <c r="AE684" s="211"/>
      <c r="AF684" s="211"/>
      <c r="AG684" s="211" t="s">
        <v>197</v>
      </c>
      <c r="AH684" s="211">
        <v>3</v>
      </c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</row>
    <row r="685" spans="1:60" outlineLevel="1" x14ac:dyDescent="0.2">
      <c r="A685" s="218"/>
      <c r="B685" s="219"/>
      <c r="C685" s="267" t="s">
        <v>248</v>
      </c>
      <c r="D685" s="257"/>
      <c r="E685" s="258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11"/>
      <c r="Z685" s="211"/>
      <c r="AA685" s="211"/>
      <c r="AB685" s="211"/>
      <c r="AC685" s="211"/>
      <c r="AD685" s="211"/>
      <c r="AE685" s="211"/>
      <c r="AF685" s="211"/>
      <c r="AG685" s="211" t="s">
        <v>197</v>
      </c>
      <c r="AH685" s="211"/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</row>
    <row r="686" spans="1:60" outlineLevel="1" x14ac:dyDescent="0.2">
      <c r="A686" s="218"/>
      <c r="B686" s="219"/>
      <c r="C686" s="253" t="s">
        <v>698</v>
      </c>
      <c r="D686" s="221"/>
      <c r="E686" s="222">
        <v>11.42</v>
      </c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11"/>
      <c r="Z686" s="211"/>
      <c r="AA686" s="211"/>
      <c r="AB686" s="211"/>
      <c r="AC686" s="211"/>
      <c r="AD686" s="211"/>
      <c r="AE686" s="211"/>
      <c r="AF686" s="211"/>
      <c r="AG686" s="211" t="s">
        <v>197</v>
      </c>
      <c r="AH686" s="211">
        <v>0</v>
      </c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</row>
    <row r="687" spans="1:60" ht="22.5" outlineLevel="1" x14ac:dyDescent="0.2">
      <c r="A687" s="230">
        <v>92</v>
      </c>
      <c r="B687" s="231" t="s">
        <v>699</v>
      </c>
      <c r="C687" s="249" t="s">
        <v>700</v>
      </c>
      <c r="D687" s="232" t="s">
        <v>356</v>
      </c>
      <c r="E687" s="233">
        <v>398.9</v>
      </c>
      <c r="F687" s="234"/>
      <c r="G687" s="235">
        <f>ROUND(E687*F687,2)</f>
        <v>0</v>
      </c>
      <c r="H687" s="234"/>
      <c r="I687" s="235">
        <f>ROUND(E687*H687,2)</f>
        <v>0</v>
      </c>
      <c r="J687" s="234"/>
      <c r="K687" s="235">
        <f>ROUND(E687*J687,2)</f>
        <v>0</v>
      </c>
      <c r="L687" s="235">
        <v>21</v>
      </c>
      <c r="M687" s="235">
        <f>G687*(1+L687/100)</f>
        <v>0</v>
      </c>
      <c r="N687" s="235">
        <v>2.5500000000000002E-3</v>
      </c>
      <c r="O687" s="235">
        <f>ROUND(E687*N687,2)</f>
        <v>1.02</v>
      </c>
      <c r="P687" s="235">
        <v>0</v>
      </c>
      <c r="Q687" s="235">
        <f>ROUND(E687*P687,2)</f>
        <v>0</v>
      </c>
      <c r="R687" s="235" t="s">
        <v>667</v>
      </c>
      <c r="S687" s="235" t="s">
        <v>148</v>
      </c>
      <c r="T687" s="236" t="s">
        <v>148</v>
      </c>
      <c r="U687" s="220">
        <v>0.35210000000000002</v>
      </c>
      <c r="V687" s="220">
        <f>ROUND(E687*U687,2)</f>
        <v>140.44999999999999</v>
      </c>
      <c r="W687" s="220"/>
      <c r="X687" s="220" t="s">
        <v>181</v>
      </c>
      <c r="Y687" s="211"/>
      <c r="Z687" s="211"/>
      <c r="AA687" s="211"/>
      <c r="AB687" s="211"/>
      <c r="AC687" s="211"/>
      <c r="AD687" s="211"/>
      <c r="AE687" s="211"/>
      <c r="AF687" s="211"/>
      <c r="AG687" s="211" t="s">
        <v>270</v>
      </c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</row>
    <row r="688" spans="1:60" outlineLevel="1" x14ac:dyDescent="0.2">
      <c r="A688" s="218"/>
      <c r="B688" s="219"/>
      <c r="C688" s="266" t="s">
        <v>701</v>
      </c>
      <c r="D688" s="265"/>
      <c r="E688" s="265"/>
      <c r="F688" s="265"/>
      <c r="G688" s="265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11"/>
      <c r="Z688" s="211"/>
      <c r="AA688" s="211"/>
      <c r="AB688" s="211"/>
      <c r="AC688" s="211"/>
      <c r="AD688" s="211"/>
      <c r="AE688" s="211"/>
      <c r="AF688" s="211"/>
      <c r="AG688" s="211" t="s">
        <v>233</v>
      </c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</row>
    <row r="689" spans="1:60" outlineLevel="1" x14ac:dyDescent="0.2">
      <c r="A689" s="218"/>
      <c r="B689" s="219"/>
      <c r="C689" s="267" t="s">
        <v>244</v>
      </c>
      <c r="D689" s="257"/>
      <c r="E689" s="258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11"/>
      <c r="Z689" s="211"/>
      <c r="AA689" s="211"/>
      <c r="AB689" s="211"/>
      <c r="AC689" s="211"/>
      <c r="AD689" s="211"/>
      <c r="AE689" s="211"/>
      <c r="AF689" s="211"/>
      <c r="AG689" s="211" t="s">
        <v>197</v>
      </c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</row>
    <row r="690" spans="1:60" outlineLevel="1" x14ac:dyDescent="0.2">
      <c r="A690" s="218"/>
      <c r="B690" s="219"/>
      <c r="C690" s="268" t="s">
        <v>702</v>
      </c>
      <c r="D690" s="257"/>
      <c r="E690" s="258">
        <v>246.9</v>
      </c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11"/>
      <c r="Z690" s="211"/>
      <c r="AA690" s="211"/>
      <c r="AB690" s="211"/>
      <c r="AC690" s="211"/>
      <c r="AD690" s="211"/>
      <c r="AE690" s="211"/>
      <c r="AF690" s="211"/>
      <c r="AG690" s="211" t="s">
        <v>197</v>
      </c>
      <c r="AH690" s="211">
        <v>2</v>
      </c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</row>
    <row r="691" spans="1:60" outlineLevel="1" x14ac:dyDescent="0.2">
      <c r="A691" s="218"/>
      <c r="B691" s="219"/>
      <c r="C691" s="268" t="s">
        <v>703</v>
      </c>
      <c r="D691" s="257"/>
      <c r="E691" s="258">
        <v>152</v>
      </c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1"/>
      <c r="Z691" s="211"/>
      <c r="AA691" s="211"/>
      <c r="AB691" s="211"/>
      <c r="AC691" s="211"/>
      <c r="AD691" s="211"/>
      <c r="AE691" s="211"/>
      <c r="AF691" s="211"/>
      <c r="AG691" s="211" t="s">
        <v>197</v>
      </c>
      <c r="AH691" s="211">
        <v>2</v>
      </c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</row>
    <row r="692" spans="1:60" outlineLevel="1" x14ac:dyDescent="0.2">
      <c r="A692" s="218"/>
      <c r="B692" s="219"/>
      <c r="C692" s="269" t="s">
        <v>247</v>
      </c>
      <c r="D692" s="259"/>
      <c r="E692" s="260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11"/>
      <c r="Z692" s="211"/>
      <c r="AA692" s="211"/>
      <c r="AB692" s="211"/>
      <c r="AC692" s="211"/>
      <c r="AD692" s="211"/>
      <c r="AE692" s="211"/>
      <c r="AF692" s="211"/>
      <c r="AG692" s="211" t="s">
        <v>197</v>
      </c>
      <c r="AH692" s="211">
        <v>3</v>
      </c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</row>
    <row r="693" spans="1:60" outlineLevel="1" x14ac:dyDescent="0.2">
      <c r="A693" s="218"/>
      <c r="B693" s="219"/>
      <c r="C693" s="267" t="s">
        <v>248</v>
      </c>
      <c r="D693" s="257"/>
      <c r="E693" s="258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1"/>
      <c r="Z693" s="211"/>
      <c r="AA693" s="211"/>
      <c r="AB693" s="211"/>
      <c r="AC693" s="211"/>
      <c r="AD693" s="211"/>
      <c r="AE693" s="211"/>
      <c r="AF693" s="211"/>
      <c r="AG693" s="211" t="s">
        <v>197</v>
      </c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</row>
    <row r="694" spans="1:60" outlineLevel="1" x14ac:dyDescent="0.2">
      <c r="A694" s="218"/>
      <c r="B694" s="219"/>
      <c r="C694" s="253" t="s">
        <v>704</v>
      </c>
      <c r="D694" s="221"/>
      <c r="E694" s="222">
        <v>398.9</v>
      </c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11"/>
      <c r="Z694" s="211"/>
      <c r="AA694" s="211"/>
      <c r="AB694" s="211"/>
      <c r="AC694" s="211"/>
      <c r="AD694" s="211"/>
      <c r="AE694" s="211"/>
      <c r="AF694" s="211"/>
      <c r="AG694" s="211" t="s">
        <v>197</v>
      </c>
      <c r="AH694" s="211">
        <v>0</v>
      </c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</row>
    <row r="695" spans="1:60" outlineLevel="1" x14ac:dyDescent="0.2">
      <c r="A695" s="230">
        <v>93</v>
      </c>
      <c r="B695" s="231" t="s">
        <v>705</v>
      </c>
      <c r="C695" s="249" t="s">
        <v>706</v>
      </c>
      <c r="D695" s="232" t="s">
        <v>225</v>
      </c>
      <c r="E695" s="233">
        <v>3.82944</v>
      </c>
      <c r="F695" s="234"/>
      <c r="G695" s="235">
        <f>ROUND(E695*F695,2)</f>
        <v>0</v>
      </c>
      <c r="H695" s="234"/>
      <c r="I695" s="235">
        <f>ROUND(E695*H695,2)</f>
        <v>0</v>
      </c>
      <c r="J695" s="234"/>
      <c r="K695" s="235">
        <f>ROUND(E695*J695,2)</f>
        <v>0</v>
      </c>
      <c r="L695" s="235">
        <v>21</v>
      </c>
      <c r="M695" s="235">
        <f>G695*(1+L695/100)</f>
        <v>0</v>
      </c>
      <c r="N695" s="235">
        <v>2.9100000000000001E-2</v>
      </c>
      <c r="O695" s="235">
        <f>ROUND(E695*N695,2)</f>
        <v>0.11</v>
      </c>
      <c r="P695" s="235">
        <v>0</v>
      </c>
      <c r="Q695" s="235">
        <f>ROUND(E695*P695,2)</f>
        <v>0</v>
      </c>
      <c r="R695" s="235" t="s">
        <v>667</v>
      </c>
      <c r="S695" s="235" t="s">
        <v>148</v>
      </c>
      <c r="T695" s="236" t="s">
        <v>148</v>
      </c>
      <c r="U695" s="220">
        <v>0</v>
      </c>
      <c r="V695" s="220">
        <f>ROUND(E695*U695,2)</f>
        <v>0</v>
      </c>
      <c r="W695" s="220"/>
      <c r="X695" s="220" t="s">
        <v>181</v>
      </c>
      <c r="Y695" s="211"/>
      <c r="Z695" s="211"/>
      <c r="AA695" s="211"/>
      <c r="AB695" s="211"/>
      <c r="AC695" s="211"/>
      <c r="AD695" s="211"/>
      <c r="AE695" s="211"/>
      <c r="AF695" s="211"/>
      <c r="AG695" s="211" t="s">
        <v>270</v>
      </c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</row>
    <row r="696" spans="1:60" outlineLevel="1" x14ac:dyDescent="0.2">
      <c r="A696" s="218"/>
      <c r="B696" s="219"/>
      <c r="C696" s="267" t="s">
        <v>244</v>
      </c>
      <c r="D696" s="257"/>
      <c r="E696" s="258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11"/>
      <c r="Z696" s="211"/>
      <c r="AA696" s="211"/>
      <c r="AB696" s="211"/>
      <c r="AC696" s="211"/>
      <c r="AD696" s="211"/>
      <c r="AE696" s="211"/>
      <c r="AF696" s="211"/>
      <c r="AG696" s="211" t="s">
        <v>197</v>
      </c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</row>
    <row r="697" spans="1:60" outlineLevel="1" x14ac:dyDescent="0.2">
      <c r="A697" s="218"/>
      <c r="B697" s="219"/>
      <c r="C697" s="268" t="s">
        <v>702</v>
      </c>
      <c r="D697" s="257"/>
      <c r="E697" s="258">
        <v>246.9</v>
      </c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11"/>
      <c r="Z697" s="211"/>
      <c r="AA697" s="211"/>
      <c r="AB697" s="211"/>
      <c r="AC697" s="211"/>
      <c r="AD697" s="211"/>
      <c r="AE697" s="211"/>
      <c r="AF697" s="211"/>
      <c r="AG697" s="211" t="s">
        <v>197</v>
      </c>
      <c r="AH697" s="211">
        <v>2</v>
      </c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</row>
    <row r="698" spans="1:60" outlineLevel="1" x14ac:dyDescent="0.2">
      <c r="A698" s="218"/>
      <c r="B698" s="219"/>
      <c r="C698" s="268" t="s">
        <v>703</v>
      </c>
      <c r="D698" s="257"/>
      <c r="E698" s="258">
        <v>152</v>
      </c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11"/>
      <c r="Z698" s="211"/>
      <c r="AA698" s="211"/>
      <c r="AB698" s="211"/>
      <c r="AC698" s="211"/>
      <c r="AD698" s="211"/>
      <c r="AE698" s="211"/>
      <c r="AF698" s="211"/>
      <c r="AG698" s="211" t="s">
        <v>197</v>
      </c>
      <c r="AH698" s="211">
        <v>2</v>
      </c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</row>
    <row r="699" spans="1:60" outlineLevel="1" x14ac:dyDescent="0.2">
      <c r="A699" s="218"/>
      <c r="B699" s="219"/>
      <c r="C699" s="269" t="s">
        <v>247</v>
      </c>
      <c r="D699" s="259"/>
      <c r="E699" s="260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11"/>
      <c r="Z699" s="211"/>
      <c r="AA699" s="211"/>
      <c r="AB699" s="211"/>
      <c r="AC699" s="211"/>
      <c r="AD699" s="211"/>
      <c r="AE699" s="211"/>
      <c r="AF699" s="211"/>
      <c r="AG699" s="211" t="s">
        <v>197</v>
      </c>
      <c r="AH699" s="211">
        <v>3</v>
      </c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</row>
    <row r="700" spans="1:60" outlineLevel="1" x14ac:dyDescent="0.2">
      <c r="A700" s="218"/>
      <c r="B700" s="219"/>
      <c r="C700" s="267" t="s">
        <v>248</v>
      </c>
      <c r="D700" s="257"/>
      <c r="E700" s="258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11"/>
      <c r="Z700" s="211"/>
      <c r="AA700" s="211"/>
      <c r="AB700" s="211"/>
      <c r="AC700" s="211"/>
      <c r="AD700" s="211"/>
      <c r="AE700" s="211"/>
      <c r="AF700" s="211"/>
      <c r="AG700" s="211" t="s">
        <v>197</v>
      </c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</row>
    <row r="701" spans="1:60" outlineLevel="1" x14ac:dyDescent="0.2">
      <c r="A701" s="218"/>
      <c r="B701" s="219"/>
      <c r="C701" s="253" t="s">
        <v>707</v>
      </c>
      <c r="D701" s="221"/>
      <c r="E701" s="222">
        <v>3.83</v>
      </c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1"/>
      <c r="Z701" s="211"/>
      <c r="AA701" s="211"/>
      <c r="AB701" s="211"/>
      <c r="AC701" s="211"/>
      <c r="AD701" s="211"/>
      <c r="AE701" s="211"/>
      <c r="AF701" s="211"/>
      <c r="AG701" s="211" t="s">
        <v>197</v>
      </c>
      <c r="AH701" s="211">
        <v>0</v>
      </c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</row>
    <row r="702" spans="1:60" ht="33.75" outlineLevel="1" x14ac:dyDescent="0.2">
      <c r="A702" s="230">
        <v>94</v>
      </c>
      <c r="B702" s="231" t="s">
        <v>708</v>
      </c>
      <c r="C702" s="249" t="s">
        <v>709</v>
      </c>
      <c r="D702" s="232" t="s">
        <v>356</v>
      </c>
      <c r="E702" s="233">
        <v>745.02</v>
      </c>
      <c r="F702" s="234"/>
      <c r="G702" s="235">
        <f>ROUND(E702*F702,2)</f>
        <v>0</v>
      </c>
      <c r="H702" s="234"/>
      <c r="I702" s="235">
        <f>ROUND(E702*H702,2)</f>
        <v>0</v>
      </c>
      <c r="J702" s="234"/>
      <c r="K702" s="235">
        <f>ROUND(E702*J702,2)</f>
        <v>0</v>
      </c>
      <c r="L702" s="235">
        <v>21</v>
      </c>
      <c r="M702" s="235">
        <f>G702*(1+L702/100)</f>
        <v>0</v>
      </c>
      <c r="N702" s="235">
        <v>1.6000000000000001E-4</v>
      </c>
      <c r="O702" s="235">
        <f>ROUND(E702*N702,2)</f>
        <v>0.12</v>
      </c>
      <c r="P702" s="235">
        <v>0</v>
      </c>
      <c r="Q702" s="235">
        <f>ROUND(E702*P702,2)</f>
        <v>0</v>
      </c>
      <c r="R702" s="235" t="s">
        <v>667</v>
      </c>
      <c r="S702" s="235" t="s">
        <v>148</v>
      </c>
      <c r="T702" s="236" t="s">
        <v>148</v>
      </c>
      <c r="U702" s="220">
        <v>0.24399999999999999</v>
      </c>
      <c r="V702" s="220">
        <f>ROUND(E702*U702,2)</f>
        <v>181.78</v>
      </c>
      <c r="W702" s="220"/>
      <c r="X702" s="220" t="s">
        <v>181</v>
      </c>
      <c r="Y702" s="211"/>
      <c r="Z702" s="211"/>
      <c r="AA702" s="211"/>
      <c r="AB702" s="211"/>
      <c r="AC702" s="211"/>
      <c r="AD702" s="211"/>
      <c r="AE702" s="211"/>
      <c r="AF702" s="211"/>
      <c r="AG702" s="211" t="s">
        <v>270</v>
      </c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</row>
    <row r="703" spans="1:60" outlineLevel="1" x14ac:dyDescent="0.2">
      <c r="A703" s="218"/>
      <c r="B703" s="219"/>
      <c r="C703" s="253" t="s">
        <v>710</v>
      </c>
      <c r="D703" s="221"/>
      <c r="E703" s="222">
        <v>745.02</v>
      </c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11"/>
      <c r="Z703" s="211"/>
      <c r="AA703" s="211"/>
      <c r="AB703" s="211"/>
      <c r="AC703" s="211"/>
      <c r="AD703" s="211"/>
      <c r="AE703" s="211"/>
      <c r="AF703" s="211"/>
      <c r="AG703" s="211" t="s">
        <v>197</v>
      </c>
      <c r="AH703" s="211">
        <v>0</v>
      </c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</row>
    <row r="704" spans="1:60" outlineLevel="1" x14ac:dyDescent="0.2">
      <c r="A704" s="230">
        <v>95</v>
      </c>
      <c r="B704" s="231" t="s">
        <v>711</v>
      </c>
      <c r="C704" s="249" t="s">
        <v>712</v>
      </c>
      <c r="D704" s="232" t="s">
        <v>225</v>
      </c>
      <c r="E704" s="233">
        <v>27.118729999999999</v>
      </c>
      <c r="F704" s="234"/>
      <c r="G704" s="235">
        <f>ROUND(E704*F704,2)</f>
        <v>0</v>
      </c>
      <c r="H704" s="234"/>
      <c r="I704" s="235">
        <f>ROUND(E704*H704,2)</f>
        <v>0</v>
      </c>
      <c r="J704" s="234"/>
      <c r="K704" s="235">
        <f>ROUND(E704*J704,2)</f>
        <v>0</v>
      </c>
      <c r="L704" s="235">
        <v>21</v>
      </c>
      <c r="M704" s="235">
        <f>G704*(1+L704/100)</f>
        <v>0</v>
      </c>
      <c r="N704" s="235">
        <v>3.1099999999999999E-3</v>
      </c>
      <c r="O704" s="235">
        <f>ROUND(E704*N704,2)</f>
        <v>0.08</v>
      </c>
      <c r="P704" s="235">
        <v>0</v>
      </c>
      <c r="Q704" s="235">
        <f>ROUND(E704*P704,2)</f>
        <v>0</v>
      </c>
      <c r="R704" s="235" t="s">
        <v>667</v>
      </c>
      <c r="S704" s="235" t="s">
        <v>148</v>
      </c>
      <c r="T704" s="236" t="s">
        <v>148</v>
      </c>
      <c r="U704" s="220">
        <v>0</v>
      </c>
      <c r="V704" s="220">
        <f>ROUND(E704*U704,2)</f>
        <v>0</v>
      </c>
      <c r="W704" s="220"/>
      <c r="X704" s="220" t="s">
        <v>181</v>
      </c>
      <c r="Y704" s="211"/>
      <c r="Z704" s="211"/>
      <c r="AA704" s="211"/>
      <c r="AB704" s="211"/>
      <c r="AC704" s="211"/>
      <c r="AD704" s="211"/>
      <c r="AE704" s="211"/>
      <c r="AF704" s="211"/>
      <c r="AG704" s="211" t="s">
        <v>270</v>
      </c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</row>
    <row r="705" spans="1:60" outlineLevel="1" x14ac:dyDescent="0.2">
      <c r="A705" s="218"/>
      <c r="B705" s="219"/>
      <c r="C705" s="253" t="s">
        <v>713</v>
      </c>
      <c r="D705" s="221"/>
      <c r="E705" s="222">
        <v>27.12</v>
      </c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11"/>
      <c r="Z705" s="211"/>
      <c r="AA705" s="211"/>
      <c r="AB705" s="211"/>
      <c r="AC705" s="211"/>
      <c r="AD705" s="211"/>
      <c r="AE705" s="211"/>
      <c r="AF705" s="211"/>
      <c r="AG705" s="211" t="s">
        <v>197</v>
      </c>
      <c r="AH705" s="211">
        <v>0</v>
      </c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</row>
    <row r="706" spans="1:60" outlineLevel="1" x14ac:dyDescent="0.2">
      <c r="A706" s="230">
        <v>96</v>
      </c>
      <c r="B706" s="231" t="s">
        <v>714</v>
      </c>
      <c r="C706" s="249" t="s">
        <v>715</v>
      </c>
      <c r="D706" s="232" t="s">
        <v>282</v>
      </c>
      <c r="E706" s="233">
        <v>12.672000000000001</v>
      </c>
      <c r="F706" s="234"/>
      <c r="G706" s="235">
        <f>ROUND(E706*F706,2)</f>
        <v>0</v>
      </c>
      <c r="H706" s="234"/>
      <c r="I706" s="235">
        <f>ROUND(E706*H706,2)</f>
        <v>0</v>
      </c>
      <c r="J706" s="234"/>
      <c r="K706" s="235">
        <f>ROUND(E706*J706,2)</f>
        <v>0</v>
      </c>
      <c r="L706" s="235">
        <v>21</v>
      </c>
      <c r="M706" s="235">
        <f>G706*(1+L706/100)</f>
        <v>0</v>
      </c>
      <c r="N706" s="235">
        <v>6.0000000000000002E-5</v>
      </c>
      <c r="O706" s="235">
        <f>ROUND(E706*N706,2)</f>
        <v>0</v>
      </c>
      <c r="P706" s="235">
        <v>0</v>
      </c>
      <c r="Q706" s="235">
        <f>ROUND(E706*P706,2)</f>
        <v>0</v>
      </c>
      <c r="R706" s="235" t="s">
        <v>716</v>
      </c>
      <c r="S706" s="235" t="s">
        <v>148</v>
      </c>
      <c r="T706" s="236" t="s">
        <v>148</v>
      </c>
      <c r="U706" s="220">
        <v>0.42599999999999999</v>
      </c>
      <c r="V706" s="220">
        <f>ROUND(E706*U706,2)</f>
        <v>5.4</v>
      </c>
      <c r="W706" s="220"/>
      <c r="X706" s="220" t="s">
        <v>181</v>
      </c>
      <c r="Y706" s="211"/>
      <c r="Z706" s="211"/>
      <c r="AA706" s="211"/>
      <c r="AB706" s="211"/>
      <c r="AC706" s="211"/>
      <c r="AD706" s="211"/>
      <c r="AE706" s="211"/>
      <c r="AF706" s="211"/>
      <c r="AG706" s="211" t="s">
        <v>270</v>
      </c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</row>
    <row r="707" spans="1:60" outlineLevel="1" x14ac:dyDescent="0.2">
      <c r="A707" s="218"/>
      <c r="B707" s="219"/>
      <c r="C707" s="253" t="s">
        <v>717</v>
      </c>
      <c r="D707" s="221"/>
      <c r="E707" s="222">
        <v>12.67</v>
      </c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1"/>
      <c r="Z707" s="211"/>
      <c r="AA707" s="211"/>
      <c r="AB707" s="211"/>
      <c r="AC707" s="211"/>
      <c r="AD707" s="211"/>
      <c r="AE707" s="211"/>
      <c r="AF707" s="211"/>
      <c r="AG707" s="211" t="s">
        <v>197</v>
      </c>
      <c r="AH707" s="211">
        <v>0</v>
      </c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</row>
    <row r="708" spans="1:60" outlineLevel="1" x14ac:dyDescent="0.2">
      <c r="A708" s="230">
        <v>97</v>
      </c>
      <c r="B708" s="231" t="s">
        <v>718</v>
      </c>
      <c r="C708" s="249" t="s">
        <v>719</v>
      </c>
      <c r="D708" s="232" t="s">
        <v>720</v>
      </c>
      <c r="E708" s="233">
        <v>4</v>
      </c>
      <c r="F708" s="234"/>
      <c r="G708" s="235">
        <f>ROUND(E708*F708,2)</f>
        <v>0</v>
      </c>
      <c r="H708" s="234"/>
      <c r="I708" s="235">
        <f>ROUND(E708*H708,2)</f>
        <v>0</v>
      </c>
      <c r="J708" s="234"/>
      <c r="K708" s="235">
        <f>ROUND(E708*J708,2)</f>
        <v>0</v>
      </c>
      <c r="L708" s="235">
        <v>21</v>
      </c>
      <c r="M708" s="235">
        <f>G708*(1+L708/100)</f>
        <v>0</v>
      </c>
      <c r="N708" s="235">
        <v>0</v>
      </c>
      <c r="O708" s="235">
        <f>ROUND(E708*N708,2)</f>
        <v>0</v>
      </c>
      <c r="P708" s="235">
        <v>0</v>
      </c>
      <c r="Q708" s="235">
        <f>ROUND(E708*P708,2)</f>
        <v>0</v>
      </c>
      <c r="R708" s="235"/>
      <c r="S708" s="235" t="s">
        <v>180</v>
      </c>
      <c r="T708" s="236" t="s">
        <v>149</v>
      </c>
      <c r="U708" s="220">
        <v>0</v>
      </c>
      <c r="V708" s="220">
        <f>ROUND(E708*U708,2)</f>
        <v>0</v>
      </c>
      <c r="W708" s="220"/>
      <c r="X708" s="220" t="s">
        <v>181</v>
      </c>
      <c r="Y708" s="211"/>
      <c r="Z708" s="211"/>
      <c r="AA708" s="211"/>
      <c r="AB708" s="211"/>
      <c r="AC708" s="211"/>
      <c r="AD708" s="211"/>
      <c r="AE708" s="211"/>
      <c r="AF708" s="211"/>
      <c r="AG708" s="211" t="s">
        <v>182</v>
      </c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</row>
    <row r="709" spans="1:60" outlineLevel="1" x14ac:dyDescent="0.2">
      <c r="A709" s="218"/>
      <c r="B709" s="219"/>
      <c r="C709" s="253" t="s">
        <v>721</v>
      </c>
      <c r="D709" s="221"/>
      <c r="E709" s="222">
        <v>4</v>
      </c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1"/>
      <c r="Z709" s="211"/>
      <c r="AA709" s="211"/>
      <c r="AB709" s="211"/>
      <c r="AC709" s="211"/>
      <c r="AD709" s="211"/>
      <c r="AE709" s="211"/>
      <c r="AF709" s="211"/>
      <c r="AG709" s="211" t="s">
        <v>197</v>
      </c>
      <c r="AH709" s="211">
        <v>0</v>
      </c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</row>
    <row r="710" spans="1:60" outlineLevel="1" x14ac:dyDescent="0.2">
      <c r="A710" s="230">
        <v>98</v>
      </c>
      <c r="B710" s="231" t="s">
        <v>722</v>
      </c>
      <c r="C710" s="249" t="s">
        <v>723</v>
      </c>
      <c r="D710" s="232" t="s">
        <v>720</v>
      </c>
      <c r="E710" s="233">
        <v>1</v>
      </c>
      <c r="F710" s="234"/>
      <c r="G710" s="235">
        <f>ROUND(E710*F710,2)</f>
        <v>0</v>
      </c>
      <c r="H710" s="234"/>
      <c r="I710" s="235">
        <f>ROUND(E710*H710,2)</f>
        <v>0</v>
      </c>
      <c r="J710" s="234"/>
      <c r="K710" s="235">
        <f>ROUND(E710*J710,2)</f>
        <v>0</v>
      </c>
      <c r="L710" s="235">
        <v>21</v>
      </c>
      <c r="M710" s="235">
        <f>G710*(1+L710/100)</f>
        <v>0</v>
      </c>
      <c r="N710" s="235">
        <v>0</v>
      </c>
      <c r="O710" s="235">
        <f>ROUND(E710*N710,2)</f>
        <v>0</v>
      </c>
      <c r="P710" s="235">
        <v>0</v>
      </c>
      <c r="Q710" s="235">
        <f>ROUND(E710*P710,2)</f>
        <v>0</v>
      </c>
      <c r="R710" s="235"/>
      <c r="S710" s="235" t="s">
        <v>180</v>
      </c>
      <c r="T710" s="236" t="s">
        <v>149</v>
      </c>
      <c r="U710" s="220">
        <v>0</v>
      </c>
      <c r="V710" s="220">
        <f>ROUND(E710*U710,2)</f>
        <v>0</v>
      </c>
      <c r="W710" s="220"/>
      <c r="X710" s="220" t="s">
        <v>181</v>
      </c>
      <c r="Y710" s="211"/>
      <c r="Z710" s="211"/>
      <c r="AA710" s="211"/>
      <c r="AB710" s="211"/>
      <c r="AC710" s="211"/>
      <c r="AD710" s="211"/>
      <c r="AE710" s="211"/>
      <c r="AF710" s="211"/>
      <c r="AG710" s="211" t="s">
        <v>182</v>
      </c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</row>
    <row r="711" spans="1:60" outlineLevel="1" x14ac:dyDescent="0.2">
      <c r="A711" s="218"/>
      <c r="B711" s="219"/>
      <c r="C711" s="253" t="s">
        <v>724</v>
      </c>
      <c r="D711" s="221"/>
      <c r="E711" s="222">
        <v>1</v>
      </c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1"/>
      <c r="Z711" s="211"/>
      <c r="AA711" s="211"/>
      <c r="AB711" s="211"/>
      <c r="AC711" s="211"/>
      <c r="AD711" s="211"/>
      <c r="AE711" s="211"/>
      <c r="AF711" s="211"/>
      <c r="AG711" s="211" t="s">
        <v>197</v>
      </c>
      <c r="AH711" s="211">
        <v>0</v>
      </c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</row>
    <row r="712" spans="1:60" outlineLevel="1" x14ac:dyDescent="0.2">
      <c r="A712" s="230">
        <v>99</v>
      </c>
      <c r="B712" s="231" t="s">
        <v>725</v>
      </c>
      <c r="C712" s="249" t="s">
        <v>726</v>
      </c>
      <c r="D712" s="232" t="s">
        <v>213</v>
      </c>
      <c r="E712" s="233">
        <v>1</v>
      </c>
      <c r="F712" s="234"/>
      <c r="G712" s="235">
        <f>ROUND(E712*F712,2)</f>
        <v>0</v>
      </c>
      <c r="H712" s="234"/>
      <c r="I712" s="235">
        <f>ROUND(E712*H712,2)</f>
        <v>0</v>
      </c>
      <c r="J712" s="234"/>
      <c r="K712" s="235">
        <f>ROUND(E712*J712,2)</f>
        <v>0</v>
      </c>
      <c r="L712" s="235">
        <v>21</v>
      </c>
      <c r="M712" s="235">
        <f>G712*(1+L712/100)</f>
        <v>0</v>
      </c>
      <c r="N712" s="235">
        <v>0</v>
      </c>
      <c r="O712" s="235">
        <f>ROUND(E712*N712,2)</f>
        <v>0</v>
      </c>
      <c r="P712" s="235">
        <v>0</v>
      </c>
      <c r="Q712" s="235">
        <f>ROUND(E712*P712,2)</f>
        <v>0</v>
      </c>
      <c r="R712" s="235"/>
      <c r="S712" s="235" t="s">
        <v>180</v>
      </c>
      <c r="T712" s="236" t="s">
        <v>149</v>
      </c>
      <c r="U712" s="220">
        <v>0</v>
      </c>
      <c r="V712" s="220">
        <f>ROUND(E712*U712,2)</f>
        <v>0</v>
      </c>
      <c r="W712" s="220"/>
      <c r="X712" s="220" t="s">
        <v>181</v>
      </c>
      <c r="Y712" s="211"/>
      <c r="Z712" s="211"/>
      <c r="AA712" s="211"/>
      <c r="AB712" s="211"/>
      <c r="AC712" s="211"/>
      <c r="AD712" s="211"/>
      <c r="AE712" s="211"/>
      <c r="AF712" s="211"/>
      <c r="AG712" s="211" t="s">
        <v>182</v>
      </c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</row>
    <row r="713" spans="1:60" outlineLevel="1" x14ac:dyDescent="0.2">
      <c r="A713" s="218"/>
      <c r="B713" s="219"/>
      <c r="C713" s="253" t="s">
        <v>727</v>
      </c>
      <c r="D713" s="221"/>
      <c r="E713" s="222">
        <v>1</v>
      </c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11"/>
      <c r="Z713" s="211"/>
      <c r="AA713" s="211"/>
      <c r="AB713" s="211"/>
      <c r="AC713" s="211"/>
      <c r="AD713" s="211"/>
      <c r="AE713" s="211"/>
      <c r="AF713" s="211"/>
      <c r="AG713" s="211" t="s">
        <v>197</v>
      </c>
      <c r="AH713" s="211">
        <v>0</v>
      </c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</row>
    <row r="714" spans="1:60" outlineLevel="1" x14ac:dyDescent="0.2">
      <c r="A714" s="230">
        <v>100</v>
      </c>
      <c r="B714" s="231" t="s">
        <v>728</v>
      </c>
      <c r="C714" s="249" t="s">
        <v>729</v>
      </c>
      <c r="D714" s="232" t="s">
        <v>289</v>
      </c>
      <c r="E714" s="233">
        <v>1.3690000000000001E-2</v>
      </c>
      <c r="F714" s="234"/>
      <c r="G714" s="235">
        <f>ROUND(E714*F714,2)</f>
        <v>0</v>
      </c>
      <c r="H714" s="234"/>
      <c r="I714" s="235">
        <f>ROUND(E714*H714,2)</f>
        <v>0</v>
      </c>
      <c r="J714" s="234"/>
      <c r="K714" s="235">
        <f>ROUND(E714*J714,2)</f>
        <v>0</v>
      </c>
      <c r="L714" s="235">
        <v>21</v>
      </c>
      <c r="M714" s="235">
        <f>G714*(1+L714/100)</f>
        <v>0</v>
      </c>
      <c r="N714" s="235">
        <v>1</v>
      </c>
      <c r="O714" s="235">
        <f>ROUND(E714*N714,2)</f>
        <v>0.01</v>
      </c>
      <c r="P714" s="235">
        <v>0</v>
      </c>
      <c r="Q714" s="235">
        <f>ROUND(E714*P714,2)</f>
        <v>0</v>
      </c>
      <c r="R714" s="235" t="s">
        <v>262</v>
      </c>
      <c r="S714" s="235" t="s">
        <v>148</v>
      </c>
      <c r="T714" s="236" t="s">
        <v>148</v>
      </c>
      <c r="U714" s="220">
        <v>0</v>
      </c>
      <c r="V714" s="220">
        <f>ROUND(E714*U714,2)</f>
        <v>0</v>
      </c>
      <c r="W714" s="220"/>
      <c r="X714" s="220" t="s">
        <v>263</v>
      </c>
      <c r="Y714" s="211"/>
      <c r="Z714" s="211"/>
      <c r="AA714" s="211"/>
      <c r="AB714" s="211"/>
      <c r="AC714" s="211"/>
      <c r="AD714" s="211"/>
      <c r="AE714" s="211"/>
      <c r="AF714" s="211"/>
      <c r="AG714" s="211" t="s">
        <v>264</v>
      </c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</row>
    <row r="715" spans="1:60" outlineLevel="1" x14ac:dyDescent="0.2">
      <c r="A715" s="218"/>
      <c r="B715" s="219"/>
      <c r="C715" s="253" t="s">
        <v>730</v>
      </c>
      <c r="D715" s="221"/>
      <c r="E715" s="222">
        <v>0.01</v>
      </c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11"/>
      <c r="Z715" s="211"/>
      <c r="AA715" s="211"/>
      <c r="AB715" s="211"/>
      <c r="AC715" s="211"/>
      <c r="AD715" s="211"/>
      <c r="AE715" s="211"/>
      <c r="AF715" s="211"/>
      <c r="AG715" s="211" t="s">
        <v>197</v>
      </c>
      <c r="AH715" s="211">
        <v>0</v>
      </c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</row>
    <row r="716" spans="1:60" outlineLevel="1" x14ac:dyDescent="0.2">
      <c r="A716" s="230">
        <v>101</v>
      </c>
      <c r="B716" s="231" t="s">
        <v>731</v>
      </c>
      <c r="C716" s="249" t="s">
        <v>732</v>
      </c>
      <c r="D716" s="232" t="s">
        <v>230</v>
      </c>
      <c r="E716" s="233">
        <v>168</v>
      </c>
      <c r="F716" s="234"/>
      <c r="G716" s="235">
        <f>ROUND(E716*F716,2)</f>
        <v>0</v>
      </c>
      <c r="H716" s="234"/>
      <c r="I716" s="235">
        <f>ROUND(E716*H716,2)</f>
        <v>0</v>
      </c>
      <c r="J716" s="234"/>
      <c r="K716" s="235">
        <f>ROUND(E716*J716,2)</f>
        <v>0</v>
      </c>
      <c r="L716" s="235">
        <v>21</v>
      </c>
      <c r="M716" s="235">
        <f>G716*(1+L716/100)</f>
        <v>0</v>
      </c>
      <c r="N716" s="235">
        <v>0</v>
      </c>
      <c r="O716" s="235">
        <f>ROUND(E716*N716,2)</f>
        <v>0</v>
      </c>
      <c r="P716" s="235">
        <v>0</v>
      </c>
      <c r="Q716" s="235">
        <f>ROUND(E716*P716,2)</f>
        <v>0</v>
      </c>
      <c r="R716" s="235" t="s">
        <v>262</v>
      </c>
      <c r="S716" s="235" t="s">
        <v>148</v>
      </c>
      <c r="T716" s="236" t="s">
        <v>148</v>
      </c>
      <c r="U716" s="220">
        <v>0</v>
      </c>
      <c r="V716" s="220">
        <f>ROUND(E716*U716,2)</f>
        <v>0</v>
      </c>
      <c r="W716" s="220"/>
      <c r="X716" s="220" t="s">
        <v>263</v>
      </c>
      <c r="Y716" s="211"/>
      <c r="Z716" s="211"/>
      <c r="AA716" s="211"/>
      <c r="AB716" s="211"/>
      <c r="AC716" s="211"/>
      <c r="AD716" s="211"/>
      <c r="AE716" s="211"/>
      <c r="AF716" s="211"/>
      <c r="AG716" s="211" t="s">
        <v>264</v>
      </c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</row>
    <row r="717" spans="1:60" outlineLevel="1" x14ac:dyDescent="0.2">
      <c r="A717" s="218"/>
      <c r="B717" s="219"/>
      <c r="C717" s="253" t="s">
        <v>733</v>
      </c>
      <c r="D717" s="221"/>
      <c r="E717" s="222">
        <v>120</v>
      </c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11"/>
      <c r="Z717" s="211"/>
      <c r="AA717" s="211"/>
      <c r="AB717" s="211"/>
      <c r="AC717" s="211"/>
      <c r="AD717" s="211"/>
      <c r="AE717" s="211"/>
      <c r="AF717" s="211"/>
      <c r="AG717" s="211" t="s">
        <v>197</v>
      </c>
      <c r="AH717" s="211">
        <v>0</v>
      </c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</row>
    <row r="718" spans="1:60" outlineLevel="1" x14ac:dyDescent="0.2">
      <c r="A718" s="218"/>
      <c r="B718" s="219"/>
      <c r="C718" s="253" t="s">
        <v>734</v>
      </c>
      <c r="D718" s="221"/>
      <c r="E718" s="222">
        <v>48</v>
      </c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11"/>
      <c r="Z718" s="211"/>
      <c r="AA718" s="211"/>
      <c r="AB718" s="211"/>
      <c r="AC718" s="211"/>
      <c r="AD718" s="211"/>
      <c r="AE718" s="211"/>
      <c r="AF718" s="211"/>
      <c r="AG718" s="211" t="s">
        <v>197</v>
      </c>
      <c r="AH718" s="211">
        <v>0</v>
      </c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</row>
    <row r="719" spans="1:60" ht="22.5" outlineLevel="1" x14ac:dyDescent="0.2">
      <c r="A719" s="230">
        <v>102</v>
      </c>
      <c r="B719" s="231" t="s">
        <v>735</v>
      </c>
      <c r="C719" s="249" t="s">
        <v>736</v>
      </c>
      <c r="D719" s="232" t="s">
        <v>737</v>
      </c>
      <c r="E719" s="233">
        <v>0.16800000000000001</v>
      </c>
      <c r="F719" s="234"/>
      <c r="G719" s="235">
        <f>ROUND(E719*F719,2)</f>
        <v>0</v>
      </c>
      <c r="H719" s="234"/>
      <c r="I719" s="235">
        <f>ROUND(E719*H719,2)</f>
        <v>0</v>
      </c>
      <c r="J719" s="234"/>
      <c r="K719" s="235">
        <f>ROUND(E719*J719,2)</f>
        <v>0</v>
      </c>
      <c r="L719" s="235">
        <v>21</v>
      </c>
      <c r="M719" s="235">
        <f>G719*(1+L719/100)</f>
        <v>0</v>
      </c>
      <c r="N719" s="235">
        <v>9.3700000000000006E-2</v>
      </c>
      <c r="O719" s="235">
        <f>ROUND(E719*N719,2)</f>
        <v>0.02</v>
      </c>
      <c r="P719" s="235">
        <v>0</v>
      </c>
      <c r="Q719" s="235">
        <f>ROUND(E719*P719,2)</f>
        <v>0</v>
      </c>
      <c r="R719" s="235" t="s">
        <v>262</v>
      </c>
      <c r="S719" s="235" t="s">
        <v>148</v>
      </c>
      <c r="T719" s="236" t="s">
        <v>148</v>
      </c>
      <c r="U719" s="220">
        <v>0</v>
      </c>
      <c r="V719" s="220">
        <f>ROUND(E719*U719,2)</f>
        <v>0</v>
      </c>
      <c r="W719" s="220"/>
      <c r="X719" s="220" t="s">
        <v>263</v>
      </c>
      <c r="Y719" s="211"/>
      <c r="Z719" s="211"/>
      <c r="AA719" s="211"/>
      <c r="AB719" s="211"/>
      <c r="AC719" s="211"/>
      <c r="AD719" s="211"/>
      <c r="AE719" s="211"/>
      <c r="AF719" s="211"/>
      <c r="AG719" s="211" t="s">
        <v>264</v>
      </c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</row>
    <row r="720" spans="1:60" outlineLevel="1" x14ac:dyDescent="0.2">
      <c r="A720" s="218"/>
      <c r="B720" s="219"/>
      <c r="C720" s="253" t="s">
        <v>738</v>
      </c>
      <c r="D720" s="221"/>
      <c r="E720" s="222">
        <v>0.12</v>
      </c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11"/>
      <c r="Z720" s="211"/>
      <c r="AA720" s="211"/>
      <c r="AB720" s="211"/>
      <c r="AC720" s="211"/>
      <c r="AD720" s="211"/>
      <c r="AE720" s="211"/>
      <c r="AF720" s="211"/>
      <c r="AG720" s="211" t="s">
        <v>197</v>
      </c>
      <c r="AH720" s="211">
        <v>0</v>
      </c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</row>
    <row r="721" spans="1:60" outlineLevel="1" x14ac:dyDescent="0.2">
      <c r="A721" s="218"/>
      <c r="B721" s="219"/>
      <c r="C721" s="253" t="s">
        <v>739</v>
      </c>
      <c r="D721" s="221"/>
      <c r="E721" s="222">
        <v>0.05</v>
      </c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11"/>
      <c r="Z721" s="211"/>
      <c r="AA721" s="211"/>
      <c r="AB721" s="211"/>
      <c r="AC721" s="211"/>
      <c r="AD721" s="211"/>
      <c r="AE721" s="211"/>
      <c r="AF721" s="211"/>
      <c r="AG721" s="211" t="s">
        <v>197</v>
      </c>
      <c r="AH721" s="211">
        <v>0</v>
      </c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</row>
    <row r="722" spans="1:60" ht="33.75" outlineLevel="1" x14ac:dyDescent="0.2">
      <c r="A722" s="230">
        <v>103</v>
      </c>
      <c r="B722" s="231" t="s">
        <v>740</v>
      </c>
      <c r="C722" s="249" t="s">
        <v>741</v>
      </c>
      <c r="D722" s="232" t="s">
        <v>230</v>
      </c>
      <c r="E722" s="233">
        <v>42</v>
      </c>
      <c r="F722" s="234"/>
      <c r="G722" s="235">
        <f>ROUND(E722*F722,2)</f>
        <v>0</v>
      </c>
      <c r="H722" s="234"/>
      <c r="I722" s="235">
        <f>ROUND(E722*H722,2)</f>
        <v>0</v>
      </c>
      <c r="J722" s="234"/>
      <c r="K722" s="235">
        <f>ROUND(E722*J722,2)</f>
        <v>0</v>
      </c>
      <c r="L722" s="235">
        <v>21</v>
      </c>
      <c r="M722" s="235">
        <f>G722*(1+L722/100)</f>
        <v>0</v>
      </c>
      <c r="N722" s="235">
        <v>4.2000000000000002E-4</v>
      </c>
      <c r="O722" s="235">
        <f>ROUND(E722*N722,2)</f>
        <v>0.02</v>
      </c>
      <c r="P722" s="235">
        <v>0</v>
      </c>
      <c r="Q722" s="235">
        <f>ROUND(E722*P722,2)</f>
        <v>0</v>
      </c>
      <c r="R722" s="235" t="s">
        <v>262</v>
      </c>
      <c r="S722" s="235" t="s">
        <v>148</v>
      </c>
      <c r="T722" s="236" t="s">
        <v>148</v>
      </c>
      <c r="U722" s="220">
        <v>0</v>
      </c>
      <c r="V722" s="220">
        <f>ROUND(E722*U722,2)</f>
        <v>0</v>
      </c>
      <c r="W722" s="220"/>
      <c r="X722" s="220" t="s">
        <v>263</v>
      </c>
      <c r="Y722" s="211"/>
      <c r="Z722" s="211"/>
      <c r="AA722" s="211"/>
      <c r="AB722" s="211"/>
      <c r="AC722" s="211"/>
      <c r="AD722" s="211"/>
      <c r="AE722" s="211"/>
      <c r="AF722" s="211"/>
      <c r="AG722" s="211" t="s">
        <v>264</v>
      </c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</row>
    <row r="723" spans="1:60" outlineLevel="1" x14ac:dyDescent="0.2">
      <c r="A723" s="218"/>
      <c r="B723" s="219"/>
      <c r="C723" s="253" t="s">
        <v>742</v>
      </c>
      <c r="D723" s="221"/>
      <c r="E723" s="222">
        <v>20</v>
      </c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11"/>
      <c r="Z723" s="211"/>
      <c r="AA723" s="211"/>
      <c r="AB723" s="211"/>
      <c r="AC723" s="211"/>
      <c r="AD723" s="211"/>
      <c r="AE723" s="211"/>
      <c r="AF723" s="211"/>
      <c r="AG723" s="211" t="s">
        <v>197</v>
      </c>
      <c r="AH723" s="211">
        <v>0</v>
      </c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</row>
    <row r="724" spans="1:60" outlineLevel="1" x14ac:dyDescent="0.2">
      <c r="A724" s="218"/>
      <c r="B724" s="219"/>
      <c r="C724" s="270" t="s">
        <v>743</v>
      </c>
      <c r="D724" s="261"/>
      <c r="E724" s="262">
        <v>22</v>
      </c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11"/>
      <c r="Z724" s="211"/>
      <c r="AA724" s="211"/>
      <c r="AB724" s="211"/>
      <c r="AC724" s="211"/>
      <c r="AD724" s="211"/>
      <c r="AE724" s="211"/>
      <c r="AF724" s="211"/>
      <c r="AG724" s="211" t="s">
        <v>197</v>
      </c>
      <c r="AH724" s="211">
        <v>4</v>
      </c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</row>
    <row r="725" spans="1:60" outlineLevel="1" x14ac:dyDescent="0.2">
      <c r="A725" s="218"/>
      <c r="B725" s="219"/>
      <c r="C725" s="270" t="s">
        <v>744</v>
      </c>
      <c r="D725" s="261"/>
      <c r="E725" s="262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11"/>
      <c r="Z725" s="211"/>
      <c r="AA725" s="211"/>
      <c r="AB725" s="211"/>
      <c r="AC725" s="211"/>
      <c r="AD725" s="211"/>
      <c r="AE725" s="211"/>
      <c r="AF725" s="211"/>
      <c r="AG725" s="211" t="s">
        <v>197</v>
      </c>
      <c r="AH725" s="211">
        <v>4</v>
      </c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</row>
    <row r="726" spans="1:60" outlineLevel="1" x14ac:dyDescent="0.2">
      <c r="A726" s="230">
        <v>104</v>
      </c>
      <c r="B726" s="231" t="s">
        <v>745</v>
      </c>
      <c r="C726" s="249" t="s">
        <v>746</v>
      </c>
      <c r="D726" s="232" t="s">
        <v>356</v>
      </c>
      <c r="E726" s="233">
        <v>21.42</v>
      </c>
      <c r="F726" s="234"/>
      <c r="G726" s="235">
        <f>ROUND(E726*F726,2)</f>
        <v>0</v>
      </c>
      <c r="H726" s="234"/>
      <c r="I726" s="235">
        <f>ROUND(E726*H726,2)</f>
        <v>0</v>
      </c>
      <c r="J726" s="234"/>
      <c r="K726" s="235">
        <f>ROUND(E726*J726,2)</f>
        <v>0</v>
      </c>
      <c r="L726" s="235">
        <v>21</v>
      </c>
      <c r="M726" s="235">
        <f>G726*(1+L726/100)</f>
        <v>0</v>
      </c>
      <c r="N726" s="235">
        <v>1.33E-3</v>
      </c>
      <c r="O726" s="235">
        <f>ROUND(E726*N726,2)</f>
        <v>0.03</v>
      </c>
      <c r="P726" s="235">
        <v>0</v>
      </c>
      <c r="Q726" s="235">
        <f>ROUND(E726*P726,2)</f>
        <v>0</v>
      </c>
      <c r="R726" s="235" t="s">
        <v>262</v>
      </c>
      <c r="S726" s="235" t="s">
        <v>148</v>
      </c>
      <c r="T726" s="236" t="s">
        <v>148</v>
      </c>
      <c r="U726" s="220">
        <v>0</v>
      </c>
      <c r="V726" s="220">
        <f>ROUND(E726*U726,2)</f>
        <v>0</v>
      </c>
      <c r="W726" s="220"/>
      <c r="X726" s="220" t="s">
        <v>263</v>
      </c>
      <c r="Y726" s="211"/>
      <c r="Z726" s="211"/>
      <c r="AA726" s="211"/>
      <c r="AB726" s="211"/>
      <c r="AC726" s="211"/>
      <c r="AD726" s="211"/>
      <c r="AE726" s="211"/>
      <c r="AF726" s="211"/>
      <c r="AG726" s="211" t="s">
        <v>264</v>
      </c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</row>
    <row r="727" spans="1:60" outlineLevel="1" x14ac:dyDescent="0.2">
      <c r="A727" s="218"/>
      <c r="B727" s="219"/>
      <c r="C727" s="253" t="s">
        <v>747</v>
      </c>
      <c r="D727" s="221"/>
      <c r="E727" s="222">
        <v>6</v>
      </c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11"/>
      <c r="Z727" s="211"/>
      <c r="AA727" s="211"/>
      <c r="AB727" s="211"/>
      <c r="AC727" s="211"/>
      <c r="AD727" s="211"/>
      <c r="AE727" s="211"/>
      <c r="AF727" s="211"/>
      <c r="AG727" s="211" t="s">
        <v>197</v>
      </c>
      <c r="AH727" s="211">
        <v>0</v>
      </c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</row>
    <row r="728" spans="1:60" outlineLevel="1" x14ac:dyDescent="0.2">
      <c r="A728" s="218"/>
      <c r="B728" s="219"/>
      <c r="C728" s="253" t="s">
        <v>748</v>
      </c>
      <c r="D728" s="221"/>
      <c r="E728" s="222">
        <v>4.2</v>
      </c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11"/>
      <c r="Z728" s="211"/>
      <c r="AA728" s="211"/>
      <c r="AB728" s="211"/>
      <c r="AC728" s="211"/>
      <c r="AD728" s="211"/>
      <c r="AE728" s="211"/>
      <c r="AF728" s="211"/>
      <c r="AG728" s="211" t="s">
        <v>197</v>
      </c>
      <c r="AH728" s="211">
        <v>0</v>
      </c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</row>
    <row r="729" spans="1:60" outlineLevel="1" x14ac:dyDescent="0.2">
      <c r="A729" s="218"/>
      <c r="B729" s="219"/>
      <c r="C729" s="270" t="s">
        <v>743</v>
      </c>
      <c r="D729" s="261"/>
      <c r="E729" s="262">
        <v>11.22</v>
      </c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11"/>
      <c r="Z729" s="211"/>
      <c r="AA729" s="211"/>
      <c r="AB729" s="211"/>
      <c r="AC729" s="211"/>
      <c r="AD729" s="211"/>
      <c r="AE729" s="211"/>
      <c r="AF729" s="211"/>
      <c r="AG729" s="211" t="s">
        <v>197</v>
      </c>
      <c r="AH729" s="211">
        <v>4</v>
      </c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</row>
    <row r="730" spans="1:60" outlineLevel="1" x14ac:dyDescent="0.2">
      <c r="A730" s="218"/>
      <c r="B730" s="219"/>
      <c r="C730" s="270" t="s">
        <v>744</v>
      </c>
      <c r="D730" s="261"/>
      <c r="E730" s="262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11"/>
      <c r="Z730" s="211"/>
      <c r="AA730" s="211"/>
      <c r="AB730" s="211"/>
      <c r="AC730" s="211"/>
      <c r="AD730" s="211"/>
      <c r="AE730" s="211"/>
      <c r="AF730" s="211"/>
      <c r="AG730" s="211" t="s">
        <v>197</v>
      </c>
      <c r="AH730" s="211">
        <v>4</v>
      </c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</row>
    <row r="731" spans="1:60" outlineLevel="1" x14ac:dyDescent="0.2">
      <c r="A731" s="230">
        <v>105</v>
      </c>
      <c r="B731" s="231" t="s">
        <v>749</v>
      </c>
      <c r="C731" s="249" t="s">
        <v>750</v>
      </c>
      <c r="D731" s="232" t="s">
        <v>225</v>
      </c>
      <c r="E731" s="233">
        <v>12.56554</v>
      </c>
      <c r="F731" s="234"/>
      <c r="G731" s="235">
        <f>ROUND(E731*F731,2)</f>
        <v>0</v>
      </c>
      <c r="H731" s="234"/>
      <c r="I731" s="235">
        <f>ROUND(E731*H731,2)</f>
        <v>0</v>
      </c>
      <c r="J731" s="234"/>
      <c r="K731" s="235">
        <f>ROUND(E731*J731,2)</f>
        <v>0</v>
      </c>
      <c r="L731" s="235">
        <v>21</v>
      </c>
      <c r="M731" s="235">
        <f>G731*(1+L731/100)</f>
        <v>0</v>
      </c>
      <c r="N731" s="235">
        <v>0.55000000000000004</v>
      </c>
      <c r="O731" s="235">
        <f>ROUND(E731*N731,2)</f>
        <v>6.91</v>
      </c>
      <c r="P731" s="235">
        <v>0</v>
      </c>
      <c r="Q731" s="235">
        <f>ROUND(E731*P731,2)</f>
        <v>0</v>
      </c>
      <c r="R731" s="235"/>
      <c r="S731" s="235" t="s">
        <v>180</v>
      </c>
      <c r="T731" s="236" t="s">
        <v>149</v>
      </c>
      <c r="U731" s="220">
        <v>0</v>
      </c>
      <c r="V731" s="220">
        <f>ROUND(E731*U731,2)</f>
        <v>0</v>
      </c>
      <c r="W731" s="220"/>
      <c r="X731" s="220" t="s">
        <v>263</v>
      </c>
      <c r="Y731" s="211"/>
      <c r="Z731" s="211"/>
      <c r="AA731" s="211"/>
      <c r="AB731" s="211"/>
      <c r="AC731" s="211"/>
      <c r="AD731" s="211"/>
      <c r="AE731" s="211"/>
      <c r="AF731" s="211"/>
      <c r="AG731" s="211" t="s">
        <v>264</v>
      </c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</row>
    <row r="732" spans="1:60" outlineLevel="1" x14ac:dyDescent="0.2">
      <c r="A732" s="218"/>
      <c r="B732" s="219"/>
      <c r="C732" s="267" t="s">
        <v>244</v>
      </c>
      <c r="D732" s="257"/>
      <c r="E732" s="258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11"/>
      <c r="Z732" s="211"/>
      <c r="AA732" s="211"/>
      <c r="AB732" s="211"/>
      <c r="AC732" s="211"/>
      <c r="AD732" s="211"/>
      <c r="AE732" s="211"/>
      <c r="AF732" s="211"/>
      <c r="AG732" s="211" t="s">
        <v>197</v>
      </c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</row>
    <row r="733" spans="1:60" outlineLevel="1" x14ac:dyDescent="0.2">
      <c r="A733" s="218"/>
      <c r="B733" s="219"/>
      <c r="C733" s="268" t="s">
        <v>695</v>
      </c>
      <c r="D733" s="257"/>
      <c r="E733" s="258">
        <v>98.84</v>
      </c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11"/>
      <c r="Z733" s="211"/>
      <c r="AA733" s="211"/>
      <c r="AB733" s="211"/>
      <c r="AC733" s="211"/>
      <c r="AD733" s="211"/>
      <c r="AE733" s="211"/>
      <c r="AF733" s="211"/>
      <c r="AG733" s="211" t="s">
        <v>197</v>
      </c>
      <c r="AH733" s="211">
        <v>2</v>
      </c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</row>
    <row r="734" spans="1:60" outlineLevel="1" x14ac:dyDescent="0.2">
      <c r="A734" s="218"/>
      <c r="B734" s="219"/>
      <c r="C734" s="268" t="s">
        <v>696</v>
      </c>
      <c r="D734" s="257"/>
      <c r="E734" s="258">
        <v>110.13</v>
      </c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11"/>
      <c r="Z734" s="211"/>
      <c r="AA734" s="211"/>
      <c r="AB734" s="211"/>
      <c r="AC734" s="211"/>
      <c r="AD734" s="211"/>
      <c r="AE734" s="211"/>
      <c r="AF734" s="211"/>
      <c r="AG734" s="211" t="s">
        <v>197</v>
      </c>
      <c r="AH734" s="211">
        <v>2</v>
      </c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</row>
    <row r="735" spans="1:60" outlineLevel="1" x14ac:dyDescent="0.2">
      <c r="A735" s="218"/>
      <c r="B735" s="219"/>
      <c r="C735" s="268" t="s">
        <v>697</v>
      </c>
      <c r="D735" s="257"/>
      <c r="E735" s="258">
        <v>247.96</v>
      </c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11"/>
      <c r="Z735" s="211"/>
      <c r="AA735" s="211"/>
      <c r="AB735" s="211"/>
      <c r="AC735" s="211"/>
      <c r="AD735" s="211"/>
      <c r="AE735" s="211"/>
      <c r="AF735" s="211"/>
      <c r="AG735" s="211" t="s">
        <v>197</v>
      </c>
      <c r="AH735" s="211">
        <v>2</v>
      </c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</row>
    <row r="736" spans="1:60" outlineLevel="1" x14ac:dyDescent="0.2">
      <c r="A736" s="218"/>
      <c r="B736" s="219"/>
      <c r="C736" s="269" t="s">
        <v>247</v>
      </c>
      <c r="D736" s="259"/>
      <c r="E736" s="260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11"/>
      <c r="Z736" s="211"/>
      <c r="AA736" s="211"/>
      <c r="AB736" s="211"/>
      <c r="AC736" s="211"/>
      <c r="AD736" s="211"/>
      <c r="AE736" s="211"/>
      <c r="AF736" s="211"/>
      <c r="AG736" s="211" t="s">
        <v>197</v>
      </c>
      <c r="AH736" s="211">
        <v>3</v>
      </c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</row>
    <row r="737" spans="1:60" outlineLevel="1" x14ac:dyDescent="0.2">
      <c r="A737" s="218"/>
      <c r="B737" s="219"/>
      <c r="C737" s="267" t="s">
        <v>248</v>
      </c>
      <c r="D737" s="257"/>
      <c r="E737" s="258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11"/>
      <c r="Z737" s="211"/>
      <c r="AA737" s="211"/>
      <c r="AB737" s="211"/>
      <c r="AC737" s="211"/>
      <c r="AD737" s="211"/>
      <c r="AE737" s="211"/>
      <c r="AF737" s="211"/>
      <c r="AG737" s="211" t="s">
        <v>197</v>
      </c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</row>
    <row r="738" spans="1:60" outlineLevel="1" x14ac:dyDescent="0.2">
      <c r="A738" s="218"/>
      <c r="B738" s="219"/>
      <c r="C738" s="253" t="s">
        <v>751</v>
      </c>
      <c r="D738" s="221"/>
      <c r="E738" s="222">
        <v>12.57</v>
      </c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11"/>
      <c r="Z738" s="211"/>
      <c r="AA738" s="211"/>
      <c r="AB738" s="211"/>
      <c r="AC738" s="211"/>
      <c r="AD738" s="211"/>
      <c r="AE738" s="211"/>
      <c r="AF738" s="211"/>
      <c r="AG738" s="211" t="s">
        <v>197</v>
      </c>
      <c r="AH738" s="211">
        <v>0</v>
      </c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</row>
    <row r="739" spans="1:60" outlineLevel="1" x14ac:dyDescent="0.2">
      <c r="A739" s="230">
        <v>106</v>
      </c>
      <c r="B739" s="231" t="s">
        <v>752</v>
      </c>
      <c r="C739" s="249" t="s">
        <v>753</v>
      </c>
      <c r="D739" s="232" t="s">
        <v>225</v>
      </c>
      <c r="E739" s="233">
        <v>8.0418199999999995</v>
      </c>
      <c r="F739" s="234"/>
      <c r="G739" s="235">
        <f>ROUND(E739*F739,2)</f>
        <v>0</v>
      </c>
      <c r="H739" s="234"/>
      <c r="I739" s="235">
        <f>ROUND(E739*H739,2)</f>
        <v>0</v>
      </c>
      <c r="J739" s="234"/>
      <c r="K739" s="235">
        <f>ROUND(E739*J739,2)</f>
        <v>0</v>
      </c>
      <c r="L739" s="235">
        <v>21</v>
      </c>
      <c r="M739" s="235">
        <f>G739*(1+L739/100)</f>
        <v>0</v>
      </c>
      <c r="N739" s="235">
        <v>0.55000000000000004</v>
      </c>
      <c r="O739" s="235">
        <f>ROUND(E739*N739,2)</f>
        <v>4.42</v>
      </c>
      <c r="P739" s="235">
        <v>0</v>
      </c>
      <c r="Q739" s="235">
        <f>ROUND(E739*P739,2)</f>
        <v>0</v>
      </c>
      <c r="R739" s="235"/>
      <c r="S739" s="235" t="s">
        <v>180</v>
      </c>
      <c r="T739" s="236" t="s">
        <v>149</v>
      </c>
      <c r="U739" s="220">
        <v>0</v>
      </c>
      <c r="V739" s="220">
        <f>ROUND(E739*U739,2)</f>
        <v>0</v>
      </c>
      <c r="W739" s="220"/>
      <c r="X739" s="220" t="s">
        <v>263</v>
      </c>
      <c r="Y739" s="211"/>
      <c r="Z739" s="211"/>
      <c r="AA739" s="211"/>
      <c r="AB739" s="211"/>
      <c r="AC739" s="211"/>
      <c r="AD739" s="211"/>
      <c r="AE739" s="211"/>
      <c r="AF739" s="211"/>
      <c r="AG739" s="211" t="s">
        <v>264</v>
      </c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</row>
    <row r="740" spans="1:60" outlineLevel="1" x14ac:dyDescent="0.2">
      <c r="A740" s="218"/>
      <c r="B740" s="219"/>
      <c r="C740" s="267" t="s">
        <v>244</v>
      </c>
      <c r="D740" s="257"/>
      <c r="E740" s="258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11"/>
      <c r="Z740" s="211"/>
      <c r="AA740" s="211"/>
      <c r="AB740" s="211"/>
      <c r="AC740" s="211"/>
      <c r="AD740" s="211"/>
      <c r="AE740" s="211"/>
      <c r="AF740" s="211"/>
      <c r="AG740" s="211" t="s">
        <v>197</v>
      </c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</row>
    <row r="741" spans="1:60" outlineLevel="1" x14ac:dyDescent="0.2">
      <c r="A741" s="218"/>
      <c r="B741" s="219"/>
      <c r="C741" s="268" t="s">
        <v>702</v>
      </c>
      <c r="D741" s="257"/>
      <c r="E741" s="258">
        <v>246.9</v>
      </c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11"/>
      <c r="Z741" s="211"/>
      <c r="AA741" s="211"/>
      <c r="AB741" s="211"/>
      <c r="AC741" s="211"/>
      <c r="AD741" s="211"/>
      <c r="AE741" s="211"/>
      <c r="AF741" s="211"/>
      <c r="AG741" s="211" t="s">
        <v>197</v>
      </c>
      <c r="AH741" s="211">
        <v>2</v>
      </c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</row>
    <row r="742" spans="1:60" outlineLevel="1" x14ac:dyDescent="0.2">
      <c r="A742" s="218"/>
      <c r="B742" s="219"/>
      <c r="C742" s="268" t="s">
        <v>703</v>
      </c>
      <c r="D742" s="257"/>
      <c r="E742" s="258">
        <v>152</v>
      </c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11"/>
      <c r="Z742" s="211"/>
      <c r="AA742" s="211"/>
      <c r="AB742" s="211"/>
      <c r="AC742" s="211"/>
      <c r="AD742" s="211"/>
      <c r="AE742" s="211"/>
      <c r="AF742" s="211"/>
      <c r="AG742" s="211" t="s">
        <v>197</v>
      </c>
      <c r="AH742" s="211">
        <v>2</v>
      </c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</row>
    <row r="743" spans="1:60" outlineLevel="1" x14ac:dyDescent="0.2">
      <c r="A743" s="218"/>
      <c r="B743" s="219"/>
      <c r="C743" s="269" t="s">
        <v>247</v>
      </c>
      <c r="D743" s="259"/>
      <c r="E743" s="260">
        <v>398.9</v>
      </c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11"/>
      <c r="Z743" s="211"/>
      <c r="AA743" s="211"/>
      <c r="AB743" s="211"/>
      <c r="AC743" s="211"/>
      <c r="AD743" s="211"/>
      <c r="AE743" s="211"/>
      <c r="AF743" s="211"/>
      <c r="AG743" s="211" t="s">
        <v>197</v>
      </c>
      <c r="AH743" s="211">
        <v>3</v>
      </c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</row>
    <row r="744" spans="1:60" outlineLevel="1" x14ac:dyDescent="0.2">
      <c r="A744" s="218"/>
      <c r="B744" s="219"/>
      <c r="C744" s="267" t="s">
        <v>248</v>
      </c>
      <c r="D744" s="257"/>
      <c r="E744" s="258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11"/>
      <c r="Z744" s="211"/>
      <c r="AA744" s="211"/>
      <c r="AB744" s="211"/>
      <c r="AC744" s="211"/>
      <c r="AD744" s="211"/>
      <c r="AE744" s="211"/>
      <c r="AF744" s="211"/>
      <c r="AG744" s="211" t="s">
        <v>197</v>
      </c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</row>
    <row r="745" spans="1:60" outlineLevel="1" x14ac:dyDescent="0.2">
      <c r="A745" s="218"/>
      <c r="B745" s="219"/>
      <c r="C745" s="253" t="s">
        <v>707</v>
      </c>
      <c r="D745" s="221"/>
      <c r="E745" s="222">
        <v>3.82944</v>
      </c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11"/>
      <c r="Z745" s="211"/>
      <c r="AA745" s="211"/>
      <c r="AB745" s="211"/>
      <c r="AC745" s="211"/>
      <c r="AD745" s="211"/>
      <c r="AE745" s="211"/>
      <c r="AF745" s="211"/>
      <c r="AG745" s="211" t="s">
        <v>197</v>
      </c>
      <c r="AH745" s="211">
        <v>0</v>
      </c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</row>
    <row r="746" spans="1:60" outlineLevel="1" x14ac:dyDescent="0.2">
      <c r="A746" s="218"/>
      <c r="B746" s="219"/>
      <c r="C746" s="270" t="s">
        <v>743</v>
      </c>
      <c r="D746" s="261"/>
      <c r="E746" s="262">
        <v>4.2123799999999996</v>
      </c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11"/>
      <c r="Z746" s="211"/>
      <c r="AA746" s="211"/>
      <c r="AB746" s="211"/>
      <c r="AC746" s="211"/>
      <c r="AD746" s="211"/>
      <c r="AE746" s="211"/>
      <c r="AF746" s="211"/>
      <c r="AG746" s="211" t="s">
        <v>197</v>
      </c>
      <c r="AH746" s="211">
        <v>4</v>
      </c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</row>
    <row r="747" spans="1:60" outlineLevel="1" x14ac:dyDescent="0.2">
      <c r="A747" s="218"/>
      <c r="B747" s="219"/>
      <c r="C747" s="270" t="s">
        <v>744</v>
      </c>
      <c r="D747" s="261"/>
      <c r="E747" s="262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11"/>
      <c r="Z747" s="211"/>
      <c r="AA747" s="211"/>
      <c r="AB747" s="211"/>
      <c r="AC747" s="211"/>
      <c r="AD747" s="211"/>
      <c r="AE747" s="211"/>
      <c r="AF747" s="211"/>
      <c r="AG747" s="211" t="s">
        <v>197</v>
      </c>
      <c r="AH747" s="211">
        <v>4</v>
      </c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</row>
    <row r="748" spans="1:60" outlineLevel="1" x14ac:dyDescent="0.2">
      <c r="A748" s="230">
        <v>107</v>
      </c>
      <c r="B748" s="231" t="s">
        <v>754</v>
      </c>
      <c r="C748" s="249" t="s">
        <v>755</v>
      </c>
      <c r="D748" s="232" t="s">
        <v>756</v>
      </c>
      <c r="E748" s="233">
        <v>0.11154</v>
      </c>
      <c r="F748" s="234"/>
      <c r="G748" s="235">
        <f>ROUND(E748*F748,2)</f>
        <v>0</v>
      </c>
      <c r="H748" s="234"/>
      <c r="I748" s="235">
        <f>ROUND(E748*H748,2)</f>
        <v>0</v>
      </c>
      <c r="J748" s="234"/>
      <c r="K748" s="235">
        <f>ROUND(E748*J748,2)</f>
        <v>0</v>
      </c>
      <c r="L748" s="235">
        <v>21</v>
      </c>
      <c r="M748" s="235">
        <f>G748*(1+L748/100)</f>
        <v>0</v>
      </c>
      <c r="N748" s="235">
        <v>0.55000000000000004</v>
      </c>
      <c r="O748" s="235">
        <f>ROUND(E748*N748,2)</f>
        <v>0.06</v>
      </c>
      <c r="P748" s="235">
        <v>0</v>
      </c>
      <c r="Q748" s="235">
        <f>ROUND(E748*P748,2)</f>
        <v>0</v>
      </c>
      <c r="R748" s="235"/>
      <c r="S748" s="235" t="s">
        <v>180</v>
      </c>
      <c r="T748" s="236" t="s">
        <v>149</v>
      </c>
      <c r="U748" s="220">
        <v>0</v>
      </c>
      <c r="V748" s="220">
        <f>ROUND(E748*U748,2)</f>
        <v>0</v>
      </c>
      <c r="W748" s="220"/>
      <c r="X748" s="220" t="s">
        <v>263</v>
      </c>
      <c r="Y748" s="211"/>
      <c r="Z748" s="211"/>
      <c r="AA748" s="211"/>
      <c r="AB748" s="211"/>
      <c r="AC748" s="211"/>
      <c r="AD748" s="211"/>
      <c r="AE748" s="211"/>
      <c r="AF748" s="211"/>
      <c r="AG748" s="211" t="s">
        <v>264</v>
      </c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</row>
    <row r="749" spans="1:60" outlineLevel="1" x14ac:dyDescent="0.2">
      <c r="A749" s="218"/>
      <c r="B749" s="219"/>
      <c r="C749" s="253" t="s">
        <v>757</v>
      </c>
      <c r="D749" s="221"/>
      <c r="E749" s="222">
        <v>0.11</v>
      </c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11"/>
      <c r="Z749" s="211"/>
      <c r="AA749" s="211"/>
      <c r="AB749" s="211"/>
      <c r="AC749" s="211"/>
      <c r="AD749" s="211"/>
      <c r="AE749" s="211"/>
      <c r="AF749" s="211"/>
      <c r="AG749" s="211" t="s">
        <v>197</v>
      </c>
      <c r="AH749" s="211">
        <v>0</v>
      </c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</row>
    <row r="750" spans="1:60" outlineLevel="1" x14ac:dyDescent="0.2">
      <c r="A750" s="230">
        <v>108</v>
      </c>
      <c r="B750" s="231" t="s">
        <v>758</v>
      </c>
      <c r="C750" s="249" t="s">
        <v>759</v>
      </c>
      <c r="D750" s="232" t="s">
        <v>225</v>
      </c>
      <c r="E750" s="233">
        <v>29.8306</v>
      </c>
      <c r="F750" s="234"/>
      <c r="G750" s="235">
        <f>ROUND(E750*F750,2)</f>
        <v>0</v>
      </c>
      <c r="H750" s="234"/>
      <c r="I750" s="235">
        <f>ROUND(E750*H750,2)</f>
        <v>0</v>
      </c>
      <c r="J750" s="234"/>
      <c r="K750" s="235">
        <f>ROUND(E750*J750,2)</f>
        <v>0</v>
      </c>
      <c r="L750" s="235">
        <v>21</v>
      </c>
      <c r="M750" s="235">
        <f>G750*(1+L750/100)</f>
        <v>0</v>
      </c>
      <c r="N750" s="235">
        <v>0.55000000000000004</v>
      </c>
      <c r="O750" s="235">
        <f>ROUND(E750*N750,2)</f>
        <v>16.41</v>
      </c>
      <c r="P750" s="235">
        <v>0</v>
      </c>
      <c r="Q750" s="235">
        <f>ROUND(E750*P750,2)</f>
        <v>0</v>
      </c>
      <c r="R750" s="235"/>
      <c r="S750" s="235" t="s">
        <v>180</v>
      </c>
      <c r="T750" s="236" t="s">
        <v>149</v>
      </c>
      <c r="U750" s="220">
        <v>0</v>
      </c>
      <c r="V750" s="220">
        <f>ROUND(E750*U750,2)</f>
        <v>0</v>
      </c>
      <c r="W750" s="220"/>
      <c r="X750" s="220" t="s">
        <v>263</v>
      </c>
      <c r="Y750" s="211"/>
      <c r="Z750" s="211"/>
      <c r="AA750" s="211"/>
      <c r="AB750" s="211"/>
      <c r="AC750" s="211"/>
      <c r="AD750" s="211"/>
      <c r="AE750" s="211"/>
      <c r="AF750" s="211"/>
      <c r="AG750" s="211" t="s">
        <v>264</v>
      </c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</row>
    <row r="751" spans="1:60" outlineLevel="1" x14ac:dyDescent="0.2">
      <c r="A751" s="218"/>
      <c r="B751" s="219"/>
      <c r="C751" s="253" t="s">
        <v>760</v>
      </c>
      <c r="D751" s="221"/>
      <c r="E751" s="222">
        <v>29.83</v>
      </c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11"/>
      <c r="Z751" s="211"/>
      <c r="AA751" s="211"/>
      <c r="AB751" s="211"/>
      <c r="AC751" s="211"/>
      <c r="AD751" s="211"/>
      <c r="AE751" s="211"/>
      <c r="AF751" s="211"/>
      <c r="AG751" s="211" t="s">
        <v>197</v>
      </c>
      <c r="AH751" s="211">
        <v>0</v>
      </c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</row>
    <row r="752" spans="1:60" outlineLevel="1" x14ac:dyDescent="0.2">
      <c r="A752" s="230">
        <v>109</v>
      </c>
      <c r="B752" s="231" t="s">
        <v>761</v>
      </c>
      <c r="C752" s="249" t="s">
        <v>762</v>
      </c>
      <c r="D752" s="232" t="s">
        <v>225</v>
      </c>
      <c r="E752" s="233">
        <v>6.2370000000000002E-2</v>
      </c>
      <c r="F752" s="234"/>
      <c r="G752" s="235">
        <f>ROUND(E752*F752,2)</f>
        <v>0</v>
      </c>
      <c r="H752" s="234"/>
      <c r="I752" s="235">
        <f>ROUND(E752*H752,2)</f>
        <v>0</v>
      </c>
      <c r="J752" s="234"/>
      <c r="K752" s="235">
        <f>ROUND(E752*J752,2)</f>
        <v>0</v>
      </c>
      <c r="L752" s="235">
        <v>21</v>
      </c>
      <c r="M752" s="235">
        <f>G752*(1+L752/100)</f>
        <v>0</v>
      </c>
      <c r="N752" s="235">
        <v>0.55000000000000004</v>
      </c>
      <c r="O752" s="235">
        <f>ROUND(E752*N752,2)</f>
        <v>0.03</v>
      </c>
      <c r="P752" s="235">
        <v>0</v>
      </c>
      <c r="Q752" s="235">
        <f>ROUND(E752*P752,2)</f>
        <v>0</v>
      </c>
      <c r="R752" s="235"/>
      <c r="S752" s="235" t="s">
        <v>180</v>
      </c>
      <c r="T752" s="236" t="s">
        <v>149</v>
      </c>
      <c r="U752" s="220">
        <v>0</v>
      </c>
      <c r="V752" s="220">
        <f>ROUND(E752*U752,2)</f>
        <v>0</v>
      </c>
      <c r="W752" s="220"/>
      <c r="X752" s="220" t="s">
        <v>263</v>
      </c>
      <c r="Y752" s="211"/>
      <c r="Z752" s="211"/>
      <c r="AA752" s="211"/>
      <c r="AB752" s="211"/>
      <c r="AC752" s="211"/>
      <c r="AD752" s="211"/>
      <c r="AE752" s="211"/>
      <c r="AF752" s="211"/>
      <c r="AG752" s="211" t="s">
        <v>264</v>
      </c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</row>
    <row r="753" spans="1:60" outlineLevel="1" x14ac:dyDescent="0.2">
      <c r="A753" s="218"/>
      <c r="B753" s="219"/>
      <c r="C753" s="253" t="s">
        <v>763</v>
      </c>
      <c r="D753" s="221"/>
      <c r="E753" s="222">
        <v>0.06</v>
      </c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11"/>
      <c r="Z753" s="211"/>
      <c r="AA753" s="211"/>
      <c r="AB753" s="211"/>
      <c r="AC753" s="211"/>
      <c r="AD753" s="211"/>
      <c r="AE753" s="211"/>
      <c r="AF753" s="211"/>
      <c r="AG753" s="211" t="s">
        <v>197</v>
      </c>
      <c r="AH753" s="211">
        <v>0</v>
      </c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</row>
    <row r="754" spans="1:60" outlineLevel="1" x14ac:dyDescent="0.2">
      <c r="A754" s="230">
        <v>110</v>
      </c>
      <c r="B754" s="231" t="s">
        <v>764</v>
      </c>
      <c r="C754" s="249" t="s">
        <v>765</v>
      </c>
      <c r="D754" s="232" t="s">
        <v>225</v>
      </c>
      <c r="E754" s="233">
        <v>0.2288</v>
      </c>
      <c r="F754" s="234"/>
      <c r="G754" s="235">
        <f>ROUND(E754*F754,2)</f>
        <v>0</v>
      </c>
      <c r="H754" s="234"/>
      <c r="I754" s="235">
        <f>ROUND(E754*H754,2)</f>
        <v>0</v>
      </c>
      <c r="J754" s="234"/>
      <c r="K754" s="235">
        <f>ROUND(E754*J754,2)</f>
        <v>0</v>
      </c>
      <c r="L754" s="235">
        <v>21</v>
      </c>
      <c r="M754" s="235">
        <f>G754*(1+L754/100)</f>
        <v>0</v>
      </c>
      <c r="N754" s="235">
        <v>0.55000000000000004</v>
      </c>
      <c r="O754" s="235">
        <f>ROUND(E754*N754,2)</f>
        <v>0.13</v>
      </c>
      <c r="P754" s="235">
        <v>0</v>
      </c>
      <c r="Q754" s="235">
        <f>ROUND(E754*P754,2)</f>
        <v>0</v>
      </c>
      <c r="R754" s="235" t="s">
        <v>262</v>
      </c>
      <c r="S754" s="235" t="s">
        <v>148</v>
      </c>
      <c r="T754" s="236" t="s">
        <v>148</v>
      </c>
      <c r="U754" s="220">
        <v>0</v>
      </c>
      <c r="V754" s="220">
        <f>ROUND(E754*U754,2)</f>
        <v>0</v>
      </c>
      <c r="W754" s="220"/>
      <c r="X754" s="220" t="s">
        <v>263</v>
      </c>
      <c r="Y754" s="211"/>
      <c r="Z754" s="211"/>
      <c r="AA754" s="211"/>
      <c r="AB754" s="211"/>
      <c r="AC754" s="211"/>
      <c r="AD754" s="211"/>
      <c r="AE754" s="211"/>
      <c r="AF754" s="211"/>
      <c r="AG754" s="211" t="s">
        <v>264</v>
      </c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</row>
    <row r="755" spans="1:60" outlineLevel="1" x14ac:dyDescent="0.2">
      <c r="A755" s="218"/>
      <c r="B755" s="219"/>
      <c r="C755" s="253" t="s">
        <v>766</v>
      </c>
      <c r="D755" s="221"/>
      <c r="E755" s="222">
        <v>0.23</v>
      </c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11"/>
      <c r="Z755" s="211"/>
      <c r="AA755" s="211"/>
      <c r="AB755" s="211"/>
      <c r="AC755" s="211"/>
      <c r="AD755" s="211"/>
      <c r="AE755" s="211"/>
      <c r="AF755" s="211"/>
      <c r="AG755" s="211" t="s">
        <v>197</v>
      </c>
      <c r="AH755" s="211">
        <v>0</v>
      </c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</row>
    <row r="756" spans="1:60" outlineLevel="1" x14ac:dyDescent="0.2">
      <c r="A756" s="230">
        <v>111</v>
      </c>
      <c r="B756" s="231" t="s">
        <v>767</v>
      </c>
      <c r="C756" s="249" t="s">
        <v>768</v>
      </c>
      <c r="D756" s="232" t="s">
        <v>225</v>
      </c>
      <c r="E756" s="233">
        <v>0.43120000000000003</v>
      </c>
      <c r="F756" s="234"/>
      <c r="G756" s="235">
        <f>ROUND(E756*F756,2)</f>
        <v>0</v>
      </c>
      <c r="H756" s="234"/>
      <c r="I756" s="235">
        <f>ROUND(E756*H756,2)</f>
        <v>0</v>
      </c>
      <c r="J756" s="234"/>
      <c r="K756" s="235">
        <f>ROUND(E756*J756,2)</f>
        <v>0</v>
      </c>
      <c r="L756" s="235">
        <v>21</v>
      </c>
      <c r="M756" s="235">
        <f>G756*(1+L756/100)</f>
        <v>0</v>
      </c>
      <c r="N756" s="235">
        <v>0.55000000000000004</v>
      </c>
      <c r="O756" s="235">
        <f>ROUND(E756*N756,2)</f>
        <v>0.24</v>
      </c>
      <c r="P756" s="235">
        <v>0</v>
      </c>
      <c r="Q756" s="235">
        <f>ROUND(E756*P756,2)</f>
        <v>0</v>
      </c>
      <c r="R756" s="235"/>
      <c r="S756" s="235" t="s">
        <v>180</v>
      </c>
      <c r="T756" s="236" t="s">
        <v>149</v>
      </c>
      <c r="U756" s="220">
        <v>0</v>
      </c>
      <c r="V756" s="220">
        <f>ROUND(E756*U756,2)</f>
        <v>0</v>
      </c>
      <c r="W756" s="220"/>
      <c r="X756" s="220" t="s">
        <v>263</v>
      </c>
      <c r="Y756" s="211"/>
      <c r="Z756" s="211"/>
      <c r="AA756" s="211"/>
      <c r="AB756" s="211"/>
      <c r="AC756" s="211"/>
      <c r="AD756" s="211"/>
      <c r="AE756" s="211"/>
      <c r="AF756" s="211"/>
      <c r="AG756" s="211" t="s">
        <v>264</v>
      </c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</row>
    <row r="757" spans="1:60" outlineLevel="1" x14ac:dyDescent="0.2">
      <c r="A757" s="218"/>
      <c r="B757" s="219"/>
      <c r="C757" s="267" t="s">
        <v>244</v>
      </c>
      <c r="D757" s="257"/>
      <c r="E757" s="258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11"/>
      <c r="Z757" s="211"/>
      <c r="AA757" s="211"/>
      <c r="AB757" s="211"/>
      <c r="AC757" s="211"/>
      <c r="AD757" s="211"/>
      <c r="AE757" s="211"/>
      <c r="AF757" s="211"/>
      <c r="AG757" s="211" t="s">
        <v>197</v>
      </c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</row>
    <row r="758" spans="1:60" outlineLevel="1" x14ac:dyDescent="0.2">
      <c r="A758" s="218"/>
      <c r="B758" s="219"/>
      <c r="C758" s="268" t="s">
        <v>677</v>
      </c>
      <c r="D758" s="257"/>
      <c r="E758" s="258">
        <v>5</v>
      </c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11"/>
      <c r="Z758" s="211"/>
      <c r="AA758" s="211"/>
      <c r="AB758" s="211"/>
      <c r="AC758" s="211"/>
      <c r="AD758" s="211"/>
      <c r="AE758" s="211"/>
      <c r="AF758" s="211"/>
      <c r="AG758" s="211" t="s">
        <v>197</v>
      </c>
      <c r="AH758" s="211">
        <v>2</v>
      </c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</row>
    <row r="759" spans="1:60" outlineLevel="1" x14ac:dyDescent="0.2">
      <c r="A759" s="218"/>
      <c r="B759" s="219"/>
      <c r="C759" s="268" t="s">
        <v>678</v>
      </c>
      <c r="D759" s="257"/>
      <c r="E759" s="258">
        <v>2</v>
      </c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11"/>
      <c r="Z759" s="211"/>
      <c r="AA759" s="211"/>
      <c r="AB759" s="211"/>
      <c r="AC759" s="211"/>
      <c r="AD759" s="211"/>
      <c r="AE759" s="211"/>
      <c r="AF759" s="211"/>
      <c r="AG759" s="211" t="s">
        <v>197</v>
      </c>
      <c r="AH759" s="211">
        <v>2</v>
      </c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</row>
    <row r="760" spans="1:60" outlineLevel="1" x14ac:dyDescent="0.2">
      <c r="A760" s="218"/>
      <c r="B760" s="219"/>
      <c r="C760" s="269" t="s">
        <v>247</v>
      </c>
      <c r="D760" s="259"/>
      <c r="E760" s="260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11"/>
      <c r="Z760" s="211"/>
      <c r="AA760" s="211"/>
      <c r="AB760" s="211"/>
      <c r="AC760" s="211"/>
      <c r="AD760" s="211"/>
      <c r="AE760" s="211"/>
      <c r="AF760" s="211"/>
      <c r="AG760" s="211" t="s">
        <v>197</v>
      </c>
      <c r="AH760" s="211">
        <v>3</v>
      </c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</row>
    <row r="761" spans="1:60" outlineLevel="1" x14ac:dyDescent="0.2">
      <c r="A761" s="218"/>
      <c r="B761" s="219"/>
      <c r="C761" s="267" t="s">
        <v>248</v>
      </c>
      <c r="D761" s="257"/>
      <c r="E761" s="258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11"/>
      <c r="Z761" s="211"/>
      <c r="AA761" s="211"/>
      <c r="AB761" s="211"/>
      <c r="AC761" s="211"/>
      <c r="AD761" s="211"/>
      <c r="AE761" s="211"/>
      <c r="AF761" s="211"/>
      <c r="AG761" s="211" t="s">
        <v>197</v>
      </c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</row>
    <row r="762" spans="1:60" outlineLevel="1" x14ac:dyDescent="0.2">
      <c r="A762" s="218"/>
      <c r="B762" s="219"/>
      <c r="C762" s="253" t="s">
        <v>769</v>
      </c>
      <c r="D762" s="221"/>
      <c r="E762" s="222">
        <v>0.43</v>
      </c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11"/>
      <c r="Z762" s="211"/>
      <c r="AA762" s="211"/>
      <c r="AB762" s="211"/>
      <c r="AC762" s="211"/>
      <c r="AD762" s="211"/>
      <c r="AE762" s="211"/>
      <c r="AF762" s="211"/>
      <c r="AG762" s="211" t="s">
        <v>197</v>
      </c>
      <c r="AH762" s="211">
        <v>0</v>
      </c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</row>
    <row r="763" spans="1:60" outlineLevel="1" x14ac:dyDescent="0.2">
      <c r="A763" s="230">
        <v>112</v>
      </c>
      <c r="B763" s="231" t="s">
        <v>770</v>
      </c>
      <c r="C763" s="249" t="s">
        <v>771</v>
      </c>
      <c r="D763" s="232" t="s">
        <v>225</v>
      </c>
      <c r="E763" s="233">
        <v>0.13200000000000001</v>
      </c>
      <c r="F763" s="234"/>
      <c r="G763" s="235">
        <f>ROUND(E763*F763,2)</f>
        <v>0</v>
      </c>
      <c r="H763" s="234"/>
      <c r="I763" s="235">
        <f>ROUND(E763*H763,2)</f>
        <v>0</v>
      </c>
      <c r="J763" s="234"/>
      <c r="K763" s="235">
        <f>ROUND(E763*J763,2)</f>
        <v>0</v>
      </c>
      <c r="L763" s="235">
        <v>21</v>
      </c>
      <c r="M763" s="235">
        <f>G763*(1+L763/100)</f>
        <v>0</v>
      </c>
      <c r="N763" s="235">
        <v>0.55000000000000004</v>
      </c>
      <c r="O763" s="235">
        <f>ROUND(E763*N763,2)</f>
        <v>7.0000000000000007E-2</v>
      </c>
      <c r="P763" s="235">
        <v>0</v>
      </c>
      <c r="Q763" s="235">
        <f>ROUND(E763*P763,2)</f>
        <v>0</v>
      </c>
      <c r="R763" s="235"/>
      <c r="S763" s="235" t="s">
        <v>180</v>
      </c>
      <c r="T763" s="236" t="s">
        <v>149</v>
      </c>
      <c r="U763" s="220">
        <v>0</v>
      </c>
      <c r="V763" s="220">
        <f>ROUND(E763*U763,2)</f>
        <v>0</v>
      </c>
      <c r="W763" s="220"/>
      <c r="X763" s="220" t="s">
        <v>263</v>
      </c>
      <c r="Y763" s="211"/>
      <c r="Z763" s="211"/>
      <c r="AA763" s="211"/>
      <c r="AB763" s="211"/>
      <c r="AC763" s="211"/>
      <c r="AD763" s="211"/>
      <c r="AE763" s="211"/>
      <c r="AF763" s="211"/>
      <c r="AG763" s="211" t="s">
        <v>264</v>
      </c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</row>
    <row r="764" spans="1:60" outlineLevel="1" x14ac:dyDescent="0.2">
      <c r="A764" s="218"/>
      <c r="B764" s="219"/>
      <c r="C764" s="253" t="s">
        <v>772</v>
      </c>
      <c r="D764" s="221"/>
      <c r="E764" s="222">
        <v>0.13</v>
      </c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11"/>
      <c r="Z764" s="211"/>
      <c r="AA764" s="211"/>
      <c r="AB764" s="211"/>
      <c r="AC764" s="211"/>
      <c r="AD764" s="211"/>
      <c r="AE764" s="211"/>
      <c r="AF764" s="211"/>
      <c r="AG764" s="211" t="s">
        <v>197</v>
      </c>
      <c r="AH764" s="211">
        <v>0</v>
      </c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</row>
    <row r="765" spans="1:60" outlineLevel="1" x14ac:dyDescent="0.2">
      <c r="A765" s="230">
        <v>113</v>
      </c>
      <c r="B765" s="231" t="s">
        <v>773</v>
      </c>
      <c r="C765" s="249" t="s">
        <v>774</v>
      </c>
      <c r="D765" s="232" t="s">
        <v>289</v>
      </c>
      <c r="E765" s="233">
        <v>27.609580000000001</v>
      </c>
      <c r="F765" s="234"/>
      <c r="G765" s="235">
        <f>ROUND(E765*F765,2)</f>
        <v>0</v>
      </c>
      <c r="H765" s="234"/>
      <c r="I765" s="235">
        <f>ROUND(E765*H765,2)</f>
        <v>0</v>
      </c>
      <c r="J765" s="234"/>
      <c r="K765" s="235">
        <f>ROUND(E765*J765,2)</f>
        <v>0</v>
      </c>
      <c r="L765" s="235">
        <v>21</v>
      </c>
      <c r="M765" s="235">
        <f>G765*(1+L765/100)</f>
        <v>0</v>
      </c>
      <c r="N765" s="235">
        <v>0</v>
      </c>
      <c r="O765" s="235">
        <f>ROUND(E765*N765,2)</f>
        <v>0</v>
      </c>
      <c r="P765" s="235">
        <v>0</v>
      </c>
      <c r="Q765" s="235">
        <f>ROUND(E765*P765,2)</f>
        <v>0</v>
      </c>
      <c r="R765" s="235" t="s">
        <v>667</v>
      </c>
      <c r="S765" s="235" t="s">
        <v>148</v>
      </c>
      <c r="T765" s="236" t="s">
        <v>148</v>
      </c>
      <c r="U765" s="220">
        <v>1.863</v>
      </c>
      <c r="V765" s="220">
        <f>ROUND(E765*U765,2)</f>
        <v>51.44</v>
      </c>
      <c r="W765" s="220"/>
      <c r="X765" s="220" t="s">
        <v>181</v>
      </c>
      <c r="Y765" s="211"/>
      <c r="Z765" s="211"/>
      <c r="AA765" s="211"/>
      <c r="AB765" s="211"/>
      <c r="AC765" s="211"/>
      <c r="AD765" s="211"/>
      <c r="AE765" s="211"/>
      <c r="AF765" s="211"/>
      <c r="AG765" s="211" t="s">
        <v>270</v>
      </c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</row>
    <row r="766" spans="1:60" outlineLevel="1" x14ac:dyDescent="0.2">
      <c r="A766" s="218"/>
      <c r="B766" s="219"/>
      <c r="C766" s="266" t="s">
        <v>664</v>
      </c>
      <c r="D766" s="265"/>
      <c r="E766" s="265"/>
      <c r="F766" s="265"/>
      <c r="G766" s="265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11"/>
      <c r="Z766" s="211"/>
      <c r="AA766" s="211"/>
      <c r="AB766" s="211"/>
      <c r="AC766" s="211"/>
      <c r="AD766" s="211"/>
      <c r="AE766" s="211"/>
      <c r="AF766" s="211"/>
      <c r="AG766" s="211" t="s">
        <v>233</v>
      </c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</row>
    <row r="767" spans="1:60" x14ac:dyDescent="0.2">
      <c r="A767" s="224" t="s">
        <v>143</v>
      </c>
      <c r="B767" s="225" t="s">
        <v>105</v>
      </c>
      <c r="C767" s="248" t="s">
        <v>106</v>
      </c>
      <c r="D767" s="226"/>
      <c r="E767" s="227"/>
      <c r="F767" s="228"/>
      <c r="G767" s="228">
        <f>SUMIF(AG768:AG791,"&lt;&gt;NOR",G768:G791)</f>
        <v>0</v>
      </c>
      <c r="H767" s="228"/>
      <c r="I767" s="228">
        <f>SUM(I768:I791)</f>
        <v>0</v>
      </c>
      <c r="J767" s="228"/>
      <c r="K767" s="228">
        <f>SUM(K768:K791)</f>
        <v>0</v>
      </c>
      <c r="L767" s="228"/>
      <c r="M767" s="228">
        <f>SUM(M768:M791)</f>
        <v>0</v>
      </c>
      <c r="N767" s="228"/>
      <c r="O767" s="228">
        <f>SUM(O768:O791)</f>
        <v>0.57999999999999996</v>
      </c>
      <c r="P767" s="228"/>
      <c r="Q767" s="228">
        <f>SUM(Q768:Q791)</f>
        <v>0</v>
      </c>
      <c r="R767" s="228"/>
      <c r="S767" s="228"/>
      <c r="T767" s="229"/>
      <c r="U767" s="223"/>
      <c r="V767" s="223">
        <f>SUM(V768:V791)</f>
        <v>2.87</v>
      </c>
      <c r="W767" s="223"/>
      <c r="X767" s="223"/>
      <c r="AG767" t="s">
        <v>144</v>
      </c>
    </row>
    <row r="768" spans="1:60" outlineLevel="1" x14ac:dyDescent="0.2">
      <c r="A768" s="230">
        <v>114</v>
      </c>
      <c r="B768" s="231" t="s">
        <v>775</v>
      </c>
      <c r="C768" s="249" t="s">
        <v>776</v>
      </c>
      <c r="D768" s="232" t="s">
        <v>356</v>
      </c>
      <c r="E768" s="233">
        <v>329.32</v>
      </c>
      <c r="F768" s="234"/>
      <c r="G768" s="235">
        <f>ROUND(E768*F768,2)</f>
        <v>0</v>
      </c>
      <c r="H768" s="234"/>
      <c r="I768" s="235">
        <f>ROUND(E768*H768,2)</f>
        <v>0</v>
      </c>
      <c r="J768" s="234"/>
      <c r="K768" s="235">
        <f>ROUND(E768*J768,2)</f>
        <v>0</v>
      </c>
      <c r="L768" s="235">
        <v>21</v>
      </c>
      <c r="M768" s="235">
        <f>G768*(1+L768/100)</f>
        <v>0</v>
      </c>
      <c r="N768" s="235">
        <v>1.7600000000000001E-3</v>
      </c>
      <c r="O768" s="235">
        <f>ROUND(E768*N768,2)</f>
        <v>0.57999999999999996</v>
      </c>
      <c r="P768" s="235">
        <v>0</v>
      </c>
      <c r="Q768" s="235">
        <f>ROUND(E768*P768,2)</f>
        <v>0</v>
      </c>
      <c r="R768" s="235"/>
      <c r="S768" s="235" t="s">
        <v>180</v>
      </c>
      <c r="T768" s="236" t="s">
        <v>149</v>
      </c>
      <c r="U768" s="220">
        <v>0</v>
      </c>
      <c r="V768" s="220">
        <f>ROUND(E768*U768,2)</f>
        <v>0</v>
      </c>
      <c r="W768" s="220"/>
      <c r="X768" s="220" t="s">
        <v>181</v>
      </c>
      <c r="Y768" s="211"/>
      <c r="Z768" s="211"/>
      <c r="AA768" s="211"/>
      <c r="AB768" s="211"/>
      <c r="AC768" s="211"/>
      <c r="AD768" s="211"/>
      <c r="AE768" s="211"/>
      <c r="AF768" s="211"/>
      <c r="AG768" s="211" t="s">
        <v>182</v>
      </c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</row>
    <row r="769" spans="1:60" outlineLevel="1" x14ac:dyDescent="0.2">
      <c r="A769" s="218"/>
      <c r="B769" s="219"/>
      <c r="C769" s="250" t="s">
        <v>777</v>
      </c>
      <c r="D769" s="237"/>
      <c r="E769" s="237"/>
      <c r="F769" s="237"/>
      <c r="G769" s="237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11"/>
      <c r="Z769" s="211"/>
      <c r="AA769" s="211"/>
      <c r="AB769" s="211"/>
      <c r="AC769" s="211"/>
      <c r="AD769" s="211"/>
      <c r="AE769" s="211"/>
      <c r="AF769" s="211"/>
      <c r="AG769" s="211" t="s">
        <v>153</v>
      </c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</row>
    <row r="770" spans="1:60" outlineLevel="1" x14ac:dyDescent="0.2">
      <c r="A770" s="218"/>
      <c r="B770" s="219"/>
      <c r="C770" s="251" t="s">
        <v>778</v>
      </c>
      <c r="D770" s="239"/>
      <c r="E770" s="239"/>
      <c r="F770" s="239"/>
      <c r="G770" s="239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11"/>
      <c r="Z770" s="211"/>
      <c r="AA770" s="211"/>
      <c r="AB770" s="211"/>
      <c r="AC770" s="211"/>
      <c r="AD770" s="211"/>
      <c r="AE770" s="211"/>
      <c r="AF770" s="211"/>
      <c r="AG770" s="211" t="s">
        <v>153</v>
      </c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</row>
    <row r="771" spans="1:60" outlineLevel="1" x14ac:dyDescent="0.2">
      <c r="A771" s="218"/>
      <c r="B771" s="219"/>
      <c r="C771" s="251" t="s">
        <v>779</v>
      </c>
      <c r="D771" s="239"/>
      <c r="E771" s="239"/>
      <c r="F771" s="239"/>
      <c r="G771" s="239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11"/>
      <c r="Z771" s="211"/>
      <c r="AA771" s="211"/>
      <c r="AB771" s="211"/>
      <c r="AC771" s="211"/>
      <c r="AD771" s="211"/>
      <c r="AE771" s="211"/>
      <c r="AF771" s="211"/>
      <c r="AG771" s="211" t="s">
        <v>153</v>
      </c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</row>
    <row r="772" spans="1:60" outlineLevel="1" x14ac:dyDescent="0.2">
      <c r="A772" s="218"/>
      <c r="B772" s="219"/>
      <c r="C772" s="253" t="s">
        <v>780</v>
      </c>
      <c r="D772" s="221"/>
      <c r="E772" s="222">
        <v>130</v>
      </c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11"/>
      <c r="Z772" s="211"/>
      <c r="AA772" s="211"/>
      <c r="AB772" s="211"/>
      <c r="AC772" s="211"/>
      <c r="AD772" s="211"/>
      <c r="AE772" s="211"/>
      <c r="AF772" s="211"/>
      <c r="AG772" s="211" t="s">
        <v>197</v>
      </c>
      <c r="AH772" s="211">
        <v>0</v>
      </c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</row>
    <row r="773" spans="1:60" outlineLevel="1" x14ac:dyDescent="0.2">
      <c r="A773" s="218"/>
      <c r="B773" s="219"/>
      <c r="C773" s="253" t="s">
        <v>781</v>
      </c>
      <c r="D773" s="221"/>
      <c r="E773" s="222">
        <v>3.24</v>
      </c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11"/>
      <c r="Z773" s="211"/>
      <c r="AA773" s="211"/>
      <c r="AB773" s="211"/>
      <c r="AC773" s="211"/>
      <c r="AD773" s="211"/>
      <c r="AE773" s="211"/>
      <c r="AF773" s="211"/>
      <c r="AG773" s="211" t="s">
        <v>197</v>
      </c>
      <c r="AH773" s="211">
        <v>0</v>
      </c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</row>
    <row r="774" spans="1:60" outlineLevel="1" x14ac:dyDescent="0.2">
      <c r="A774" s="218"/>
      <c r="B774" s="219"/>
      <c r="C774" s="253" t="s">
        <v>782</v>
      </c>
      <c r="D774" s="221"/>
      <c r="E774" s="222">
        <v>17.399999999999999</v>
      </c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11"/>
      <c r="Z774" s="211"/>
      <c r="AA774" s="211"/>
      <c r="AB774" s="211"/>
      <c r="AC774" s="211"/>
      <c r="AD774" s="211"/>
      <c r="AE774" s="211"/>
      <c r="AF774" s="211"/>
      <c r="AG774" s="211" t="s">
        <v>197</v>
      </c>
      <c r="AH774" s="211">
        <v>0</v>
      </c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</row>
    <row r="775" spans="1:60" outlineLevel="1" x14ac:dyDescent="0.2">
      <c r="A775" s="218"/>
      <c r="B775" s="219"/>
      <c r="C775" s="253" t="s">
        <v>783</v>
      </c>
      <c r="D775" s="221"/>
      <c r="E775" s="222">
        <v>2.4</v>
      </c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11"/>
      <c r="Z775" s="211"/>
      <c r="AA775" s="211"/>
      <c r="AB775" s="211"/>
      <c r="AC775" s="211"/>
      <c r="AD775" s="211"/>
      <c r="AE775" s="211"/>
      <c r="AF775" s="211"/>
      <c r="AG775" s="211" t="s">
        <v>197</v>
      </c>
      <c r="AH775" s="211">
        <v>0</v>
      </c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</row>
    <row r="776" spans="1:60" outlineLevel="1" x14ac:dyDescent="0.2">
      <c r="A776" s="218"/>
      <c r="B776" s="219"/>
      <c r="C776" s="253" t="s">
        <v>784</v>
      </c>
      <c r="D776" s="221"/>
      <c r="E776" s="222">
        <v>27</v>
      </c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11"/>
      <c r="Z776" s="211"/>
      <c r="AA776" s="211"/>
      <c r="AB776" s="211"/>
      <c r="AC776" s="211"/>
      <c r="AD776" s="211"/>
      <c r="AE776" s="211"/>
      <c r="AF776" s="211"/>
      <c r="AG776" s="211" t="s">
        <v>197</v>
      </c>
      <c r="AH776" s="211">
        <v>0</v>
      </c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</row>
    <row r="777" spans="1:60" outlineLevel="1" x14ac:dyDescent="0.2">
      <c r="A777" s="218"/>
      <c r="B777" s="219"/>
      <c r="C777" s="253" t="s">
        <v>785</v>
      </c>
      <c r="D777" s="221"/>
      <c r="E777" s="222">
        <v>2.06</v>
      </c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11"/>
      <c r="Z777" s="211"/>
      <c r="AA777" s="211"/>
      <c r="AB777" s="211"/>
      <c r="AC777" s="211"/>
      <c r="AD777" s="211"/>
      <c r="AE777" s="211"/>
      <c r="AF777" s="211"/>
      <c r="AG777" s="211" t="s">
        <v>197</v>
      </c>
      <c r="AH777" s="211">
        <v>0</v>
      </c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</row>
    <row r="778" spans="1:60" outlineLevel="1" x14ac:dyDescent="0.2">
      <c r="A778" s="218"/>
      <c r="B778" s="219"/>
      <c r="C778" s="253" t="s">
        <v>786</v>
      </c>
      <c r="D778" s="221"/>
      <c r="E778" s="222">
        <v>1.6</v>
      </c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11"/>
      <c r="Z778" s="211"/>
      <c r="AA778" s="211"/>
      <c r="AB778" s="211"/>
      <c r="AC778" s="211"/>
      <c r="AD778" s="211"/>
      <c r="AE778" s="211"/>
      <c r="AF778" s="211"/>
      <c r="AG778" s="211" t="s">
        <v>197</v>
      </c>
      <c r="AH778" s="211">
        <v>0</v>
      </c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</row>
    <row r="779" spans="1:60" outlineLevel="1" x14ac:dyDescent="0.2">
      <c r="A779" s="218"/>
      <c r="B779" s="219"/>
      <c r="C779" s="253" t="s">
        <v>787</v>
      </c>
      <c r="D779" s="221"/>
      <c r="E779" s="222">
        <v>31.25</v>
      </c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11"/>
      <c r="Z779" s="211"/>
      <c r="AA779" s="211"/>
      <c r="AB779" s="211"/>
      <c r="AC779" s="211"/>
      <c r="AD779" s="211"/>
      <c r="AE779" s="211"/>
      <c r="AF779" s="211"/>
      <c r="AG779" s="211" t="s">
        <v>197</v>
      </c>
      <c r="AH779" s="211">
        <v>0</v>
      </c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</row>
    <row r="780" spans="1:60" outlineLevel="1" x14ac:dyDescent="0.2">
      <c r="A780" s="218"/>
      <c r="B780" s="219"/>
      <c r="C780" s="253" t="s">
        <v>788</v>
      </c>
      <c r="D780" s="221"/>
      <c r="E780" s="222">
        <v>43.2</v>
      </c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11"/>
      <c r="Z780" s="211"/>
      <c r="AA780" s="211"/>
      <c r="AB780" s="211"/>
      <c r="AC780" s="211"/>
      <c r="AD780" s="211"/>
      <c r="AE780" s="211"/>
      <c r="AF780" s="211"/>
      <c r="AG780" s="211" t="s">
        <v>197</v>
      </c>
      <c r="AH780" s="211">
        <v>0</v>
      </c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</row>
    <row r="781" spans="1:60" outlineLevel="1" x14ac:dyDescent="0.2">
      <c r="A781" s="218"/>
      <c r="B781" s="219"/>
      <c r="C781" s="253" t="s">
        <v>789</v>
      </c>
      <c r="D781" s="221"/>
      <c r="E781" s="222">
        <v>36</v>
      </c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11"/>
      <c r="Z781" s="211"/>
      <c r="AA781" s="211"/>
      <c r="AB781" s="211"/>
      <c r="AC781" s="211"/>
      <c r="AD781" s="211"/>
      <c r="AE781" s="211"/>
      <c r="AF781" s="211"/>
      <c r="AG781" s="211" t="s">
        <v>197</v>
      </c>
      <c r="AH781" s="211">
        <v>0</v>
      </c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</row>
    <row r="782" spans="1:60" outlineLevel="1" x14ac:dyDescent="0.2">
      <c r="A782" s="218"/>
      <c r="B782" s="219"/>
      <c r="C782" s="253" t="s">
        <v>790</v>
      </c>
      <c r="D782" s="221"/>
      <c r="E782" s="222">
        <v>10.23</v>
      </c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11"/>
      <c r="Z782" s="211"/>
      <c r="AA782" s="211"/>
      <c r="AB782" s="211"/>
      <c r="AC782" s="211"/>
      <c r="AD782" s="211"/>
      <c r="AE782" s="211"/>
      <c r="AF782" s="211"/>
      <c r="AG782" s="211" t="s">
        <v>197</v>
      </c>
      <c r="AH782" s="211">
        <v>0</v>
      </c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</row>
    <row r="783" spans="1:60" outlineLevel="1" x14ac:dyDescent="0.2">
      <c r="A783" s="218"/>
      <c r="B783" s="219"/>
      <c r="C783" s="253" t="s">
        <v>791</v>
      </c>
      <c r="D783" s="221"/>
      <c r="E783" s="222">
        <v>1</v>
      </c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11"/>
      <c r="Z783" s="211"/>
      <c r="AA783" s="211"/>
      <c r="AB783" s="211"/>
      <c r="AC783" s="211"/>
      <c r="AD783" s="211"/>
      <c r="AE783" s="211"/>
      <c r="AF783" s="211"/>
      <c r="AG783" s="211" t="s">
        <v>197</v>
      </c>
      <c r="AH783" s="211">
        <v>0</v>
      </c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</row>
    <row r="784" spans="1:60" outlineLevel="1" x14ac:dyDescent="0.2">
      <c r="A784" s="218"/>
      <c r="B784" s="219"/>
      <c r="C784" s="253" t="s">
        <v>792</v>
      </c>
      <c r="D784" s="221"/>
      <c r="E784" s="222">
        <v>4.2</v>
      </c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11"/>
      <c r="Z784" s="211"/>
      <c r="AA784" s="211"/>
      <c r="AB784" s="211"/>
      <c r="AC784" s="211"/>
      <c r="AD784" s="211"/>
      <c r="AE784" s="211"/>
      <c r="AF784" s="211"/>
      <c r="AG784" s="211" t="s">
        <v>197</v>
      </c>
      <c r="AH784" s="211">
        <v>0</v>
      </c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</row>
    <row r="785" spans="1:60" outlineLevel="1" x14ac:dyDescent="0.2">
      <c r="A785" s="218"/>
      <c r="B785" s="219"/>
      <c r="C785" s="253" t="s">
        <v>793</v>
      </c>
      <c r="D785" s="221"/>
      <c r="E785" s="222">
        <v>7.8</v>
      </c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11"/>
      <c r="Z785" s="211"/>
      <c r="AA785" s="211"/>
      <c r="AB785" s="211"/>
      <c r="AC785" s="211"/>
      <c r="AD785" s="211"/>
      <c r="AE785" s="211"/>
      <c r="AF785" s="211"/>
      <c r="AG785" s="211" t="s">
        <v>197</v>
      </c>
      <c r="AH785" s="211">
        <v>0</v>
      </c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</row>
    <row r="786" spans="1:60" outlineLevel="1" x14ac:dyDescent="0.2">
      <c r="A786" s="218"/>
      <c r="B786" s="219"/>
      <c r="C786" s="253" t="s">
        <v>794</v>
      </c>
      <c r="D786" s="221"/>
      <c r="E786" s="222">
        <v>3.48</v>
      </c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11"/>
      <c r="Z786" s="211"/>
      <c r="AA786" s="211"/>
      <c r="AB786" s="211"/>
      <c r="AC786" s="211"/>
      <c r="AD786" s="211"/>
      <c r="AE786" s="211"/>
      <c r="AF786" s="211"/>
      <c r="AG786" s="211" t="s">
        <v>197</v>
      </c>
      <c r="AH786" s="211">
        <v>0</v>
      </c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</row>
    <row r="787" spans="1:60" outlineLevel="1" x14ac:dyDescent="0.2">
      <c r="A787" s="218"/>
      <c r="B787" s="219"/>
      <c r="C787" s="253" t="s">
        <v>795</v>
      </c>
      <c r="D787" s="221"/>
      <c r="E787" s="222">
        <v>6.36</v>
      </c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11"/>
      <c r="Z787" s="211"/>
      <c r="AA787" s="211"/>
      <c r="AB787" s="211"/>
      <c r="AC787" s="211"/>
      <c r="AD787" s="211"/>
      <c r="AE787" s="211"/>
      <c r="AF787" s="211"/>
      <c r="AG787" s="211" t="s">
        <v>197</v>
      </c>
      <c r="AH787" s="211">
        <v>0</v>
      </c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</row>
    <row r="788" spans="1:60" outlineLevel="1" x14ac:dyDescent="0.2">
      <c r="A788" s="218"/>
      <c r="B788" s="219"/>
      <c r="C788" s="253" t="s">
        <v>796</v>
      </c>
      <c r="D788" s="221"/>
      <c r="E788" s="222">
        <v>1.1000000000000001</v>
      </c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11"/>
      <c r="Z788" s="211"/>
      <c r="AA788" s="211"/>
      <c r="AB788" s="211"/>
      <c r="AC788" s="211"/>
      <c r="AD788" s="211"/>
      <c r="AE788" s="211"/>
      <c r="AF788" s="211"/>
      <c r="AG788" s="211" t="s">
        <v>197</v>
      </c>
      <c r="AH788" s="211">
        <v>0</v>
      </c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</row>
    <row r="789" spans="1:60" outlineLevel="1" x14ac:dyDescent="0.2">
      <c r="A789" s="218"/>
      <c r="B789" s="219"/>
      <c r="C789" s="253" t="s">
        <v>797</v>
      </c>
      <c r="D789" s="221"/>
      <c r="E789" s="222">
        <v>1</v>
      </c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11"/>
      <c r="Z789" s="211"/>
      <c r="AA789" s="211"/>
      <c r="AB789" s="211"/>
      <c r="AC789" s="211"/>
      <c r="AD789" s="211"/>
      <c r="AE789" s="211"/>
      <c r="AF789" s="211"/>
      <c r="AG789" s="211" t="s">
        <v>197</v>
      </c>
      <c r="AH789" s="211">
        <v>0</v>
      </c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</row>
    <row r="790" spans="1:60" outlineLevel="1" x14ac:dyDescent="0.2">
      <c r="A790" s="230">
        <v>115</v>
      </c>
      <c r="B790" s="231" t="s">
        <v>798</v>
      </c>
      <c r="C790" s="249" t="s">
        <v>799</v>
      </c>
      <c r="D790" s="232" t="s">
        <v>289</v>
      </c>
      <c r="E790" s="233">
        <v>0.5796</v>
      </c>
      <c r="F790" s="234"/>
      <c r="G790" s="235">
        <f>ROUND(E790*F790,2)</f>
        <v>0</v>
      </c>
      <c r="H790" s="234"/>
      <c r="I790" s="235">
        <f>ROUND(E790*H790,2)</f>
        <v>0</v>
      </c>
      <c r="J790" s="234"/>
      <c r="K790" s="235">
        <f>ROUND(E790*J790,2)</f>
        <v>0</v>
      </c>
      <c r="L790" s="235">
        <v>21</v>
      </c>
      <c r="M790" s="235">
        <f>G790*(1+L790/100)</f>
        <v>0</v>
      </c>
      <c r="N790" s="235">
        <v>0</v>
      </c>
      <c r="O790" s="235">
        <f>ROUND(E790*N790,2)</f>
        <v>0</v>
      </c>
      <c r="P790" s="235">
        <v>0</v>
      </c>
      <c r="Q790" s="235">
        <f>ROUND(E790*P790,2)</f>
        <v>0</v>
      </c>
      <c r="R790" s="235" t="s">
        <v>800</v>
      </c>
      <c r="S790" s="235" t="s">
        <v>148</v>
      </c>
      <c r="T790" s="236" t="s">
        <v>148</v>
      </c>
      <c r="U790" s="220">
        <v>4.9470000000000001</v>
      </c>
      <c r="V790" s="220">
        <f>ROUND(E790*U790,2)</f>
        <v>2.87</v>
      </c>
      <c r="W790" s="220"/>
      <c r="X790" s="220" t="s">
        <v>181</v>
      </c>
      <c r="Y790" s="211"/>
      <c r="Z790" s="211"/>
      <c r="AA790" s="211"/>
      <c r="AB790" s="211"/>
      <c r="AC790" s="211"/>
      <c r="AD790" s="211"/>
      <c r="AE790" s="211"/>
      <c r="AF790" s="211"/>
      <c r="AG790" s="211" t="s">
        <v>270</v>
      </c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</row>
    <row r="791" spans="1:60" outlineLevel="1" x14ac:dyDescent="0.2">
      <c r="A791" s="218"/>
      <c r="B791" s="219"/>
      <c r="C791" s="266" t="s">
        <v>664</v>
      </c>
      <c r="D791" s="265"/>
      <c r="E791" s="265"/>
      <c r="F791" s="265"/>
      <c r="G791" s="265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11"/>
      <c r="Z791" s="211"/>
      <c r="AA791" s="211"/>
      <c r="AB791" s="211"/>
      <c r="AC791" s="211"/>
      <c r="AD791" s="211"/>
      <c r="AE791" s="211"/>
      <c r="AF791" s="211"/>
      <c r="AG791" s="211" t="s">
        <v>233</v>
      </c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</row>
    <row r="792" spans="1:60" x14ac:dyDescent="0.2">
      <c r="A792" s="224" t="s">
        <v>143</v>
      </c>
      <c r="B792" s="225" t="s">
        <v>107</v>
      </c>
      <c r="C792" s="248" t="s">
        <v>108</v>
      </c>
      <c r="D792" s="226"/>
      <c r="E792" s="227"/>
      <c r="F792" s="228"/>
      <c r="G792" s="228">
        <f>SUMIF(AG793:AG989,"&lt;&gt;NOR",G793:G989)</f>
        <v>0</v>
      </c>
      <c r="H792" s="228"/>
      <c r="I792" s="228">
        <f>SUM(I793:I989)</f>
        <v>0</v>
      </c>
      <c r="J792" s="228"/>
      <c r="K792" s="228">
        <f>SUM(K793:K989)</f>
        <v>0</v>
      </c>
      <c r="L792" s="228"/>
      <c r="M792" s="228">
        <f>SUM(M793:M989)</f>
        <v>0</v>
      </c>
      <c r="N792" s="228"/>
      <c r="O792" s="228">
        <f>SUM(O793:O989)</f>
        <v>0.03</v>
      </c>
      <c r="P792" s="228"/>
      <c r="Q792" s="228">
        <f>SUM(Q793:Q989)</f>
        <v>0</v>
      </c>
      <c r="R792" s="228"/>
      <c r="S792" s="228"/>
      <c r="T792" s="229"/>
      <c r="U792" s="223"/>
      <c r="V792" s="223">
        <f>SUM(V793:V989)</f>
        <v>407.71999999999997</v>
      </c>
      <c r="W792" s="223"/>
      <c r="X792" s="223"/>
      <c r="AG792" t="s">
        <v>144</v>
      </c>
    </row>
    <row r="793" spans="1:60" ht="22.5" outlineLevel="1" x14ac:dyDescent="0.2">
      <c r="A793" s="230">
        <v>116</v>
      </c>
      <c r="B793" s="231" t="s">
        <v>801</v>
      </c>
      <c r="C793" s="249" t="s">
        <v>802</v>
      </c>
      <c r="D793" s="232" t="s">
        <v>356</v>
      </c>
      <c r="E793" s="233">
        <v>1050.4000000000001</v>
      </c>
      <c r="F793" s="234"/>
      <c r="G793" s="235">
        <f>ROUND(E793*F793,2)</f>
        <v>0</v>
      </c>
      <c r="H793" s="234"/>
      <c r="I793" s="235">
        <f>ROUND(E793*H793,2)</f>
        <v>0</v>
      </c>
      <c r="J793" s="234"/>
      <c r="K793" s="235">
        <f>ROUND(E793*J793,2)</f>
        <v>0</v>
      </c>
      <c r="L793" s="235">
        <v>21</v>
      </c>
      <c r="M793" s="235">
        <f>G793*(1+L793/100)</f>
        <v>0</v>
      </c>
      <c r="N793" s="235">
        <v>0</v>
      </c>
      <c r="O793" s="235">
        <f>ROUND(E793*N793,2)</f>
        <v>0</v>
      </c>
      <c r="P793" s="235">
        <v>0</v>
      </c>
      <c r="Q793" s="235">
        <f>ROUND(E793*P793,2)</f>
        <v>0</v>
      </c>
      <c r="R793" s="235" t="s">
        <v>803</v>
      </c>
      <c r="S793" s="235" t="s">
        <v>148</v>
      </c>
      <c r="T793" s="236" t="s">
        <v>148</v>
      </c>
      <c r="U793" s="220">
        <v>0.18</v>
      </c>
      <c r="V793" s="220">
        <f>ROUND(E793*U793,2)</f>
        <v>189.07</v>
      </c>
      <c r="W793" s="220"/>
      <c r="X793" s="220" t="s">
        <v>181</v>
      </c>
      <c r="Y793" s="211"/>
      <c r="Z793" s="211"/>
      <c r="AA793" s="211"/>
      <c r="AB793" s="211"/>
      <c r="AC793" s="211"/>
      <c r="AD793" s="211"/>
      <c r="AE793" s="211"/>
      <c r="AF793" s="211"/>
      <c r="AG793" s="211" t="s">
        <v>270</v>
      </c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</row>
    <row r="794" spans="1:60" outlineLevel="1" x14ac:dyDescent="0.2">
      <c r="A794" s="218"/>
      <c r="B794" s="219"/>
      <c r="C794" s="253" t="s">
        <v>357</v>
      </c>
      <c r="D794" s="221"/>
      <c r="E794" s="222">
        <v>157.69999999999999</v>
      </c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11"/>
      <c r="Z794" s="211"/>
      <c r="AA794" s="211"/>
      <c r="AB794" s="211"/>
      <c r="AC794" s="211"/>
      <c r="AD794" s="211"/>
      <c r="AE794" s="211"/>
      <c r="AF794" s="211"/>
      <c r="AG794" s="211" t="s">
        <v>197</v>
      </c>
      <c r="AH794" s="211">
        <v>0</v>
      </c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</row>
    <row r="795" spans="1:60" outlineLevel="1" x14ac:dyDescent="0.2">
      <c r="A795" s="218"/>
      <c r="B795" s="219"/>
      <c r="C795" s="253" t="s">
        <v>358</v>
      </c>
      <c r="D795" s="221"/>
      <c r="E795" s="222">
        <v>91.92</v>
      </c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11"/>
      <c r="Z795" s="211"/>
      <c r="AA795" s="211"/>
      <c r="AB795" s="211"/>
      <c r="AC795" s="211"/>
      <c r="AD795" s="211"/>
      <c r="AE795" s="211"/>
      <c r="AF795" s="211"/>
      <c r="AG795" s="211" t="s">
        <v>197</v>
      </c>
      <c r="AH795" s="211">
        <v>0</v>
      </c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</row>
    <row r="796" spans="1:60" outlineLevel="1" x14ac:dyDescent="0.2">
      <c r="A796" s="218"/>
      <c r="B796" s="219"/>
      <c r="C796" s="253" t="s">
        <v>359</v>
      </c>
      <c r="D796" s="221"/>
      <c r="E796" s="222">
        <v>46.9</v>
      </c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11"/>
      <c r="Z796" s="211"/>
      <c r="AA796" s="211"/>
      <c r="AB796" s="211"/>
      <c r="AC796" s="211"/>
      <c r="AD796" s="211"/>
      <c r="AE796" s="211"/>
      <c r="AF796" s="211"/>
      <c r="AG796" s="211" t="s">
        <v>197</v>
      </c>
      <c r="AH796" s="211">
        <v>0</v>
      </c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</row>
    <row r="797" spans="1:60" outlineLevel="1" x14ac:dyDescent="0.2">
      <c r="A797" s="218"/>
      <c r="B797" s="219"/>
      <c r="C797" s="253" t="s">
        <v>360</v>
      </c>
      <c r="D797" s="221"/>
      <c r="E797" s="222">
        <v>4</v>
      </c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11"/>
      <c r="Z797" s="211"/>
      <c r="AA797" s="211"/>
      <c r="AB797" s="211"/>
      <c r="AC797" s="211"/>
      <c r="AD797" s="211"/>
      <c r="AE797" s="211"/>
      <c r="AF797" s="211"/>
      <c r="AG797" s="211" t="s">
        <v>197</v>
      </c>
      <c r="AH797" s="211">
        <v>0</v>
      </c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</row>
    <row r="798" spans="1:60" outlineLevel="1" x14ac:dyDescent="0.2">
      <c r="A798" s="218"/>
      <c r="B798" s="219"/>
      <c r="C798" s="253" t="s">
        <v>361</v>
      </c>
      <c r="D798" s="221"/>
      <c r="E798" s="222">
        <v>4.5999999999999996</v>
      </c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11"/>
      <c r="Z798" s="211"/>
      <c r="AA798" s="211"/>
      <c r="AB798" s="211"/>
      <c r="AC798" s="211"/>
      <c r="AD798" s="211"/>
      <c r="AE798" s="211"/>
      <c r="AF798" s="211"/>
      <c r="AG798" s="211" t="s">
        <v>197</v>
      </c>
      <c r="AH798" s="211">
        <v>0</v>
      </c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</row>
    <row r="799" spans="1:60" outlineLevel="1" x14ac:dyDescent="0.2">
      <c r="A799" s="218"/>
      <c r="B799" s="219"/>
      <c r="C799" s="253" t="s">
        <v>362</v>
      </c>
      <c r="D799" s="221"/>
      <c r="E799" s="222">
        <v>7.24</v>
      </c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11"/>
      <c r="Z799" s="211"/>
      <c r="AA799" s="211"/>
      <c r="AB799" s="211"/>
      <c r="AC799" s="211"/>
      <c r="AD799" s="211"/>
      <c r="AE799" s="211"/>
      <c r="AF799" s="211"/>
      <c r="AG799" s="211" t="s">
        <v>197</v>
      </c>
      <c r="AH799" s="211">
        <v>0</v>
      </c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</row>
    <row r="800" spans="1:60" outlineLevel="1" x14ac:dyDescent="0.2">
      <c r="A800" s="218"/>
      <c r="B800" s="219"/>
      <c r="C800" s="253" t="s">
        <v>363</v>
      </c>
      <c r="D800" s="221"/>
      <c r="E800" s="222">
        <v>11.8</v>
      </c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11"/>
      <c r="Z800" s="211"/>
      <c r="AA800" s="211"/>
      <c r="AB800" s="211"/>
      <c r="AC800" s="211"/>
      <c r="AD800" s="211"/>
      <c r="AE800" s="211"/>
      <c r="AF800" s="211"/>
      <c r="AG800" s="211" t="s">
        <v>197</v>
      </c>
      <c r="AH800" s="211">
        <v>0</v>
      </c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</row>
    <row r="801" spans="1:60" outlineLevel="1" x14ac:dyDescent="0.2">
      <c r="A801" s="218"/>
      <c r="B801" s="219"/>
      <c r="C801" s="253" t="s">
        <v>364</v>
      </c>
      <c r="D801" s="221"/>
      <c r="E801" s="222">
        <v>50.8</v>
      </c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11"/>
      <c r="Z801" s="211"/>
      <c r="AA801" s="211"/>
      <c r="AB801" s="211"/>
      <c r="AC801" s="211"/>
      <c r="AD801" s="211"/>
      <c r="AE801" s="211"/>
      <c r="AF801" s="211"/>
      <c r="AG801" s="211" t="s">
        <v>197</v>
      </c>
      <c r="AH801" s="211">
        <v>0</v>
      </c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</row>
    <row r="802" spans="1:60" outlineLevel="1" x14ac:dyDescent="0.2">
      <c r="A802" s="218"/>
      <c r="B802" s="219"/>
      <c r="C802" s="253" t="s">
        <v>365</v>
      </c>
      <c r="D802" s="221"/>
      <c r="E802" s="222">
        <v>15.04</v>
      </c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11"/>
      <c r="Z802" s="211"/>
      <c r="AA802" s="211"/>
      <c r="AB802" s="211"/>
      <c r="AC802" s="211"/>
      <c r="AD802" s="211"/>
      <c r="AE802" s="211"/>
      <c r="AF802" s="211"/>
      <c r="AG802" s="211" t="s">
        <v>197</v>
      </c>
      <c r="AH802" s="211">
        <v>0</v>
      </c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</row>
    <row r="803" spans="1:60" outlineLevel="1" x14ac:dyDescent="0.2">
      <c r="A803" s="218"/>
      <c r="B803" s="219"/>
      <c r="C803" s="253" t="s">
        <v>366</v>
      </c>
      <c r="D803" s="221"/>
      <c r="E803" s="222">
        <v>35.4</v>
      </c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11"/>
      <c r="Z803" s="211"/>
      <c r="AA803" s="211"/>
      <c r="AB803" s="211"/>
      <c r="AC803" s="211"/>
      <c r="AD803" s="211"/>
      <c r="AE803" s="211"/>
      <c r="AF803" s="211"/>
      <c r="AG803" s="211" t="s">
        <v>197</v>
      </c>
      <c r="AH803" s="211">
        <v>0</v>
      </c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</row>
    <row r="804" spans="1:60" outlineLevel="1" x14ac:dyDescent="0.2">
      <c r="A804" s="218"/>
      <c r="B804" s="219"/>
      <c r="C804" s="253" t="s">
        <v>367</v>
      </c>
      <c r="D804" s="221"/>
      <c r="E804" s="222">
        <v>186.68</v>
      </c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11"/>
      <c r="Z804" s="211"/>
      <c r="AA804" s="211"/>
      <c r="AB804" s="211"/>
      <c r="AC804" s="211"/>
      <c r="AD804" s="211"/>
      <c r="AE804" s="211"/>
      <c r="AF804" s="211"/>
      <c r="AG804" s="211" t="s">
        <v>197</v>
      </c>
      <c r="AH804" s="211">
        <v>0</v>
      </c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</row>
    <row r="805" spans="1:60" outlineLevel="1" x14ac:dyDescent="0.2">
      <c r="A805" s="218"/>
      <c r="B805" s="219"/>
      <c r="C805" s="253" t="s">
        <v>368</v>
      </c>
      <c r="D805" s="221"/>
      <c r="E805" s="222">
        <v>66.42</v>
      </c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11"/>
      <c r="Z805" s="211"/>
      <c r="AA805" s="211"/>
      <c r="AB805" s="211"/>
      <c r="AC805" s="211"/>
      <c r="AD805" s="211"/>
      <c r="AE805" s="211"/>
      <c r="AF805" s="211"/>
      <c r="AG805" s="211" t="s">
        <v>197</v>
      </c>
      <c r="AH805" s="211">
        <v>0</v>
      </c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</row>
    <row r="806" spans="1:60" outlineLevel="1" x14ac:dyDescent="0.2">
      <c r="A806" s="218"/>
      <c r="B806" s="219"/>
      <c r="C806" s="253" t="s">
        <v>369</v>
      </c>
      <c r="D806" s="221"/>
      <c r="E806" s="222">
        <v>55.55</v>
      </c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11"/>
      <c r="Z806" s="211"/>
      <c r="AA806" s="211"/>
      <c r="AB806" s="211"/>
      <c r="AC806" s="211"/>
      <c r="AD806" s="211"/>
      <c r="AE806" s="211"/>
      <c r="AF806" s="211"/>
      <c r="AG806" s="211" t="s">
        <v>197</v>
      </c>
      <c r="AH806" s="211">
        <v>0</v>
      </c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</row>
    <row r="807" spans="1:60" outlineLevel="1" x14ac:dyDescent="0.2">
      <c r="A807" s="218"/>
      <c r="B807" s="219"/>
      <c r="C807" s="253" t="s">
        <v>370</v>
      </c>
      <c r="D807" s="221"/>
      <c r="E807" s="222">
        <v>7.34</v>
      </c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11"/>
      <c r="Z807" s="211"/>
      <c r="AA807" s="211"/>
      <c r="AB807" s="211"/>
      <c r="AC807" s="211"/>
      <c r="AD807" s="211"/>
      <c r="AE807" s="211"/>
      <c r="AF807" s="211"/>
      <c r="AG807" s="211" t="s">
        <v>197</v>
      </c>
      <c r="AH807" s="211">
        <v>0</v>
      </c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</row>
    <row r="808" spans="1:60" outlineLevel="1" x14ac:dyDescent="0.2">
      <c r="A808" s="218"/>
      <c r="B808" s="219"/>
      <c r="C808" s="253" t="s">
        <v>371</v>
      </c>
      <c r="D808" s="221"/>
      <c r="E808" s="222">
        <v>6</v>
      </c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11"/>
      <c r="Z808" s="211"/>
      <c r="AA808" s="211"/>
      <c r="AB808" s="211"/>
      <c r="AC808" s="211"/>
      <c r="AD808" s="211"/>
      <c r="AE808" s="211"/>
      <c r="AF808" s="211"/>
      <c r="AG808" s="211" t="s">
        <v>197</v>
      </c>
      <c r="AH808" s="211">
        <v>0</v>
      </c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</row>
    <row r="809" spans="1:60" outlineLevel="1" x14ac:dyDescent="0.2">
      <c r="A809" s="218"/>
      <c r="B809" s="219"/>
      <c r="C809" s="253" t="s">
        <v>372</v>
      </c>
      <c r="D809" s="221"/>
      <c r="E809" s="222">
        <v>3.75</v>
      </c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11"/>
      <c r="Z809" s="211"/>
      <c r="AA809" s="211"/>
      <c r="AB809" s="211"/>
      <c r="AC809" s="211"/>
      <c r="AD809" s="211"/>
      <c r="AE809" s="211"/>
      <c r="AF809" s="211"/>
      <c r="AG809" s="211" t="s">
        <v>197</v>
      </c>
      <c r="AH809" s="211">
        <v>0</v>
      </c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</row>
    <row r="810" spans="1:60" outlineLevel="1" x14ac:dyDescent="0.2">
      <c r="A810" s="218"/>
      <c r="B810" s="219"/>
      <c r="C810" s="253" t="s">
        <v>373</v>
      </c>
      <c r="D810" s="221"/>
      <c r="E810" s="222">
        <v>24.68</v>
      </c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11"/>
      <c r="Z810" s="211"/>
      <c r="AA810" s="211"/>
      <c r="AB810" s="211"/>
      <c r="AC810" s="211"/>
      <c r="AD810" s="211"/>
      <c r="AE810" s="211"/>
      <c r="AF810" s="211"/>
      <c r="AG810" s="211" t="s">
        <v>197</v>
      </c>
      <c r="AH810" s="211">
        <v>0</v>
      </c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</row>
    <row r="811" spans="1:60" outlineLevel="1" x14ac:dyDescent="0.2">
      <c r="A811" s="218"/>
      <c r="B811" s="219"/>
      <c r="C811" s="253" t="s">
        <v>374</v>
      </c>
      <c r="D811" s="221"/>
      <c r="E811" s="222">
        <v>38.520000000000003</v>
      </c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11"/>
      <c r="Z811" s="211"/>
      <c r="AA811" s="211"/>
      <c r="AB811" s="211"/>
      <c r="AC811" s="211"/>
      <c r="AD811" s="211"/>
      <c r="AE811" s="211"/>
      <c r="AF811" s="211"/>
      <c r="AG811" s="211" t="s">
        <v>197</v>
      </c>
      <c r="AH811" s="211">
        <v>0</v>
      </c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</row>
    <row r="812" spans="1:60" outlineLevel="1" x14ac:dyDescent="0.2">
      <c r="A812" s="218"/>
      <c r="B812" s="219"/>
      <c r="C812" s="253" t="s">
        <v>375</v>
      </c>
      <c r="D812" s="221"/>
      <c r="E812" s="222">
        <v>82.94</v>
      </c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11"/>
      <c r="Z812" s="211"/>
      <c r="AA812" s="211"/>
      <c r="AB812" s="211"/>
      <c r="AC812" s="211"/>
      <c r="AD812" s="211"/>
      <c r="AE812" s="211"/>
      <c r="AF812" s="211"/>
      <c r="AG812" s="211" t="s">
        <v>197</v>
      </c>
      <c r="AH812" s="211">
        <v>0</v>
      </c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</row>
    <row r="813" spans="1:60" outlineLevel="1" x14ac:dyDescent="0.2">
      <c r="A813" s="218"/>
      <c r="B813" s="219"/>
      <c r="C813" s="253" t="s">
        <v>376</v>
      </c>
      <c r="D813" s="221"/>
      <c r="E813" s="222">
        <v>13.5</v>
      </c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11"/>
      <c r="Z813" s="211"/>
      <c r="AA813" s="211"/>
      <c r="AB813" s="211"/>
      <c r="AC813" s="211"/>
      <c r="AD813" s="211"/>
      <c r="AE813" s="211"/>
      <c r="AF813" s="211"/>
      <c r="AG813" s="211" t="s">
        <v>197</v>
      </c>
      <c r="AH813" s="211">
        <v>0</v>
      </c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</row>
    <row r="814" spans="1:60" outlineLevel="1" x14ac:dyDescent="0.2">
      <c r="A814" s="218"/>
      <c r="B814" s="219"/>
      <c r="C814" s="253" t="s">
        <v>377</v>
      </c>
      <c r="D814" s="221"/>
      <c r="E814" s="222">
        <v>7.24</v>
      </c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11"/>
      <c r="Z814" s="211"/>
      <c r="AA814" s="211"/>
      <c r="AB814" s="211"/>
      <c r="AC814" s="211"/>
      <c r="AD814" s="211"/>
      <c r="AE814" s="211"/>
      <c r="AF814" s="211"/>
      <c r="AG814" s="211" t="s">
        <v>197</v>
      </c>
      <c r="AH814" s="211">
        <v>0</v>
      </c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</row>
    <row r="815" spans="1:60" outlineLevel="1" x14ac:dyDescent="0.2">
      <c r="A815" s="218"/>
      <c r="B815" s="219"/>
      <c r="C815" s="253" t="s">
        <v>378</v>
      </c>
      <c r="D815" s="221"/>
      <c r="E815" s="222">
        <v>14.18</v>
      </c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11"/>
      <c r="Z815" s="211"/>
      <c r="AA815" s="211"/>
      <c r="AB815" s="211"/>
      <c r="AC815" s="211"/>
      <c r="AD815" s="211"/>
      <c r="AE815" s="211"/>
      <c r="AF815" s="211"/>
      <c r="AG815" s="211" t="s">
        <v>197</v>
      </c>
      <c r="AH815" s="211">
        <v>0</v>
      </c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</row>
    <row r="816" spans="1:60" outlineLevel="1" x14ac:dyDescent="0.2">
      <c r="A816" s="218"/>
      <c r="B816" s="219"/>
      <c r="C816" s="253" t="s">
        <v>379</v>
      </c>
      <c r="D816" s="221"/>
      <c r="E816" s="222">
        <v>16.18</v>
      </c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11"/>
      <c r="Z816" s="211"/>
      <c r="AA816" s="211"/>
      <c r="AB816" s="211"/>
      <c r="AC816" s="211"/>
      <c r="AD816" s="211"/>
      <c r="AE816" s="211"/>
      <c r="AF816" s="211"/>
      <c r="AG816" s="211" t="s">
        <v>197</v>
      </c>
      <c r="AH816" s="211">
        <v>0</v>
      </c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</row>
    <row r="817" spans="1:60" outlineLevel="1" x14ac:dyDescent="0.2">
      <c r="A817" s="218"/>
      <c r="B817" s="219"/>
      <c r="C817" s="253" t="s">
        <v>380</v>
      </c>
      <c r="D817" s="221"/>
      <c r="E817" s="222">
        <v>15.5</v>
      </c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11"/>
      <c r="Z817" s="211"/>
      <c r="AA817" s="211"/>
      <c r="AB817" s="211"/>
      <c r="AC817" s="211"/>
      <c r="AD817" s="211"/>
      <c r="AE817" s="211"/>
      <c r="AF817" s="211"/>
      <c r="AG817" s="211" t="s">
        <v>197</v>
      </c>
      <c r="AH817" s="211">
        <v>0</v>
      </c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</row>
    <row r="818" spans="1:60" outlineLevel="1" x14ac:dyDescent="0.2">
      <c r="A818" s="218"/>
      <c r="B818" s="219"/>
      <c r="C818" s="253" t="s">
        <v>381</v>
      </c>
      <c r="D818" s="221"/>
      <c r="E818" s="222">
        <v>8.24</v>
      </c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11"/>
      <c r="Z818" s="211"/>
      <c r="AA818" s="211"/>
      <c r="AB818" s="211"/>
      <c r="AC818" s="211"/>
      <c r="AD818" s="211"/>
      <c r="AE818" s="211"/>
      <c r="AF818" s="211"/>
      <c r="AG818" s="211" t="s">
        <v>197</v>
      </c>
      <c r="AH818" s="211">
        <v>0</v>
      </c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</row>
    <row r="819" spans="1:60" outlineLevel="1" x14ac:dyDescent="0.2">
      <c r="A819" s="218"/>
      <c r="B819" s="219"/>
      <c r="C819" s="253" t="s">
        <v>382</v>
      </c>
      <c r="D819" s="221"/>
      <c r="E819" s="222">
        <v>8.9700000000000006</v>
      </c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11"/>
      <c r="Z819" s="211"/>
      <c r="AA819" s="211"/>
      <c r="AB819" s="211"/>
      <c r="AC819" s="211"/>
      <c r="AD819" s="211"/>
      <c r="AE819" s="211"/>
      <c r="AF819" s="211"/>
      <c r="AG819" s="211" t="s">
        <v>197</v>
      </c>
      <c r="AH819" s="211">
        <v>0</v>
      </c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</row>
    <row r="820" spans="1:60" outlineLevel="1" x14ac:dyDescent="0.2">
      <c r="A820" s="218"/>
      <c r="B820" s="219"/>
      <c r="C820" s="253" t="s">
        <v>383</v>
      </c>
      <c r="D820" s="221"/>
      <c r="E820" s="222">
        <v>2.5</v>
      </c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11"/>
      <c r="Z820" s="211"/>
      <c r="AA820" s="211"/>
      <c r="AB820" s="211"/>
      <c r="AC820" s="211"/>
      <c r="AD820" s="211"/>
      <c r="AE820" s="211"/>
      <c r="AF820" s="211"/>
      <c r="AG820" s="211" t="s">
        <v>197</v>
      </c>
      <c r="AH820" s="211">
        <v>0</v>
      </c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</row>
    <row r="821" spans="1:60" outlineLevel="1" x14ac:dyDescent="0.2">
      <c r="A821" s="218"/>
      <c r="B821" s="219"/>
      <c r="C821" s="253" t="s">
        <v>384</v>
      </c>
      <c r="D821" s="221"/>
      <c r="E821" s="222">
        <v>2.2000000000000002</v>
      </c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11"/>
      <c r="Z821" s="211"/>
      <c r="AA821" s="211"/>
      <c r="AB821" s="211"/>
      <c r="AC821" s="211"/>
      <c r="AD821" s="211"/>
      <c r="AE821" s="211"/>
      <c r="AF821" s="211"/>
      <c r="AG821" s="211" t="s">
        <v>197</v>
      </c>
      <c r="AH821" s="211">
        <v>0</v>
      </c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</row>
    <row r="822" spans="1:60" outlineLevel="1" x14ac:dyDescent="0.2">
      <c r="A822" s="218"/>
      <c r="B822" s="219"/>
      <c r="C822" s="253" t="s">
        <v>385</v>
      </c>
      <c r="D822" s="221"/>
      <c r="E822" s="222">
        <v>42.48</v>
      </c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11"/>
      <c r="Z822" s="211"/>
      <c r="AA822" s="211"/>
      <c r="AB822" s="211"/>
      <c r="AC822" s="211"/>
      <c r="AD822" s="211"/>
      <c r="AE822" s="211"/>
      <c r="AF822" s="211"/>
      <c r="AG822" s="211" t="s">
        <v>197</v>
      </c>
      <c r="AH822" s="211">
        <v>0</v>
      </c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</row>
    <row r="823" spans="1:60" outlineLevel="1" x14ac:dyDescent="0.2">
      <c r="A823" s="218"/>
      <c r="B823" s="219"/>
      <c r="C823" s="253" t="s">
        <v>386</v>
      </c>
      <c r="D823" s="221"/>
      <c r="E823" s="222">
        <v>4.7</v>
      </c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11"/>
      <c r="Z823" s="211"/>
      <c r="AA823" s="211"/>
      <c r="AB823" s="211"/>
      <c r="AC823" s="211"/>
      <c r="AD823" s="211"/>
      <c r="AE823" s="211"/>
      <c r="AF823" s="211"/>
      <c r="AG823" s="211" t="s">
        <v>197</v>
      </c>
      <c r="AH823" s="211">
        <v>0</v>
      </c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</row>
    <row r="824" spans="1:60" outlineLevel="1" x14ac:dyDescent="0.2">
      <c r="A824" s="218"/>
      <c r="B824" s="219"/>
      <c r="C824" s="253" t="s">
        <v>387</v>
      </c>
      <c r="D824" s="221"/>
      <c r="E824" s="222">
        <v>3.35</v>
      </c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11"/>
      <c r="Z824" s="211"/>
      <c r="AA824" s="211"/>
      <c r="AB824" s="211"/>
      <c r="AC824" s="211"/>
      <c r="AD824" s="211"/>
      <c r="AE824" s="211"/>
      <c r="AF824" s="211"/>
      <c r="AG824" s="211" t="s">
        <v>197</v>
      </c>
      <c r="AH824" s="211">
        <v>0</v>
      </c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</row>
    <row r="825" spans="1:60" outlineLevel="1" x14ac:dyDescent="0.2">
      <c r="A825" s="218"/>
      <c r="B825" s="219"/>
      <c r="C825" s="253" t="s">
        <v>388</v>
      </c>
      <c r="D825" s="221"/>
      <c r="E825" s="222">
        <v>6.7</v>
      </c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11"/>
      <c r="Z825" s="211"/>
      <c r="AA825" s="211"/>
      <c r="AB825" s="211"/>
      <c r="AC825" s="211"/>
      <c r="AD825" s="211"/>
      <c r="AE825" s="211"/>
      <c r="AF825" s="211"/>
      <c r="AG825" s="211" t="s">
        <v>197</v>
      </c>
      <c r="AH825" s="211">
        <v>0</v>
      </c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</row>
    <row r="826" spans="1:60" outlineLevel="1" x14ac:dyDescent="0.2">
      <c r="A826" s="218"/>
      <c r="B826" s="219"/>
      <c r="C826" s="253" t="s">
        <v>389</v>
      </c>
      <c r="D826" s="221"/>
      <c r="E826" s="222">
        <v>7.38</v>
      </c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11"/>
      <c r="Z826" s="211"/>
      <c r="AA826" s="211"/>
      <c r="AB826" s="211"/>
      <c r="AC826" s="211"/>
      <c r="AD826" s="211"/>
      <c r="AE826" s="211"/>
      <c r="AF826" s="211"/>
      <c r="AG826" s="211" t="s">
        <v>197</v>
      </c>
      <c r="AH826" s="211">
        <v>0</v>
      </c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</row>
    <row r="827" spans="1:60" outlineLevel="1" x14ac:dyDescent="0.2">
      <c r="A827" s="230">
        <v>117</v>
      </c>
      <c r="B827" s="231" t="s">
        <v>804</v>
      </c>
      <c r="C827" s="249" t="s">
        <v>805</v>
      </c>
      <c r="D827" s="232" t="s">
        <v>356</v>
      </c>
      <c r="E827" s="233">
        <v>271.89999999999998</v>
      </c>
      <c r="F827" s="234"/>
      <c r="G827" s="235">
        <f>ROUND(E827*F827,2)</f>
        <v>0</v>
      </c>
      <c r="H827" s="234"/>
      <c r="I827" s="235">
        <f>ROUND(E827*H827,2)</f>
        <v>0</v>
      </c>
      <c r="J827" s="234"/>
      <c r="K827" s="235">
        <f>ROUND(E827*J827,2)</f>
        <v>0</v>
      </c>
      <c r="L827" s="235">
        <v>21</v>
      </c>
      <c r="M827" s="235">
        <f>G827*(1+L827/100)</f>
        <v>0</v>
      </c>
      <c r="N827" s="235">
        <v>0</v>
      </c>
      <c r="O827" s="235">
        <f>ROUND(E827*N827,2)</f>
        <v>0</v>
      </c>
      <c r="P827" s="235">
        <v>0</v>
      </c>
      <c r="Q827" s="235">
        <f>ROUND(E827*P827,2)</f>
        <v>0</v>
      </c>
      <c r="R827" s="235"/>
      <c r="S827" s="235" t="s">
        <v>180</v>
      </c>
      <c r="T827" s="236" t="s">
        <v>149</v>
      </c>
      <c r="U827" s="220">
        <v>0</v>
      </c>
      <c r="V827" s="220">
        <f>ROUND(E827*U827,2)</f>
        <v>0</v>
      </c>
      <c r="W827" s="220"/>
      <c r="X827" s="220" t="s">
        <v>181</v>
      </c>
      <c r="Y827" s="211"/>
      <c r="Z827" s="211"/>
      <c r="AA827" s="211"/>
      <c r="AB827" s="211"/>
      <c r="AC827" s="211"/>
      <c r="AD827" s="211"/>
      <c r="AE827" s="211"/>
      <c r="AF827" s="211"/>
      <c r="AG827" s="211" t="s">
        <v>270</v>
      </c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</row>
    <row r="828" spans="1:60" outlineLevel="1" x14ac:dyDescent="0.2">
      <c r="A828" s="218"/>
      <c r="B828" s="219"/>
      <c r="C828" s="250" t="s">
        <v>806</v>
      </c>
      <c r="D828" s="237"/>
      <c r="E828" s="237"/>
      <c r="F828" s="237"/>
      <c r="G828" s="237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11"/>
      <c r="Z828" s="211"/>
      <c r="AA828" s="211"/>
      <c r="AB828" s="211"/>
      <c r="AC828" s="211"/>
      <c r="AD828" s="211"/>
      <c r="AE828" s="211"/>
      <c r="AF828" s="211"/>
      <c r="AG828" s="211" t="s">
        <v>153</v>
      </c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</row>
    <row r="829" spans="1:60" outlineLevel="1" x14ac:dyDescent="0.2">
      <c r="A829" s="218"/>
      <c r="B829" s="219"/>
      <c r="C829" s="253" t="s">
        <v>402</v>
      </c>
      <c r="D829" s="221"/>
      <c r="E829" s="222">
        <v>41.8</v>
      </c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11"/>
      <c r="Z829" s="211"/>
      <c r="AA829" s="211"/>
      <c r="AB829" s="211"/>
      <c r="AC829" s="211"/>
      <c r="AD829" s="211"/>
      <c r="AE829" s="211"/>
      <c r="AF829" s="211"/>
      <c r="AG829" s="211" t="s">
        <v>197</v>
      </c>
      <c r="AH829" s="211">
        <v>0</v>
      </c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</row>
    <row r="830" spans="1:60" outlineLevel="1" x14ac:dyDescent="0.2">
      <c r="A830" s="218"/>
      <c r="B830" s="219"/>
      <c r="C830" s="253" t="s">
        <v>403</v>
      </c>
      <c r="D830" s="221"/>
      <c r="E830" s="222">
        <v>20.399999999999999</v>
      </c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11"/>
      <c r="Z830" s="211"/>
      <c r="AA830" s="211"/>
      <c r="AB830" s="211"/>
      <c r="AC830" s="211"/>
      <c r="AD830" s="211"/>
      <c r="AE830" s="211"/>
      <c r="AF830" s="211"/>
      <c r="AG830" s="211" t="s">
        <v>197</v>
      </c>
      <c r="AH830" s="211">
        <v>0</v>
      </c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</row>
    <row r="831" spans="1:60" outlineLevel="1" x14ac:dyDescent="0.2">
      <c r="A831" s="218"/>
      <c r="B831" s="219"/>
      <c r="C831" s="253" t="s">
        <v>404</v>
      </c>
      <c r="D831" s="221"/>
      <c r="E831" s="222">
        <v>18.899999999999999</v>
      </c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11"/>
      <c r="Z831" s="211"/>
      <c r="AA831" s="211"/>
      <c r="AB831" s="211"/>
      <c r="AC831" s="211"/>
      <c r="AD831" s="211"/>
      <c r="AE831" s="211"/>
      <c r="AF831" s="211"/>
      <c r="AG831" s="211" t="s">
        <v>197</v>
      </c>
      <c r="AH831" s="211">
        <v>0</v>
      </c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</row>
    <row r="832" spans="1:60" outlineLevel="1" x14ac:dyDescent="0.2">
      <c r="A832" s="218"/>
      <c r="B832" s="219"/>
      <c r="C832" s="253" t="s">
        <v>405</v>
      </c>
      <c r="D832" s="221"/>
      <c r="E832" s="222">
        <v>2</v>
      </c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11"/>
      <c r="Z832" s="211"/>
      <c r="AA832" s="211"/>
      <c r="AB832" s="211"/>
      <c r="AC832" s="211"/>
      <c r="AD832" s="211"/>
      <c r="AE832" s="211"/>
      <c r="AF832" s="211"/>
      <c r="AG832" s="211" t="s">
        <v>197</v>
      </c>
      <c r="AH832" s="211">
        <v>0</v>
      </c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</row>
    <row r="833" spans="1:60" outlineLevel="1" x14ac:dyDescent="0.2">
      <c r="A833" s="218"/>
      <c r="B833" s="219"/>
      <c r="C833" s="253" t="s">
        <v>406</v>
      </c>
      <c r="D833" s="221"/>
      <c r="E833" s="222">
        <v>2</v>
      </c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11"/>
      <c r="Z833" s="211"/>
      <c r="AA833" s="211"/>
      <c r="AB833" s="211"/>
      <c r="AC833" s="211"/>
      <c r="AD833" s="211"/>
      <c r="AE833" s="211"/>
      <c r="AF833" s="211"/>
      <c r="AG833" s="211" t="s">
        <v>197</v>
      </c>
      <c r="AH833" s="211">
        <v>0</v>
      </c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</row>
    <row r="834" spans="1:60" outlineLevel="1" x14ac:dyDescent="0.2">
      <c r="A834" s="218"/>
      <c r="B834" s="219"/>
      <c r="C834" s="253" t="s">
        <v>407</v>
      </c>
      <c r="D834" s="221"/>
      <c r="E834" s="222">
        <v>2.06</v>
      </c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11"/>
      <c r="Z834" s="211"/>
      <c r="AA834" s="211"/>
      <c r="AB834" s="211"/>
      <c r="AC834" s="211"/>
      <c r="AD834" s="211"/>
      <c r="AE834" s="211"/>
      <c r="AF834" s="211"/>
      <c r="AG834" s="211" t="s">
        <v>197</v>
      </c>
      <c r="AH834" s="211">
        <v>0</v>
      </c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</row>
    <row r="835" spans="1:60" outlineLevel="1" x14ac:dyDescent="0.2">
      <c r="A835" s="218"/>
      <c r="B835" s="219"/>
      <c r="C835" s="253" t="s">
        <v>408</v>
      </c>
      <c r="D835" s="221"/>
      <c r="E835" s="222">
        <v>1.6</v>
      </c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11"/>
      <c r="Z835" s="211"/>
      <c r="AA835" s="211"/>
      <c r="AB835" s="211"/>
      <c r="AC835" s="211"/>
      <c r="AD835" s="211"/>
      <c r="AE835" s="211"/>
      <c r="AF835" s="211"/>
      <c r="AG835" s="211" t="s">
        <v>197</v>
      </c>
      <c r="AH835" s="211">
        <v>0</v>
      </c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</row>
    <row r="836" spans="1:60" outlineLevel="1" x14ac:dyDescent="0.2">
      <c r="A836" s="218"/>
      <c r="B836" s="219"/>
      <c r="C836" s="253" t="s">
        <v>409</v>
      </c>
      <c r="D836" s="221"/>
      <c r="E836" s="222">
        <v>10</v>
      </c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11"/>
      <c r="Z836" s="211"/>
      <c r="AA836" s="211"/>
      <c r="AB836" s="211"/>
      <c r="AC836" s="211"/>
      <c r="AD836" s="211"/>
      <c r="AE836" s="211"/>
      <c r="AF836" s="211"/>
      <c r="AG836" s="211" t="s">
        <v>197</v>
      </c>
      <c r="AH836" s="211">
        <v>0</v>
      </c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</row>
    <row r="837" spans="1:60" outlineLevel="1" x14ac:dyDescent="0.2">
      <c r="A837" s="218"/>
      <c r="B837" s="219"/>
      <c r="C837" s="253" t="s">
        <v>410</v>
      </c>
      <c r="D837" s="221"/>
      <c r="E837" s="222">
        <v>4.4000000000000004</v>
      </c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11"/>
      <c r="Z837" s="211"/>
      <c r="AA837" s="211"/>
      <c r="AB837" s="211"/>
      <c r="AC837" s="211"/>
      <c r="AD837" s="211"/>
      <c r="AE837" s="211"/>
      <c r="AF837" s="211"/>
      <c r="AG837" s="211" t="s">
        <v>197</v>
      </c>
      <c r="AH837" s="211">
        <v>0</v>
      </c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</row>
    <row r="838" spans="1:60" outlineLevel="1" x14ac:dyDescent="0.2">
      <c r="A838" s="218"/>
      <c r="B838" s="219"/>
      <c r="C838" s="253" t="s">
        <v>411</v>
      </c>
      <c r="D838" s="221"/>
      <c r="E838" s="222">
        <v>15</v>
      </c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11"/>
      <c r="Z838" s="211"/>
      <c r="AA838" s="211"/>
      <c r="AB838" s="211"/>
      <c r="AC838" s="211"/>
      <c r="AD838" s="211"/>
      <c r="AE838" s="211"/>
      <c r="AF838" s="211"/>
      <c r="AG838" s="211" t="s">
        <v>197</v>
      </c>
      <c r="AH838" s="211">
        <v>0</v>
      </c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</row>
    <row r="839" spans="1:60" outlineLevel="1" x14ac:dyDescent="0.2">
      <c r="A839" s="218"/>
      <c r="B839" s="219"/>
      <c r="C839" s="253" t="s">
        <v>412</v>
      </c>
      <c r="D839" s="221"/>
      <c r="E839" s="222">
        <v>46.8</v>
      </c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11"/>
      <c r="Z839" s="211"/>
      <c r="AA839" s="211"/>
      <c r="AB839" s="211"/>
      <c r="AC839" s="211"/>
      <c r="AD839" s="211"/>
      <c r="AE839" s="211"/>
      <c r="AF839" s="211"/>
      <c r="AG839" s="211" t="s">
        <v>197</v>
      </c>
      <c r="AH839" s="211">
        <v>0</v>
      </c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</row>
    <row r="840" spans="1:60" outlineLevel="1" x14ac:dyDescent="0.2">
      <c r="A840" s="218"/>
      <c r="B840" s="219"/>
      <c r="C840" s="253" t="s">
        <v>413</v>
      </c>
      <c r="D840" s="221"/>
      <c r="E840" s="222">
        <v>18</v>
      </c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11"/>
      <c r="Z840" s="211"/>
      <c r="AA840" s="211"/>
      <c r="AB840" s="211"/>
      <c r="AC840" s="211"/>
      <c r="AD840" s="211"/>
      <c r="AE840" s="211"/>
      <c r="AF840" s="211"/>
      <c r="AG840" s="211" t="s">
        <v>197</v>
      </c>
      <c r="AH840" s="211">
        <v>0</v>
      </c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</row>
    <row r="841" spans="1:60" outlineLevel="1" x14ac:dyDescent="0.2">
      <c r="A841" s="218"/>
      <c r="B841" s="219"/>
      <c r="C841" s="253" t="s">
        <v>414</v>
      </c>
      <c r="D841" s="221"/>
      <c r="E841" s="222">
        <v>10.23</v>
      </c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11"/>
      <c r="Z841" s="211"/>
      <c r="AA841" s="211"/>
      <c r="AB841" s="211"/>
      <c r="AC841" s="211"/>
      <c r="AD841" s="211"/>
      <c r="AE841" s="211"/>
      <c r="AF841" s="211"/>
      <c r="AG841" s="211" t="s">
        <v>197</v>
      </c>
      <c r="AH841" s="211">
        <v>0</v>
      </c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</row>
    <row r="842" spans="1:60" outlineLevel="1" x14ac:dyDescent="0.2">
      <c r="A842" s="218"/>
      <c r="B842" s="219"/>
      <c r="C842" s="253" t="s">
        <v>415</v>
      </c>
      <c r="D842" s="221"/>
      <c r="E842" s="222">
        <v>1.8</v>
      </c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11"/>
      <c r="Z842" s="211"/>
      <c r="AA842" s="211"/>
      <c r="AB842" s="211"/>
      <c r="AC842" s="211"/>
      <c r="AD842" s="211"/>
      <c r="AE842" s="211"/>
      <c r="AF842" s="211"/>
      <c r="AG842" s="211" t="s">
        <v>197</v>
      </c>
      <c r="AH842" s="211">
        <v>0</v>
      </c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</row>
    <row r="843" spans="1:60" outlineLevel="1" x14ac:dyDescent="0.2">
      <c r="A843" s="218"/>
      <c r="B843" s="219"/>
      <c r="C843" s="253" t="s">
        <v>416</v>
      </c>
      <c r="D843" s="221"/>
      <c r="E843" s="222">
        <v>1</v>
      </c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11"/>
      <c r="Z843" s="211"/>
      <c r="AA843" s="211"/>
      <c r="AB843" s="211"/>
      <c r="AC843" s="211"/>
      <c r="AD843" s="211"/>
      <c r="AE843" s="211"/>
      <c r="AF843" s="211"/>
      <c r="AG843" s="211" t="s">
        <v>197</v>
      </c>
      <c r="AH843" s="211">
        <v>0</v>
      </c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</row>
    <row r="844" spans="1:60" outlineLevel="1" x14ac:dyDescent="0.2">
      <c r="A844" s="218"/>
      <c r="B844" s="219"/>
      <c r="C844" s="253" t="s">
        <v>417</v>
      </c>
      <c r="D844" s="221"/>
      <c r="E844" s="222">
        <v>1.25</v>
      </c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11"/>
      <c r="Z844" s="211"/>
      <c r="AA844" s="211"/>
      <c r="AB844" s="211"/>
      <c r="AC844" s="211"/>
      <c r="AD844" s="211"/>
      <c r="AE844" s="211"/>
      <c r="AF844" s="211"/>
      <c r="AG844" s="211" t="s">
        <v>197</v>
      </c>
      <c r="AH844" s="211">
        <v>0</v>
      </c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</row>
    <row r="845" spans="1:60" outlineLevel="1" x14ac:dyDescent="0.2">
      <c r="A845" s="218"/>
      <c r="B845" s="219"/>
      <c r="C845" s="253" t="s">
        <v>418</v>
      </c>
      <c r="D845" s="221"/>
      <c r="E845" s="222">
        <v>4.2</v>
      </c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11"/>
      <c r="Z845" s="211"/>
      <c r="AA845" s="211"/>
      <c r="AB845" s="211"/>
      <c r="AC845" s="211"/>
      <c r="AD845" s="211"/>
      <c r="AE845" s="211"/>
      <c r="AF845" s="211"/>
      <c r="AG845" s="211" t="s">
        <v>197</v>
      </c>
      <c r="AH845" s="211">
        <v>0</v>
      </c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</row>
    <row r="846" spans="1:60" outlineLevel="1" x14ac:dyDescent="0.2">
      <c r="A846" s="218"/>
      <c r="B846" s="219"/>
      <c r="C846" s="253" t="s">
        <v>419</v>
      </c>
      <c r="D846" s="221"/>
      <c r="E846" s="222">
        <v>7.8</v>
      </c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11"/>
      <c r="Z846" s="211"/>
      <c r="AA846" s="211"/>
      <c r="AB846" s="211"/>
      <c r="AC846" s="211"/>
      <c r="AD846" s="211"/>
      <c r="AE846" s="211"/>
      <c r="AF846" s="211"/>
      <c r="AG846" s="211" t="s">
        <v>197</v>
      </c>
      <c r="AH846" s="211">
        <v>0</v>
      </c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</row>
    <row r="847" spans="1:60" outlineLevel="1" x14ac:dyDescent="0.2">
      <c r="A847" s="218"/>
      <c r="B847" s="219"/>
      <c r="C847" s="253" t="s">
        <v>420</v>
      </c>
      <c r="D847" s="221"/>
      <c r="E847" s="222">
        <v>22</v>
      </c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11"/>
      <c r="Z847" s="211"/>
      <c r="AA847" s="211"/>
      <c r="AB847" s="211"/>
      <c r="AC847" s="211"/>
      <c r="AD847" s="211"/>
      <c r="AE847" s="211"/>
      <c r="AF847" s="211"/>
      <c r="AG847" s="211" t="s">
        <v>197</v>
      </c>
      <c r="AH847" s="211">
        <v>0</v>
      </c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</row>
    <row r="848" spans="1:60" outlineLevel="1" x14ac:dyDescent="0.2">
      <c r="A848" s="218"/>
      <c r="B848" s="219"/>
      <c r="C848" s="253" t="s">
        <v>421</v>
      </c>
      <c r="D848" s="221"/>
      <c r="E848" s="222">
        <v>2.9</v>
      </c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11"/>
      <c r="Z848" s="211"/>
      <c r="AA848" s="211"/>
      <c r="AB848" s="211"/>
      <c r="AC848" s="211"/>
      <c r="AD848" s="211"/>
      <c r="AE848" s="211"/>
      <c r="AF848" s="211"/>
      <c r="AG848" s="211" t="s">
        <v>197</v>
      </c>
      <c r="AH848" s="211">
        <v>0</v>
      </c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</row>
    <row r="849" spans="1:60" outlineLevel="1" x14ac:dyDescent="0.2">
      <c r="A849" s="218"/>
      <c r="B849" s="219"/>
      <c r="C849" s="253" t="s">
        <v>422</v>
      </c>
      <c r="D849" s="221"/>
      <c r="E849" s="222">
        <v>1.94</v>
      </c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11"/>
      <c r="Z849" s="211"/>
      <c r="AA849" s="211"/>
      <c r="AB849" s="211"/>
      <c r="AC849" s="211"/>
      <c r="AD849" s="211"/>
      <c r="AE849" s="211"/>
      <c r="AF849" s="211"/>
      <c r="AG849" s="211" t="s">
        <v>197</v>
      </c>
      <c r="AH849" s="211">
        <v>0</v>
      </c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</row>
    <row r="850" spans="1:60" outlineLevel="1" x14ac:dyDescent="0.2">
      <c r="A850" s="218"/>
      <c r="B850" s="219"/>
      <c r="C850" s="253" t="s">
        <v>423</v>
      </c>
      <c r="D850" s="221"/>
      <c r="E850" s="222">
        <v>3.58</v>
      </c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11"/>
      <c r="Z850" s="211"/>
      <c r="AA850" s="211"/>
      <c r="AB850" s="211"/>
      <c r="AC850" s="211"/>
      <c r="AD850" s="211"/>
      <c r="AE850" s="211"/>
      <c r="AF850" s="211"/>
      <c r="AG850" s="211" t="s">
        <v>197</v>
      </c>
      <c r="AH850" s="211">
        <v>0</v>
      </c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</row>
    <row r="851" spans="1:60" outlineLevel="1" x14ac:dyDescent="0.2">
      <c r="A851" s="218"/>
      <c r="B851" s="219"/>
      <c r="C851" s="253" t="s">
        <v>424</v>
      </c>
      <c r="D851" s="221"/>
      <c r="E851" s="222">
        <v>3.58</v>
      </c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11"/>
      <c r="Z851" s="211"/>
      <c r="AA851" s="211"/>
      <c r="AB851" s="211"/>
      <c r="AC851" s="211"/>
      <c r="AD851" s="211"/>
      <c r="AE851" s="211"/>
      <c r="AF851" s="211"/>
      <c r="AG851" s="211" t="s">
        <v>197</v>
      </c>
      <c r="AH851" s="211">
        <v>0</v>
      </c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</row>
    <row r="852" spans="1:60" outlineLevel="1" x14ac:dyDescent="0.2">
      <c r="A852" s="218"/>
      <c r="B852" s="219"/>
      <c r="C852" s="253" t="s">
        <v>425</v>
      </c>
      <c r="D852" s="221"/>
      <c r="E852" s="222">
        <v>2.9</v>
      </c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11"/>
      <c r="Z852" s="211"/>
      <c r="AA852" s="211"/>
      <c r="AB852" s="211"/>
      <c r="AC852" s="211"/>
      <c r="AD852" s="211"/>
      <c r="AE852" s="211"/>
      <c r="AF852" s="211"/>
      <c r="AG852" s="211" t="s">
        <v>197</v>
      </c>
      <c r="AH852" s="211">
        <v>0</v>
      </c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</row>
    <row r="853" spans="1:60" outlineLevel="1" x14ac:dyDescent="0.2">
      <c r="A853" s="218"/>
      <c r="B853" s="219"/>
      <c r="C853" s="253" t="s">
        <v>426</v>
      </c>
      <c r="D853" s="221"/>
      <c r="E853" s="222">
        <v>1.94</v>
      </c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11"/>
      <c r="Z853" s="211"/>
      <c r="AA853" s="211"/>
      <c r="AB853" s="211"/>
      <c r="AC853" s="211"/>
      <c r="AD853" s="211"/>
      <c r="AE853" s="211"/>
      <c r="AF853" s="211"/>
      <c r="AG853" s="211" t="s">
        <v>197</v>
      </c>
      <c r="AH853" s="211">
        <v>0</v>
      </c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</row>
    <row r="854" spans="1:60" outlineLevel="1" x14ac:dyDescent="0.2">
      <c r="A854" s="218"/>
      <c r="B854" s="219"/>
      <c r="C854" s="253" t="s">
        <v>427</v>
      </c>
      <c r="D854" s="221"/>
      <c r="E854" s="222">
        <v>4.05</v>
      </c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11"/>
      <c r="Z854" s="211"/>
      <c r="AA854" s="211"/>
      <c r="AB854" s="211"/>
      <c r="AC854" s="211"/>
      <c r="AD854" s="211"/>
      <c r="AE854" s="211"/>
      <c r="AF854" s="211"/>
      <c r="AG854" s="211" t="s">
        <v>197</v>
      </c>
      <c r="AH854" s="211">
        <v>0</v>
      </c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</row>
    <row r="855" spans="1:60" outlineLevel="1" x14ac:dyDescent="0.2">
      <c r="A855" s="218"/>
      <c r="B855" s="219"/>
      <c r="C855" s="253" t="s">
        <v>428</v>
      </c>
      <c r="D855" s="221"/>
      <c r="E855" s="222">
        <v>1.1000000000000001</v>
      </c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11"/>
      <c r="Z855" s="211"/>
      <c r="AA855" s="211"/>
      <c r="AB855" s="211"/>
      <c r="AC855" s="211"/>
      <c r="AD855" s="211"/>
      <c r="AE855" s="211"/>
      <c r="AF855" s="211"/>
      <c r="AG855" s="211" t="s">
        <v>197</v>
      </c>
      <c r="AH855" s="211">
        <v>0</v>
      </c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</row>
    <row r="856" spans="1:60" outlineLevel="1" x14ac:dyDescent="0.2">
      <c r="A856" s="218"/>
      <c r="B856" s="219"/>
      <c r="C856" s="253" t="s">
        <v>429</v>
      </c>
      <c r="D856" s="221"/>
      <c r="E856" s="222">
        <v>1</v>
      </c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11"/>
      <c r="Z856" s="211"/>
      <c r="AA856" s="211"/>
      <c r="AB856" s="211"/>
      <c r="AC856" s="211"/>
      <c r="AD856" s="211"/>
      <c r="AE856" s="211"/>
      <c r="AF856" s="211"/>
      <c r="AG856" s="211" t="s">
        <v>197</v>
      </c>
      <c r="AH856" s="211">
        <v>0</v>
      </c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</row>
    <row r="857" spans="1:60" outlineLevel="1" x14ac:dyDescent="0.2">
      <c r="A857" s="218"/>
      <c r="B857" s="219"/>
      <c r="C857" s="253" t="s">
        <v>430</v>
      </c>
      <c r="D857" s="221"/>
      <c r="E857" s="222">
        <v>10.62</v>
      </c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11"/>
      <c r="Z857" s="211"/>
      <c r="AA857" s="211"/>
      <c r="AB857" s="211"/>
      <c r="AC857" s="211"/>
      <c r="AD857" s="211"/>
      <c r="AE857" s="211"/>
      <c r="AF857" s="211"/>
      <c r="AG857" s="211" t="s">
        <v>197</v>
      </c>
      <c r="AH857" s="211">
        <v>0</v>
      </c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</row>
    <row r="858" spans="1:60" outlineLevel="1" x14ac:dyDescent="0.2">
      <c r="A858" s="218"/>
      <c r="B858" s="219"/>
      <c r="C858" s="253" t="s">
        <v>431</v>
      </c>
      <c r="D858" s="221"/>
      <c r="E858" s="222">
        <v>1</v>
      </c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11"/>
      <c r="Z858" s="211"/>
      <c r="AA858" s="211"/>
      <c r="AB858" s="211"/>
      <c r="AC858" s="211"/>
      <c r="AD858" s="211"/>
      <c r="AE858" s="211"/>
      <c r="AF858" s="211"/>
      <c r="AG858" s="211" t="s">
        <v>197</v>
      </c>
      <c r="AH858" s="211">
        <v>0</v>
      </c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</row>
    <row r="859" spans="1:60" outlineLevel="1" x14ac:dyDescent="0.2">
      <c r="A859" s="218"/>
      <c r="B859" s="219"/>
      <c r="C859" s="253" t="s">
        <v>432</v>
      </c>
      <c r="D859" s="221"/>
      <c r="E859" s="222">
        <v>1.35</v>
      </c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11"/>
      <c r="Z859" s="211"/>
      <c r="AA859" s="211"/>
      <c r="AB859" s="211"/>
      <c r="AC859" s="211"/>
      <c r="AD859" s="211"/>
      <c r="AE859" s="211"/>
      <c r="AF859" s="211"/>
      <c r="AG859" s="211" t="s">
        <v>197</v>
      </c>
      <c r="AH859" s="211">
        <v>0</v>
      </c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</row>
    <row r="860" spans="1:60" outlineLevel="1" x14ac:dyDescent="0.2">
      <c r="A860" s="218"/>
      <c r="B860" s="219"/>
      <c r="C860" s="253" t="s">
        <v>433</v>
      </c>
      <c r="D860" s="221"/>
      <c r="E860" s="222">
        <v>2.7</v>
      </c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11"/>
      <c r="Z860" s="211"/>
      <c r="AA860" s="211"/>
      <c r="AB860" s="211"/>
      <c r="AC860" s="211"/>
      <c r="AD860" s="211"/>
      <c r="AE860" s="211"/>
      <c r="AF860" s="211"/>
      <c r="AG860" s="211" t="s">
        <v>197</v>
      </c>
      <c r="AH860" s="211">
        <v>0</v>
      </c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</row>
    <row r="861" spans="1:60" outlineLevel="1" x14ac:dyDescent="0.2">
      <c r="A861" s="218"/>
      <c r="B861" s="219"/>
      <c r="C861" s="253" t="s">
        <v>434</v>
      </c>
      <c r="D861" s="221"/>
      <c r="E861" s="222">
        <v>2</v>
      </c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11"/>
      <c r="Z861" s="211"/>
      <c r="AA861" s="211"/>
      <c r="AB861" s="211"/>
      <c r="AC861" s="211"/>
      <c r="AD861" s="211"/>
      <c r="AE861" s="211"/>
      <c r="AF861" s="211"/>
      <c r="AG861" s="211" t="s">
        <v>197</v>
      </c>
      <c r="AH861" s="211">
        <v>0</v>
      </c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</row>
    <row r="862" spans="1:60" ht="22.5" outlineLevel="1" x14ac:dyDescent="0.2">
      <c r="A862" s="230">
        <v>118</v>
      </c>
      <c r="B862" s="231" t="s">
        <v>807</v>
      </c>
      <c r="C862" s="249" t="s">
        <v>808</v>
      </c>
      <c r="D862" s="232" t="s">
        <v>356</v>
      </c>
      <c r="E862" s="233">
        <v>458</v>
      </c>
      <c r="F862" s="234"/>
      <c r="G862" s="235">
        <f>ROUND(E862*F862,2)</f>
        <v>0</v>
      </c>
      <c r="H862" s="234"/>
      <c r="I862" s="235">
        <f>ROUND(E862*H862,2)</f>
        <v>0</v>
      </c>
      <c r="J862" s="234"/>
      <c r="K862" s="235">
        <f>ROUND(E862*J862,2)</f>
        <v>0</v>
      </c>
      <c r="L862" s="235">
        <v>21</v>
      </c>
      <c r="M862" s="235">
        <f>G862*(1+L862/100)</f>
        <v>0</v>
      </c>
      <c r="N862" s="235">
        <v>2.0000000000000002E-5</v>
      </c>
      <c r="O862" s="235">
        <f>ROUND(E862*N862,2)</f>
        <v>0.01</v>
      </c>
      <c r="P862" s="235">
        <v>0</v>
      </c>
      <c r="Q862" s="235">
        <f>ROUND(E862*P862,2)</f>
        <v>0</v>
      </c>
      <c r="R862" s="235" t="s">
        <v>803</v>
      </c>
      <c r="S862" s="235" t="s">
        <v>148</v>
      </c>
      <c r="T862" s="236" t="s">
        <v>148</v>
      </c>
      <c r="U862" s="220">
        <v>0.46800000000000003</v>
      </c>
      <c r="V862" s="220">
        <f>ROUND(E862*U862,2)</f>
        <v>214.34</v>
      </c>
      <c r="W862" s="220"/>
      <c r="X862" s="220" t="s">
        <v>181</v>
      </c>
      <c r="Y862" s="211"/>
      <c r="Z862" s="211"/>
      <c r="AA862" s="211"/>
      <c r="AB862" s="211"/>
      <c r="AC862" s="211"/>
      <c r="AD862" s="211"/>
      <c r="AE862" s="211"/>
      <c r="AF862" s="211"/>
      <c r="AG862" s="211" t="s">
        <v>270</v>
      </c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</row>
    <row r="863" spans="1:60" outlineLevel="1" x14ac:dyDescent="0.2">
      <c r="A863" s="218"/>
      <c r="B863" s="219"/>
      <c r="C863" s="253" t="s">
        <v>809</v>
      </c>
      <c r="D863" s="221"/>
      <c r="E863" s="222">
        <v>65.8</v>
      </c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11"/>
      <c r="Z863" s="211"/>
      <c r="AA863" s="211"/>
      <c r="AB863" s="211"/>
      <c r="AC863" s="211"/>
      <c r="AD863" s="211"/>
      <c r="AE863" s="211"/>
      <c r="AF863" s="211"/>
      <c r="AG863" s="211" t="s">
        <v>197</v>
      </c>
      <c r="AH863" s="211">
        <v>0</v>
      </c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</row>
    <row r="864" spans="1:60" outlineLevel="1" x14ac:dyDescent="0.2">
      <c r="A864" s="218"/>
      <c r="B864" s="219"/>
      <c r="C864" s="253" t="s">
        <v>810</v>
      </c>
      <c r="D864" s="221"/>
      <c r="E864" s="222">
        <v>6</v>
      </c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11"/>
      <c r="Z864" s="211"/>
      <c r="AA864" s="211"/>
      <c r="AB864" s="211"/>
      <c r="AC864" s="211"/>
      <c r="AD864" s="211"/>
      <c r="AE864" s="211"/>
      <c r="AF864" s="211"/>
      <c r="AG864" s="211" t="s">
        <v>197</v>
      </c>
      <c r="AH864" s="211">
        <v>0</v>
      </c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</row>
    <row r="865" spans="1:60" outlineLevel="1" x14ac:dyDescent="0.2">
      <c r="A865" s="218"/>
      <c r="B865" s="219"/>
      <c r="C865" s="253" t="s">
        <v>811</v>
      </c>
      <c r="D865" s="221"/>
      <c r="E865" s="222">
        <v>6.6</v>
      </c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11"/>
      <c r="Z865" s="211"/>
      <c r="AA865" s="211"/>
      <c r="AB865" s="211"/>
      <c r="AC865" s="211"/>
      <c r="AD865" s="211"/>
      <c r="AE865" s="211"/>
      <c r="AF865" s="211"/>
      <c r="AG865" s="211" t="s">
        <v>197</v>
      </c>
      <c r="AH865" s="211">
        <v>0</v>
      </c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</row>
    <row r="866" spans="1:60" outlineLevel="1" x14ac:dyDescent="0.2">
      <c r="A866" s="218"/>
      <c r="B866" s="219"/>
      <c r="C866" s="253" t="s">
        <v>812</v>
      </c>
      <c r="D866" s="221"/>
      <c r="E866" s="222">
        <v>9.3000000000000007</v>
      </c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11"/>
      <c r="Z866" s="211"/>
      <c r="AA866" s="211"/>
      <c r="AB866" s="211"/>
      <c r="AC866" s="211"/>
      <c r="AD866" s="211"/>
      <c r="AE866" s="211"/>
      <c r="AF866" s="211"/>
      <c r="AG866" s="211" t="s">
        <v>197</v>
      </c>
      <c r="AH866" s="211">
        <v>0</v>
      </c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</row>
    <row r="867" spans="1:60" outlineLevel="1" x14ac:dyDescent="0.2">
      <c r="A867" s="218"/>
      <c r="B867" s="219"/>
      <c r="C867" s="253" t="s">
        <v>813</v>
      </c>
      <c r="D867" s="221"/>
      <c r="E867" s="222">
        <v>13.4</v>
      </c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11"/>
      <c r="Z867" s="211"/>
      <c r="AA867" s="211"/>
      <c r="AB867" s="211"/>
      <c r="AC867" s="211"/>
      <c r="AD867" s="211"/>
      <c r="AE867" s="211"/>
      <c r="AF867" s="211"/>
      <c r="AG867" s="211" t="s">
        <v>197</v>
      </c>
      <c r="AH867" s="211">
        <v>0</v>
      </c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</row>
    <row r="868" spans="1:60" outlineLevel="1" x14ac:dyDescent="0.2">
      <c r="A868" s="218"/>
      <c r="B868" s="219"/>
      <c r="C868" s="253" t="s">
        <v>814</v>
      </c>
      <c r="D868" s="221"/>
      <c r="E868" s="222">
        <v>60.8</v>
      </c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11"/>
      <c r="Z868" s="211"/>
      <c r="AA868" s="211"/>
      <c r="AB868" s="211"/>
      <c r="AC868" s="211"/>
      <c r="AD868" s="211"/>
      <c r="AE868" s="211"/>
      <c r="AF868" s="211"/>
      <c r="AG868" s="211" t="s">
        <v>197</v>
      </c>
      <c r="AH868" s="211">
        <v>0</v>
      </c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</row>
    <row r="869" spans="1:60" outlineLevel="1" x14ac:dyDescent="0.2">
      <c r="A869" s="218"/>
      <c r="B869" s="219"/>
      <c r="C869" s="253" t="s">
        <v>815</v>
      </c>
      <c r="D869" s="221"/>
      <c r="E869" s="222">
        <v>50.4</v>
      </c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11"/>
      <c r="Z869" s="211"/>
      <c r="AA869" s="211"/>
      <c r="AB869" s="211"/>
      <c r="AC869" s="211"/>
      <c r="AD869" s="211"/>
      <c r="AE869" s="211"/>
      <c r="AF869" s="211"/>
      <c r="AG869" s="211" t="s">
        <v>197</v>
      </c>
      <c r="AH869" s="211">
        <v>0</v>
      </c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</row>
    <row r="870" spans="1:60" outlineLevel="1" x14ac:dyDescent="0.2">
      <c r="A870" s="218"/>
      <c r="B870" s="219"/>
      <c r="C870" s="253" t="s">
        <v>816</v>
      </c>
      <c r="D870" s="221"/>
      <c r="E870" s="222">
        <v>65.78</v>
      </c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11"/>
      <c r="Z870" s="211"/>
      <c r="AA870" s="211"/>
      <c r="AB870" s="211"/>
      <c r="AC870" s="211"/>
      <c r="AD870" s="211"/>
      <c r="AE870" s="211"/>
      <c r="AF870" s="211"/>
      <c r="AG870" s="211" t="s">
        <v>197</v>
      </c>
      <c r="AH870" s="211">
        <v>0</v>
      </c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</row>
    <row r="871" spans="1:60" outlineLevel="1" x14ac:dyDescent="0.2">
      <c r="A871" s="218"/>
      <c r="B871" s="219"/>
      <c r="C871" s="253" t="s">
        <v>817</v>
      </c>
      <c r="D871" s="221"/>
      <c r="E871" s="222">
        <v>7</v>
      </c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11"/>
      <c r="Z871" s="211"/>
      <c r="AA871" s="211"/>
      <c r="AB871" s="211"/>
      <c r="AC871" s="211"/>
      <c r="AD871" s="211"/>
      <c r="AE871" s="211"/>
      <c r="AF871" s="211"/>
      <c r="AG871" s="211" t="s">
        <v>197</v>
      </c>
      <c r="AH871" s="211">
        <v>0</v>
      </c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</row>
    <row r="872" spans="1:60" outlineLevel="1" x14ac:dyDescent="0.2">
      <c r="A872" s="218"/>
      <c r="B872" s="219"/>
      <c r="C872" s="253" t="s">
        <v>818</v>
      </c>
      <c r="D872" s="221"/>
      <c r="E872" s="222">
        <v>5</v>
      </c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11"/>
      <c r="Z872" s="211"/>
      <c r="AA872" s="211"/>
      <c r="AB872" s="211"/>
      <c r="AC872" s="211"/>
      <c r="AD872" s="211"/>
      <c r="AE872" s="211"/>
      <c r="AF872" s="211"/>
      <c r="AG872" s="211" t="s">
        <v>197</v>
      </c>
      <c r="AH872" s="211">
        <v>0</v>
      </c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</row>
    <row r="873" spans="1:60" outlineLevel="1" x14ac:dyDescent="0.2">
      <c r="A873" s="218"/>
      <c r="B873" s="219"/>
      <c r="C873" s="253" t="s">
        <v>819</v>
      </c>
      <c r="D873" s="221"/>
      <c r="E873" s="222">
        <v>28.88</v>
      </c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11"/>
      <c r="Z873" s="211"/>
      <c r="AA873" s="211"/>
      <c r="AB873" s="211"/>
      <c r="AC873" s="211"/>
      <c r="AD873" s="211"/>
      <c r="AE873" s="211"/>
      <c r="AF873" s="211"/>
      <c r="AG873" s="211" t="s">
        <v>197</v>
      </c>
      <c r="AH873" s="211">
        <v>0</v>
      </c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</row>
    <row r="874" spans="1:60" outlineLevel="1" x14ac:dyDescent="0.2">
      <c r="A874" s="218"/>
      <c r="B874" s="219"/>
      <c r="C874" s="253" t="s">
        <v>820</v>
      </c>
      <c r="D874" s="221"/>
      <c r="E874" s="222">
        <v>46.32</v>
      </c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11"/>
      <c r="Z874" s="211"/>
      <c r="AA874" s="211"/>
      <c r="AB874" s="211"/>
      <c r="AC874" s="211"/>
      <c r="AD874" s="211"/>
      <c r="AE874" s="211"/>
      <c r="AF874" s="211"/>
      <c r="AG874" s="211" t="s">
        <v>197</v>
      </c>
      <c r="AH874" s="211">
        <v>0</v>
      </c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</row>
    <row r="875" spans="1:60" outlineLevel="1" x14ac:dyDescent="0.2">
      <c r="A875" s="218"/>
      <c r="B875" s="219"/>
      <c r="C875" s="253" t="s">
        <v>821</v>
      </c>
      <c r="D875" s="221"/>
      <c r="E875" s="222">
        <v>13.02</v>
      </c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11"/>
      <c r="Z875" s="211"/>
      <c r="AA875" s="211"/>
      <c r="AB875" s="211"/>
      <c r="AC875" s="211"/>
      <c r="AD875" s="211"/>
      <c r="AE875" s="211"/>
      <c r="AF875" s="211"/>
      <c r="AG875" s="211" t="s">
        <v>197</v>
      </c>
      <c r="AH875" s="211">
        <v>0</v>
      </c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</row>
    <row r="876" spans="1:60" outlineLevel="1" x14ac:dyDescent="0.2">
      <c r="A876" s="218"/>
      <c r="B876" s="219"/>
      <c r="C876" s="253" t="s">
        <v>822</v>
      </c>
      <c r="D876" s="221"/>
      <c r="E876" s="222">
        <v>3.6</v>
      </c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11"/>
      <c r="Z876" s="211"/>
      <c r="AA876" s="211"/>
      <c r="AB876" s="211"/>
      <c r="AC876" s="211"/>
      <c r="AD876" s="211"/>
      <c r="AE876" s="211"/>
      <c r="AF876" s="211"/>
      <c r="AG876" s="211" t="s">
        <v>197</v>
      </c>
      <c r="AH876" s="211">
        <v>0</v>
      </c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</row>
    <row r="877" spans="1:60" outlineLevel="1" x14ac:dyDescent="0.2">
      <c r="A877" s="218"/>
      <c r="B877" s="219"/>
      <c r="C877" s="253" t="s">
        <v>823</v>
      </c>
      <c r="D877" s="221"/>
      <c r="E877" s="222">
        <v>3.2</v>
      </c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11"/>
      <c r="Z877" s="211"/>
      <c r="AA877" s="211"/>
      <c r="AB877" s="211"/>
      <c r="AC877" s="211"/>
      <c r="AD877" s="211"/>
      <c r="AE877" s="211"/>
      <c r="AF877" s="211"/>
      <c r="AG877" s="211" t="s">
        <v>197</v>
      </c>
      <c r="AH877" s="211">
        <v>0</v>
      </c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</row>
    <row r="878" spans="1:60" outlineLevel="1" x14ac:dyDescent="0.2">
      <c r="A878" s="218"/>
      <c r="B878" s="219"/>
      <c r="C878" s="253" t="s">
        <v>824</v>
      </c>
      <c r="D878" s="221"/>
      <c r="E878" s="222">
        <v>53.1</v>
      </c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11"/>
      <c r="Z878" s="211"/>
      <c r="AA878" s="211"/>
      <c r="AB878" s="211"/>
      <c r="AC878" s="211"/>
      <c r="AD878" s="211"/>
      <c r="AE878" s="211"/>
      <c r="AF878" s="211"/>
      <c r="AG878" s="211" t="s">
        <v>197</v>
      </c>
      <c r="AH878" s="211">
        <v>0</v>
      </c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</row>
    <row r="879" spans="1:60" outlineLevel="1" x14ac:dyDescent="0.2">
      <c r="A879" s="218"/>
      <c r="B879" s="219"/>
      <c r="C879" s="253" t="s">
        <v>825</v>
      </c>
      <c r="D879" s="221"/>
      <c r="E879" s="222">
        <v>5.7</v>
      </c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11"/>
      <c r="Z879" s="211"/>
      <c r="AA879" s="211"/>
      <c r="AB879" s="211"/>
      <c r="AC879" s="211"/>
      <c r="AD879" s="211"/>
      <c r="AE879" s="211"/>
      <c r="AF879" s="211"/>
      <c r="AG879" s="211" t="s">
        <v>197</v>
      </c>
      <c r="AH879" s="211">
        <v>0</v>
      </c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</row>
    <row r="880" spans="1:60" outlineLevel="1" x14ac:dyDescent="0.2">
      <c r="A880" s="218"/>
      <c r="B880" s="219"/>
      <c r="C880" s="253" t="s">
        <v>826</v>
      </c>
      <c r="D880" s="221"/>
      <c r="E880" s="222">
        <v>4.7</v>
      </c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11"/>
      <c r="Z880" s="211"/>
      <c r="AA880" s="211"/>
      <c r="AB880" s="211"/>
      <c r="AC880" s="211"/>
      <c r="AD880" s="211"/>
      <c r="AE880" s="211"/>
      <c r="AF880" s="211"/>
      <c r="AG880" s="211" t="s">
        <v>197</v>
      </c>
      <c r="AH880" s="211">
        <v>0</v>
      </c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</row>
    <row r="881" spans="1:60" outlineLevel="1" x14ac:dyDescent="0.2">
      <c r="A881" s="218"/>
      <c r="B881" s="219"/>
      <c r="C881" s="253" t="s">
        <v>827</v>
      </c>
      <c r="D881" s="221"/>
      <c r="E881" s="222">
        <v>9.4</v>
      </c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11"/>
      <c r="Z881" s="211"/>
      <c r="AA881" s="211"/>
      <c r="AB881" s="211"/>
      <c r="AC881" s="211"/>
      <c r="AD881" s="211"/>
      <c r="AE881" s="211"/>
      <c r="AF881" s="211"/>
      <c r="AG881" s="211" t="s">
        <v>197</v>
      </c>
      <c r="AH881" s="211">
        <v>0</v>
      </c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</row>
    <row r="882" spans="1:60" outlineLevel="1" x14ac:dyDescent="0.2">
      <c r="A882" s="230">
        <v>119</v>
      </c>
      <c r="B882" s="231" t="s">
        <v>828</v>
      </c>
      <c r="C882" s="249" t="s">
        <v>829</v>
      </c>
      <c r="D882" s="232" t="s">
        <v>356</v>
      </c>
      <c r="E882" s="233">
        <v>5.7</v>
      </c>
      <c r="F882" s="234"/>
      <c r="G882" s="235">
        <f>ROUND(E882*F882,2)</f>
        <v>0</v>
      </c>
      <c r="H882" s="234"/>
      <c r="I882" s="235">
        <f>ROUND(E882*H882,2)</f>
        <v>0</v>
      </c>
      <c r="J882" s="234"/>
      <c r="K882" s="235">
        <f>ROUND(E882*J882,2)</f>
        <v>0</v>
      </c>
      <c r="L882" s="235">
        <v>21</v>
      </c>
      <c r="M882" s="235">
        <f>G882*(1+L882/100)</f>
        <v>0</v>
      </c>
      <c r="N882" s="235">
        <v>2.0000000000000002E-5</v>
      </c>
      <c r="O882" s="235">
        <f>ROUND(E882*N882,2)</f>
        <v>0</v>
      </c>
      <c r="P882" s="235">
        <v>0</v>
      </c>
      <c r="Q882" s="235">
        <f>ROUND(E882*P882,2)</f>
        <v>0</v>
      </c>
      <c r="R882" s="235" t="s">
        <v>803</v>
      </c>
      <c r="S882" s="235" t="s">
        <v>148</v>
      </c>
      <c r="T882" s="236" t="s">
        <v>148</v>
      </c>
      <c r="U882" s="220">
        <v>0.75700000000000001</v>
      </c>
      <c r="V882" s="220">
        <f>ROUND(E882*U882,2)</f>
        <v>4.3099999999999996</v>
      </c>
      <c r="W882" s="220"/>
      <c r="X882" s="220" t="s">
        <v>181</v>
      </c>
      <c r="Y882" s="211"/>
      <c r="Z882" s="211"/>
      <c r="AA882" s="211"/>
      <c r="AB882" s="211"/>
      <c r="AC882" s="211"/>
      <c r="AD882" s="211"/>
      <c r="AE882" s="211"/>
      <c r="AF882" s="211"/>
      <c r="AG882" s="211" t="s">
        <v>270</v>
      </c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</row>
    <row r="883" spans="1:60" outlineLevel="1" x14ac:dyDescent="0.2">
      <c r="A883" s="218"/>
      <c r="B883" s="219"/>
      <c r="C883" s="253" t="s">
        <v>830</v>
      </c>
      <c r="D883" s="221"/>
      <c r="E883" s="222">
        <v>5.7</v>
      </c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11"/>
      <c r="Z883" s="211"/>
      <c r="AA883" s="211"/>
      <c r="AB883" s="211"/>
      <c r="AC883" s="211"/>
      <c r="AD883" s="211"/>
      <c r="AE883" s="211"/>
      <c r="AF883" s="211"/>
      <c r="AG883" s="211" t="s">
        <v>197</v>
      </c>
      <c r="AH883" s="211">
        <v>0</v>
      </c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</row>
    <row r="884" spans="1:60" outlineLevel="1" x14ac:dyDescent="0.2">
      <c r="A884" s="230">
        <v>120</v>
      </c>
      <c r="B884" s="231" t="s">
        <v>831</v>
      </c>
      <c r="C884" s="249" t="s">
        <v>832</v>
      </c>
      <c r="D884" s="232" t="s">
        <v>356</v>
      </c>
      <c r="E884" s="233">
        <v>864.58</v>
      </c>
      <c r="F884" s="234"/>
      <c r="G884" s="235">
        <f>ROUND(E884*F884,2)</f>
        <v>0</v>
      </c>
      <c r="H884" s="234"/>
      <c r="I884" s="235">
        <f>ROUND(E884*H884,2)</f>
        <v>0</v>
      </c>
      <c r="J884" s="234"/>
      <c r="K884" s="235">
        <f>ROUND(E884*J884,2)</f>
        <v>0</v>
      </c>
      <c r="L884" s="235">
        <v>21</v>
      </c>
      <c r="M884" s="235">
        <f>G884*(1+L884/100)</f>
        <v>0</v>
      </c>
      <c r="N884" s="235">
        <v>2.0000000000000002E-5</v>
      </c>
      <c r="O884" s="235">
        <f>ROUND(E884*N884,2)</f>
        <v>0.02</v>
      </c>
      <c r="P884" s="235">
        <v>0</v>
      </c>
      <c r="Q884" s="235">
        <f>ROUND(E884*P884,2)</f>
        <v>0</v>
      </c>
      <c r="R884" s="235"/>
      <c r="S884" s="235" t="s">
        <v>180</v>
      </c>
      <c r="T884" s="236" t="s">
        <v>149</v>
      </c>
      <c r="U884" s="220">
        <v>0</v>
      </c>
      <c r="V884" s="220">
        <f>ROUND(E884*U884,2)</f>
        <v>0</v>
      </c>
      <c r="W884" s="220"/>
      <c r="X884" s="220" t="s">
        <v>181</v>
      </c>
      <c r="Y884" s="211"/>
      <c r="Z884" s="211"/>
      <c r="AA884" s="211"/>
      <c r="AB884" s="211"/>
      <c r="AC884" s="211"/>
      <c r="AD884" s="211"/>
      <c r="AE884" s="211"/>
      <c r="AF884" s="211"/>
      <c r="AG884" s="211" t="s">
        <v>270</v>
      </c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</row>
    <row r="885" spans="1:60" outlineLevel="1" x14ac:dyDescent="0.2">
      <c r="A885" s="218"/>
      <c r="B885" s="219"/>
      <c r="C885" s="250" t="s">
        <v>833</v>
      </c>
      <c r="D885" s="237"/>
      <c r="E885" s="237"/>
      <c r="F885" s="237"/>
      <c r="G885" s="237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11"/>
      <c r="Z885" s="211"/>
      <c r="AA885" s="211"/>
      <c r="AB885" s="211"/>
      <c r="AC885" s="211"/>
      <c r="AD885" s="211"/>
      <c r="AE885" s="211"/>
      <c r="AF885" s="211"/>
      <c r="AG885" s="211" t="s">
        <v>153</v>
      </c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</row>
    <row r="886" spans="1:60" outlineLevel="1" x14ac:dyDescent="0.2">
      <c r="A886" s="218"/>
      <c r="B886" s="219"/>
      <c r="C886" s="253" t="s">
        <v>834</v>
      </c>
      <c r="D886" s="221"/>
      <c r="E886" s="222">
        <v>199.5</v>
      </c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11"/>
      <c r="Z886" s="211"/>
      <c r="AA886" s="211"/>
      <c r="AB886" s="211"/>
      <c r="AC886" s="211"/>
      <c r="AD886" s="211"/>
      <c r="AE886" s="211"/>
      <c r="AF886" s="211"/>
      <c r="AG886" s="211" t="s">
        <v>197</v>
      </c>
      <c r="AH886" s="211">
        <v>0</v>
      </c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</row>
    <row r="887" spans="1:60" outlineLevel="1" x14ac:dyDescent="0.2">
      <c r="A887" s="218"/>
      <c r="B887" s="219"/>
      <c r="C887" s="253" t="s">
        <v>835</v>
      </c>
      <c r="D887" s="221"/>
      <c r="E887" s="222">
        <v>112.32</v>
      </c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11"/>
      <c r="Z887" s="211"/>
      <c r="AA887" s="211"/>
      <c r="AB887" s="211"/>
      <c r="AC887" s="211"/>
      <c r="AD887" s="211"/>
      <c r="AE887" s="211"/>
      <c r="AF887" s="211"/>
      <c r="AG887" s="211" t="s">
        <v>197</v>
      </c>
      <c r="AH887" s="211">
        <v>0</v>
      </c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</row>
    <row r="888" spans="1:60" outlineLevel="1" x14ac:dyDescent="0.2">
      <c r="A888" s="218"/>
      <c r="B888" s="219"/>
      <c r="C888" s="253" t="s">
        <v>836</v>
      </c>
      <c r="D888" s="221"/>
      <c r="E888" s="222">
        <v>19.440000000000001</v>
      </c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11"/>
      <c r="Z888" s="211"/>
      <c r="AA888" s="211"/>
      <c r="AB888" s="211"/>
      <c r="AC888" s="211"/>
      <c r="AD888" s="211"/>
      <c r="AE888" s="211"/>
      <c r="AF888" s="211"/>
      <c r="AG888" s="211" t="s">
        <v>197</v>
      </c>
      <c r="AH888" s="211">
        <v>0</v>
      </c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</row>
    <row r="889" spans="1:60" outlineLevel="1" x14ac:dyDescent="0.2">
      <c r="A889" s="218"/>
      <c r="B889" s="219"/>
      <c r="C889" s="253" t="s">
        <v>837</v>
      </c>
      <c r="D889" s="221"/>
      <c r="E889" s="222">
        <v>233.48</v>
      </c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11"/>
      <c r="Z889" s="211"/>
      <c r="AA889" s="211"/>
      <c r="AB889" s="211"/>
      <c r="AC889" s="211"/>
      <c r="AD889" s="211"/>
      <c r="AE889" s="211"/>
      <c r="AF889" s="211"/>
      <c r="AG889" s="211" t="s">
        <v>197</v>
      </c>
      <c r="AH889" s="211">
        <v>0</v>
      </c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</row>
    <row r="890" spans="1:60" outlineLevel="1" x14ac:dyDescent="0.2">
      <c r="A890" s="218"/>
      <c r="B890" s="219"/>
      <c r="C890" s="253" t="s">
        <v>838</v>
      </c>
      <c r="D890" s="221"/>
      <c r="E890" s="222">
        <v>84.42</v>
      </c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11"/>
      <c r="Z890" s="211"/>
      <c r="AA890" s="211"/>
      <c r="AB890" s="211"/>
      <c r="AC890" s="211"/>
      <c r="AD890" s="211"/>
      <c r="AE890" s="211"/>
      <c r="AF890" s="211"/>
      <c r="AG890" s="211" t="s">
        <v>197</v>
      </c>
      <c r="AH890" s="211">
        <v>0</v>
      </c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</row>
    <row r="891" spans="1:60" outlineLevel="1" x14ac:dyDescent="0.2">
      <c r="A891" s="218"/>
      <c r="B891" s="219"/>
      <c r="C891" s="253" t="s">
        <v>839</v>
      </c>
      <c r="D891" s="221"/>
      <c r="E891" s="222">
        <v>9.14</v>
      </c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11"/>
      <c r="Z891" s="211"/>
      <c r="AA891" s="211"/>
      <c r="AB891" s="211"/>
      <c r="AC891" s="211"/>
      <c r="AD891" s="211"/>
      <c r="AE891" s="211"/>
      <c r="AF891" s="211"/>
      <c r="AG891" s="211" t="s">
        <v>197</v>
      </c>
      <c r="AH891" s="211">
        <v>0</v>
      </c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</row>
    <row r="892" spans="1:60" outlineLevel="1" x14ac:dyDescent="0.2">
      <c r="A892" s="218"/>
      <c r="B892" s="219"/>
      <c r="C892" s="253" t="s">
        <v>840</v>
      </c>
      <c r="D892" s="221"/>
      <c r="E892" s="222">
        <v>104.94</v>
      </c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11"/>
      <c r="Z892" s="211"/>
      <c r="AA892" s="211"/>
      <c r="AB892" s="211"/>
      <c r="AC892" s="211"/>
      <c r="AD892" s="211"/>
      <c r="AE892" s="211"/>
      <c r="AF892" s="211"/>
      <c r="AG892" s="211" t="s">
        <v>197</v>
      </c>
      <c r="AH892" s="211">
        <v>0</v>
      </c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</row>
    <row r="893" spans="1:60" outlineLevel="1" x14ac:dyDescent="0.2">
      <c r="A893" s="218"/>
      <c r="B893" s="219"/>
      <c r="C893" s="253" t="s">
        <v>841</v>
      </c>
      <c r="D893" s="221"/>
      <c r="E893" s="222">
        <v>16.68</v>
      </c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11"/>
      <c r="Z893" s="211"/>
      <c r="AA893" s="211"/>
      <c r="AB893" s="211"/>
      <c r="AC893" s="211"/>
      <c r="AD893" s="211"/>
      <c r="AE893" s="211"/>
      <c r="AF893" s="211"/>
      <c r="AG893" s="211" t="s">
        <v>197</v>
      </c>
      <c r="AH893" s="211">
        <v>0</v>
      </c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</row>
    <row r="894" spans="1:60" outlineLevel="1" x14ac:dyDescent="0.2">
      <c r="A894" s="218"/>
      <c r="B894" s="219"/>
      <c r="C894" s="253" t="s">
        <v>842</v>
      </c>
      <c r="D894" s="221"/>
      <c r="E894" s="222">
        <v>9.18</v>
      </c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11"/>
      <c r="Z894" s="211"/>
      <c r="AA894" s="211"/>
      <c r="AB894" s="211"/>
      <c r="AC894" s="211"/>
      <c r="AD894" s="211"/>
      <c r="AE894" s="211"/>
      <c r="AF894" s="211"/>
      <c r="AG894" s="211" t="s">
        <v>197</v>
      </c>
      <c r="AH894" s="211">
        <v>0</v>
      </c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</row>
    <row r="895" spans="1:60" outlineLevel="1" x14ac:dyDescent="0.2">
      <c r="A895" s="218"/>
      <c r="B895" s="219"/>
      <c r="C895" s="253" t="s">
        <v>843</v>
      </c>
      <c r="D895" s="221"/>
      <c r="E895" s="222">
        <v>17.760000000000002</v>
      </c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11"/>
      <c r="Z895" s="211"/>
      <c r="AA895" s="211"/>
      <c r="AB895" s="211"/>
      <c r="AC895" s="211"/>
      <c r="AD895" s="211"/>
      <c r="AE895" s="211"/>
      <c r="AF895" s="211"/>
      <c r="AG895" s="211" t="s">
        <v>197</v>
      </c>
      <c r="AH895" s="211">
        <v>0</v>
      </c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</row>
    <row r="896" spans="1:60" outlineLevel="1" x14ac:dyDescent="0.2">
      <c r="A896" s="218"/>
      <c r="B896" s="219"/>
      <c r="C896" s="253" t="s">
        <v>844</v>
      </c>
      <c r="D896" s="221"/>
      <c r="E896" s="222">
        <v>19.760000000000002</v>
      </c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11"/>
      <c r="Z896" s="211"/>
      <c r="AA896" s="211"/>
      <c r="AB896" s="211"/>
      <c r="AC896" s="211"/>
      <c r="AD896" s="211"/>
      <c r="AE896" s="211"/>
      <c r="AF896" s="211"/>
      <c r="AG896" s="211" t="s">
        <v>197</v>
      </c>
      <c r="AH896" s="211">
        <v>0</v>
      </c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</row>
    <row r="897" spans="1:60" outlineLevel="1" x14ac:dyDescent="0.2">
      <c r="A897" s="218"/>
      <c r="B897" s="219"/>
      <c r="C897" s="253" t="s">
        <v>845</v>
      </c>
      <c r="D897" s="221"/>
      <c r="E897" s="222">
        <v>18.399999999999999</v>
      </c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11"/>
      <c r="Z897" s="211"/>
      <c r="AA897" s="211"/>
      <c r="AB897" s="211"/>
      <c r="AC897" s="211"/>
      <c r="AD897" s="211"/>
      <c r="AE897" s="211"/>
      <c r="AF897" s="211"/>
      <c r="AG897" s="211" t="s">
        <v>197</v>
      </c>
      <c r="AH897" s="211">
        <v>0</v>
      </c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</row>
    <row r="898" spans="1:60" outlineLevel="1" x14ac:dyDescent="0.2">
      <c r="A898" s="218"/>
      <c r="B898" s="219"/>
      <c r="C898" s="253" t="s">
        <v>846</v>
      </c>
      <c r="D898" s="221"/>
      <c r="E898" s="222">
        <v>10.18</v>
      </c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11"/>
      <c r="Z898" s="211"/>
      <c r="AA898" s="211"/>
      <c r="AB898" s="211"/>
      <c r="AC898" s="211"/>
      <c r="AD898" s="211"/>
      <c r="AE898" s="211"/>
      <c r="AF898" s="211"/>
      <c r="AG898" s="211" t="s">
        <v>197</v>
      </c>
      <c r="AH898" s="211">
        <v>0</v>
      </c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</row>
    <row r="899" spans="1:60" outlineLevel="1" x14ac:dyDescent="0.2">
      <c r="A899" s="218"/>
      <c r="B899" s="219"/>
      <c r="C899" s="253" t="s">
        <v>847</v>
      </c>
      <c r="D899" s="221"/>
      <c r="E899" s="222">
        <v>9.3800000000000008</v>
      </c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11"/>
      <c r="Z899" s="211"/>
      <c r="AA899" s="211"/>
      <c r="AB899" s="211"/>
      <c r="AC899" s="211"/>
      <c r="AD899" s="211"/>
      <c r="AE899" s="211"/>
      <c r="AF899" s="211"/>
      <c r="AG899" s="211" t="s">
        <v>197</v>
      </c>
      <c r="AH899" s="211">
        <v>0</v>
      </c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</row>
    <row r="900" spans="1:60" ht="22.5" outlineLevel="1" x14ac:dyDescent="0.2">
      <c r="A900" s="230">
        <v>121</v>
      </c>
      <c r="B900" s="231" t="s">
        <v>848</v>
      </c>
      <c r="C900" s="249" t="s">
        <v>849</v>
      </c>
      <c r="D900" s="232" t="s">
        <v>194</v>
      </c>
      <c r="E900" s="233">
        <v>231.66</v>
      </c>
      <c r="F900" s="234"/>
      <c r="G900" s="235">
        <f>ROUND(E900*F900,2)</f>
        <v>0</v>
      </c>
      <c r="H900" s="234"/>
      <c r="I900" s="235">
        <f>ROUND(E900*H900,2)</f>
        <v>0</v>
      </c>
      <c r="J900" s="234"/>
      <c r="K900" s="235">
        <f>ROUND(E900*J900,2)</f>
        <v>0</v>
      </c>
      <c r="L900" s="235">
        <v>21</v>
      </c>
      <c r="M900" s="235">
        <f>G900*(1+L900/100)</f>
        <v>0</v>
      </c>
      <c r="N900" s="235">
        <v>0</v>
      </c>
      <c r="O900" s="235">
        <f>ROUND(E900*N900,2)</f>
        <v>0</v>
      </c>
      <c r="P900" s="235">
        <v>0</v>
      </c>
      <c r="Q900" s="235">
        <f>ROUND(E900*P900,2)</f>
        <v>0</v>
      </c>
      <c r="R900" s="235"/>
      <c r="S900" s="235" t="s">
        <v>180</v>
      </c>
      <c r="T900" s="236" t="s">
        <v>149</v>
      </c>
      <c r="U900" s="220">
        <v>0</v>
      </c>
      <c r="V900" s="220">
        <f>ROUND(E900*U900,2)</f>
        <v>0</v>
      </c>
      <c r="W900" s="220"/>
      <c r="X900" s="220" t="s">
        <v>263</v>
      </c>
      <c r="Y900" s="211"/>
      <c r="Z900" s="211"/>
      <c r="AA900" s="211"/>
      <c r="AB900" s="211"/>
      <c r="AC900" s="211"/>
      <c r="AD900" s="211"/>
      <c r="AE900" s="211"/>
      <c r="AF900" s="211"/>
      <c r="AG900" s="211" t="s">
        <v>264</v>
      </c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</row>
    <row r="901" spans="1:60" outlineLevel="1" x14ac:dyDescent="0.2">
      <c r="A901" s="218"/>
      <c r="B901" s="219"/>
      <c r="C901" s="253" t="s">
        <v>850</v>
      </c>
      <c r="D901" s="221"/>
      <c r="E901" s="222">
        <v>231.66</v>
      </c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11"/>
      <c r="Z901" s="211"/>
      <c r="AA901" s="211"/>
      <c r="AB901" s="211"/>
      <c r="AC901" s="211"/>
      <c r="AD901" s="211"/>
      <c r="AE901" s="211"/>
      <c r="AF901" s="211"/>
      <c r="AG901" s="211" t="s">
        <v>197</v>
      </c>
      <c r="AH901" s="211">
        <v>0</v>
      </c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</row>
    <row r="902" spans="1:60" ht="22.5" outlineLevel="1" x14ac:dyDescent="0.2">
      <c r="A902" s="230">
        <v>122</v>
      </c>
      <c r="B902" s="231" t="s">
        <v>851</v>
      </c>
      <c r="C902" s="249" t="s">
        <v>852</v>
      </c>
      <c r="D902" s="232" t="s">
        <v>720</v>
      </c>
      <c r="E902" s="233">
        <v>19</v>
      </c>
      <c r="F902" s="234"/>
      <c r="G902" s="235">
        <f>ROUND(E902*F902,2)</f>
        <v>0</v>
      </c>
      <c r="H902" s="234"/>
      <c r="I902" s="235">
        <f>ROUND(E902*H902,2)</f>
        <v>0</v>
      </c>
      <c r="J902" s="234"/>
      <c r="K902" s="235">
        <f>ROUND(E902*J902,2)</f>
        <v>0</v>
      </c>
      <c r="L902" s="235">
        <v>21</v>
      </c>
      <c r="M902" s="235">
        <f>G902*(1+L902/100)</f>
        <v>0</v>
      </c>
      <c r="N902" s="235">
        <v>0</v>
      </c>
      <c r="O902" s="235">
        <f>ROUND(E902*N902,2)</f>
        <v>0</v>
      </c>
      <c r="P902" s="235">
        <v>0</v>
      </c>
      <c r="Q902" s="235">
        <f>ROUND(E902*P902,2)</f>
        <v>0</v>
      </c>
      <c r="R902" s="235"/>
      <c r="S902" s="235" t="s">
        <v>180</v>
      </c>
      <c r="T902" s="236" t="s">
        <v>149</v>
      </c>
      <c r="U902" s="220">
        <v>0</v>
      </c>
      <c r="V902" s="220">
        <f>ROUND(E902*U902,2)</f>
        <v>0</v>
      </c>
      <c r="W902" s="220"/>
      <c r="X902" s="220" t="s">
        <v>263</v>
      </c>
      <c r="Y902" s="211"/>
      <c r="Z902" s="211"/>
      <c r="AA902" s="211"/>
      <c r="AB902" s="211"/>
      <c r="AC902" s="211"/>
      <c r="AD902" s="211"/>
      <c r="AE902" s="211"/>
      <c r="AF902" s="211"/>
      <c r="AG902" s="211" t="s">
        <v>264</v>
      </c>
      <c r="AH902" s="211"/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</row>
    <row r="903" spans="1:60" outlineLevel="1" x14ac:dyDescent="0.2">
      <c r="A903" s="218"/>
      <c r="B903" s="219"/>
      <c r="C903" s="253" t="s">
        <v>853</v>
      </c>
      <c r="D903" s="221"/>
      <c r="E903" s="222">
        <v>19</v>
      </c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11"/>
      <c r="Z903" s="211"/>
      <c r="AA903" s="211"/>
      <c r="AB903" s="211"/>
      <c r="AC903" s="211"/>
      <c r="AD903" s="211"/>
      <c r="AE903" s="211"/>
      <c r="AF903" s="211"/>
      <c r="AG903" s="211" t="s">
        <v>197</v>
      </c>
      <c r="AH903" s="211">
        <v>0</v>
      </c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</row>
    <row r="904" spans="1:60" ht="22.5" outlineLevel="1" x14ac:dyDescent="0.2">
      <c r="A904" s="230">
        <v>123</v>
      </c>
      <c r="B904" s="231" t="s">
        <v>854</v>
      </c>
      <c r="C904" s="249" t="s">
        <v>855</v>
      </c>
      <c r="D904" s="232" t="s">
        <v>194</v>
      </c>
      <c r="E904" s="233">
        <v>8.6508000000000003</v>
      </c>
      <c r="F904" s="234"/>
      <c r="G904" s="235">
        <f>ROUND(E904*F904,2)</f>
        <v>0</v>
      </c>
      <c r="H904" s="234"/>
      <c r="I904" s="235">
        <f>ROUND(E904*H904,2)</f>
        <v>0</v>
      </c>
      <c r="J904" s="234"/>
      <c r="K904" s="235">
        <f>ROUND(E904*J904,2)</f>
        <v>0</v>
      </c>
      <c r="L904" s="235">
        <v>21</v>
      </c>
      <c r="M904" s="235">
        <f>G904*(1+L904/100)</f>
        <v>0</v>
      </c>
      <c r="N904" s="235">
        <v>0</v>
      </c>
      <c r="O904" s="235">
        <f>ROUND(E904*N904,2)</f>
        <v>0</v>
      </c>
      <c r="P904" s="235">
        <v>0</v>
      </c>
      <c r="Q904" s="235">
        <f>ROUND(E904*P904,2)</f>
        <v>0</v>
      </c>
      <c r="R904" s="235"/>
      <c r="S904" s="235" t="s">
        <v>180</v>
      </c>
      <c r="T904" s="236" t="s">
        <v>149</v>
      </c>
      <c r="U904" s="220">
        <v>0</v>
      </c>
      <c r="V904" s="220">
        <f>ROUND(E904*U904,2)</f>
        <v>0</v>
      </c>
      <c r="W904" s="220"/>
      <c r="X904" s="220" t="s">
        <v>263</v>
      </c>
      <c r="Y904" s="211"/>
      <c r="Z904" s="211"/>
      <c r="AA904" s="211"/>
      <c r="AB904" s="211"/>
      <c r="AC904" s="211"/>
      <c r="AD904" s="211"/>
      <c r="AE904" s="211"/>
      <c r="AF904" s="211"/>
      <c r="AG904" s="211" t="s">
        <v>264</v>
      </c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</row>
    <row r="905" spans="1:60" outlineLevel="1" x14ac:dyDescent="0.2">
      <c r="A905" s="218"/>
      <c r="B905" s="219"/>
      <c r="C905" s="253" t="s">
        <v>856</v>
      </c>
      <c r="D905" s="221"/>
      <c r="E905" s="222">
        <v>8.65</v>
      </c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11"/>
      <c r="Z905" s="211"/>
      <c r="AA905" s="211"/>
      <c r="AB905" s="211"/>
      <c r="AC905" s="211"/>
      <c r="AD905" s="211"/>
      <c r="AE905" s="211"/>
      <c r="AF905" s="211"/>
      <c r="AG905" s="211" t="s">
        <v>197</v>
      </c>
      <c r="AH905" s="211">
        <v>0</v>
      </c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</row>
    <row r="906" spans="1:60" outlineLevel="1" x14ac:dyDescent="0.2">
      <c r="A906" s="230">
        <v>124</v>
      </c>
      <c r="B906" s="231" t="s">
        <v>857</v>
      </c>
      <c r="C906" s="249" t="s">
        <v>858</v>
      </c>
      <c r="D906" s="232" t="s">
        <v>194</v>
      </c>
      <c r="E906" s="233">
        <v>10.1</v>
      </c>
      <c r="F906" s="234"/>
      <c r="G906" s="235">
        <f>ROUND(E906*F906,2)</f>
        <v>0</v>
      </c>
      <c r="H906" s="234"/>
      <c r="I906" s="235">
        <f>ROUND(E906*H906,2)</f>
        <v>0</v>
      </c>
      <c r="J906" s="234"/>
      <c r="K906" s="235">
        <f>ROUND(E906*J906,2)</f>
        <v>0</v>
      </c>
      <c r="L906" s="235">
        <v>21</v>
      </c>
      <c r="M906" s="235">
        <f>G906*(1+L906/100)</f>
        <v>0</v>
      </c>
      <c r="N906" s="235">
        <v>0</v>
      </c>
      <c r="O906" s="235">
        <f>ROUND(E906*N906,2)</f>
        <v>0</v>
      </c>
      <c r="P906" s="235">
        <v>0</v>
      </c>
      <c r="Q906" s="235">
        <f>ROUND(E906*P906,2)</f>
        <v>0</v>
      </c>
      <c r="R906" s="235"/>
      <c r="S906" s="235" t="s">
        <v>180</v>
      </c>
      <c r="T906" s="236" t="s">
        <v>149</v>
      </c>
      <c r="U906" s="220">
        <v>0</v>
      </c>
      <c r="V906" s="220">
        <f>ROUND(E906*U906,2)</f>
        <v>0</v>
      </c>
      <c r="W906" s="220"/>
      <c r="X906" s="220" t="s">
        <v>263</v>
      </c>
      <c r="Y906" s="211"/>
      <c r="Z906" s="211"/>
      <c r="AA906" s="211"/>
      <c r="AB906" s="211"/>
      <c r="AC906" s="211"/>
      <c r="AD906" s="211"/>
      <c r="AE906" s="211"/>
      <c r="AF906" s="211"/>
      <c r="AG906" s="211" t="s">
        <v>264</v>
      </c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</row>
    <row r="907" spans="1:60" outlineLevel="1" x14ac:dyDescent="0.2">
      <c r="A907" s="218"/>
      <c r="B907" s="219"/>
      <c r="C907" s="253" t="s">
        <v>859</v>
      </c>
      <c r="D907" s="221"/>
      <c r="E907" s="222">
        <v>10.1</v>
      </c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11"/>
      <c r="Z907" s="211"/>
      <c r="AA907" s="211"/>
      <c r="AB907" s="211"/>
      <c r="AC907" s="211"/>
      <c r="AD907" s="211"/>
      <c r="AE907" s="211"/>
      <c r="AF907" s="211"/>
      <c r="AG907" s="211" t="s">
        <v>197</v>
      </c>
      <c r="AH907" s="211">
        <v>0</v>
      </c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</row>
    <row r="908" spans="1:60" ht="22.5" outlineLevel="1" x14ac:dyDescent="0.2">
      <c r="A908" s="230">
        <v>125</v>
      </c>
      <c r="B908" s="231" t="s">
        <v>860</v>
      </c>
      <c r="C908" s="249" t="s">
        <v>861</v>
      </c>
      <c r="D908" s="232" t="s">
        <v>720</v>
      </c>
      <c r="E908" s="233">
        <v>12</v>
      </c>
      <c r="F908" s="234"/>
      <c r="G908" s="235">
        <f>ROUND(E908*F908,2)</f>
        <v>0</v>
      </c>
      <c r="H908" s="234"/>
      <c r="I908" s="235">
        <f>ROUND(E908*H908,2)</f>
        <v>0</v>
      </c>
      <c r="J908" s="234"/>
      <c r="K908" s="235">
        <f>ROUND(E908*J908,2)</f>
        <v>0</v>
      </c>
      <c r="L908" s="235">
        <v>21</v>
      </c>
      <c r="M908" s="235">
        <f>G908*(1+L908/100)</f>
        <v>0</v>
      </c>
      <c r="N908" s="235">
        <v>0</v>
      </c>
      <c r="O908" s="235">
        <f>ROUND(E908*N908,2)</f>
        <v>0</v>
      </c>
      <c r="P908" s="235">
        <v>0</v>
      </c>
      <c r="Q908" s="235">
        <f>ROUND(E908*P908,2)</f>
        <v>0</v>
      </c>
      <c r="R908" s="235"/>
      <c r="S908" s="235" t="s">
        <v>180</v>
      </c>
      <c r="T908" s="236" t="s">
        <v>149</v>
      </c>
      <c r="U908" s="220">
        <v>0</v>
      </c>
      <c r="V908" s="220">
        <f>ROUND(E908*U908,2)</f>
        <v>0</v>
      </c>
      <c r="W908" s="220"/>
      <c r="X908" s="220" t="s">
        <v>263</v>
      </c>
      <c r="Y908" s="211"/>
      <c r="Z908" s="211"/>
      <c r="AA908" s="211"/>
      <c r="AB908" s="211"/>
      <c r="AC908" s="211"/>
      <c r="AD908" s="211"/>
      <c r="AE908" s="211"/>
      <c r="AF908" s="211"/>
      <c r="AG908" s="211" t="s">
        <v>264</v>
      </c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</row>
    <row r="909" spans="1:60" outlineLevel="1" x14ac:dyDescent="0.2">
      <c r="A909" s="218"/>
      <c r="B909" s="219"/>
      <c r="C909" s="253" t="s">
        <v>862</v>
      </c>
      <c r="D909" s="221"/>
      <c r="E909" s="222">
        <v>12</v>
      </c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11"/>
      <c r="Z909" s="211"/>
      <c r="AA909" s="211"/>
      <c r="AB909" s="211"/>
      <c r="AC909" s="211"/>
      <c r="AD909" s="211"/>
      <c r="AE909" s="211"/>
      <c r="AF909" s="211"/>
      <c r="AG909" s="211" t="s">
        <v>197</v>
      </c>
      <c r="AH909" s="211">
        <v>0</v>
      </c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</row>
    <row r="910" spans="1:60" outlineLevel="1" x14ac:dyDescent="0.2">
      <c r="A910" s="230">
        <v>126</v>
      </c>
      <c r="B910" s="231" t="s">
        <v>863</v>
      </c>
      <c r="C910" s="249" t="s">
        <v>864</v>
      </c>
      <c r="D910" s="232" t="s">
        <v>194</v>
      </c>
      <c r="E910" s="233">
        <v>5.4</v>
      </c>
      <c r="F910" s="234"/>
      <c r="G910" s="235">
        <f>ROUND(E910*F910,2)</f>
        <v>0</v>
      </c>
      <c r="H910" s="234"/>
      <c r="I910" s="235">
        <f>ROUND(E910*H910,2)</f>
        <v>0</v>
      </c>
      <c r="J910" s="234"/>
      <c r="K910" s="235">
        <f>ROUND(E910*J910,2)</f>
        <v>0</v>
      </c>
      <c r="L910" s="235">
        <v>21</v>
      </c>
      <c r="M910" s="235">
        <f>G910*(1+L910/100)</f>
        <v>0</v>
      </c>
      <c r="N910" s="235">
        <v>0</v>
      </c>
      <c r="O910" s="235">
        <f>ROUND(E910*N910,2)</f>
        <v>0</v>
      </c>
      <c r="P910" s="235">
        <v>0</v>
      </c>
      <c r="Q910" s="235">
        <f>ROUND(E910*P910,2)</f>
        <v>0</v>
      </c>
      <c r="R910" s="235"/>
      <c r="S910" s="235" t="s">
        <v>180</v>
      </c>
      <c r="T910" s="236" t="s">
        <v>149</v>
      </c>
      <c r="U910" s="220">
        <v>0</v>
      </c>
      <c r="V910" s="220">
        <f>ROUND(E910*U910,2)</f>
        <v>0</v>
      </c>
      <c r="W910" s="220"/>
      <c r="X910" s="220" t="s">
        <v>263</v>
      </c>
      <c r="Y910" s="211"/>
      <c r="Z910" s="211"/>
      <c r="AA910" s="211"/>
      <c r="AB910" s="211"/>
      <c r="AC910" s="211"/>
      <c r="AD910" s="211"/>
      <c r="AE910" s="211"/>
      <c r="AF910" s="211"/>
      <c r="AG910" s="211" t="s">
        <v>264</v>
      </c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</row>
    <row r="911" spans="1:60" outlineLevel="1" x14ac:dyDescent="0.2">
      <c r="A911" s="218"/>
      <c r="B911" s="219"/>
      <c r="C911" s="253" t="s">
        <v>865</v>
      </c>
      <c r="D911" s="221"/>
      <c r="E911" s="222">
        <v>5.4</v>
      </c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11"/>
      <c r="Z911" s="211"/>
      <c r="AA911" s="211"/>
      <c r="AB911" s="211"/>
      <c r="AC911" s="211"/>
      <c r="AD911" s="211"/>
      <c r="AE911" s="211"/>
      <c r="AF911" s="211"/>
      <c r="AG911" s="211" t="s">
        <v>197</v>
      </c>
      <c r="AH911" s="211">
        <v>0</v>
      </c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</row>
    <row r="912" spans="1:60" ht="22.5" outlineLevel="1" x14ac:dyDescent="0.2">
      <c r="A912" s="230">
        <v>127</v>
      </c>
      <c r="B912" s="231" t="s">
        <v>866</v>
      </c>
      <c r="C912" s="249" t="s">
        <v>867</v>
      </c>
      <c r="D912" s="232" t="s">
        <v>194</v>
      </c>
      <c r="E912" s="233">
        <v>7.1280000000000001</v>
      </c>
      <c r="F912" s="234"/>
      <c r="G912" s="235">
        <f>ROUND(E912*F912,2)</f>
        <v>0</v>
      </c>
      <c r="H912" s="234"/>
      <c r="I912" s="235">
        <f>ROUND(E912*H912,2)</f>
        <v>0</v>
      </c>
      <c r="J912" s="234"/>
      <c r="K912" s="235">
        <f>ROUND(E912*J912,2)</f>
        <v>0</v>
      </c>
      <c r="L912" s="235">
        <v>21</v>
      </c>
      <c r="M912" s="235">
        <f>G912*(1+L912/100)</f>
        <v>0</v>
      </c>
      <c r="N912" s="235">
        <v>0</v>
      </c>
      <c r="O912" s="235">
        <f>ROUND(E912*N912,2)</f>
        <v>0</v>
      </c>
      <c r="P912" s="235">
        <v>0</v>
      </c>
      <c r="Q912" s="235">
        <f>ROUND(E912*P912,2)</f>
        <v>0</v>
      </c>
      <c r="R912" s="235"/>
      <c r="S912" s="235" t="s">
        <v>180</v>
      </c>
      <c r="T912" s="236" t="s">
        <v>149</v>
      </c>
      <c r="U912" s="220">
        <v>0</v>
      </c>
      <c r="V912" s="220">
        <f>ROUND(E912*U912,2)</f>
        <v>0</v>
      </c>
      <c r="W912" s="220"/>
      <c r="X912" s="220" t="s">
        <v>263</v>
      </c>
      <c r="Y912" s="211"/>
      <c r="Z912" s="211"/>
      <c r="AA912" s="211"/>
      <c r="AB912" s="211"/>
      <c r="AC912" s="211"/>
      <c r="AD912" s="211"/>
      <c r="AE912" s="211"/>
      <c r="AF912" s="211"/>
      <c r="AG912" s="211" t="s">
        <v>264</v>
      </c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</row>
    <row r="913" spans="1:60" outlineLevel="1" x14ac:dyDescent="0.2">
      <c r="A913" s="218"/>
      <c r="B913" s="219"/>
      <c r="C913" s="253" t="s">
        <v>868</v>
      </c>
      <c r="D913" s="221"/>
      <c r="E913" s="222">
        <v>7.13</v>
      </c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11"/>
      <c r="Z913" s="211"/>
      <c r="AA913" s="211"/>
      <c r="AB913" s="211"/>
      <c r="AC913" s="211"/>
      <c r="AD913" s="211"/>
      <c r="AE913" s="211"/>
      <c r="AF913" s="211"/>
      <c r="AG913" s="211" t="s">
        <v>197</v>
      </c>
      <c r="AH913" s="211">
        <v>0</v>
      </c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</row>
    <row r="914" spans="1:60" ht="22.5" outlineLevel="1" x14ac:dyDescent="0.2">
      <c r="A914" s="230">
        <v>128</v>
      </c>
      <c r="B914" s="231" t="s">
        <v>869</v>
      </c>
      <c r="C914" s="249" t="s">
        <v>870</v>
      </c>
      <c r="D914" s="232" t="s">
        <v>194</v>
      </c>
      <c r="E914" s="233">
        <v>21.96</v>
      </c>
      <c r="F914" s="234"/>
      <c r="G914" s="235">
        <f>ROUND(E914*F914,2)</f>
        <v>0</v>
      </c>
      <c r="H914" s="234"/>
      <c r="I914" s="235">
        <f>ROUND(E914*H914,2)</f>
        <v>0</v>
      </c>
      <c r="J914" s="234"/>
      <c r="K914" s="235">
        <f>ROUND(E914*J914,2)</f>
        <v>0</v>
      </c>
      <c r="L914" s="235">
        <v>21</v>
      </c>
      <c r="M914" s="235">
        <f>G914*(1+L914/100)</f>
        <v>0</v>
      </c>
      <c r="N914" s="235">
        <v>0</v>
      </c>
      <c r="O914" s="235">
        <f>ROUND(E914*N914,2)</f>
        <v>0</v>
      </c>
      <c r="P914" s="235">
        <v>0</v>
      </c>
      <c r="Q914" s="235">
        <f>ROUND(E914*P914,2)</f>
        <v>0</v>
      </c>
      <c r="R914" s="235"/>
      <c r="S914" s="235" t="s">
        <v>180</v>
      </c>
      <c r="T914" s="236" t="s">
        <v>149</v>
      </c>
      <c r="U914" s="220">
        <v>0</v>
      </c>
      <c r="V914" s="220">
        <f>ROUND(E914*U914,2)</f>
        <v>0</v>
      </c>
      <c r="W914" s="220"/>
      <c r="X914" s="220" t="s">
        <v>263</v>
      </c>
      <c r="Y914" s="211"/>
      <c r="Z914" s="211"/>
      <c r="AA914" s="211"/>
      <c r="AB914" s="211"/>
      <c r="AC914" s="211"/>
      <c r="AD914" s="211"/>
      <c r="AE914" s="211"/>
      <c r="AF914" s="211"/>
      <c r="AG914" s="211" t="s">
        <v>264</v>
      </c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</row>
    <row r="915" spans="1:60" outlineLevel="1" x14ac:dyDescent="0.2">
      <c r="A915" s="218"/>
      <c r="B915" s="219"/>
      <c r="C915" s="253" t="s">
        <v>871</v>
      </c>
      <c r="D915" s="221"/>
      <c r="E915" s="222">
        <v>21.96</v>
      </c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11"/>
      <c r="Z915" s="211"/>
      <c r="AA915" s="211"/>
      <c r="AB915" s="211"/>
      <c r="AC915" s="211"/>
      <c r="AD915" s="211"/>
      <c r="AE915" s="211"/>
      <c r="AF915" s="211"/>
      <c r="AG915" s="211" t="s">
        <v>197</v>
      </c>
      <c r="AH915" s="211">
        <v>0</v>
      </c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</row>
    <row r="916" spans="1:60" outlineLevel="1" x14ac:dyDescent="0.2">
      <c r="A916" s="230">
        <v>129</v>
      </c>
      <c r="B916" s="231" t="s">
        <v>872</v>
      </c>
      <c r="C916" s="249" t="s">
        <v>873</v>
      </c>
      <c r="D916" s="232" t="s">
        <v>720</v>
      </c>
      <c r="E916" s="233">
        <v>14</v>
      </c>
      <c r="F916" s="234"/>
      <c r="G916" s="235">
        <f>ROUND(E916*F916,2)</f>
        <v>0</v>
      </c>
      <c r="H916" s="234"/>
      <c r="I916" s="235">
        <f>ROUND(E916*H916,2)</f>
        <v>0</v>
      </c>
      <c r="J916" s="234"/>
      <c r="K916" s="235">
        <f>ROUND(E916*J916,2)</f>
        <v>0</v>
      </c>
      <c r="L916" s="235">
        <v>21</v>
      </c>
      <c r="M916" s="235">
        <f>G916*(1+L916/100)</f>
        <v>0</v>
      </c>
      <c r="N916" s="235">
        <v>0</v>
      </c>
      <c r="O916" s="235">
        <f>ROUND(E916*N916,2)</f>
        <v>0</v>
      </c>
      <c r="P916" s="235">
        <v>0</v>
      </c>
      <c r="Q916" s="235">
        <f>ROUND(E916*P916,2)</f>
        <v>0</v>
      </c>
      <c r="R916" s="235"/>
      <c r="S916" s="235" t="s">
        <v>180</v>
      </c>
      <c r="T916" s="236" t="s">
        <v>149</v>
      </c>
      <c r="U916" s="220">
        <v>0</v>
      </c>
      <c r="V916" s="220">
        <f>ROUND(E916*U916,2)</f>
        <v>0</v>
      </c>
      <c r="W916" s="220"/>
      <c r="X916" s="220" t="s">
        <v>263</v>
      </c>
      <c r="Y916" s="211"/>
      <c r="Z916" s="211"/>
      <c r="AA916" s="211"/>
      <c r="AB916" s="211"/>
      <c r="AC916" s="211"/>
      <c r="AD916" s="211"/>
      <c r="AE916" s="211"/>
      <c r="AF916" s="211"/>
      <c r="AG916" s="211" t="s">
        <v>264</v>
      </c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</row>
    <row r="917" spans="1:60" outlineLevel="1" x14ac:dyDescent="0.2">
      <c r="A917" s="218"/>
      <c r="B917" s="219"/>
      <c r="C917" s="253" t="s">
        <v>874</v>
      </c>
      <c r="D917" s="221"/>
      <c r="E917" s="222">
        <v>14</v>
      </c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11"/>
      <c r="Z917" s="211"/>
      <c r="AA917" s="211"/>
      <c r="AB917" s="211"/>
      <c r="AC917" s="211"/>
      <c r="AD917" s="211"/>
      <c r="AE917" s="211"/>
      <c r="AF917" s="211"/>
      <c r="AG917" s="211" t="s">
        <v>197</v>
      </c>
      <c r="AH917" s="211">
        <v>0</v>
      </c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</row>
    <row r="918" spans="1:60" outlineLevel="1" x14ac:dyDescent="0.2">
      <c r="A918" s="230">
        <v>130</v>
      </c>
      <c r="B918" s="231" t="s">
        <v>875</v>
      </c>
      <c r="C918" s="249" t="s">
        <v>876</v>
      </c>
      <c r="D918" s="232" t="s">
        <v>720</v>
      </c>
      <c r="E918" s="233">
        <v>1</v>
      </c>
      <c r="F918" s="234"/>
      <c r="G918" s="235">
        <f>ROUND(E918*F918,2)</f>
        <v>0</v>
      </c>
      <c r="H918" s="234"/>
      <c r="I918" s="235">
        <f>ROUND(E918*H918,2)</f>
        <v>0</v>
      </c>
      <c r="J918" s="234"/>
      <c r="K918" s="235">
        <f>ROUND(E918*J918,2)</f>
        <v>0</v>
      </c>
      <c r="L918" s="235">
        <v>21</v>
      </c>
      <c r="M918" s="235">
        <f>G918*(1+L918/100)</f>
        <v>0</v>
      </c>
      <c r="N918" s="235">
        <v>0</v>
      </c>
      <c r="O918" s="235">
        <f>ROUND(E918*N918,2)</f>
        <v>0</v>
      </c>
      <c r="P918" s="235">
        <v>0</v>
      </c>
      <c r="Q918" s="235">
        <f>ROUND(E918*P918,2)</f>
        <v>0</v>
      </c>
      <c r="R918" s="235"/>
      <c r="S918" s="235" t="s">
        <v>180</v>
      </c>
      <c r="T918" s="236" t="s">
        <v>149</v>
      </c>
      <c r="U918" s="220">
        <v>0</v>
      </c>
      <c r="V918" s="220">
        <f>ROUND(E918*U918,2)</f>
        <v>0</v>
      </c>
      <c r="W918" s="220"/>
      <c r="X918" s="220" t="s">
        <v>263</v>
      </c>
      <c r="Y918" s="211"/>
      <c r="Z918" s="211"/>
      <c r="AA918" s="211"/>
      <c r="AB918" s="211"/>
      <c r="AC918" s="211"/>
      <c r="AD918" s="211"/>
      <c r="AE918" s="211"/>
      <c r="AF918" s="211"/>
      <c r="AG918" s="211" t="s">
        <v>264</v>
      </c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</row>
    <row r="919" spans="1:60" outlineLevel="1" x14ac:dyDescent="0.2">
      <c r="A919" s="218"/>
      <c r="B919" s="219"/>
      <c r="C919" s="253" t="s">
        <v>877</v>
      </c>
      <c r="D919" s="221"/>
      <c r="E919" s="222">
        <v>1</v>
      </c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11"/>
      <c r="Z919" s="211"/>
      <c r="AA919" s="211"/>
      <c r="AB919" s="211"/>
      <c r="AC919" s="211"/>
      <c r="AD919" s="211"/>
      <c r="AE919" s="211"/>
      <c r="AF919" s="211"/>
      <c r="AG919" s="211" t="s">
        <v>197</v>
      </c>
      <c r="AH919" s="211">
        <v>0</v>
      </c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</row>
    <row r="920" spans="1:60" outlineLevel="1" x14ac:dyDescent="0.2">
      <c r="A920" s="230">
        <v>131</v>
      </c>
      <c r="B920" s="231" t="s">
        <v>878</v>
      </c>
      <c r="C920" s="249" t="s">
        <v>879</v>
      </c>
      <c r="D920" s="232" t="s">
        <v>720</v>
      </c>
      <c r="E920" s="233">
        <v>1</v>
      </c>
      <c r="F920" s="234"/>
      <c r="G920" s="235">
        <f>ROUND(E920*F920,2)</f>
        <v>0</v>
      </c>
      <c r="H920" s="234"/>
      <c r="I920" s="235">
        <f>ROUND(E920*H920,2)</f>
        <v>0</v>
      </c>
      <c r="J920" s="234"/>
      <c r="K920" s="235">
        <f>ROUND(E920*J920,2)</f>
        <v>0</v>
      </c>
      <c r="L920" s="235">
        <v>21</v>
      </c>
      <c r="M920" s="235">
        <f>G920*(1+L920/100)</f>
        <v>0</v>
      </c>
      <c r="N920" s="235">
        <v>0</v>
      </c>
      <c r="O920" s="235">
        <f>ROUND(E920*N920,2)</f>
        <v>0</v>
      </c>
      <c r="P920" s="235">
        <v>0</v>
      </c>
      <c r="Q920" s="235">
        <f>ROUND(E920*P920,2)</f>
        <v>0</v>
      </c>
      <c r="R920" s="235"/>
      <c r="S920" s="235" t="s">
        <v>180</v>
      </c>
      <c r="T920" s="236" t="s">
        <v>149</v>
      </c>
      <c r="U920" s="220">
        <v>0</v>
      </c>
      <c r="V920" s="220">
        <f>ROUND(E920*U920,2)</f>
        <v>0</v>
      </c>
      <c r="W920" s="220"/>
      <c r="X920" s="220" t="s">
        <v>263</v>
      </c>
      <c r="Y920" s="211"/>
      <c r="Z920" s="211"/>
      <c r="AA920" s="211"/>
      <c r="AB920" s="211"/>
      <c r="AC920" s="211"/>
      <c r="AD920" s="211"/>
      <c r="AE920" s="211"/>
      <c r="AF920" s="211"/>
      <c r="AG920" s="211" t="s">
        <v>264</v>
      </c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</row>
    <row r="921" spans="1:60" outlineLevel="1" x14ac:dyDescent="0.2">
      <c r="A921" s="218"/>
      <c r="B921" s="219"/>
      <c r="C921" s="253" t="s">
        <v>880</v>
      </c>
      <c r="D921" s="221"/>
      <c r="E921" s="222">
        <v>1</v>
      </c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11"/>
      <c r="Z921" s="211"/>
      <c r="AA921" s="211"/>
      <c r="AB921" s="211"/>
      <c r="AC921" s="211"/>
      <c r="AD921" s="211"/>
      <c r="AE921" s="211"/>
      <c r="AF921" s="211"/>
      <c r="AG921" s="211" t="s">
        <v>197</v>
      </c>
      <c r="AH921" s="211">
        <v>0</v>
      </c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</row>
    <row r="922" spans="1:60" ht="22.5" outlineLevel="1" x14ac:dyDescent="0.2">
      <c r="A922" s="230">
        <v>132</v>
      </c>
      <c r="B922" s="231" t="s">
        <v>881</v>
      </c>
      <c r="C922" s="249" t="s">
        <v>882</v>
      </c>
      <c r="D922" s="232" t="s">
        <v>720</v>
      </c>
      <c r="E922" s="233">
        <v>1</v>
      </c>
      <c r="F922" s="234"/>
      <c r="G922" s="235">
        <f>ROUND(E922*F922,2)</f>
        <v>0</v>
      </c>
      <c r="H922" s="234"/>
      <c r="I922" s="235">
        <f>ROUND(E922*H922,2)</f>
        <v>0</v>
      </c>
      <c r="J922" s="234"/>
      <c r="K922" s="235">
        <f>ROUND(E922*J922,2)</f>
        <v>0</v>
      </c>
      <c r="L922" s="235">
        <v>21</v>
      </c>
      <c r="M922" s="235">
        <f>G922*(1+L922/100)</f>
        <v>0</v>
      </c>
      <c r="N922" s="235">
        <v>0</v>
      </c>
      <c r="O922" s="235">
        <f>ROUND(E922*N922,2)</f>
        <v>0</v>
      </c>
      <c r="P922" s="235">
        <v>0</v>
      </c>
      <c r="Q922" s="235">
        <f>ROUND(E922*P922,2)</f>
        <v>0</v>
      </c>
      <c r="R922" s="235"/>
      <c r="S922" s="235" t="s">
        <v>180</v>
      </c>
      <c r="T922" s="236" t="s">
        <v>149</v>
      </c>
      <c r="U922" s="220">
        <v>0</v>
      </c>
      <c r="V922" s="220">
        <f>ROUND(E922*U922,2)</f>
        <v>0</v>
      </c>
      <c r="W922" s="220"/>
      <c r="X922" s="220" t="s">
        <v>263</v>
      </c>
      <c r="Y922" s="211"/>
      <c r="Z922" s="211"/>
      <c r="AA922" s="211"/>
      <c r="AB922" s="211"/>
      <c r="AC922" s="211"/>
      <c r="AD922" s="211"/>
      <c r="AE922" s="211"/>
      <c r="AF922" s="211"/>
      <c r="AG922" s="211" t="s">
        <v>264</v>
      </c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</row>
    <row r="923" spans="1:60" outlineLevel="1" x14ac:dyDescent="0.2">
      <c r="A923" s="218"/>
      <c r="B923" s="219"/>
      <c r="C923" s="253" t="s">
        <v>883</v>
      </c>
      <c r="D923" s="221"/>
      <c r="E923" s="222">
        <v>1</v>
      </c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11"/>
      <c r="Z923" s="211"/>
      <c r="AA923" s="211"/>
      <c r="AB923" s="211"/>
      <c r="AC923" s="211"/>
      <c r="AD923" s="211"/>
      <c r="AE923" s="211"/>
      <c r="AF923" s="211"/>
      <c r="AG923" s="211" t="s">
        <v>197</v>
      </c>
      <c r="AH923" s="211">
        <v>0</v>
      </c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</row>
    <row r="924" spans="1:60" ht="22.5" outlineLevel="1" x14ac:dyDescent="0.2">
      <c r="A924" s="230">
        <v>133</v>
      </c>
      <c r="B924" s="231" t="s">
        <v>884</v>
      </c>
      <c r="C924" s="249" t="s">
        <v>885</v>
      </c>
      <c r="D924" s="232" t="s">
        <v>720</v>
      </c>
      <c r="E924" s="233">
        <v>2</v>
      </c>
      <c r="F924" s="234"/>
      <c r="G924" s="235">
        <f>ROUND(E924*F924,2)</f>
        <v>0</v>
      </c>
      <c r="H924" s="234"/>
      <c r="I924" s="235">
        <f>ROUND(E924*H924,2)</f>
        <v>0</v>
      </c>
      <c r="J924" s="234"/>
      <c r="K924" s="235">
        <f>ROUND(E924*J924,2)</f>
        <v>0</v>
      </c>
      <c r="L924" s="235">
        <v>21</v>
      </c>
      <c r="M924" s="235">
        <f>G924*(1+L924/100)</f>
        <v>0</v>
      </c>
      <c r="N924" s="235">
        <v>0</v>
      </c>
      <c r="O924" s="235">
        <f>ROUND(E924*N924,2)</f>
        <v>0</v>
      </c>
      <c r="P924" s="235">
        <v>0</v>
      </c>
      <c r="Q924" s="235">
        <f>ROUND(E924*P924,2)</f>
        <v>0</v>
      </c>
      <c r="R924" s="235"/>
      <c r="S924" s="235" t="s">
        <v>180</v>
      </c>
      <c r="T924" s="236" t="s">
        <v>149</v>
      </c>
      <c r="U924" s="220">
        <v>0</v>
      </c>
      <c r="V924" s="220">
        <f>ROUND(E924*U924,2)</f>
        <v>0</v>
      </c>
      <c r="W924" s="220"/>
      <c r="X924" s="220" t="s">
        <v>263</v>
      </c>
      <c r="Y924" s="211"/>
      <c r="Z924" s="211"/>
      <c r="AA924" s="211"/>
      <c r="AB924" s="211"/>
      <c r="AC924" s="211"/>
      <c r="AD924" s="211"/>
      <c r="AE924" s="211"/>
      <c r="AF924" s="211"/>
      <c r="AG924" s="211" t="s">
        <v>264</v>
      </c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</row>
    <row r="925" spans="1:60" outlineLevel="1" x14ac:dyDescent="0.2">
      <c r="A925" s="218"/>
      <c r="B925" s="219"/>
      <c r="C925" s="253" t="s">
        <v>886</v>
      </c>
      <c r="D925" s="221"/>
      <c r="E925" s="222">
        <v>2</v>
      </c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11"/>
      <c r="Z925" s="211"/>
      <c r="AA925" s="211"/>
      <c r="AB925" s="211"/>
      <c r="AC925" s="211"/>
      <c r="AD925" s="211"/>
      <c r="AE925" s="211"/>
      <c r="AF925" s="211"/>
      <c r="AG925" s="211" t="s">
        <v>197</v>
      </c>
      <c r="AH925" s="211">
        <v>0</v>
      </c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</row>
    <row r="926" spans="1:60" ht="22.5" outlineLevel="1" x14ac:dyDescent="0.2">
      <c r="A926" s="230">
        <v>134</v>
      </c>
      <c r="B926" s="231" t="s">
        <v>887</v>
      </c>
      <c r="C926" s="249" t="s">
        <v>888</v>
      </c>
      <c r="D926" s="232" t="s">
        <v>720</v>
      </c>
      <c r="E926" s="233">
        <v>8</v>
      </c>
      <c r="F926" s="234"/>
      <c r="G926" s="235">
        <f>ROUND(E926*F926,2)</f>
        <v>0</v>
      </c>
      <c r="H926" s="234"/>
      <c r="I926" s="235">
        <f>ROUND(E926*H926,2)</f>
        <v>0</v>
      </c>
      <c r="J926" s="234"/>
      <c r="K926" s="235">
        <f>ROUND(E926*J926,2)</f>
        <v>0</v>
      </c>
      <c r="L926" s="235">
        <v>21</v>
      </c>
      <c r="M926" s="235">
        <f>G926*(1+L926/100)</f>
        <v>0</v>
      </c>
      <c r="N926" s="235">
        <v>0</v>
      </c>
      <c r="O926" s="235">
        <f>ROUND(E926*N926,2)</f>
        <v>0</v>
      </c>
      <c r="P926" s="235">
        <v>0</v>
      </c>
      <c r="Q926" s="235">
        <f>ROUND(E926*P926,2)</f>
        <v>0</v>
      </c>
      <c r="R926" s="235"/>
      <c r="S926" s="235" t="s">
        <v>180</v>
      </c>
      <c r="T926" s="236" t="s">
        <v>149</v>
      </c>
      <c r="U926" s="220">
        <v>0</v>
      </c>
      <c r="V926" s="220">
        <f>ROUND(E926*U926,2)</f>
        <v>0</v>
      </c>
      <c r="W926" s="220"/>
      <c r="X926" s="220" t="s">
        <v>263</v>
      </c>
      <c r="Y926" s="211"/>
      <c r="Z926" s="211"/>
      <c r="AA926" s="211"/>
      <c r="AB926" s="211"/>
      <c r="AC926" s="211"/>
      <c r="AD926" s="211"/>
      <c r="AE926" s="211"/>
      <c r="AF926" s="211"/>
      <c r="AG926" s="211" t="s">
        <v>264</v>
      </c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</row>
    <row r="927" spans="1:60" outlineLevel="1" x14ac:dyDescent="0.2">
      <c r="A927" s="218"/>
      <c r="B927" s="219"/>
      <c r="C927" s="253" t="s">
        <v>889</v>
      </c>
      <c r="D927" s="221"/>
      <c r="E927" s="222">
        <v>8</v>
      </c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11"/>
      <c r="Z927" s="211"/>
      <c r="AA927" s="211"/>
      <c r="AB927" s="211"/>
      <c r="AC927" s="211"/>
      <c r="AD927" s="211"/>
      <c r="AE927" s="211"/>
      <c r="AF927" s="211"/>
      <c r="AG927" s="211" t="s">
        <v>197</v>
      </c>
      <c r="AH927" s="211">
        <v>0</v>
      </c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</row>
    <row r="928" spans="1:60" ht="22.5" outlineLevel="1" x14ac:dyDescent="0.2">
      <c r="A928" s="230">
        <v>135</v>
      </c>
      <c r="B928" s="231" t="s">
        <v>890</v>
      </c>
      <c r="C928" s="249" t="s">
        <v>891</v>
      </c>
      <c r="D928" s="232" t="s">
        <v>720</v>
      </c>
      <c r="E928" s="233">
        <v>2</v>
      </c>
      <c r="F928" s="234"/>
      <c r="G928" s="235">
        <f>ROUND(E928*F928,2)</f>
        <v>0</v>
      </c>
      <c r="H928" s="234"/>
      <c r="I928" s="235">
        <f>ROUND(E928*H928,2)</f>
        <v>0</v>
      </c>
      <c r="J928" s="234"/>
      <c r="K928" s="235">
        <f>ROUND(E928*J928,2)</f>
        <v>0</v>
      </c>
      <c r="L928" s="235">
        <v>21</v>
      </c>
      <c r="M928" s="235">
        <f>G928*(1+L928/100)</f>
        <v>0</v>
      </c>
      <c r="N928" s="235">
        <v>0</v>
      </c>
      <c r="O928" s="235">
        <f>ROUND(E928*N928,2)</f>
        <v>0</v>
      </c>
      <c r="P928" s="235">
        <v>0</v>
      </c>
      <c r="Q928" s="235">
        <f>ROUND(E928*P928,2)</f>
        <v>0</v>
      </c>
      <c r="R928" s="235"/>
      <c r="S928" s="235" t="s">
        <v>180</v>
      </c>
      <c r="T928" s="236" t="s">
        <v>149</v>
      </c>
      <c r="U928" s="220">
        <v>0</v>
      </c>
      <c r="V928" s="220">
        <f>ROUND(E928*U928,2)</f>
        <v>0</v>
      </c>
      <c r="W928" s="220"/>
      <c r="X928" s="220" t="s">
        <v>263</v>
      </c>
      <c r="Y928" s="211"/>
      <c r="Z928" s="211"/>
      <c r="AA928" s="211"/>
      <c r="AB928" s="211"/>
      <c r="AC928" s="211"/>
      <c r="AD928" s="211"/>
      <c r="AE928" s="211"/>
      <c r="AF928" s="211"/>
      <c r="AG928" s="211" t="s">
        <v>264</v>
      </c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</row>
    <row r="929" spans="1:60" outlineLevel="1" x14ac:dyDescent="0.2">
      <c r="A929" s="218"/>
      <c r="B929" s="219"/>
      <c r="C929" s="253" t="s">
        <v>892</v>
      </c>
      <c r="D929" s="221"/>
      <c r="E929" s="222">
        <v>2</v>
      </c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11"/>
      <c r="Z929" s="211"/>
      <c r="AA929" s="211"/>
      <c r="AB929" s="211"/>
      <c r="AC929" s="211"/>
      <c r="AD929" s="211"/>
      <c r="AE929" s="211"/>
      <c r="AF929" s="211"/>
      <c r="AG929" s="211" t="s">
        <v>197</v>
      </c>
      <c r="AH929" s="211">
        <v>0</v>
      </c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</row>
    <row r="930" spans="1:60" outlineLevel="1" x14ac:dyDescent="0.2">
      <c r="A930" s="230">
        <v>136</v>
      </c>
      <c r="B930" s="231" t="s">
        <v>893</v>
      </c>
      <c r="C930" s="249" t="s">
        <v>894</v>
      </c>
      <c r="D930" s="232" t="s">
        <v>720</v>
      </c>
      <c r="E930" s="233">
        <v>12</v>
      </c>
      <c r="F930" s="234"/>
      <c r="G930" s="235">
        <f>ROUND(E930*F930,2)</f>
        <v>0</v>
      </c>
      <c r="H930" s="234"/>
      <c r="I930" s="235">
        <f>ROUND(E930*H930,2)</f>
        <v>0</v>
      </c>
      <c r="J930" s="234"/>
      <c r="K930" s="235">
        <f>ROUND(E930*J930,2)</f>
        <v>0</v>
      </c>
      <c r="L930" s="235">
        <v>21</v>
      </c>
      <c r="M930" s="235">
        <f>G930*(1+L930/100)</f>
        <v>0</v>
      </c>
      <c r="N930" s="235">
        <v>0</v>
      </c>
      <c r="O930" s="235">
        <f>ROUND(E930*N930,2)</f>
        <v>0</v>
      </c>
      <c r="P930" s="235">
        <v>0</v>
      </c>
      <c r="Q930" s="235">
        <f>ROUND(E930*P930,2)</f>
        <v>0</v>
      </c>
      <c r="R930" s="235"/>
      <c r="S930" s="235" t="s">
        <v>180</v>
      </c>
      <c r="T930" s="236" t="s">
        <v>149</v>
      </c>
      <c r="U930" s="220">
        <v>0</v>
      </c>
      <c r="V930" s="220">
        <f>ROUND(E930*U930,2)</f>
        <v>0</v>
      </c>
      <c r="W930" s="220"/>
      <c r="X930" s="220" t="s">
        <v>263</v>
      </c>
      <c r="Y930" s="211"/>
      <c r="Z930" s="211"/>
      <c r="AA930" s="211"/>
      <c r="AB930" s="211"/>
      <c r="AC930" s="211"/>
      <c r="AD930" s="211"/>
      <c r="AE930" s="211"/>
      <c r="AF930" s="211"/>
      <c r="AG930" s="211" t="s">
        <v>264</v>
      </c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</row>
    <row r="931" spans="1:60" outlineLevel="1" x14ac:dyDescent="0.2">
      <c r="A931" s="218"/>
      <c r="B931" s="219"/>
      <c r="C931" s="253" t="s">
        <v>895</v>
      </c>
      <c r="D931" s="221"/>
      <c r="E931" s="222">
        <v>12</v>
      </c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11"/>
      <c r="Z931" s="211"/>
      <c r="AA931" s="211"/>
      <c r="AB931" s="211"/>
      <c r="AC931" s="211"/>
      <c r="AD931" s="211"/>
      <c r="AE931" s="211"/>
      <c r="AF931" s="211"/>
      <c r="AG931" s="211" t="s">
        <v>197</v>
      </c>
      <c r="AH931" s="211">
        <v>0</v>
      </c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</row>
    <row r="932" spans="1:60" ht="22.5" outlineLevel="1" x14ac:dyDescent="0.2">
      <c r="A932" s="230">
        <v>137</v>
      </c>
      <c r="B932" s="231" t="s">
        <v>896</v>
      </c>
      <c r="C932" s="249" t="s">
        <v>897</v>
      </c>
      <c r="D932" s="232" t="s">
        <v>720</v>
      </c>
      <c r="E932" s="233">
        <v>26</v>
      </c>
      <c r="F932" s="234"/>
      <c r="G932" s="235">
        <f>ROUND(E932*F932,2)</f>
        <v>0</v>
      </c>
      <c r="H932" s="234"/>
      <c r="I932" s="235">
        <f>ROUND(E932*H932,2)</f>
        <v>0</v>
      </c>
      <c r="J932" s="234"/>
      <c r="K932" s="235">
        <f>ROUND(E932*J932,2)</f>
        <v>0</v>
      </c>
      <c r="L932" s="235">
        <v>21</v>
      </c>
      <c r="M932" s="235">
        <f>G932*(1+L932/100)</f>
        <v>0</v>
      </c>
      <c r="N932" s="235">
        <v>0</v>
      </c>
      <c r="O932" s="235">
        <f>ROUND(E932*N932,2)</f>
        <v>0</v>
      </c>
      <c r="P932" s="235">
        <v>0</v>
      </c>
      <c r="Q932" s="235">
        <f>ROUND(E932*P932,2)</f>
        <v>0</v>
      </c>
      <c r="R932" s="235"/>
      <c r="S932" s="235" t="s">
        <v>180</v>
      </c>
      <c r="T932" s="236" t="s">
        <v>149</v>
      </c>
      <c r="U932" s="220">
        <v>0</v>
      </c>
      <c r="V932" s="220">
        <f>ROUND(E932*U932,2)</f>
        <v>0</v>
      </c>
      <c r="W932" s="220"/>
      <c r="X932" s="220" t="s">
        <v>263</v>
      </c>
      <c r="Y932" s="211"/>
      <c r="Z932" s="211"/>
      <c r="AA932" s="211"/>
      <c r="AB932" s="211"/>
      <c r="AC932" s="211"/>
      <c r="AD932" s="211"/>
      <c r="AE932" s="211"/>
      <c r="AF932" s="211"/>
      <c r="AG932" s="211" t="s">
        <v>264</v>
      </c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</row>
    <row r="933" spans="1:60" outlineLevel="1" x14ac:dyDescent="0.2">
      <c r="A933" s="218"/>
      <c r="B933" s="219"/>
      <c r="C933" s="253" t="s">
        <v>898</v>
      </c>
      <c r="D933" s="221"/>
      <c r="E933" s="222">
        <v>26</v>
      </c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11"/>
      <c r="Z933" s="211"/>
      <c r="AA933" s="211"/>
      <c r="AB933" s="211"/>
      <c r="AC933" s="211"/>
      <c r="AD933" s="211"/>
      <c r="AE933" s="211"/>
      <c r="AF933" s="211"/>
      <c r="AG933" s="211" t="s">
        <v>197</v>
      </c>
      <c r="AH933" s="211">
        <v>0</v>
      </c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</row>
    <row r="934" spans="1:60" ht="22.5" outlineLevel="1" x14ac:dyDescent="0.2">
      <c r="A934" s="230">
        <v>138</v>
      </c>
      <c r="B934" s="231" t="s">
        <v>899</v>
      </c>
      <c r="C934" s="249" t="s">
        <v>900</v>
      </c>
      <c r="D934" s="232" t="s">
        <v>720</v>
      </c>
      <c r="E934" s="233">
        <v>9</v>
      </c>
      <c r="F934" s="234"/>
      <c r="G934" s="235">
        <f>ROUND(E934*F934,2)</f>
        <v>0</v>
      </c>
      <c r="H934" s="234"/>
      <c r="I934" s="235">
        <f>ROUND(E934*H934,2)</f>
        <v>0</v>
      </c>
      <c r="J934" s="234"/>
      <c r="K934" s="235">
        <f>ROUND(E934*J934,2)</f>
        <v>0</v>
      </c>
      <c r="L934" s="235">
        <v>21</v>
      </c>
      <c r="M934" s="235">
        <f>G934*(1+L934/100)</f>
        <v>0</v>
      </c>
      <c r="N934" s="235">
        <v>0</v>
      </c>
      <c r="O934" s="235">
        <f>ROUND(E934*N934,2)</f>
        <v>0</v>
      </c>
      <c r="P934" s="235">
        <v>0</v>
      </c>
      <c r="Q934" s="235">
        <f>ROUND(E934*P934,2)</f>
        <v>0</v>
      </c>
      <c r="R934" s="235"/>
      <c r="S934" s="235" t="s">
        <v>180</v>
      </c>
      <c r="T934" s="236" t="s">
        <v>149</v>
      </c>
      <c r="U934" s="220">
        <v>0</v>
      </c>
      <c r="V934" s="220">
        <f>ROUND(E934*U934,2)</f>
        <v>0</v>
      </c>
      <c r="W934" s="220"/>
      <c r="X934" s="220" t="s">
        <v>263</v>
      </c>
      <c r="Y934" s="211"/>
      <c r="Z934" s="211"/>
      <c r="AA934" s="211"/>
      <c r="AB934" s="211"/>
      <c r="AC934" s="211"/>
      <c r="AD934" s="211"/>
      <c r="AE934" s="211"/>
      <c r="AF934" s="211"/>
      <c r="AG934" s="211" t="s">
        <v>264</v>
      </c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</row>
    <row r="935" spans="1:60" outlineLevel="1" x14ac:dyDescent="0.2">
      <c r="A935" s="218"/>
      <c r="B935" s="219"/>
      <c r="C935" s="253" t="s">
        <v>901</v>
      </c>
      <c r="D935" s="221"/>
      <c r="E935" s="222">
        <v>9</v>
      </c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11"/>
      <c r="Z935" s="211"/>
      <c r="AA935" s="211"/>
      <c r="AB935" s="211"/>
      <c r="AC935" s="211"/>
      <c r="AD935" s="211"/>
      <c r="AE935" s="211"/>
      <c r="AF935" s="211"/>
      <c r="AG935" s="211" t="s">
        <v>197</v>
      </c>
      <c r="AH935" s="211">
        <v>0</v>
      </c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</row>
    <row r="936" spans="1:60" ht="22.5" outlineLevel="1" x14ac:dyDescent="0.2">
      <c r="A936" s="230">
        <v>139</v>
      </c>
      <c r="B936" s="231" t="s">
        <v>902</v>
      </c>
      <c r="C936" s="249" t="s">
        <v>903</v>
      </c>
      <c r="D936" s="232" t="s">
        <v>720</v>
      </c>
      <c r="E936" s="233">
        <v>1</v>
      </c>
      <c r="F936" s="234"/>
      <c r="G936" s="235">
        <f>ROUND(E936*F936,2)</f>
        <v>0</v>
      </c>
      <c r="H936" s="234"/>
      <c r="I936" s="235">
        <f>ROUND(E936*H936,2)</f>
        <v>0</v>
      </c>
      <c r="J936" s="234"/>
      <c r="K936" s="235">
        <f>ROUND(E936*J936,2)</f>
        <v>0</v>
      </c>
      <c r="L936" s="235">
        <v>21</v>
      </c>
      <c r="M936" s="235">
        <f>G936*(1+L936/100)</f>
        <v>0</v>
      </c>
      <c r="N936" s="235">
        <v>0</v>
      </c>
      <c r="O936" s="235">
        <f>ROUND(E936*N936,2)</f>
        <v>0</v>
      </c>
      <c r="P936" s="235">
        <v>0</v>
      </c>
      <c r="Q936" s="235">
        <f>ROUND(E936*P936,2)</f>
        <v>0</v>
      </c>
      <c r="R936" s="235"/>
      <c r="S936" s="235" t="s">
        <v>180</v>
      </c>
      <c r="T936" s="236" t="s">
        <v>149</v>
      </c>
      <c r="U936" s="220">
        <v>0</v>
      </c>
      <c r="V936" s="220">
        <f>ROUND(E936*U936,2)</f>
        <v>0</v>
      </c>
      <c r="W936" s="220"/>
      <c r="X936" s="220" t="s">
        <v>263</v>
      </c>
      <c r="Y936" s="211"/>
      <c r="Z936" s="211"/>
      <c r="AA936" s="211"/>
      <c r="AB936" s="211"/>
      <c r="AC936" s="211"/>
      <c r="AD936" s="211"/>
      <c r="AE936" s="211"/>
      <c r="AF936" s="211"/>
      <c r="AG936" s="211" t="s">
        <v>264</v>
      </c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</row>
    <row r="937" spans="1:60" outlineLevel="1" x14ac:dyDescent="0.2">
      <c r="A937" s="218"/>
      <c r="B937" s="219"/>
      <c r="C937" s="253" t="s">
        <v>904</v>
      </c>
      <c r="D937" s="221"/>
      <c r="E937" s="222">
        <v>1</v>
      </c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11"/>
      <c r="Z937" s="211"/>
      <c r="AA937" s="211"/>
      <c r="AB937" s="211"/>
      <c r="AC937" s="211"/>
      <c r="AD937" s="211"/>
      <c r="AE937" s="211"/>
      <c r="AF937" s="211"/>
      <c r="AG937" s="211" t="s">
        <v>197</v>
      </c>
      <c r="AH937" s="211">
        <v>0</v>
      </c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</row>
    <row r="938" spans="1:60" outlineLevel="1" x14ac:dyDescent="0.2">
      <c r="A938" s="230">
        <v>140</v>
      </c>
      <c r="B938" s="231" t="s">
        <v>905</v>
      </c>
      <c r="C938" s="249" t="s">
        <v>906</v>
      </c>
      <c r="D938" s="232" t="s">
        <v>720</v>
      </c>
      <c r="E938" s="233">
        <v>11</v>
      </c>
      <c r="F938" s="234"/>
      <c r="G938" s="235">
        <f>ROUND(E938*F938,2)</f>
        <v>0</v>
      </c>
      <c r="H938" s="234"/>
      <c r="I938" s="235">
        <f>ROUND(E938*H938,2)</f>
        <v>0</v>
      </c>
      <c r="J938" s="234"/>
      <c r="K938" s="235">
        <f>ROUND(E938*J938,2)</f>
        <v>0</v>
      </c>
      <c r="L938" s="235">
        <v>21</v>
      </c>
      <c r="M938" s="235">
        <f>G938*(1+L938/100)</f>
        <v>0</v>
      </c>
      <c r="N938" s="235">
        <v>0</v>
      </c>
      <c r="O938" s="235">
        <f>ROUND(E938*N938,2)</f>
        <v>0</v>
      </c>
      <c r="P938" s="235">
        <v>0</v>
      </c>
      <c r="Q938" s="235">
        <f>ROUND(E938*P938,2)</f>
        <v>0</v>
      </c>
      <c r="R938" s="235"/>
      <c r="S938" s="235" t="s">
        <v>180</v>
      </c>
      <c r="T938" s="236" t="s">
        <v>149</v>
      </c>
      <c r="U938" s="220">
        <v>0</v>
      </c>
      <c r="V938" s="220">
        <f>ROUND(E938*U938,2)</f>
        <v>0</v>
      </c>
      <c r="W938" s="220"/>
      <c r="X938" s="220" t="s">
        <v>263</v>
      </c>
      <c r="Y938" s="211"/>
      <c r="Z938" s="211"/>
      <c r="AA938" s="211"/>
      <c r="AB938" s="211"/>
      <c r="AC938" s="211"/>
      <c r="AD938" s="211"/>
      <c r="AE938" s="211"/>
      <c r="AF938" s="211"/>
      <c r="AG938" s="211" t="s">
        <v>264</v>
      </c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</row>
    <row r="939" spans="1:60" outlineLevel="1" x14ac:dyDescent="0.2">
      <c r="A939" s="218"/>
      <c r="B939" s="219"/>
      <c r="C939" s="253" t="s">
        <v>907</v>
      </c>
      <c r="D939" s="221"/>
      <c r="E939" s="222">
        <v>11</v>
      </c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11"/>
      <c r="Z939" s="211"/>
      <c r="AA939" s="211"/>
      <c r="AB939" s="211"/>
      <c r="AC939" s="211"/>
      <c r="AD939" s="211"/>
      <c r="AE939" s="211"/>
      <c r="AF939" s="211"/>
      <c r="AG939" s="211" t="s">
        <v>197</v>
      </c>
      <c r="AH939" s="211">
        <v>0</v>
      </c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</row>
    <row r="940" spans="1:60" outlineLevel="1" x14ac:dyDescent="0.2">
      <c r="A940" s="230">
        <v>141</v>
      </c>
      <c r="B940" s="231" t="s">
        <v>908</v>
      </c>
      <c r="C940" s="249" t="s">
        <v>909</v>
      </c>
      <c r="D940" s="232" t="s">
        <v>720</v>
      </c>
      <c r="E940" s="233">
        <v>2</v>
      </c>
      <c r="F940" s="234"/>
      <c r="G940" s="235">
        <f>ROUND(E940*F940,2)</f>
        <v>0</v>
      </c>
      <c r="H940" s="234"/>
      <c r="I940" s="235">
        <f>ROUND(E940*H940,2)</f>
        <v>0</v>
      </c>
      <c r="J940" s="234"/>
      <c r="K940" s="235">
        <f>ROUND(E940*J940,2)</f>
        <v>0</v>
      </c>
      <c r="L940" s="235">
        <v>21</v>
      </c>
      <c r="M940" s="235">
        <f>G940*(1+L940/100)</f>
        <v>0</v>
      </c>
      <c r="N940" s="235">
        <v>0</v>
      </c>
      <c r="O940" s="235">
        <f>ROUND(E940*N940,2)</f>
        <v>0</v>
      </c>
      <c r="P940" s="235">
        <v>0</v>
      </c>
      <c r="Q940" s="235">
        <f>ROUND(E940*P940,2)</f>
        <v>0</v>
      </c>
      <c r="R940" s="235"/>
      <c r="S940" s="235" t="s">
        <v>180</v>
      </c>
      <c r="T940" s="236" t="s">
        <v>149</v>
      </c>
      <c r="U940" s="220">
        <v>0</v>
      </c>
      <c r="V940" s="220">
        <f>ROUND(E940*U940,2)</f>
        <v>0</v>
      </c>
      <c r="W940" s="220"/>
      <c r="X940" s="220" t="s">
        <v>263</v>
      </c>
      <c r="Y940" s="211"/>
      <c r="Z940" s="211"/>
      <c r="AA940" s="211"/>
      <c r="AB940" s="211"/>
      <c r="AC940" s="211"/>
      <c r="AD940" s="211"/>
      <c r="AE940" s="211"/>
      <c r="AF940" s="211"/>
      <c r="AG940" s="211" t="s">
        <v>264</v>
      </c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</row>
    <row r="941" spans="1:60" outlineLevel="1" x14ac:dyDescent="0.2">
      <c r="A941" s="218"/>
      <c r="B941" s="219"/>
      <c r="C941" s="253" t="s">
        <v>910</v>
      </c>
      <c r="D941" s="221"/>
      <c r="E941" s="222">
        <v>2</v>
      </c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11"/>
      <c r="Z941" s="211"/>
      <c r="AA941" s="211"/>
      <c r="AB941" s="211"/>
      <c r="AC941" s="211"/>
      <c r="AD941" s="211"/>
      <c r="AE941" s="211"/>
      <c r="AF941" s="211"/>
      <c r="AG941" s="211" t="s">
        <v>197</v>
      </c>
      <c r="AH941" s="211">
        <v>0</v>
      </c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</row>
    <row r="942" spans="1:60" outlineLevel="1" x14ac:dyDescent="0.2">
      <c r="A942" s="230">
        <v>142</v>
      </c>
      <c r="B942" s="231" t="s">
        <v>911</v>
      </c>
      <c r="C942" s="249" t="s">
        <v>912</v>
      </c>
      <c r="D942" s="232" t="s">
        <v>194</v>
      </c>
      <c r="E942" s="233">
        <v>3.8639999999999999</v>
      </c>
      <c r="F942" s="234"/>
      <c r="G942" s="235">
        <f>ROUND(E942*F942,2)</f>
        <v>0</v>
      </c>
      <c r="H942" s="234"/>
      <c r="I942" s="235">
        <f>ROUND(E942*H942,2)</f>
        <v>0</v>
      </c>
      <c r="J942" s="234"/>
      <c r="K942" s="235">
        <f>ROUND(E942*J942,2)</f>
        <v>0</v>
      </c>
      <c r="L942" s="235">
        <v>21</v>
      </c>
      <c r="M942" s="235">
        <f>G942*(1+L942/100)</f>
        <v>0</v>
      </c>
      <c r="N942" s="235">
        <v>0</v>
      </c>
      <c r="O942" s="235">
        <f>ROUND(E942*N942,2)</f>
        <v>0</v>
      </c>
      <c r="P942" s="235">
        <v>0</v>
      </c>
      <c r="Q942" s="235">
        <f>ROUND(E942*P942,2)</f>
        <v>0</v>
      </c>
      <c r="R942" s="235"/>
      <c r="S942" s="235" t="s">
        <v>180</v>
      </c>
      <c r="T942" s="236" t="s">
        <v>149</v>
      </c>
      <c r="U942" s="220">
        <v>0</v>
      </c>
      <c r="V942" s="220">
        <f>ROUND(E942*U942,2)</f>
        <v>0</v>
      </c>
      <c r="W942" s="220"/>
      <c r="X942" s="220" t="s">
        <v>263</v>
      </c>
      <c r="Y942" s="211"/>
      <c r="Z942" s="211"/>
      <c r="AA942" s="211"/>
      <c r="AB942" s="211"/>
      <c r="AC942" s="211"/>
      <c r="AD942" s="211"/>
      <c r="AE942" s="211"/>
      <c r="AF942" s="211"/>
      <c r="AG942" s="211" t="s">
        <v>264</v>
      </c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</row>
    <row r="943" spans="1:60" outlineLevel="1" x14ac:dyDescent="0.2">
      <c r="A943" s="218"/>
      <c r="B943" s="219"/>
      <c r="C943" s="253" t="s">
        <v>913</v>
      </c>
      <c r="D943" s="221"/>
      <c r="E943" s="222">
        <v>3.86</v>
      </c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11"/>
      <c r="Z943" s="211"/>
      <c r="AA943" s="211"/>
      <c r="AB943" s="211"/>
      <c r="AC943" s="211"/>
      <c r="AD943" s="211"/>
      <c r="AE943" s="211"/>
      <c r="AF943" s="211"/>
      <c r="AG943" s="211" t="s">
        <v>197</v>
      </c>
      <c r="AH943" s="211">
        <v>0</v>
      </c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</row>
    <row r="944" spans="1:60" outlineLevel="1" x14ac:dyDescent="0.2">
      <c r="A944" s="230">
        <v>143</v>
      </c>
      <c r="B944" s="231" t="s">
        <v>914</v>
      </c>
      <c r="C944" s="249" t="s">
        <v>915</v>
      </c>
      <c r="D944" s="232" t="s">
        <v>720</v>
      </c>
      <c r="E944" s="233">
        <v>1</v>
      </c>
      <c r="F944" s="234"/>
      <c r="G944" s="235">
        <f>ROUND(E944*F944,2)</f>
        <v>0</v>
      </c>
      <c r="H944" s="234"/>
      <c r="I944" s="235">
        <f>ROUND(E944*H944,2)</f>
        <v>0</v>
      </c>
      <c r="J944" s="234"/>
      <c r="K944" s="235">
        <f>ROUND(E944*J944,2)</f>
        <v>0</v>
      </c>
      <c r="L944" s="235">
        <v>21</v>
      </c>
      <c r="M944" s="235">
        <f>G944*(1+L944/100)</f>
        <v>0</v>
      </c>
      <c r="N944" s="235">
        <v>0</v>
      </c>
      <c r="O944" s="235">
        <f>ROUND(E944*N944,2)</f>
        <v>0</v>
      </c>
      <c r="P944" s="235">
        <v>0</v>
      </c>
      <c r="Q944" s="235">
        <f>ROUND(E944*P944,2)</f>
        <v>0</v>
      </c>
      <c r="R944" s="235"/>
      <c r="S944" s="235" t="s">
        <v>180</v>
      </c>
      <c r="T944" s="236" t="s">
        <v>149</v>
      </c>
      <c r="U944" s="220">
        <v>0</v>
      </c>
      <c r="V944" s="220">
        <f>ROUND(E944*U944,2)</f>
        <v>0</v>
      </c>
      <c r="W944" s="220"/>
      <c r="X944" s="220" t="s">
        <v>263</v>
      </c>
      <c r="Y944" s="211"/>
      <c r="Z944" s="211"/>
      <c r="AA944" s="211"/>
      <c r="AB944" s="211"/>
      <c r="AC944" s="211"/>
      <c r="AD944" s="211"/>
      <c r="AE944" s="211"/>
      <c r="AF944" s="211"/>
      <c r="AG944" s="211" t="s">
        <v>264</v>
      </c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</row>
    <row r="945" spans="1:60" outlineLevel="1" x14ac:dyDescent="0.2">
      <c r="A945" s="218"/>
      <c r="B945" s="219"/>
      <c r="C945" s="253" t="s">
        <v>916</v>
      </c>
      <c r="D945" s="221"/>
      <c r="E945" s="222">
        <v>1</v>
      </c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11"/>
      <c r="Z945" s="211"/>
      <c r="AA945" s="211"/>
      <c r="AB945" s="211"/>
      <c r="AC945" s="211"/>
      <c r="AD945" s="211"/>
      <c r="AE945" s="211"/>
      <c r="AF945" s="211"/>
      <c r="AG945" s="211" t="s">
        <v>197</v>
      </c>
      <c r="AH945" s="211">
        <v>0</v>
      </c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</row>
    <row r="946" spans="1:60" ht="22.5" outlineLevel="1" x14ac:dyDescent="0.2">
      <c r="A946" s="230">
        <v>144</v>
      </c>
      <c r="B946" s="231" t="s">
        <v>917</v>
      </c>
      <c r="C946" s="249" t="s">
        <v>918</v>
      </c>
      <c r="D946" s="232" t="s">
        <v>720</v>
      </c>
      <c r="E946" s="233">
        <v>4</v>
      </c>
      <c r="F946" s="234"/>
      <c r="G946" s="235">
        <f>ROUND(E946*F946,2)</f>
        <v>0</v>
      </c>
      <c r="H946" s="234"/>
      <c r="I946" s="235">
        <f>ROUND(E946*H946,2)</f>
        <v>0</v>
      </c>
      <c r="J946" s="234"/>
      <c r="K946" s="235">
        <f>ROUND(E946*J946,2)</f>
        <v>0</v>
      </c>
      <c r="L946" s="235">
        <v>21</v>
      </c>
      <c r="M946" s="235">
        <f>G946*(1+L946/100)</f>
        <v>0</v>
      </c>
      <c r="N946" s="235">
        <v>0</v>
      </c>
      <c r="O946" s="235">
        <f>ROUND(E946*N946,2)</f>
        <v>0</v>
      </c>
      <c r="P946" s="235">
        <v>0</v>
      </c>
      <c r="Q946" s="235">
        <f>ROUND(E946*P946,2)</f>
        <v>0</v>
      </c>
      <c r="R946" s="235"/>
      <c r="S946" s="235" t="s">
        <v>180</v>
      </c>
      <c r="T946" s="236" t="s">
        <v>149</v>
      </c>
      <c r="U946" s="220">
        <v>0</v>
      </c>
      <c r="V946" s="220">
        <f>ROUND(E946*U946,2)</f>
        <v>0</v>
      </c>
      <c r="W946" s="220"/>
      <c r="X946" s="220" t="s">
        <v>263</v>
      </c>
      <c r="Y946" s="211"/>
      <c r="Z946" s="211"/>
      <c r="AA946" s="211"/>
      <c r="AB946" s="211"/>
      <c r="AC946" s="211"/>
      <c r="AD946" s="211"/>
      <c r="AE946" s="211"/>
      <c r="AF946" s="211"/>
      <c r="AG946" s="211" t="s">
        <v>264</v>
      </c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</row>
    <row r="947" spans="1:60" outlineLevel="1" x14ac:dyDescent="0.2">
      <c r="A947" s="218"/>
      <c r="B947" s="219"/>
      <c r="C947" s="253" t="s">
        <v>919</v>
      </c>
      <c r="D947" s="221"/>
      <c r="E947" s="222">
        <v>4</v>
      </c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11"/>
      <c r="Z947" s="211"/>
      <c r="AA947" s="211"/>
      <c r="AB947" s="211"/>
      <c r="AC947" s="211"/>
      <c r="AD947" s="211"/>
      <c r="AE947" s="211"/>
      <c r="AF947" s="211"/>
      <c r="AG947" s="211" t="s">
        <v>197</v>
      </c>
      <c r="AH947" s="211">
        <v>0</v>
      </c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</row>
    <row r="948" spans="1:60" ht="22.5" outlineLevel="1" x14ac:dyDescent="0.2">
      <c r="A948" s="230">
        <v>145</v>
      </c>
      <c r="B948" s="231" t="s">
        <v>920</v>
      </c>
      <c r="C948" s="249" t="s">
        <v>921</v>
      </c>
      <c r="D948" s="232" t="s">
        <v>720</v>
      </c>
      <c r="E948" s="233">
        <v>6</v>
      </c>
      <c r="F948" s="234"/>
      <c r="G948" s="235">
        <f>ROUND(E948*F948,2)</f>
        <v>0</v>
      </c>
      <c r="H948" s="234"/>
      <c r="I948" s="235">
        <f>ROUND(E948*H948,2)</f>
        <v>0</v>
      </c>
      <c r="J948" s="234"/>
      <c r="K948" s="235">
        <f>ROUND(E948*J948,2)</f>
        <v>0</v>
      </c>
      <c r="L948" s="235">
        <v>21</v>
      </c>
      <c r="M948" s="235">
        <f>G948*(1+L948/100)</f>
        <v>0</v>
      </c>
      <c r="N948" s="235">
        <v>0</v>
      </c>
      <c r="O948" s="235">
        <f>ROUND(E948*N948,2)</f>
        <v>0</v>
      </c>
      <c r="P948" s="235">
        <v>0</v>
      </c>
      <c r="Q948" s="235">
        <f>ROUND(E948*P948,2)</f>
        <v>0</v>
      </c>
      <c r="R948" s="235"/>
      <c r="S948" s="235" t="s">
        <v>180</v>
      </c>
      <c r="T948" s="236" t="s">
        <v>149</v>
      </c>
      <c r="U948" s="220">
        <v>0</v>
      </c>
      <c r="V948" s="220">
        <f>ROUND(E948*U948,2)</f>
        <v>0</v>
      </c>
      <c r="W948" s="220"/>
      <c r="X948" s="220" t="s">
        <v>263</v>
      </c>
      <c r="Y948" s="211"/>
      <c r="Z948" s="211"/>
      <c r="AA948" s="211"/>
      <c r="AB948" s="211"/>
      <c r="AC948" s="211"/>
      <c r="AD948" s="211"/>
      <c r="AE948" s="211"/>
      <c r="AF948" s="211"/>
      <c r="AG948" s="211" t="s">
        <v>264</v>
      </c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</row>
    <row r="949" spans="1:60" outlineLevel="1" x14ac:dyDescent="0.2">
      <c r="A949" s="218"/>
      <c r="B949" s="219"/>
      <c r="C949" s="253" t="s">
        <v>922</v>
      </c>
      <c r="D949" s="221"/>
      <c r="E949" s="222">
        <v>6</v>
      </c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11"/>
      <c r="Z949" s="211"/>
      <c r="AA949" s="211"/>
      <c r="AB949" s="211"/>
      <c r="AC949" s="211"/>
      <c r="AD949" s="211"/>
      <c r="AE949" s="211"/>
      <c r="AF949" s="211"/>
      <c r="AG949" s="211" t="s">
        <v>197</v>
      </c>
      <c r="AH949" s="211">
        <v>0</v>
      </c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</row>
    <row r="950" spans="1:60" ht="22.5" outlineLevel="1" x14ac:dyDescent="0.2">
      <c r="A950" s="230">
        <v>146</v>
      </c>
      <c r="B950" s="231" t="s">
        <v>923</v>
      </c>
      <c r="C950" s="249" t="s">
        <v>924</v>
      </c>
      <c r="D950" s="232" t="s">
        <v>720</v>
      </c>
      <c r="E950" s="233">
        <v>11</v>
      </c>
      <c r="F950" s="234"/>
      <c r="G950" s="235">
        <f>ROUND(E950*F950,2)</f>
        <v>0</v>
      </c>
      <c r="H950" s="234"/>
      <c r="I950" s="235">
        <f>ROUND(E950*H950,2)</f>
        <v>0</v>
      </c>
      <c r="J950" s="234"/>
      <c r="K950" s="235">
        <f>ROUND(E950*J950,2)</f>
        <v>0</v>
      </c>
      <c r="L950" s="235">
        <v>21</v>
      </c>
      <c r="M950" s="235">
        <f>G950*(1+L950/100)</f>
        <v>0</v>
      </c>
      <c r="N950" s="235">
        <v>0</v>
      </c>
      <c r="O950" s="235">
        <f>ROUND(E950*N950,2)</f>
        <v>0</v>
      </c>
      <c r="P950" s="235">
        <v>0</v>
      </c>
      <c r="Q950" s="235">
        <f>ROUND(E950*P950,2)</f>
        <v>0</v>
      </c>
      <c r="R950" s="235"/>
      <c r="S950" s="235" t="s">
        <v>180</v>
      </c>
      <c r="T950" s="236" t="s">
        <v>149</v>
      </c>
      <c r="U950" s="220">
        <v>0</v>
      </c>
      <c r="V950" s="220">
        <f>ROUND(E950*U950,2)</f>
        <v>0</v>
      </c>
      <c r="W950" s="220"/>
      <c r="X950" s="220" t="s">
        <v>263</v>
      </c>
      <c r="Y950" s="211"/>
      <c r="Z950" s="211"/>
      <c r="AA950" s="211"/>
      <c r="AB950" s="211"/>
      <c r="AC950" s="211"/>
      <c r="AD950" s="211"/>
      <c r="AE950" s="211"/>
      <c r="AF950" s="211"/>
      <c r="AG950" s="211" t="s">
        <v>264</v>
      </c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</row>
    <row r="951" spans="1:60" outlineLevel="1" x14ac:dyDescent="0.2">
      <c r="A951" s="218"/>
      <c r="B951" s="219"/>
      <c r="C951" s="253" t="s">
        <v>925</v>
      </c>
      <c r="D951" s="221"/>
      <c r="E951" s="222">
        <v>11</v>
      </c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11"/>
      <c r="Z951" s="211"/>
      <c r="AA951" s="211"/>
      <c r="AB951" s="211"/>
      <c r="AC951" s="211"/>
      <c r="AD951" s="211"/>
      <c r="AE951" s="211"/>
      <c r="AF951" s="211"/>
      <c r="AG951" s="211" t="s">
        <v>197</v>
      </c>
      <c r="AH951" s="211">
        <v>0</v>
      </c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</row>
    <row r="952" spans="1:60" ht="22.5" outlineLevel="1" x14ac:dyDescent="0.2">
      <c r="A952" s="230">
        <v>147</v>
      </c>
      <c r="B952" s="231" t="s">
        <v>926</v>
      </c>
      <c r="C952" s="249" t="s">
        <v>927</v>
      </c>
      <c r="D952" s="232" t="s">
        <v>720</v>
      </c>
      <c r="E952" s="233">
        <v>2</v>
      </c>
      <c r="F952" s="234"/>
      <c r="G952" s="235">
        <f>ROUND(E952*F952,2)</f>
        <v>0</v>
      </c>
      <c r="H952" s="234"/>
      <c r="I952" s="235">
        <f>ROUND(E952*H952,2)</f>
        <v>0</v>
      </c>
      <c r="J952" s="234"/>
      <c r="K952" s="235">
        <f>ROUND(E952*J952,2)</f>
        <v>0</v>
      </c>
      <c r="L952" s="235">
        <v>21</v>
      </c>
      <c r="M952" s="235">
        <f>G952*(1+L952/100)</f>
        <v>0</v>
      </c>
      <c r="N952" s="235">
        <v>0</v>
      </c>
      <c r="O952" s="235">
        <f>ROUND(E952*N952,2)</f>
        <v>0</v>
      </c>
      <c r="P952" s="235">
        <v>0</v>
      </c>
      <c r="Q952" s="235">
        <f>ROUND(E952*P952,2)</f>
        <v>0</v>
      </c>
      <c r="R952" s="235"/>
      <c r="S952" s="235" t="s">
        <v>180</v>
      </c>
      <c r="T952" s="236" t="s">
        <v>149</v>
      </c>
      <c r="U952" s="220">
        <v>0</v>
      </c>
      <c r="V952" s="220">
        <f>ROUND(E952*U952,2)</f>
        <v>0</v>
      </c>
      <c r="W952" s="220"/>
      <c r="X952" s="220" t="s">
        <v>263</v>
      </c>
      <c r="Y952" s="211"/>
      <c r="Z952" s="211"/>
      <c r="AA952" s="211"/>
      <c r="AB952" s="211"/>
      <c r="AC952" s="211"/>
      <c r="AD952" s="211"/>
      <c r="AE952" s="211"/>
      <c r="AF952" s="211"/>
      <c r="AG952" s="211" t="s">
        <v>264</v>
      </c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</row>
    <row r="953" spans="1:60" outlineLevel="1" x14ac:dyDescent="0.2">
      <c r="A953" s="218"/>
      <c r="B953" s="219"/>
      <c r="C953" s="253" t="s">
        <v>928</v>
      </c>
      <c r="D953" s="221"/>
      <c r="E953" s="222">
        <v>2</v>
      </c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11"/>
      <c r="Z953" s="211"/>
      <c r="AA953" s="211"/>
      <c r="AB953" s="211"/>
      <c r="AC953" s="211"/>
      <c r="AD953" s="211"/>
      <c r="AE953" s="211"/>
      <c r="AF953" s="211"/>
      <c r="AG953" s="211" t="s">
        <v>197</v>
      </c>
      <c r="AH953" s="211">
        <v>0</v>
      </c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</row>
    <row r="954" spans="1:60" ht="22.5" outlineLevel="1" x14ac:dyDescent="0.2">
      <c r="A954" s="230">
        <v>148</v>
      </c>
      <c r="B954" s="231" t="s">
        <v>929</v>
      </c>
      <c r="C954" s="249" t="s">
        <v>930</v>
      </c>
      <c r="D954" s="232" t="s">
        <v>720</v>
      </c>
      <c r="E954" s="233">
        <v>1</v>
      </c>
      <c r="F954" s="234"/>
      <c r="G954" s="235">
        <f>ROUND(E954*F954,2)</f>
        <v>0</v>
      </c>
      <c r="H954" s="234"/>
      <c r="I954" s="235">
        <f>ROUND(E954*H954,2)</f>
        <v>0</v>
      </c>
      <c r="J954" s="234"/>
      <c r="K954" s="235">
        <f>ROUND(E954*J954,2)</f>
        <v>0</v>
      </c>
      <c r="L954" s="235">
        <v>21</v>
      </c>
      <c r="M954" s="235">
        <f>G954*(1+L954/100)</f>
        <v>0</v>
      </c>
      <c r="N954" s="235">
        <v>0</v>
      </c>
      <c r="O954" s="235">
        <f>ROUND(E954*N954,2)</f>
        <v>0</v>
      </c>
      <c r="P954" s="235">
        <v>0</v>
      </c>
      <c r="Q954" s="235">
        <f>ROUND(E954*P954,2)</f>
        <v>0</v>
      </c>
      <c r="R954" s="235"/>
      <c r="S954" s="235" t="s">
        <v>180</v>
      </c>
      <c r="T954" s="236" t="s">
        <v>149</v>
      </c>
      <c r="U954" s="220">
        <v>0</v>
      </c>
      <c r="V954" s="220">
        <f>ROUND(E954*U954,2)</f>
        <v>0</v>
      </c>
      <c r="W954" s="220"/>
      <c r="X954" s="220" t="s">
        <v>263</v>
      </c>
      <c r="Y954" s="211"/>
      <c r="Z954" s="211"/>
      <c r="AA954" s="211"/>
      <c r="AB954" s="211"/>
      <c r="AC954" s="211"/>
      <c r="AD954" s="211"/>
      <c r="AE954" s="211"/>
      <c r="AF954" s="211"/>
      <c r="AG954" s="211" t="s">
        <v>264</v>
      </c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</row>
    <row r="955" spans="1:60" outlineLevel="1" x14ac:dyDescent="0.2">
      <c r="A955" s="218"/>
      <c r="B955" s="219"/>
      <c r="C955" s="253" t="s">
        <v>931</v>
      </c>
      <c r="D955" s="221"/>
      <c r="E955" s="222">
        <v>1</v>
      </c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11"/>
      <c r="Z955" s="211"/>
      <c r="AA955" s="211"/>
      <c r="AB955" s="211"/>
      <c r="AC955" s="211"/>
      <c r="AD955" s="211"/>
      <c r="AE955" s="211"/>
      <c r="AF955" s="211"/>
      <c r="AG955" s="211" t="s">
        <v>197</v>
      </c>
      <c r="AH955" s="211">
        <v>0</v>
      </c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</row>
    <row r="956" spans="1:60" ht="22.5" outlineLevel="1" x14ac:dyDescent="0.2">
      <c r="A956" s="230">
        <v>149</v>
      </c>
      <c r="B956" s="231" t="s">
        <v>932</v>
      </c>
      <c r="C956" s="249" t="s">
        <v>933</v>
      </c>
      <c r="D956" s="232" t="s">
        <v>720</v>
      </c>
      <c r="E956" s="233">
        <v>2</v>
      </c>
      <c r="F956" s="234"/>
      <c r="G956" s="235">
        <f>ROUND(E956*F956,2)</f>
        <v>0</v>
      </c>
      <c r="H956" s="234"/>
      <c r="I956" s="235">
        <f>ROUND(E956*H956,2)</f>
        <v>0</v>
      </c>
      <c r="J956" s="234"/>
      <c r="K956" s="235">
        <f>ROUND(E956*J956,2)</f>
        <v>0</v>
      </c>
      <c r="L956" s="235">
        <v>21</v>
      </c>
      <c r="M956" s="235">
        <f>G956*(1+L956/100)</f>
        <v>0</v>
      </c>
      <c r="N956" s="235">
        <v>0</v>
      </c>
      <c r="O956" s="235">
        <f>ROUND(E956*N956,2)</f>
        <v>0</v>
      </c>
      <c r="P956" s="235">
        <v>0</v>
      </c>
      <c r="Q956" s="235">
        <f>ROUND(E956*P956,2)</f>
        <v>0</v>
      </c>
      <c r="R956" s="235"/>
      <c r="S956" s="235" t="s">
        <v>180</v>
      </c>
      <c r="T956" s="236" t="s">
        <v>149</v>
      </c>
      <c r="U956" s="220">
        <v>0</v>
      </c>
      <c r="V956" s="220">
        <f>ROUND(E956*U956,2)</f>
        <v>0</v>
      </c>
      <c r="W956" s="220"/>
      <c r="X956" s="220" t="s">
        <v>263</v>
      </c>
      <c r="Y956" s="211"/>
      <c r="Z956" s="211"/>
      <c r="AA956" s="211"/>
      <c r="AB956" s="211"/>
      <c r="AC956" s="211"/>
      <c r="AD956" s="211"/>
      <c r="AE956" s="211"/>
      <c r="AF956" s="211"/>
      <c r="AG956" s="211" t="s">
        <v>264</v>
      </c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</row>
    <row r="957" spans="1:60" outlineLevel="1" x14ac:dyDescent="0.2">
      <c r="A957" s="218"/>
      <c r="B957" s="219"/>
      <c r="C957" s="253" t="s">
        <v>934</v>
      </c>
      <c r="D957" s="221"/>
      <c r="E957" s="222">
        <v>2</v>
      </c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11"/>
      <c r="Z957" s="211"/>
      <c r="AA957" s="211"/>
      <c r="AB957" s="211"/>
      <c r="AC957" s="211"/>
      <c r="AD957" s="211"/>
      <c r="AE957" s="211"/>
      <c r="AF957" s="211"/>
      <c r="AG957" s="211" t="s">
        <v>197</v>
      </c>
      <c r="AH957" s="211">
        <v>0</v>
      </c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</row>
    <row r="958" spans="1:60" ht="22.5" outlineLevel="1" x14ac:dyDescent="0.2">
      <c r="A958" s="230">
        <v>150</v>
      </c>
      <c r="B958" s="231" t="s">
        <v>935</v>
      </c>
      <c r="C958" s="249" t="s">
        <v>936</v>
      </c>
      <c r="D958" s="232" t="s">
        <v>720</v>
      </c>
      <c r="E958" s="233">
        <v>2</v>
      </c>
      <c r="F958" s="234"/>
      <c r="G958" s="235">
        <f>ROUND(E958*F958,2)</f>
        <v>0</v>
      </c>
      <c r="H958" s="234"/>
      <c r="I958" s="235">
        <f>ROUND(E958*H958,2)</f>
        <v>0</v>
      </c>
      <c r="J958" s="234"/>
      <c r="K958" s="235">
        <f>ROUND(E958*J958,2)</f>
        <v>0</v>
      </c>
      <c r="L958" s="235">
        <v>21</v>
      </c>
      <c r="M958" s="235">
        <f>G958*(1+L958/100)</f>
        <v>0</v>
      </c>
      <c r="N958" s="235">
        <v>0</v>
      </c>
      <c r="O958" s="235">
        <f>ROUND(E958*N958,2)</f>
        <v>0</v>
      </c>
      <c r="P958" s="235">
        <v>0</v>
      </c>
      <c r="Q958" s="235">
        <f>ROUND(E958*P958,2)</f>
        <v>0</v>
      </c>
      <c r="R958" s="235"/>
      <c r="S958" s="235" t="s">
        <v>180</v>
      </c>
      <c r="T958" s="236" t="s">
        <v>149</v>
      </c>
      <c r="U958" s="220">
        <v>0</v>
      </c>
      <c r="V958" s="220">
        <f>ROUND(E958*U958,2)</f>
        <v>0</v>
      </c>
      <c r="W958" s="220"/>
      <c r="X958" s="220" t="s">
        <v>263</v>
      </c>
      <c r="Y958" s="211"/>
      <c r="Z958" s="211"/>
      <c r="AA958" s="211"/>
      <c r="AB958" s="211"/>
      <c r="AC958" s="211"/>
      <c r="AD958" s="211"/>
      <c r="AE958" s="211"/>
      <c r="AF958" s="211"/>
      <c r="AG958" s="211" t="s">
        <v>264</v>
      </c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</row>
    <row r="959" spans="1:60" outlineLevel="1" x14ac:dyDescent="0.2">
      <c r="A959" s="218"/>
      <c r="B959" s="219"/>
      <c r="C959" s="253" t="s">
        <v>937</v>
      </c>
      <c r="D959" s="221"/>
      <c r="E959" s="222">
        <v>2</v>
      </c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11"/>
      <c r="Z959" s="211"/>
      <c r="AA959" s="211"/>
      <c r="AB959" s="211"/>
      <c r="AC959" s="211"/>
      <c r="AD959" s="211"/>
      <c r="AE959" s="211"/>
      <c r="AF959" s="211"/>
      <c r="AG959" s="211" t="s">
        <v>197</v>
      </c>
      <c r="AH959" s="211">
        <v>0</v>
      </c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</row>
    <row r="960" spans="1:60" ht="22.5" outlineLevel="1" x14ac:dyDescent="0.2">
      <c r="A960" s="230">
        <v>151</v>
      </c>
      <c r="B960" s="231" t="s">
        <v>938</v>
      </c>
      <c r="C960" s="249" t="s">
        <v>939</v>
      </c>
      <c r="D960" s="232" t="s">
        <v>720</v>
      </c>
      <c r="E960" s="233">
        <v>2</v>
      </c>
      <c r="F960" s="234"/>
      <c r="G960" s="235">
        <f>ROUND(E960*F960,2)</f>
        <v>0</v>
      </c>
      <c r="H960" s="234"/>
      <c r="I960" s="235">
        <f>ROUND(E960*H960,2)</f>
        <v>0</v>
      </c>
      <c r="J960" s="234"/>
      <c r="K960" s="235">
        <f>ROUND(E960*J960,2)</f>
        <v>0</v>
      </c>
      <c r="L960" s="235">
        <v>21</v>
      </c>
      <c r="M960" s="235">
        <f>G960*(1+L960/100)</f>
        <v>0</v>
      </c>
      <c r="N960" s="235">
        <v>0</v>
      </c>
      <c r="O960" s="235">
        <f>ROUND(E960*N960,2)</f>
        <v>0</v>
      </c>
      <c r="P960" s="235">
        <v>0</v>
      </c>
      <c r="Q960" s="235">
        <f>ROUND(E960*P960,2)</f>
        <v>0</v>
      </c>
      <c r="R960" s="235"/>
      <c r="S960" s="235" t="s">
        <v>180</v>
      </c>
      <c r="T960" s="236" t="s">
        <v>149</v>
      </c>
      <c r="U960" s="220">
        <v>0</v>
      </c>
      <c r="V960" s="220">
        <f>ROUND(E960*U960,2)</f>
        <v>0</v>
      </c>
      <c r="W960" s="220"/>
      <c r="X960" s="220" t="s">
        <v>263</v>
      </c>
      <c r="Y960" s="211"/>
      <c r="Z960" s="211"/>
      <c r="AA960" s="211"/>
      <c r="AB960" s="211"/>
      <c r="AC960" s="211"/>
      <c r="AD960" s="211"/>
      <c r="AE960" s="211"/>
      <c r="AF960" s="211"/>
      <c r="AG960" s="211" t="s">
        <v>264</v>
      </c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</row>
    <row r="961" spans="1:60" outlineLevel="1" x14ac:dyDescent="0.2">
      <c r="A961" s="218"/>
      <c r="B961" s="219"/>
      <c r="C961" s="253" t="s">
        <v>940</v>
      </c>
      <c r="D961" s="221"/>
      <c r="E961" s="222">
        <v>2</v>
      </c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11"/>
      <c r="Z961" s="211"/>
      <c r="AA961" s="211"/>
      <c r="AB961" s="211"/>
      <c r="AC961" s="211"/>
      <c r="AD961" s="211"/>
      <c r="AE961" s="211"/>
      <c r="AF961" s="211"/>
      <c r="AG961" s="211" t="s">
        <v>197</v>
      </c>
      <c r="AH961" s="211">
        <v>0</v>
      </c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</row>
    <row r="962" spans="1:60" ht="22.5" outlineLevel="1" x14ac:dyDescent="0.2">
      <c r="A962" s="230">
        <v>152</v>
      </c>
      <c r="B962" s="231" t="s">
        <v>941</v>
      </c>
      <c r="C962" s="249" t="s">
        <v>942</v>
      </c>
      <c r="D962" s="232" t="s">
        <v>720</v>
      </c>
      <c r="E962" s="233">
        <v>1</v>
      </c>
      <c r="F962" s="234"/>
      <c r="G962" s="235">
        <f>ROUND(E962*F962,2)</f>
        <v>0</v>
      </c>
      <c r="H962" s="234"/>
      <c r="I962" s="235">
        <f>ROUND(E962*H962,2)</f>
        <v>0</v>
      </c>
      <c r="J962" s="234"/>
      <c r="K962" s="235">
        <f>ROUND(E962*J962,2)</f>
        <v>0</v>
      </c>
      <c r="L962" s="235">
        <v>21</v>
      </c>
      <c r="M962" s="235">
        <f>G962*(1+L962/100)</f>
        <v>0</v>
      </c>
      <c r="N962" s="235">
        <v>0</v>
      </c>
      <c r="O962" s="235">
        <f>ROUND(E962*N962,2)</f>
        <v>0</v>
      </c>
      <c r="P962" s="235">
        <v>0</v>
      </c>
      <c r="Q962" s="235">
        <f>ROUND(E962*P962,2)</f>
        <v>0</v>
      </c>
      <c r="R962" s="235"/>
      <c r="S962" s="235" t="s">
        <v>180</v>
      </c>
      <c r="T962" s="236" t="s">
        <v>149</v>
      </c>
      <c r="U962" s="220">
        <v>0</v>
      </c>
      <c r="V962" s="220">
        <f>ROUND(E962*U962,2)</f>
        <v>0</v>
      </c>
      <c r="W962" s="220"/>
      <c r="X962" s="220" t="s">
        <v>263</v>
      </c>
      <c r="Y962" s="211"/>
      <c r="Z962" s="211"/>
      <c r="AA962" s="211"/>
      <c r="AB962" s="211"/>
      <c r="AC962" s="211"/>
      <c r="AD962" s="211"/>
      <c r="AE962" s="211"/>
      <c r="AF962" s="211"/>
      <c r="AG962" s="211" t="s">
        <v>264</v>
      </c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</row>
    <row r="963" spans="1:60" outlineLevel="1" x14ac:dyDescent="0.2">
      <c r="A963" s="218"/>
      <c r="B963" s="219"/>
      <c r="C963" s="253" t="s">
        <v>943</v>
      </c>
      <c r="D963" s="221"/>
      <c r="E963" s="222">
        <v>1</v>
      </c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11"/>
      <c r="Z963" s="211"/>
      <c r="AA963" s="211"/>
      <c r="AB963" s="211"/>
      <c r="AC963" s="211"/>
      <c r="AD963" s="211"/>
      <c r="AE963" s="211"/>
      <c r="AF963" s="211"/>
      <c r="AG963" s="211" t="s">
        <v>197</v>
      </c>
      <c r="AH963" s="211">
        <v>0</v>
      </c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</row>
    <row r="964" spans="1:60" outlineLevel="1" x14ac:dyDescent="0.2">
      <c r="A964" s="230">
        <v>153</v>
      </c>
      <c r="B964" s="231" t="s">
        <v>944</v>
      </c>
      <c r="C964" s="249" t="s">
        <v>945</v>
      </c>
      <c r="D964" s="232" t="s">
        <v>194</v>
      </c>
      <c r="E964" s="233">
        <v>1.8526</v>
      </c>
      <c r="F964" s="234"/>
      <c r="G964" s="235">
        <f>ROUND(E964*F964,2)</f>
        <v>0</v>
      </c>
      <c r="H964" s="234"/>
      <c r="I964" s="235">
        <f>ROUND(E964*H964,2)</f>
        <v>0</v>
      </c>
      <c r="J964" s="234"/>
      <c r="K964" s="235">
        <f>ROUND(E964*J964,2)</f>
        <v>0</v>
      </c>
      <c r="L964" s="235">
        <v>21</v>
      </c>
      <c r="M964" s="235">
        <f>G964*(1+L964/100)</f>
        <v>0</v>
      </c>
      <c r="N964" s="235">
        <v>0</v>
      </c>
      <c r="O964" s="235">
        <f>ROUND(E964*N964,2)</f>
        <v>0</v>
      </c>
      <c r="P964" s="235">
        <v>0</v>
      </c>
      <c r="Q964" s="235">
        <f>ROUND(E964*P964,2)</f>
        <v>0</v>
      </c>
      <c r="R964" s="235"/>
      <c r="S964" s="235" t="s">
        <v>180</v>
      </c>
      <c r="T964" s="236" t="s">
        <v>149</v>
      </c>
      <c r="U964" s="220">
        <v>0</v>
      </c>
      <c r="V964" s="220">
        <f>ROUND(E964*U964,2)</f>
        <v>0</v>
      </c>
      <c r="W964" s="220"/>
      <c r="X964" s="220" t="s">
        <v>263</v>
      </c>
      <c r="Y964" s="211"/>
      <c r="Z964" s="211"/>
      <c r="AA964" s="211"/>
      <c r="AB964" s="211"/>
      <c r="AC964" s="211"/>
      <c r="AD964" s="211"/>
      <c r="AE964" s="211"/>
      <c r="AF964" s="211"/>
      <c r="AG964" s="211" t="s">
        <v>264</v>
      </c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</row>
    <row r="965" spans="1:60" outlineLevel="1" x14ac:dyDescent="0.2">
      <c r="A965" s="218"/>
      <c r="B965" s="219"/>
      <c r="C965" s="253" t="s">
        <v>946</v>
      </c>
      <c r="D965" s="221"/>
      <c r="E965" s="222">
        <v>1.85</v>
      </c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11"/>
      <c r="Z965" s="211"/>
      <c r="AA965" s="211"/>
      <c r="AB965" s="211"/>
      <c r="AC965" s="211"/>
      <c r="AD965" s="211"/>
      <c r="AE965" s="211"/>
      <c r="AF965" s="211"/>
      <c r="AG965" s="211" t="s">
        <v>197</v>
      </c>
      <c r="AH965" s="211">
        <v>0</v>
      </c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</row>
    <row r="966" spans="1:60" outlineLevel="1" x14ac:dyDescent="0.2">
      <c r="A966" s="230">
        <v>154</v>
      </c>
      <c r="B966" s="231" t="s">
        <v>947</v>
      </c>
      <c r="C966" s="249" t="s">
        <v>948</v>
      </c>
      <c r="D966" s="232" t="s">
        <v>720</v>
      </c>
      <c r="E966" s="233">
        <v>3</v>
      </c>
      <c r="F966" s="234"/>
      <c r="G966" s="235">
        <f>ROUND(E966*F966,2)</f>
        <v>0</v>
      </c>
      <c r="H966" s="234"/>
      <c r="I966" s="235">
        <f>ROUND(E966*H966,2)</f>
        <v>0</v>
      </c>
      <c r="J966" s="234"/>
      <c r="K966" s="235">
        <f>ROUND(E966*J966,2)</f>
        <v>0</v>
      </c>
      <c r="L966" s="235">
        <v>21</v>
      </c>
      <c r="M966" s="235">
        <f>G966*(1+L966/100)</f>
        <v>0</v>
      </c>
      <c r="N966" s="235">
        <v>0</v>
      </c>
      <c r="O966" s="235">
        <f>ROUND(E966*N966,2)</f>
        <v>0</v>
      </c>
      <c r="P966" s="235">
        <v>0</v>
      </c>
      <c r="Q966" s="235">
        <f>ROUND(E966*P966,2)</f>
        <v>0</v>
      </c>
      <c r="R966" s="235"/>
      <c r="S966" s="235" t="s">
        <v>180</v>
      </c>
      <c r="T966" s="236" t="s">
        <v>149</v>
      </c>
      <c r="U966" s="220">
        <v>0</v>
      </c>
      <c r="V966" s="220">
        <f>ROUND(E966*U966,2)</f>
        <v>0</v>
      </c>
      <c r="W966" s="220"/>
      <c r="X966" s="220" t="s">
        <v>263</v>
      </c>
      <c r="Y966" s="211"/>
      <c r="Z966" s="211"/>
      <c r="AA966" s="211"/>
      <c r="AB966" s="211"/>
      <c r="AC966" s="211"/>
      <c r="AD966" s="211"/>
      <c r="AE966" s="211"/>
      <c r="AF966" s="211"/>
      <c r="AG966" s="211" t="s">
        <v>264</v>
      </c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</row>
    <row r="967" spans="1:60" outlineLevel="1" x14ac:dyDescent="0.2">
      <c r="A967" s="218"/>
      <c r="B967" s="219"/>
      <c r="C967" s="253" t="s">
        <v>949</v>
      </c>
      <c r="D967" s="221"/>
      <c r="E967" s="222">
        <v>3</v>
      </c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11"/>
      <c r="Z967" s="211"/>
      <c r="AA967" s="211"/>
      <c r="AB967" s="211"/>
      <c r="AC967" s="211"/>
      <c r="AD967" s="211"/>
      <c r="AE967" s="211"/>
      <c r="AF967" s="211"/>
      <c r="AG967" s="211" t="s">
        <v>197</v>
      </c>
      <c r="AH967" s="211">
        <v>0</v>
      </c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</row>
    <row r="968" spans="1:60" outlineLevel="1" x14ac:dyDescent="0.2">
      <c r="A968" s="230">
        <v>155</v>
      </c>
      <c r="B968" s="231" t="s">
        <v>950</v>
      </c>
      <c r="C968" s="249" t="s">
        <v>951</v>
      </c>
      <c r="D968" s="232" t="s">
        <v>720</v>
      </c>
      <c r="E968" s="233">
        <v>1</v>
      </c>
      <c r="F968" s="234"/>
      <c r="G968" s="235">
        <f>ROUND(E968*F968,2)</f>
        <v>0</v>
      </c>
      <c r="H968" s="234"/>
      <c r="I968" s="235">
        <f>ROUND(E968*H968,2)</f>
        <v>0</v>
      </c>
      <c r="J968" s="234"/>
      <c r="K968" s="235">
        <f>ROUND(E968*J968,2)</f>
        <v>0</v>
      </c>
      <c r="L968" s="235">
        <v>21</v>
      </c>
      <c r="M968" s="235">
        <f>G968*(1+L968/100)</f>
        <v>0</v>
      </c>
      <c r="N968" s="235">
        <v>0</v>
      </c>
      <c r="O968" s="235">
        <f>ROUND(E968*N968,2)</f>
        <v>0</v>
      </c>
      <c r="P968" s="235">
        <v>0</v>
      </c>
      <c r="Q968" s="235">
        <f>ROUND(E968*P968,2)</f>
        <v>0</v>
      </c>
      <c r="R968" s="235"/>
      <c r="S968" s="235" t="s">
        <v>180</v>
      </c>
      <c r="T968" s="236" t="s">
        <v>149</v>
      </c>
      <c r="U968" s="220">
        <v>0</v>
      </c>
      <c r="V968" s="220">
        <f>ROUND(E968*U968,2)</f>
        <v>0</v>
      </c>
      <c r="W968" s="220"/>
      <c r="X968" s="220" t="s">
        <v>263</v>
      </c>
      <c r="Y968" s="211"/>
      <c r="Z968" s="211"/>
      <c r="AA968" s="211"/>
      <c r="AB968" s="211"/>
      <c r="AC968" s="211"/>
      <c r="AD968" s="211"/>
      <c r="AE968" s="211"/>
      <c r="AF968" s="211"/>
      <c r="AG968" s="211" t="s">
        <v>264</v>
      </c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</row>
    <row r="969" spans="1:60" outlineLevel="1" x14ac:dyDescent="0.2">
      <c r="A969" s="218"/>
      <c r="B969" s="219"/>
      <c r="C969" s="253" t="s">
        <v>952</v>
      </c>
      <c r="D969" s="221"/>
      <c r="E969" s="222">
        <v>1</v>
      </c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11"/>
      <c r="Z969" s="211"/>
      <c r="AA969" s="211"/>
      <c r="AB969" s="211"/>
      <c r="AC969" s="211"/>
      <c r="AD969" s="211"/>
      <c r="AE969" s="211"/>
      <c r="AF969" s="211"/>
      <c r="AG969" s="211" t="s">
        <v>197</v>
      </c>
      <c r="AH969" s="211">
        <v>0</v>
      </c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</row>
    <row r="970" spans="1:60" outlineLevel="1" x14ac:dyDescent="0.2">
      <c r="A970" s="230">
        <v>156</v>
      </c>
      <c r="B970" s="231" t="s">
        <v>953</v>
      </c>
      <c r="C970" s="249" t="s">
        <v>954</v>
      </c>
      <c r="D970" s="232" t="s">
        <v>720</v>
      </c>
      <c r="E970" s="233">
        <v>1</v>
      </c>
      <c r="F970" s="234"/>
      <c r="G970" s="235">
        <f>ROUND(E970*F970,2)</f>
        <v>0</v>
      </c>
      <c r="H970" s="234"/>
      <c r="I970" s="235">
        <f>ROUND(E970*H970,2)</f>
        <v>0</v>
      </c>
      <c r="J970" s="234"/>
      <c r="K970" s="235">
        <f>ROUND(E970*J970,2)</f>
        <v>0</v>
      </c>
      <c r="L970" s="235">
        <v>21</v>
      </c>
      <c r="M970" s="235">
        <f>G970*(1+L970/100)</f>
        <v>0</v>
      </c>
      <c r="N970" s="235">
        <v>0</v>
      </c>
      <c r="O970" s="235">
        <f>ROUND(E970*N970,2)</f>
        <v>0</v>
      </c>
      <c r="P970" s="235">
        <v>0</v>
      </c>
      <c r="Q970" s="235">
        <f>ROUND(E970*P970,2)</f>
        <v>0</v>
      </c>
      <c r="R970" s="235"/>
      <c r="S970" s="235" t="s">
        <v>180</v>
      </c>
      <c r="T970" s="236" t="s">
        <v>149</v>
      </c>
      <c r="U970" s="220">
        <v>0</v>
      </c>
      <c r="V970" s="220">
        <f>ROUND(E970*U970,2)</f>
        <v>0</v>
      </c>
      <c r="W970" s="220"/>
      <c r="X970" s="220" t="s">
        <v>263</v>
      </c>
      <c r="Y970" s="211"/>
      <c r="Z970" s="211"/>
      <c r="AA970" s="211"/>
      <c r="AB970" s="211"/>
      <c r="AC970" s="211"/>
      <c r="AD970" s="211"/>
      <c r="AE970" s="211"/>
      <c r="AF970" s="211"/>
      <c r="AG970" s="211" t="s">
        <v>264</v>
      </c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</row>
    <row r="971" spans="1:60" outlineLevel="1" x14ac:dyDescent="0.2">
      <c r="A971" s="218"/>
      <c r="B971" s="219"/>
      <c r="C971" s="253" t="s">
        <v>955</v>
      </c>
      <c r="D971" s="221"/>
      <c r="E971" s="222">
        <v>1</v>
      </c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11"/>
      <c r="Z971" s="211"/>
      <c r="AA971" s="211"/>
      <c r="AB971" s="211"/>
      <c r="AC971" s="211"/>
      <c r="AD971" s="211"/>
      <c r="AE971" s="211"/>
      <c r="AF971" s="211"/>
      <c r="AG971" s="211" t="s">
        <v>197</v>
      </c>
      <c r="AH971" s="211">
        <v>0</v>
      </c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</row>
    <row r="972" spans="1:60" outlineLevel="1" x14ac:dyDescent="0.2">
      <c r="A972" s="230">
        <v>157</v>
      </c>
      <c r="B972" s="231" t="s">
        <v>956</v>
      </c>
      <c r="C972" s="249" t="s">
        <v>957</v>
      </c>
      <c r="D972" s="232" t="s">
        <v>194</v>
      </c>
      <c r="E972" s="233">
        <v>2.2000000000000002</v>
      </c>
      <c r="F972" s="234"/>
      <c r="G972" s="235">
        <f>ROUND(E972*F972,2)</f>
        <v>0</v>
      </c>
      <c r="H972" s="234"/>
      <c r="I972" s="235">
        <f>ROUND(E972*H972,2)</f>
        <v>0</v>
      </c>
      <c r="J972" s="234"/>
      <c r="K972" s="235">
        <f>ROUND(E972*J972,2)</f>
        <v>0</v>
      </c>
      <c r="L972" s="235">
        <v>21</v>
      </c>
      <c r="M972" s="235">
        <f>G972*(1+L972/100)</f>
        <v>0</v>
      </c>
      <c r="N972" s="235">
        <v>0</v>
      </c>
      <c r="O972" s="235">
        <f>ROUND(E972*N972,2)</f>
        <v>0</v>
      </c>
      <c r="P972" s="235">
        <v>0</v>
      </c>
      <c r="Q972" s="235">
        <f>ROUND(E972*P972,2)</f>
        <v>0</v>
      </c>
      <c r="R972" s="235"/>
      <c r="S972" s="235" t="s">
        <v>180</v>
      </c>
      <c r="T972" s="236" t="s">
        <v>149</v>
      </c>
      <c r="U972" s="220">
        <v>0</v>
      </c>
      <c r="V972" s="220">
        <f>ROUND(E972*U972,2)</f>
        <v>0</v>
      </c>
      <c r="W972" s="220"/>
      <c r="X972" s="220" t="s">
        <v>263</v>
      </c>
      <c r="Y972" s="211"/>
      <c r="Z972" s="211"/>
      <c r="AA972" s="211"/>
      <c r="AB972" s="211"/>
      <c r="AC972" s="211"/>
      <c r="AD972" s="211"/>
      <c r="AE972" s="211"/>
      <c r="AF972" s="211"/>
      <c r="AG972" s="211" t="s">
        <v>264</v>
      </c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</row>
    <row r="973" spans="1:60" outlineLevel="1" x14ac:dyDescent="0.2">
      <c r="A973" s="218"/>
      <c r="B973" s="219"/>
      <c r="C973" s="253" t="s">
        <v>958</v>
      </c>
      <c r="D973" s="221"/>
      <c r="E973" s="222">
        <v>2.2000000000000002</v>
      </c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11"/>
      <c r="Z973" s="211"/>
      <c r="AA973" s="211"/>
      <c r="AB973" s="211"/>
      <c r="AC973" s="211"/>
      <c r="AD973" s="211"/>
      <c r="AE973" s="211"/>
      <c r="AF973" s="211"/>
      <c r="AG973" s="211" t="s">
        <v>197</v>
      </c>
      <c r="AH973" s="211">
        <v>0</v>
      </c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</row>
    <row r="974" spans="1:60" outlineLevel="1" x14ac:dyDescent="0.2">
      <c r="A974" s="230">
        <v>158</v>
      </c>
      <c r="B974" s="231" t="s">
        <v>959</v>
      </c>
      <c r="C974" s="249" t="s">
        <v>960</v>
      </c>
      <c r="D974" s="232" t="s">
        <v>194</v>
      </c>
      <c r="E974" s="233">
        <v>1.786</v>
      </c>
      <c r="F974" s="234"/>
      <c r="G974" s="235">
        <f>ROUND(E974*F974,2)</f>
        <v>0</v>
      </c>
      <c r="H974" s="234"/>
      <c r="I974" s="235">
        <f>ROUND(E974*H974,2)</f>
        <v>0</v>
      </c>
      <c r="J974" s="234"/>
      <c r="K974" s="235">
        <f>ROUND(E974*J974,2)</f>
        <v>0</v>
      </c>
      <c r="L974" s="235">
        <v>21</v>
      </c>
      <c r="M974" s="235">
        <f>G974*(1+L974/100)</f>
        <v>0</v>
      </c>
      <c r="N974" s="235">
        <v>0</v>
      </c>
      <c r="O974" s="235">
        <f>ROUND(E974*N974,2)</f>
        <v>0</v>
      </c>
      <c r="P974" s="235">
        <v>0</v>
      </c>
      <c r="Q974" s="235">
        <f>ROUND(E974*P974,2)</f>
        <v>0</v>
      </c>
      <c r="R974" s="235"/>
      <c r="S974" s="235" t="s">
        <v>180</v>
      </c>
      <c r="T974" s="236" t="s">
        <v>149</v>
      </c>
      <c r="U974" s="220">
        <v>0</v>
      </c>
      <c r="V974" s="220">
        <f>ROUND(E974*U974,2)</f>
        <v>0</v>
      </c>
      <c r="W974" s="220"/>
      <c r="X974" s="220" t="s">
        <v>263</v>
      </c>
      <c r="Y974" s="211"/>
      <c r="Z974" s="211"/>
      <c r="AA974" s="211"/>
      <c r="AB974" s="211"/>
      <c r="AC974" s="211"/>
      <c r="AD974" s="211"/>
      <c r="AE974" s="211"/>
      <c r="AF974" s="211"/>
      <c r="AG974" s="211" t="s">
        <v>264</v>
      </c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</row>
    <row r="975" spans="1:60" outlineLevel="1" x14ac:dyDescent="0.2">
      <c r="A975" s="218"/>
      <c r="B975" s="219"/>
      <c r="C975" s="253" t="s">
        <v>961</v>
      </c>
      <c r="D975" s="221"/>
      <c r="E975" s="222">
        <v>1.79</v>
      </c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11"/>
      <c r="Z975" s="211"/>
      <c r="AA975" s="211"/>
      <c r="AB975" s="211"/>
      <c r="AC975" s="211"/>
      <c r="AD975" s="211"/>
      <c r="AE975" s="211"/>
      <c r="AF975" s="211"/>
      <c r="AG975" s="211" t="s">
        <v>197</v>
      </c>
      <c r="AH975" s="211">
        <v>0</v>
      </c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</row>
    <row r="976" spans="1:60" outlineLevel="1" x14ac:dyDescent="0.2">
      <c r="A976" s="230">
        <v>159</v>
      </c>
      <c r="B976" s="231" t="s">
        <v>962</v>
      </c>
      <c r="C976" s="249" t="s">
        <v>963</v>
      </c>
      <c r="D976" s="232" t="s">
        <v>720</v>
      </c>
      <c r="E976" s="233">
        <v>9</v>
      </c>
      <c r="F976" s="234"/>
      <c r="G976" s="235">
        <f>ROUND(E976*F976,2)</f>
        <v>0</v>
      </c>
      <c r="H976" s="234"/>
      <c r="I976" s="235">
        <f>ROUND(E976*H976,2)</f>
        <v>0</v>
      </c>
      <c r="J976" s="234"/>
      <c r="K976" s="235">
        <f>ROUND(E976*J976,2)</f>
        <v>0</v>
      </c>
      <c r="L976" s="235">
        <v>21</v>
      </c>
      <c r="M976" s="235">
        <f>G976*(1+L976/100)</f>
        <v>0</v>
      </c>
      <c r="N976" s="235">
        <v>0</v>
      </c>
      <c r="O976" s="235">
        <f>ROUND(E976*N976,2)</f>
        <v>0</v>
      </c>
      <c r="P976" s="235">
        <v>0</v>
      </c>
      <c r="Q976" s="235">
        <f>ROUND(E976*P976,2)</f>
        <v>0</v>
      </c>
      <c r="R976" s="235"/>
      <c r="S976" s="235" t="s">
        <v>180</v>
      </c>
      <c r="T976" s="236" t="s">
        <v>149</v>
      </c>
      <c r="U976" s="220">
        <v>0</v>
      </c>
      <c r="V976" s="220">
        <f>ROUND(E976*U976,2)</f>
        <v>0</v>
      </c>
      <c r="W976" s="220"/>
      <c r="X976" s="220" t="s">
        <v>263</v>
      </c>
      <c r="Y976" s="211"/>
      <c r="Z976" s="211"/>
      <c r="AA976" s="211"/>
      <c r="AB976" s="211"/>
      <c r="AC976" s="211"/>
      <c r="AD976" s="211"/>
      <c r="AE976" s="211"/>
      <c r="AF976" s="211"/>
      <c r="AG976" s="211" t="s">
        <v>264</v>
      </c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</row>
    <row r="977" spans="1:60" outlineLevel="1" x14ac:dyDescent="0.2">
      <c r="A977" s="218"/>
      <c r="B977" s="219"/>
      <c r="C977" s="253" t="s">
        <v>964</v>
      </c>
      <c r="D977" s="221"/>
      <c r="E977" s="222">
        <v>9</v>
      </c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11"/>
      <c r="Z977" s="211"/>
      <c r="AA977" s="211"/>
      <c r="AB977" s="211"/>
      <c r="AC977" s="211"/>
      <c r="AD977" s="211"/>
      <c r="AE977" s="211"/>
      <c r="AF977" s="211"/>
      <c r="AG977" s="211" t="s">
        <v>197</v>
      </c>
      <c r="AH977" s="211">
        <v>0</v>
      </c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</row>
    <row r="978" spans="1:60" outlineLevel="1" x14ac:dyDescent="0.2">
      <c r="A978" s="230">
        <v>160</v>
      </c>
      <c r="B978" s="231" t="s">
        <v>965</v>
      </c>
      <c r="C978" s="249" t="s">
        <v>966</v>
      </c>
      <c r="D978" s="232" t="s">
        <v>720</v>
      </c>
      <c r="E978" s="233">
        <v>1</v>
      </c>
      <c r="F978" s="234"/>
      <c r="G978" s="235">
        <f>ROUND(E978*F978,2)</f>
        <v>0</v>
      </c>
      <c r="H978" s="234"/>
      <c r="I978" s="235">
        <f>ROUND(E978*H978,2)</f>
        <v>0</v>
      </c>
      <c r="J978" s="234"/>
      <c r="K978" s="235">
        <f>ROUND(E978*J978,2)</f>
        <v>0</v>
      </c>
      <c r="L978" s="235">
        <v>21</v>
      </c>
      <c r="M978" s="235">
        <f>G978*(1+L978/100)</f>
        <v>0</v>
      </c>
      <c r="N978" s="235">
        <v>0</v>
      </c>
      <c r="O978" s="235">
        <f>ROUND(E978*N978,2)</f>
        <v>0</v>
      </c>
      <c r="P978" s="235">
        <v>0</v>
      </c>
      <c r="Q978" s="235">
        <f>ROUND(E978*P978,2)</f>
        <v>0</v>
      </c>
      <c r="R978" s="235"/>
      <c r="S978" s="235" t="s">
        <v>180</v>
      </c>
      <c r="T978" s="236" t="s">
        <v>149</v>
      </c>
      <c r="U978" s="220">
        <v>0</v>
      </c>
      <c r="V978" s="220">
        <f>ROUND(E978*U978,2)</f>
        <v>0</v>
      </c>
      <c r="W978" s="220"/>
      <c r="X978" s="220" t="s">
        <v>263</v>
      </c>
      <c r="Y978" s="211"/>
      <c r="Z978" s="211"/>
      <c r="AA978" s="211"/>
      <c r="AB978" s="211"/>
      <c r="AC978" s="211"/>
      <c r="AD978" s="211"/>
      <c r="AE978" s="211"/>
      <c r="AF978" s="211"/>
      <c r="AG978" s="211" t="s">
        <v>264</v>
      </c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</row>
    <row r="979" spans="1:60" outlineLevel="1" x14ac:dyDescent="0.2">
      <c r="A979" s="218"/>
      <c r="B979" s="219"/>
      <c r="C979" s="253" t="s">
        <v>967</v>
      </c>
      <c r="D979" s="221"/>
      <c r="E979" s="222">
        <v>1</v>
      </c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11"/>
      <c r="Z979" s="211"/>
      <c r="AA979" s="211"/>
      <c r="AB979" s="211"/>
      <c r="AC979" s="211"/>
      <c r="AD979" s="211"/>
      <c r="AE979" s="211"/>
      <c r="AF979" s="211"/>
      <c r="AG979" s="211" t="s">
        <v>197</v>
      </c>
      <c r="AH979" s="211">
        <v>0</v>
      </c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</row>
    <row r="980" spans="1:60" ht="22.5" outlineLevel="1" x14ac:dyDescent="0.2">
      <c r="A980" s="230">
        <v>161</v>
      </c>
      <c r="B980" s="231" t="s">
        <v>968</v>
      </c>
      <c r="C980" s="249" t="s">
        <v>969</v>
      </c>
      <c r="D980" s="232" t="s">
        <v>720</v>
      </c>
      <c r="E980" s="233">
        <v>1</v>
      </c>
      <c r="F980" s="234"/>
      <c r="G980" s="235">
        <f>ROUND(E980*F980,2)</f>
        <v>0</v>
      </c>
      <c r="H980" s="234"/>
      <c r="I980" s="235">
        <f>ROUND(E980*H980,2)</f>
        <v>0</v>
      </c>
      <c r="J980" s="234"/>
      <c r="K980" s="235">
        <f>ROUND(E980*J980,2)</f>
        <v>0</v>
      </c>
      <c r="L980" s="235">
        <v>21</v>
      </c>
      <c r="M980" s="235">
        <f>G980*(1+L980/100)</f>
        <v>0</v>
      </c>
      <c r="N980" s="235">
        <v>0</v>
      </c>
      <c r="O980" s="235">
        <f>ROUND(E980*N980,2)</f>
        <v>0</v>
      </c>
      <c r="P980" s="235">
        <v>0</v>
      </c>
      <c r="Q980" s="235">
        <f>ROUND(E980*P980,2)</f>
        <v>0</v>
      </c>
      <c r="R980" s="235"/>
      <c r="S980" s="235" t="s">
        <v>180</v>
      </c>
      <c r="T980" s="236" t="s">
        <v>149</v>
      </c>
      <c r="U980" s="220">
        <v>0</v>
      </c>
      <c r="V980" s="220">
        <f>ROUND(E980*U980,2)</f>
        <v>0</v>
      </c>
      <c r="W980" s="220"/>
      <c r="X980" s="220" t="s">
        <v>263</v>
      </c>
      <c r="Y980" s="211"/>
      <c r="Z980" s="211"/>
      <c r="AA980" s="211"/>
      <c r="AB980" s="211"/>
      <c r="AC980" s="211"/>
      <c r="AD980" s="211"/>
      <c r="AE980" s="211"/>
      <c r="AF980" s="211"/>
      <c r="AG980" s="211" t="s">
        <v>264</v>
      </c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</row>
    <row r="981" spans="1:60" outlineLevel="1" x14ac:dyDescent="0.2">
      <c r="A981" s="218"/>
      <c r="B981" s="219"/>
      <c r="C981" s="253" t="s">
        <v>970</v>
      </c>
      <c r="D981" s="221"/>
      <c r="E981" s="222">
        <v>1</v>
      </c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11"/>
      <c r="Z981" s="211"/>
      <c r="AA981" s="211"/>
      <c r="AB981" s="211"/>
      <c r="AC981" s="211"/>
      <c r="AD981" s="211"/>
      <c r="AE981" s="211"/>
      <c r="AF981" s="211"/>
      <c r="AG981" s="211" t="s">
        <v>197</v>
      </c>
      <c r="AH981" s="211">
        <v>0</v>
      </c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</row>
    <row r="982" spans="1:60" outlineLevel="1" x14ac:dyDescent="0.2">
      <c r="A982" s="230">
        <v>162</v>
      </c>
      <c r="B982" s="231" t="s">
        <v>971</v>
      </c>
      <c r="C982" s="249" t="s">
        <v>972</v>
      </c>
      <c r="D982" s="232" t="s">
        <v>720</v>
      </c>
      <c r="E982" s="233">
        <v>2</v>
      </c>
      <c r="F982" s="234"/>
      <c r="G982" s="235">
        <f>ROUND(E982*F982,2)</f>
        <v>0</v>
      </c>
      <c r="H982" s="234"/>
      <c r="I982" s="235">
        <f>ROUND(E982*H982,2)</f>
        <v>0</v>
      </c>
      <c r="J982" s="234"/>
      <c r="K982" s="235">
        <f>ROUND(E982*J982,2)</f>
        <v>0</v>
      </c>
      <c r="L982" s="235">
        <v>21</v>
      </c>
      <c r="M982" s="235">
        <f>G982*(1+L982/100)</f>
        <v>0</v>
      </c>
      <c r="N982" s="235">
        <v>0</v>
      </c>
      <c r="O982" s="235">
        <f>ROUND(E982*N982,2)</f>
        <v>0</v>
      </c>
      <c r="P982" s="235">
        <v>0</v>
      </c>
      <c r="Q982" s="235">
        <f>ROUND(E982*P982,2)</f>
        <v>0</v>
      </c>
      <c r="R982" s="235"/>
      <c r="S982" s="235" t="s">
        <v>180</v>
      </c>
      <c r="T982" s="236" t="s">
        <v>149</v>
      </c>
      <c r="U982" s="220">
        <v>0</v>
      </c>
      <c r="V982" s="220">
        <f>ROUND(E982*U982,2)</f>
        <v>0</v>
      </c>
      <c r="W982" s="220"/>
      <c r="X982" s="220" t="s">
        <v>263</v>
      </c>
      <c r="Y982" s="211"/>
      <c r="Z982" s="211"/>
      <c r="AA982" s="211"/>
      <c r="AB982" s="211"/>
      <c r="AC982" s="211"/>
      <c r="AD982" s="211"/>
      <c r="AE982" s="211"/>
      <c r="AF982" s="211"/>
      <c r="AG982" s="211" t="s">
        <v>264</v>
      </c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</row>
    <row r="983" spans="1:60" outlineLevel="1" x14ac:dyDescent="0.2">
      <c r="A983" s="218"/>
      <c r="B983" s="219"/>
      <c r="C983" s="253" t="s">
        <v>973</v>
      </c>
      <c r="D983" s="221"/>
      <c r="E983" s="222">
        <v>2</v>
      </c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11"/>
      <c r="Z983" s="211"/>
      <c r="AA983" s="211"/>
      <c r="AB983" s="211"/>
      <c r="AC983" s="211"/>
      <c r="AD983" s="211"/>
      <c r="AE983" s="211"/>
      <c r="AF983" s="211"/>
      <c r="AG983" s="211" t="s">
        <v>197</v>
      </c>
      <c r="AH983" s="211">
        <v>0</v>
      </c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</row>
    <row r="984" spans="1:60" outlineLevel="1" x14ac:dyDescent="0.2">
      <c r="A984" s="230">
        <v>163</v>
      </c>
      <c r="B984" s="231" t="s">
        <v>974</v>
      </c>
      <c r="C984" s="249" t="s">
        <v>975</v>
      </c>
      <c r="D984" s="232" t="s">
        <v>720</v>
      </c>
      <c r="E984" s="233">
        <v>1</v>
      </c>
      <c r="F984" s="234"/>
      <c r="G984" s="235">
        <f>ROUND(E984*F984,2)</f>
        <v>0</v>
      </c>
      <c r="H984" s="234"/>
      <c r="I984" s="235">
        <f>ROUND(E984*H984,2)</f>
        <v>0</v>
      </c>
      <c r="J984" s="234"/>
      <c r="K984" s="235">
        <f>ROUND(E984*J984,2)</f>
        <v>0</v>
      </c>
      <c r="L984" s="235">
        <v>21</v>
      </c>
      <c r="M984" s="235">
        <f>G984*(1+L984/100)</f>
        <v>0</v>
      </c>
      <c r="N984" s="235">
        <v>0</v>
      </c>
      <c r="O984" s="235">
        <f>ROUND(E984*N984,2)</f>
        <v>0</v>
      </c>
      <c r="P984" s="235">
        <v>0</v>
      </c>
      <c r="Q984" s="235">
        <f>ROUND(E984*P984,2)</f>
        <v>0</v>
      </c>
      <c r="R984" s="235"/>
      <c r="S984" s="235" t="s">
        <v>180</v>
      </c>
      <c r="T984" s="236" t="s">
        <v>149</v>
      </c>
      <c r="U984" s="220">
        <v>0</v>
      </c>
      <c r="V984" s="220">
        <f>ROUND(E984*U984,2)</f>
        <v>0</v>
      </c>
      <c r="W984" s="220"/>
      <c r="X984" s="220" t="s">
        <v>263</v>
      </c>
      <c r="Y984" s="211"/>
      <c r="Z984" s="211"/>
      <c r="AA984" s="211"/>
      <c r="AB984" s="211"/>
      <c r="AC984" s="211"/>
      <c r="AD984" s="211"/>
      <c r="AE984" s="211"/>
      <c r="AF984" s="211"/>
      <c r="AG984" s="211" t="s">
        <v>264</v>
      </c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</row>
    <row r="985" spans="1:60" outlineLevel="1" x14ac:dyDescent="0.2">
      <c r="A985" s="218"/>
      <c r="B985" s="219"/>
      <c r="C985" s="253" t="s">
        <v>976</v>
      </c>
      <c r="D985" s="221"/>
      <c r="E985" s="222">
        <v>1</v>
      </c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11"/>
      <c r="Z985" s="211"/>
      <c r="AA985" s="211"/>
      <c r="AB985" s="211"/>
      <c r="AC985" s="211"/>
      <c r="AD985" s="211"/>
      <c r="AE985" s="211"/>
      <c r="AF985" s="211"/>
      <c r="AG985" s="211" t="s">
        <v>197</v>
      </c>
      <c r="AH985" s="211">
        <v>0</v>
      </c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</row>
    <row r="986" spans="1:60" ht="22.5" outlineLevel="1" x14ac:dyDescent="0.2">
      <c r="A986" s="230">
        <v>164</v>
      </c>
      <c r="B986" s="231" t="s">
        <v>977</v>
      </c>
      <c r="C986" s="249" t="s">
        <v>900</v>
      </c>
      <c r="D986" s="232" t="s">
        <v>720</v>
      </c>
      <c r="E986" s="233">
        <v>1</v>
      </c>
      <c r="F986" s="234"/>
      <c r="G986" s="235">
        <f>ROUND(E986*F986,2)</f>
        <v>0</v>
      </c>
      <c r="H986" s="234"/>
      <c r="I986" s="235">
        <f>ROUND(E986*H986,2)</f>
        <v>0</v>
      </c>
      <c r="J986" s="234"/>
      <c r="K986" s="235">
        <f>ROUND(E986*J986,2)</f>
        <v>0</v>
      </c>
      <c r="L986" s="235">
        <v>21</v>
      </c>
      <c r="M986" s="235">
        <f>G986*(1+L986/100)</f>
        <v>0</v>
      </c>
      <c r="N986" s="235">
        <v>0</v>
      </c>
      <c r="O986" s="235">
        <f>ROUND(E986*N986,2)</f>
        <v>0</v>
      </c>
      <c r="P986" s="235">
        <v>0</v>
      </c>
      <c r="Q986" s="235">
        <f>ROUND(E986*P986,2)</f>
        <v>0</v>
      </c>
      <c r="R986" s="235"/>
      <c r="S986" s="235" t="s">
        <v>180</v>
      </c>
      <c r="T986" s="236" t="s">
        <v>149</v>
      </c>
      <c r="U986" s="220">
        <v>0</v>
      </c>
      <c r="V986" s="220">
        <f>ROUND(E986*U986,2)</f>
        <v>0</v>
      </c>
      <c r="W986" s="220"/>
      <c r="X986" s="220" t="s">
        <v>263</v>
      </c>
      <c r="Y986" s="211"/>
      <c r="Z986" s="211"/>
      <c r="AA986" s="211"/>
      <c r="AB986" s="211"/>
      <c r="AC986" s="211"/>
      <c r="AD986" s="211"/>
      <c r="AE986" s="211"/>
      <c r="AF986" s="211"/>
      <c r="AG986" s="211" t="s">
        <v>264</v>
      </c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</row>
    <row r="987" spans="1:60" outlineLevel="1" x14ac:dyDescent="0.2">
      <c r="A987" s="218"/>
      <c r="B987" s="219"/>
      <c r="C987" s="253" t="s">
        <v>978</v>
      </c>
      <c r="D987" s="221"/>
      <c r="E987" s="222">
        <v>1</v>
      </c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11"/>
      <c r="Z987" s="211"/>
      <c r="AA987" s="211"/>
      <c r="AB987" s="211"/>
      <c r="AC987" s="211"/>
      <c r="AD987" s="211"/>
      <c r="AE987" s="211"/>
      <c r="AF987" s="211"/>
      <c r="AG987" s="211" t="s">
        <v>197</v>
      </c>
      <c r="AH987" s="211">
        <v>0</v>
      </c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</row>
    <row r="988" spans="1:60" outlineLevel="1" x14ac:dyDescent="0.2">
      <c r="A988" s="230">
        <v>165</v>
      </c>
      <c r="B988" s="231" t="s">
        <v>979</v>
      </c>
      <c r="C988" s="249" t="s">
        <v>980</v>
      </c>
      <c r="D988" s="232" t="s">
        <v>0</v>
      </c>
      <c r="E988" s="233">
        <v>149678.63570000001</v>
      </c>
      <c r="F988" s="234"/>
      <c r="G988" s="235">
        <f>ROUND(E988*F988,2)</f>
        <v>0</v>
      </c>
      <c r="H988" s="234"/>
      <c r="I988" s="235">
        <f>ROUND(E988*H988,2)</f>
        <v>0</v>
      </c>
      <c r="J988" s="234"/>
      <c r="K988" s="235">
        <f>ROUND(E988*J988,2)</f>
        <v>0</v>
      </c>
      <c r="L988" s="235">
        <v>21</v>
      </c>
      <c r="M988" s="235">
        <f>G988*(1+L988/100)</f>
        <v>0</v>
      </c>
      <c r="N988" s="235">
        <v>0</v>
      </c>
      <c r="O988" s="235">
        <f>ROUND(E988*N988,2)</f>
        <v>0</v>
      </c>
      <c r="P988" s="235">
        <v>0</v>
      </c>
      <c r="Q988" s="235">
        <f>ROUND(E988*P988,2)</f>
        <v>0</v>
      </c>
      <c r="R988" s="235" t="s">
        <v>803</v>
      </c>
      <c r="S988" s="235" t="s">
        <v>148</v>
      </c>
      <c r="T988" s="236" t="s">
        <v>148</v>
      </c>
      <c r="U988" s="220">
        <v>0</v>
      </c>
      <c r="V988" s="220">
        <f>ROUND(E988*U988,2)</f>
        <v>0</v>
      </c>
      <c r="W988" s="220"/>
      <c r="X988" s="220" t="s">
        <v>181</v>
      </c>
      <c r="Y988" s="211"/>
      <c r="Z988" s="211"/>
      <c r="AA988" s="211"/>
      <c r="AB988" s="211"/>
      <c r="AC988" s="211"/>
      <c r="AD988" s="211"/>
      <c r="AE988" s="211"/>
      <c r="AF988" s="211"/>
      <c r="AG988" s="211" t="s">
        <v>270</v>
      </c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</row>
    <row r="989" spans="1:60" outlineLevel="1" x14ac:dyDescent="0.2">
      <c r="A989" s="218"/>
      <c r="B989" s="219"/>
      <c r="C989" s="266" t="s">
        <v>664</v>
      </c>
      <c r="D989" s="265"/>
      <c r="E989" s="265"/>
      <c r="F989" s="265"/>
      <c r="G989" s="265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11"/>
      <c r="Z989" s="211"/>
      <c r="AA989" s="211"/>
      <c r="AB989" s="211"/>
      <c r="AC989" s="211"/>
      <c r="AD989" s="211"/>
      <c r="AE989" s="211"/>
      <c r="AF989" s="211"/>
      <c r="AG989" s="211" t="s">
        <v>233</v>
      </c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</row>
    <row r="990" spans="1:60" x14ac:dyDescent="0.2">
      <c r="A990" s="224" t="s">
        <v>143</v>
      </c>
      <c r="B990" s="225" t="s">
        <v>111</v>
      </c>
      <c r="C990" s="248" t="s">
        <v>112</v>
      </c>
      <c r="D990" s="226"/>
      <c r="E990" s="227"/>
      <c r="F990" s="228"/>
      <c r="G990" s="228">
        <f>SUMIF(AG991:AG1022,"&lt;&gt;NOR",G991:G1022)</f>
        <v>0</v>
      </c>
      <c r="H990" s="228"/>
      <c r="I990" s="228">
        <f>SUM(I991:I1022)</f>
        <v>0</v>
      </c>
      <c r="J990" s="228"/>
      <c r="K990" s="228">
        <f>SUM(K991:K1022)</f>
        <v>0</v>
      </c>
      <c r="L990" s="228"/>
      <c r="M990" s="228">
        <f>SUM(M991:M1022)</f>
        <v>0</v>
      </c>
      <c r="N990" s="228"/>
      <c r="O990" s="228">
        <f>SUM(O991:O1022)</f>
        <v>0.81</v>
      </c>
      <c r="P990" s="228"/>
      <c r="Q990" s="228">
        <f>SUM(Q991:Q1022)</f>
        <v>0</v>
      </c>
      <c r="R990" s="228"/>
      <c r="S990" s="228"/>
      <c r="T990" s="229"/>
      <c r="U990" s="223"/>
      <c r="V990" s="223">
        <f>SUM(V991:V1022)</f>
        <v>255.95999999999998</v>
      </c>
      <c r="W990" s="223"/>
      <c r="X990" s="223"/>
      <c r="AG990" t="s">
        <v>144</v>
      </c>
    </row>
    <row r="991" spans="1:60" ht="22.5" outlineLevel="1" x14ac:dyDescent="0.2">
      <c r="A991" s="230">
        <v>166</v>
      </c>
      <c r="B991" s="231" t="s">
        <v>981</v>
      </c>
      <c r="C991" s="249" t="s">
        <v>982</v>
      </c>
      <c r="D991" s="232" t="s">
        <v>237</v>
      </c>
      <c r="E991" s="233">
        <v>58.332000000000001</v>
      </c>
      <c r="F991" s="234"/>
      <c r="G991" s="235">
        <f>ROUND(E991*F991,2)</f>
        <v>0</v>
      </c>
      <c r="H991" s="234"/>
      <c r="I991" s="235">
        <f>ROUND(E991*H991,2)</f>
        <v>0</v>
      </c>
      <c r="J991" s="234"/>
      <c r="K991" s="235">
        <f>ROUND(E991*J991,2)</f>
        <v>0</v>
      </c>
      <c r="L991" s="235">
        <v>21</v>
      </c>
      <c r="M991" s="235">
        <f>G991*(1+L991/100)</f>
        <v>0</v>
      </c>
      <c r="N991" s="235">
        <v>3.7699999999999999E-3</v>
      </c>
      <c r="O991" s="235">
        <f>ROUND(E991*N991,2)</f>
        <v>0.22</v>
      </c>
      <c r="P991" s="235">
        <v>0</v>
      </c>
      <c r="Q991" s="235">
        <f>ROUND(E991*P991,2)</f>
        <v>0</v>
      </c>
      <c r="R991" s="235" t="s">
        <v>983</v>
      </c>
      <c r="S991" s="235" t="s">
        <v>148</v>
      </c>
      <c r="T991" s="236" t="s">
        <v>148</v>
      </c>
      <c r="U991" s="220">
        <v>0.31619999999999998</v>
      </c>
      <c r="V991" s="220">
        <f>ROUND(E991*U991,2)</f>
        <v>18.440000000000001</v>
      </c>
      <c r="W991" s="220"/>
      <c r="X991" s="220" t="s">
        <v>181</v>
      </c>
      <c r="Y991" s="211"/>
      <c r="Z991" s="211"/>
      <c r="AA991" s="211"/>
      <c r="AB991" s="211"/>
      <c r="AC991" s="211"/>
      <c r="AD991" s="211"/>
      <c r="AE991" s="211"/>
      <c r="AF991" s="211"/>
      <c r="AG991" s="211" t="s">
        <v>270</v>
      </c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</row>
    <row r="992" spans="1:60" outlineLevel="1" x14ac:dyDescent="0.2">
      <c r="A992" s="218"/>
      <c r="B992" s="219"/>
      <c r="C992" s="253" t="s">
        <v>984</v>
      </c>
      <c r="D992" s="221"/>
      <c r="E992" s="222">
        <v>45.9</v>
      </c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11"/>
      <c r="Z992" s="211"/>
      <c r="AA992" s="211"/>
      <c r="AB992" s="211"/>
      <c r="AC992" s="211"/>
      <c r="AD992" s="211"/>
      <c r="AE992" s="211"/>
      <c r="AF992" s="211"/>
      <c r="AG992" s="211" t="s">
        <v>197</v>
      </c>
      <c r="AH992" s="211">
        <v>0</v>
      </c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</row>
    <row r="993" spans="1:60" outlineLevel="1" x14ac:dyDescent="0.2">
      <c r="A993" s="218"/>
      <c r="B993" s="219"/>
      <c r="C993" s="253" t="s">
        <v>985</v>
      </c>
      <c r="D993" s="221"/>
      <c r="E993" s="222">
        <v>4.25</v>
      </c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11"/>
      <c r="Z993" s="211"/>
      <c r="AA993" s="211"/>
      <c r="AB993" s="211"/>
      <c r="AC993" s="211"/>
      <c r="AD993" s="211"/>
      <c r="AE993" s="211"/>
      <c r="AF993" s="211"/>
      <c r="AG993" s="211" t="s">
        <v>197</v>
      </c>
      <c r="AH993" s="211">
        <v>0</v>
      </c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</row>
    <row r="994" spans="1:60" outlineLevel="1" x14ac:dyDescent="0.2">
      <c r="A994" s="218"/>
      <c r="B994" s="219"/>
      <c r="C994" s="253" t="s">
        <v>986</v>
      </c>
      <c r="D994" s="221"/>
      <c r="E994" s="222">
        <v>6.64</v>
      </c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11"/>
      <c r="Z994" s="211"/>
      <c r="AA994" s="211"/>
      <c r="AB994" s="211"/>
      <c r="AC994" s="211"/>
      <c r="AD994" s="211"/>
      <c r="AE994" s="211"/>
      <c r="AF994" s="211"/>
      <c r="AG994" s="211" t="s">
        <v>197</v>
      </c>
      <c r="AH994" s="211">
        <v>0</v>
      </c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</row>
    <row r="995" spans="1:60" outlineLevel="1" x14ac:dyDescent="0.2">
      <c r="A995" s="218"/>
      <c r="B995" s="219"/>
      <c r="C995" s="253" t="s">
        <v>987</v>
      </c>
      <c r="D995" s="221"/>
      <c r="E995" s="222">
        <v>1.54</v>
      </c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11"/>
      <c r="Z995" s="211"/>
      <c r="AA995" s="211"/>
      <c r="AB995" s="211"/>
      <c r="AC995" s="211"/>
      <c r="AD995" s="211"/>
      <c r="AE995" s="211"/>
      <c r="AF995" s="211"/>
      <c r="AG995" s="211" t="s">
        <v>197</v>
      </c>
      <c r="AH995" s="211">
        <v>0</v>
      </c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</row>
    <row r="996" spans="1:60" outlineLevel="1" x14ac:dyDescent="0.2">
      <c r="A996" s="230">
        <v>167</v>
      </c>
      <c r="B996" s="231" t="s">
        <v>988</v>
      </c>
      <c r="C996" s="249" t="s">
        <v>989</v>
      </c>
      <c r="D996" s="232" t="s">
        <v>237</v>
      </c>
      <c r="E996" s="233">
        <v>58.332000000000001</v>
      </c>
      <c r="F996" s="234"/>
      <c r="G996" s="235">
        <f>ROUND(E996*F996,2)</f>
        <v>0</v>
      </c>
      <c r="H996" s="234"/>
      <c r="I996" s="235">
        <f>ROUND(E996*H996,2)</f>
        <v>0</v>
      </c>
      <c r="J996" s="234"/>
      <c r="K996" s="235">
        <f>ROUND(E996*J996,2)</f>
        <v>0</v>
      </c>
      <c r="L996" s="235">
        <v>21</v>
      </c>
      <c r="M996" s="235">
        <f>G996*(1+L996/100)</f>
        <v>0</v>
      </c>
      <c r="N996" s="235">
        <v>4.0000000000000002E-4</v>
      </c>
      <c r="O996" s="235">
        <f>ROUND(E996*N996,2)</f>
        <v>0.02</v>
      </c>
      <c r="P996" s="235">
        <v>0</v>
      </c>
      <c r="Q996" s="235">
        <f>ROUND(E996*P996,2)</f>
        <v>0</v>
      </c>
      <c r="R996" s="235" t="s">
        <v>983</v>
      </c>
      <c r="S996" s="235" t="s">
        <v>148</v>
      </c>
      <c r="T996" s="236" t="s">
        <v>148</v>
      </c>
      <c r="U996" s="220">
        <v>0.30599999999999999</v>
      </c>
      <c r="V996" s="220">
        <f>ROUND(E996*U996,2)</f>
        <v>17.850000000000001</v>
      </c>
      <c r="W996" s="220"/>
      <c r="X996" s="220" t="s">
        <v>181</v>
      </c>
      <c r="Y996" s="211"/>
      <c r="Z996" s="211"/>
      <c r="AA996" s="211"/>
      <c r="AB996" s="211"/>
      <c r="AC996" s="211"/>
      <c r="AD996" s="211"/>
      <c r="AE996" s="211"/>
      <c r="AF996" s="211"/>
      <c r="AG996" s="211" t="s">
        <v>270</v>
      </c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</row>
    <row r="997" spans="1:60" outlineLevel="1" x14ac:dyDescent="0.2">
      <c r="A997" s="218"/>
      <c r="B997" s="219"/>
      <c r="C997" s="266" t="s">
        <v>990</v>
      </c>
      <c r="D997" s="265"/>
      <c r="E997" s="265"/>
      <c r="F997" s="265"/>
      <c r="G997" s="265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11"/>
      <c r="Z997" s="211"/>
      <c r="AA997" s="211"/>
      <c r="AB997" s="211"/>
      <c r="AC997" s="211"/>
      <c r="AD997" s="211"/>
      <c r="AE997" s="211"/>
      <c r="AF997" s="211"/>
      <c r="AG997" s="211" t="s">
        <v>233</v>
      </c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</row>
    <row r="998" spans="1:60" outlineLevel="1" x14ac:dyDescent="0.2">
      <c r="A998" s="218"/>
      <c r="B998" s="219"/>
      <c r="C998" s="251" t="s">
        <v>991</v>
      </c>
      <c r="D998" s="239"/>
      <c r="E998" s="239"/>
      <c r="F998" s="239"/>
      <c r="G998" s="239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11"/>
      <c r="Z998" s="211"/>
      <c r="AA998" s="211"/>
      <c r="AB998" s="211"/>
      <c r="AC998" s="211"/>
      <c r="AD998" s="211"/>
      <c r="AE998" s="211"/>
      <c r="AF998" s="211"/>
      <c r="AG998" s="211" t="s">
        <v>153</v>
      </c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</row>
    <row r="999" spans="1:60" outlineLevel="1" x14ac:dyDescent="0.2">
      <c r="A999" s="230">
        <v>168</v>
      </c>
      <c r="B999" s="231" t="s">
        <v>992</v>
      </c>
      <c r="C999" s="249" t="s">
        <v>993</v>
      </c>
      <c r="D999" s="232" t="s">
        <v>237</v>
      </c>
      <c r="E999" s="233">
        <v>58.332000000000001</v>
      </c>
      <c r="F999" s="234"/>
      <c r="G999" s="235">
        <f>ROUND(E999*F999,2)</f>
        <v>0</v>
      </c>
      <c r="H999" s="234"/>
      <c r="I999" s="235">
        <f>ROUND(E999*H999,2)</f>
        <v>0</v>
      </c>
      <c r="J999" s="234"/>
      <c r="K999" s="235">
        <f>ROUND(E999*J999,2)</f>
        <v>0</v>
      </c>
      <c r="L999" s="235">
        <v>21</v>
      </c>
      <c r="M999" s="235">
        <f>G999*(1+L999/100)</f>
        <v>0</v>
      </c>
      <c r="N999" s="235">
        <v>5.0000000000000001E-4</v>
      </c>
      <c r="O999" s="235">
        <f>ROUND(E999*N999,2)</f>
        <v>0.03</v>
      </c>
      <c r="P999" s="235">
        <v>0</v>
      </c>
      <c r="Q999" s="235">
        <f>ROUND(E999*P999,2)</f>
        <v>0</v>
      </c>
      <c r="R999" s="235" t="s">
        <v>983</v>
      </c>
      <c r="S999" s="235" t="s">
        <v>148</v>
      </c>
      <c r="T999" s="236" t="s">
        <v>148</v>
      </c>
      <c r="U999" s="220">
        <v>0.30599999999999999</v>
      </c>
      <c r="V999" s="220">
        <f>ROUND(E999*U999,2)</f>
        <v>17.850000000000001</v>
      </c>
      <c r="W999" s="220"/>
      <c r="X999" s="220" t="s">
        <v>181</v>
      </c>
      <c r="Y999" s="211"/>
      <c r="Z999" s="211"/>
      <c r="AA999" s="211"/>
      <c r="AB999" s="211"/>
      <c r="AC999" s="211"/>
      <c r="AD999" s="211"/>
      <c r="AE999" s="211"/>
      <c r="AF999" s="211"/>
      <c r="AG999" s="211" t="s">
        <v>270</v>
      </c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</row>
    <row r="1000" spans="1:60" outlineLevel="1" x14ac:dyDescent="0.2">
      <c r="A1000" s="218"/>
      <c r="B1000" s="219"/>
      <c r="C1000" s="266" t="s">
        <v>990</v>
      </c>
      <c r="D1000" s="265"/>
      <c r="E1000" s="265"/>
      <c r="F1000" s="265"/>
      <c r="G1000" s="265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11"/>
      <c r="Z1000" s="211"/>
      <c r="AA1000" s="211"/>
      <c r="AB1000" s="211"/>
      <c r="AC1000" s="211"/>
      <c r="AD1000" s="211"/>
      <c r="AE1000" s="211"/>
      <c r="AF1000" s="211"/>
      <c r="AG1000" s="211" t="s">
        <v>233</v>
      </c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</row>
    <row r="1001" spans="1:60" ht="22.5" outlineLevel="1" x14ac:dyDescent="0.2">
      <c r="A1001" s="230">
        <v>169</v>
      </c>
      <c r="B1001" s="231" t="s">
        <v>994</v>
      </c>
      <c r="C1001" s="249" t="s">
        <v>995</v>
      </c>
      <c r="D1001" s="232" t="s">
        <v>237</v>
      </c>
      <c r="E1001" s="233">
        <v>58.332000000000001</v>
      </c>
      <c r="F1001" s="234"/>
      <c r="G1001" s="235">
        <f>ROUND(E1001*F1001,2)</f>
        <v>0</v>
      </c>
      <c r="H1001" s="234"/>
      <c r="I1001" s="235">
        <f>ROUND(E1001*H1001,2)</f>
        <v>0</v>
      </c>
      <c r="J1001" s="234"/>
      <c r="K1001" s="235">
        <f>ROUND(E1001*J1001,2)</f>
        <v>0</v>
      </c>
      <c r="L1001" s="235">
        <v>21</v>
      </c>
      <c r="M1001" s="235">
        <f>G1001*(1+L1001/100)</f>
        <v>0</v>
      </c>
      <c r="N1001" s="235">
        <v>0</v>
      </c>
      <c r="O1001" s="235">
        <f>ROUND(E1001*N1001,2)</f>
        <v>0</v>
      </c>
      <c r="P1001" s="235">
        <v>0</v>
      </c>
      <c r="Q1001" s="235">
        <f>ROUND(E1001*P1001,2)</f>
        <v>0</v>
      </c>
      <c r="R1001" s="235" t="s">
        <v>983</v>
      </c>
      <c r="S1001" s="235" t="s">
        <v>148</v>
      </c>
      <c r="T1001" s="236" t="s">
        <v>148</v>
      </c>
      <c r="U1001" s="220">
        <v>6.2E-2</v>
      </c>
      <c r="V1001" s="220">
        <f>ROUND(E1001*U1001,2)</f>
        <v>3.62</v>
      </c>
      <c r="W1001" s="220"/>
      <c r="X1001" s="220" t="s">
        <v>181</v>
      </c>
      <c r="Y1001" s="211"/>
      <c r="Z1001" s="211"/>
      <c r="AA1001" s="211"/>
      <c r="AB1001" s="211"/>
      <c r="AC1001" s="211"/>
      <c r="AD1001" s="211"/>
      <c r="AE1001" s="211"/>
      <c r="AF1001" s="211"/>
      <c r="AG1001" s="211" t="s">
        <v>270</v>
      </c>
      <c r="AH1001" s="211"/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</row>
    <row r="1002" spans="1:60" outlineLevel="1" x14ac:dyDescent="0.2">
      <c r="A1002" s="218"/>
      <c r="B1002" s="219"/>
      <c r="C1002" s="266" t="s">
        <v>990</v>
      </c>
      <c r="D1002" s="265"/>
      <c r="E1002" s="265"/>
      <c r="F1002" s="265"/>
      <c r="G1002" s="265"/>
      <c r="H1002" s="220"/>
      <c r="I1002" s="220"/>
      <c r="J1002" s="220"/>
      <c r="K1002" s="220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20"/>
      <c r="Y1002" s="211"/>
      <c r="Z1002" s="211"/>
      <c r="AA1002" s="211"/>
      <c r="AB1002" s="211"/>
      <c r="AC1002" s="211"/>
      <c r="AD1002" s="211"/>
      <c r="AE1002" s="211"/>
      <c r="AF1002" s="211"/>
      <c r="AG1002" s="211" t="s">
        <v>233</v>
      </c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</row>
    <row r="1003" spans="1:60" outlineLevel="1" x14ac:dyDescent="0.2">
      <c r="A1003" s="230">
        <v>170</v>
      </c>
      <c r="B1003" s="231" t="s">
        <v>996</v>
      </c>
      <c r="C1003" s="249" t="s">
        <v>997</v>
      </c>
      <c r="D1003" s="232" t="s">
        <v>237</v>
      </c>
      <c r="E1003" s="233">
        <v>981.178</v>
      </c>
      <c r="F1003" s="234"/>
      <c r="G1003" s="235">
        <f>ROUND(E1003*F1003,2)</f>
        <v>0</v>
      </c>
      <c r="H1003" s="234"/>
      <c r="I1003" s="235">
        <f>ROUND(E1003*H1003,2)</f>
        <v>0</v>
      </c>
      <c r="J1003" s="234"/>
      <c r="K1003" s="235">
        <f>ROUND(E1003*J1003,2)</f>
        <v>0</v>
      </c>
      <c r="L1003" s="235">
        <v>21</v>
      </c>
      <c r="M1003" s="235">
        <f>G1003*(1+L1003/100)</f>
        <v>0</v>
      </c>
      <c r="N1003" s="235">
        <v>5.5000000000000003E-4</v>
      </c>
      <c r="O1003" s="235">
        <f>ROUND(E1003*N1003,2)</f>
        <v>0.54</v>
      </c>
      <c r="P1003" s="235">
        <v>0</v>
      </c>
      <c r="Q1003" s="235">
        <f>ROUND(E1003*P1003,2)</f>
        <v>0</v>
      </c>
      <c r="R1003" s="235" t="s">
        <v>983</v>
      </c>
      <c r="S1003" s="235" t="s">
        <v>148</v>
      </c>
      <c r="T1003" s="236" t="s">
        <v>148</v>
      </c>
      <c r="U1003" s="220">
        <v>0.20200000000000001</v>
      </c>
      <c r="V1003" s="220">
        <f>ROUND(E1003*U1003,2)</f>
        <v>198.2</v>
      </c>
      <c r="W1003" s="220"/>
      <c r="X1003" s="220" t="s">
        <v>181</v>
      </c>
      <c r="Y1003" s="211"/>
      <c r="Z1003" s="211"/>
      <c r="AA1003" s="211"/>
      <c r="AB1003" s="211"/>
      <c r="AC1003" s="211"/>
      <c r="AD1003" s="211"/>
      <c r="AE1003" s="211"/>
      <c r="AF1003" s="211"/>
      <c r="AG1003" s="211" t="s">
        <v>270</v>
      </c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</row>
    <row r="1004" spans="1:60" outlineLevel="1" x14ac:dyDescent="0.2">
      <c r="A1004" s="218"/>
      <c r="B1004" s="219"/>
      <c r="C1004" s="266" t="s">
        <v>998</v>
      </c>
      <c r="D1004" s="265"/>
      <c r="E1004" s="265"/>
      <c r="F1004" s="265"/>
      <c r="G1004" s="265"/>
      <c r="H1004" s="220"/>
      <c r="I1004" s="220"/>
      <c r="J1004" s="220"/>
      <c r="K1004" s="220"/>
      <c r="L1004" s="220"/>
      <c r="M1004" s="220"/>
      <c r="N1004" s="220"/>
      <c r="O1004" s="220"/>
      <c r="P1004" s="220"/>
      <c r="Q1004" s="220"/>
      <c r="R1004" s="220"/>
      <c r="S1004" s="220"/>
      <c r="T1004" s="220"/>
      <c r="U1004" s="220"/>
      <c r="V1004" s="220"/>
      <c r="W1004" s="220"/>
      <c r="X1004" s="220"/>
      <c r="Y1004" s="211"/>
      <c r="Z1004" s="211"/>
      <c r="AA1004" s="211"/>
      <c r="AB1004" s="211"/>
      <c r="AC1004" s="211"/>
      <c r="AD1004" s="211"/>
      <c r="AE1004" s="211"/>
      <c r="AF1004" s="211"/>
      <c r="AG1004" s="211" t="s">
        <v>233</v>
      </c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</row>
    <row r="1005" spans="1:60" outlineLevel="1" x14ac:dyDescent="0.2">
      <c r="A1005" s="218"/>
      <c r="B1005" s="219"/>
      <c r="C1005" s="253" t="s">
        <v>999</v>
      </c>
      <c r="D1005" s="221"/>
      <c r="E1005" s="222">
        <v>217.45</v>
      </c>
      <c r="F1005" s="220"/>
      <c r="G1005" s="22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11"/>
      <c r="Z1005" s="211"/>
      <c r="AA1005" s="211"/>
      <c r="AB1005" s="211"/>
      <c r="AC1005" s="211"/>
      <c r="AD1005" s="211"/>
      <c r="AE1005" s="211"/>
      <c r="AF1005" s="211"/>
      <c r="AG1005" s="211" t="s">
        <v>197</v>
      </c>
      <c r="AH1005" s="211">
        <v>0</v>
      </c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</row>
    <row r="1006" spans="1:60" outlineLevel="1" x14ac:dyDescent="0.2">
      <c r="A1006" s="218"/>
      <c r="B1006" s="219"/>
      <c r="C1006" s="267" t="s">
        <v>244</v>
      </c>
      <c r="D1006" s="257"/>
      <c r="E1006" s="258"/>
      <c r="F1006" s="220"/>
      <c r="G1006" s="220"/>
      <c r="H1006" s="220"/>
      <c r="I1006" s="220"/>
      <c r="J1006" s="220"/>
      <c r="K1006" s="220"/>
      <c r="L1006" s="220"/>
      <c r="M1006" s="220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20"/>
      <c r="Y1006" s="211"/>
      <c r="Z1006" s="211"/>
      <c r="AA1006" s="211"/>
      <c r="AB1006" s="211"/>
      <c r="AC1006" s="211"/>
      <c r="AD1006" s="211"/>
      <c r="AE1006" s="211"/>
      <c r="AF1006" s="211"/>
      <c r="AG1006" s="211" t="s">
        <v>197</v>
      </c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</row>
    <row r="1007" spans="1:60" outlineLevel="1" x14ac:dyDescent="0.2">
      <c r="A1007" s="218"/>
      <c r="B1007" s="219"/>
      <c r="C1007" s="268" t="s">
        <v>1000</v>
      </c>
      <c r="D1007" s="257"/>
      <c r="E1007" s="258">
        <v>246.9</v>
      </c>
      <c r="F1007" s="220"/>
      <c r="G1007" s="220"/>
      <c r="H1007" s="220"/>
      <c r="I1007" s="220"/>
      <c r="J1007" s="220"/>
      <c r="K1007" s="220"/>
      <c r="L1007" s="220"/>
      <c r="M1007" s="220"/>
      <c r="N1007" s="220"/>
      <c r="O1007" s="220"/>
      <c r="P1007" s="220"/>
      <c r="Q1007" s="220"/>
      <c r="R1007" s="220"/>
      <c r="S1007" s="220"/>
      <c r="T1007" s="220"/>
      <c r="U1007" s="220"/>
      <c r="V1007" s="220"/>
      <c r="W1007" s="220"/>
      <c r="X1007" s="220"/>
      <c r="Y1007" s="211"/>
      <c r="Z1007" s="211"/>
      <c r="AA1007" s="211"/>
      <c r="AB1007" s="211"/>
      <c r="AC1007" s="211"/>
      <c r="AD1007" s="211"/>
      <c r="AE1007" s="211"/>
      <c r="AF1007" s="211"/>
      <c r="AG1007" s="211" t="s">
        <v>197</v>
      </c>
      <c r="AH1007" s="211">
        <v>2</v>
      </c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</row>
    <row r="1008" spans="1:60" outlineLevel="1" x14ac:dyDescent="0.2">
      <c r="A1008" s="218"/>
      <c r="B1008" s="219"/>
      <c r="C1008" s="268" t="s">
        <v>703</v>
      </c>
      <c r="D1008" s="257"/>
      <c r="E1008" s="258">
        <v>152</v>
      </c>
      <c r="F1008" s="220"/>
      <c r="G1008" s="220"/>
      <c r="H1008" s="220"/>
      <c r="I1008" s="220"/>
      <c r="J1008" s="220"/>
      <c r="K1008" s="220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20"/>
      <c r="Y1008" s="211"/>
      <c r="Z1008" s="211"/>
      <c r="AA1008" s="211"/>
      <c r="AB1008" s="211"/>
      <c r="AC1008" s="211"/>
      <c r="AD1008" s="211"/>
      <c r="AE1008" s="211"/>
      <c r="AF1008" s="211"/>
      <c r="AG1008" s="211" t="s">
        <v>197</v>
      </c>
      <c r="AH1008" s="211">
        <v>2</v>
      </c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</row>
    <row r="1009" spans="1:60" outlineLevel="1" x14ac:dyDescent="0.2">
      <c r="A1009" s="218"/>
      <c r="B1009" s="219"/>
      <c r="C1009" s="269" t="s">
        <v>247</v>
      </c>
      <c r="D1009" s="259"/>
      <c r="E1009" s="260"/>
      <c r="F1009" s="220"/>
      <c r="G1009" s="220"/>
      <c r="H1009" s="220"/>
      <c r="I1009" s="220"/>
      <c r="J1009" s="220"/>
      <c r="K1009" s="220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20"/>
      <c r="Y1009" s="211"/>
      <c r="Z1009" s="211"/>
      <c r="AA1009" s="211"/>
      <c r="AB1009" s="211"/>
      <c r="AC1009" s="211"/>
      <c r="AD1009" s="211"/>
      <c r="AE1009" s="211"/>
      <c r="AF1009" s="211"/>
      <c r="AG1009" s="211" t="s">
        <v>197</v>
      </c>
      <c r="AH1009" s="211">
        <v>3</v>
      </c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</row>
    <row r="1010" spans="1:60" outlineLevel="1" x14ac:dyDescent="0.2">
      <c r="A1010" s="218"/>
      <c r="B1010" s="219"/>
      <c r="C1010" s="267" t="s">
        <v>248</v>
      </c>
      <c r="D1010" s="257"/>
      <c r="E1010" s="258"/>
      <c r="F1010" s="220"/>
      <c r="G1010" s="220"/>
      <c r="H1010" s="220"/>
      <c r="I1010" s="220"/>
      <c r="J1010" s="220"/>
      <c r="K1010" s="220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20"/>
      <c r="Y1010" s="211"/>
      <c r="Z1010" s="211"/>
      <c r="AA1010" s="211"/>
      <c r="AB1010" s="211"/>
      <c r="AC1010" s="211"/>
      <c r="AD1010" s="211"/>
      <c r="AE1010" s="211"/>
      <c r="AF1010" s="211"/>
      <c r="AG1010" s="211" t="s">
        <v>197</v>
      </c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</row>
    <row r="1011" spans="1:60" outlineLevel="1" x14ac:dyDescent="0.2">
      <c r="A1011" s="218"/>
      <c r="B1011" s="219"/>
      <c r="C1011" s="253" t="s">
        <v>1001</v>
      </c>
      <c r="D1011" s="221"/>
      <c r="E1011" s="222">
        <v>159.56</v>
      </c>
      <c r="F1011" s="220"/>
      <c r="G1011" s="220"/>
      <c r="H1011" s="220"/>
      <c r="I1011" s="220"/>
      <c r="J1011" s="220"/>
      <c r="K1011" s="220"/>
      <c r="L1011" s="220"/>
      <c r="M1011" s="220"/>
      <c r="N1011" s="220"/>
      <c r="O1011" s="220"/>
      <c r="P1011" s="220"/>
      <c r="Q1011" s="220"/>
      <c r="R1011" s="220"/>
      <c r="S1011" s="220"/>
      <c r="T1011" s="220"/>
      <c r="U1011" s="220"/>
      <c r="V1011" s="220"/>
      <c r="W1011" s="220"/>
      <c r="X1011" s="220"/>
      <c r="Y1011" s="211"/>
      <c r="Z1011" s="211"/>
      <c r="AA1011" s="211"/>
      <c r="AB1011" s="211"/>
      <c r="AC1011" s="211"/>
      <c r="AD1011" s="211"/>
      <c r="AE1011" s="211"/>
      <c r="AF1011" s="211"/>
      <c r="AG1011" s="211" t="s">
        <v>197</v>
      </c>
      <c r="AH1011" s="211">
        <v>0</v>
      </c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</row>
    <row r="1012" spans="1:60" outlineLevel="1" x14ac:dyDescent="0.2">
      <c r="A1012" s="218"/>
      <c r="B1012" s="219"/>
      <c r="C1012" s="253" t="s">
        <v>1002</v>
      </c>
      <c r="D1012" s="221"/>
      <c r="E1012" s="222">
        <v>3.12</v>
      </c>
      <c r="F1012" s="220"/>
      <c r="G1012" s="22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11"/>
      <c r="Z1012" s="211"/>
      <c r="AA1012" s="211"/>
      <c r="AB1012" s="211"/>
      <c r="AC1012" s="211"/>
      <c r="AD1012" s="211"/>
      <c r="AE1012" s="211"/>
      <c r="AF1012" s="211"/>
      <c r="AG1012" s="211" t="s">
        <v>197</v>
      </c>
      <c r="AH1012" s="211">
        <v>0</v>
      </c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</row>
    <row r="1013" spans="1:60" outlineLevel="1" x14ac:dyDescent="0.2">
      <c r="A1013" s="218"/>
      <c r="B1013" s="219"/>
      <c r="C1013" s="253" t="s">
        <v>1003</v>
      </c>
      <c r="D1013" s="221"/>
      <c r="E1013" s="222">
        <v>586.79999999999995</v>
      </c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11"/>
      <c r="Z1013" s="211"/>
      <c r="AA1013" s="211"/>
      <c r="AB1013" s="211"/>
      <c r="AC1013" s="211"/>
      <c r="AD1013" s="211"/>
      <c r="AE1013" s="211"/>
      <c r="AF1013" s="211"/>
      <c r="AG1013" s="211" t="s">
        <v>197</v>
      </c>
      <c r="AH1013" s="211">
        <v>0</v>
      </c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</row>
    <row r="1014" spans="1:60" outlineLevel="1" x14ac:dyDescent="0.2">
      <c r="A1014" s="218"/>
      <c r="B1014" s="219"/>
      <c r="C1014" s="253" t="s">
        <v>1004</v>
      </c>
      <c r="D1014" s="221"/>
      <c r="E1014" s="222">
        <v>1.17</v>
      </c>
      <c r="F1014" s="220"/>
      <c r="G1014" s="220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11"/>
      <c r="Z1014" s="211"/>
      <c r="AA1014" s="211"/>
      <c r="AB1014" s="211"/>
      <c r="AC1014" s="211"/>
      <c r="AD1014" s="211"/>
      <c r="AE1014" s="211"/>
      <c r="AF1014" s="211"/>
      <c r="AG1014" s="211" t="s">
        <v>197</v>
      </c>
      <c r="AH1014" s="211">
        <v>0</v>
      </c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</row>
    <row r="1015" spans="1:60" outlineLevel="1" x14ac:dyDescent="0.2">
      <c r="A1015" s="218"/>
      <c r="B1015" s="219"/>
      <c r="C1015" s="253" t="s">
        <v>1005</v>
      </c>
      <c r="D1015" s="221"/>
      <c r="E1015" s="222">
        <v>4.16</v>
      </c>
      <c r="F1015" s="220"/>
      <c r="G1015" s="220"/>
      <c r="H1015" s="220"/>
      <c r="I1015" s="220"/>
      <c r="J1015" s="220"/>
      <c r="K1015" s="220"/>
      <c r="L1015" s="220"/>
      <c r="M1015" s="220"/>
      <c r="N1015" s="220"/>
      <c r="O1015" s="220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11"/>
      <c r="Z1015" s="211"/>
      <c r="AA1015" s="211"/>
      <c r="AB1015" s="211"/>
      <c r="AC1015" s="211"/>
      <c r="AD1015" s="211"/>
      <c r="AE1015" s="211"/>
      <c r="AF1015" s="211"/>
      <c r="AG1015" s="211" t="s">
        <v>197</v>
      </c>
      <c r="AH1015" s="211">
        <v>0</v>
      </c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</row>
    <row r="1016" spans="1:60" outlineLevel="1" x14ac:dyDescent="0.2">
      <c r="A1016" s="218"/>
      <c r="B1016" s="219"/>
      <c r="C1016" s="267" t="s">
        <v>244</v>
      </c>
      <c r="D1016" s="257"/>
      <c r="E1016" s="258"/>
      <c r="F1016" s="220"/>
      <c r="G1016" s="220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11"/>
      <c r="Z1016" s="211"/>
      <c r="AA1016" s="211"/>
      <c r="AB1016" s="211"/>
      <c r="AC1016" s="211"/>
      <c r="AD1016" s="211"/>
      <c r="AE1016" s="211"/>
      <c r="AF1016" s="211"/>
      <c r="AG1016" s="211" t="s">
        <v>197</v>
      </c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</row>
    <row r="1017" spans="1:60" outlineLevel="1" x14ac:dyDescent="0.2">
      <c r="A1017" s="218"/>
      <c r="B1017" s="219"/>
      <c r="C1017" s="268" t="s">
        <v>677</v>
      </c>
      <c r="D1017" s="257"/>
      <c r="E1017" s="258">
        <v>5</v>
      </c>
      <c r="F1017" s="220"/>
      <c r="G1017" s="220"/>
      <c r="H1017" s="220"/>
      <c r="I1017" s="220"/>
      <c r="J1017" s="220"/>
      <c r="K1017" s="220"/>
      <c r="L1017" s="220"/>
      <c r="M1017" s="220"/>
      <c r="N1017" s="220"/>
      <c r="O1017" s="220"/>
      <c r="P1017" s="220"/>
      <c r="Q1017" s="220"/>
      <c r="R1017" s="220"/>
      <c r="S1017" s="220"/>
      <c r="T1017" s="220"/>
      <c r="U1017" s="220"/>
      <c r="V1017" s="220"/>
      <c r="W1017" s="220"/>
      <c r="X1017" s="220"/>
      <c r="Y1017" s="211"/>
      <c r="Z1017" s="211"/>
      <c r="AA1017" s="211"/>
      <c r="AB1017" s="211"/>
      <c r="AC1017" s="211"/>
      <c r="AD1017" s="211"/>
      <c r="AE1017" s="211"/>
      <c r="AF1017" s="211"/>
      <c r="AG1017" s="211" t="s">
        <v>197</v>
      </c>
      <c r="AH1017" s="211">
        <v>2</v>
      </c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</row>
    <row r="1018" spans="1:60" outlineLevel="1" x14ac:dyDescent="0.2">
      <c r="A1018" s="218"/>
      <c r="B1018" s="219"/>
      <c r="C1018" s="268" t="s">
        <v>678</v>
      </c>
      <c r="D1018" s="257"/>
      <c r="E1018" s="258">
        <v>2</v>
      </c>
      <c r="F1018" s="220"/>
      <c r="G1018" s="220"/>
      <c r="H1018" s="220"/>
      <c r="I1018" s="220"/>
      <c r="J1018" s="220"/>
      <c r="K1018" s="220"/>
      <c r="L1018" s="220"/>
      <c r="M1018" s="220"/>
      <c r="N1018" s="220"/>
      <c r="O1018" s="220"/>
      <c r="P1018" s="220"/>
      <c r="Q1018" s="220"/>
      <c r="R1018" s="220"/>
      <c r="S1018" s="220"/>
      <c r="T1018" s="220"/>
      <c r="U1018" s="220"/>
      <c r="V1018" s="220"/>
      <c r="W1018" s="220"/>
      <c r="X1018" s="220"/>
      <c r="Y1018" s="211"/>
      <c r="Z1018" s="211"/>
      <c r="AA1018" s="211"/>
      <c r="AB1018" s="211"/>
      <c r="AC1018" s="211"/>
      <c r="AD1018" s="211"/>
      <c r="AE1018" s="211"/>
      <c r="AF1018" s="211"/>
      <c r="AG1018" s="211" t="s">
        <v>197</v>
      </c>
      <c r="AH1018" s="211">
        <v>2</v>
      </c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</row>
    <row r="1019" spans="1:60" outlineLevel="1" x14ac:dyDescent="0.2">
      <c r="A1019" s="218"/>
      <c r="B1019" s="219"/>
      <c r="C1019" s="269" t="s">
        <v>247</v>
      </c>
      <c r="D1019" s="259"/>
      <c r="E1019" s="260"/>
      <c r="F1019" s="220"/>
      <c r="G1019" s="220"/>
      <c r="H1019" s="220"/>
      <c r="I1019" s="220"/>
      <c r="J1019" s="220"/>
      <c r="K1019" s="220"/>
      <c r="L1019" s="220"/>
      <c r="M1019" s="220"/>
      <c r="N1019" s="220"/>
      <c r="O1019" s="220"/>
      <c r="P1019" s="220"/>
      <c r="Q1019" s="220"/>
      <c r="R1019" s="220"/>
      <c r="S1019" s="220"/>
      <c r="T1019" s="220"/>
      <c r="U1019" s="220"/>
      <c r="V1019" s="220"/>
      <c r="W1019" s="220"/>
      <c r="X1019" s="220"/>
      <c r="Y1019" s="211"/>
      <c r="Z1019" s="211"/>
      <c r="AA1019" s="211"/>
      <c r="AB1019" s="211"/>
      <c r="AC1019" s="211"/>
      <c r="AD1019" s="211"/>
      <c r="AE1019" s="211"/>
      <c r="AF1019" s="211"/>
      <c r="AG1019" s="211" t="s">
        <v>197</v>
      </c>
      <c r="AH1019" s="211">
        <v>3</v>
      </c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</row>
    <row r="1020" spans="1:60" outlineLevel="1" x14ac:dyDescent="0.2">
      <c r="A1020" s="218"/>
      <c r="B1020" s="219"/>
      <c r="C1020" s="267" t="s">
        <v>248</v>
      </c>
      <c r="D1020" s="257"/>
      <c r="E1020" s="258"/>
      <c r="F1020" s="220"/>
      <c r="G1020" s="220"/>
      <c r="H1020" s="220"/>
      <c r="I1020" s="220"/>
      <c r="J1020" s="220"/>
      <c r="K1020" s="220"/>
      <c r="L1020" s="220"/>
      <c r="M1020" s="220"/>
      <c r="N1020" s="220"/>
      <c r="O1020" s="220"/>
      <c r="P1020" s="220"/>
      <c r="Q1020" s="220"/>
      <c r="R1020" s="220"/>
      <c r="S1020" s="220"/>
      <c r="T1020" s="220"/>
      <c r="U1020" s="220"/>
      <c r="V1020" s="220"/>
      <c r="W1020" s="220"/>
      <c r="X1020" s="220"/>
      <c r="Y1020" s="211"/>
      <c r="Z1020" s="211"/>
      <c r="AA1020" s="211"/>
      <c r="AB1020" s="211"/>
      <c r="AC1020" s="211"/>
      <c r="AD1020" s="211"/>
      <c r="AE1020" s="211"/>
      <c r="AF1020" s="211"/>
      <c r="AG1020" s="211" t="s">
        <v>197</v>
      </c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</row>
    <row r="1021" spans="1:60" outlineLevel="1" x14ac:dyDescent="0.2">
      <c r="A1021" s="218"/>
      <c r="B1021" s="219"/>
      <c r="C1021" s="253" t="s">
        <v>1006</v>
      </c>
      <c r="D1021" s="221"/>
      <c r="E1021" s="222">
        <v>6.72</v>
      </c>
      <c r="F1021" s="220"/>
      <c r="G1021" s="220"/>
      <c r="H1021" s="220"/>
      <c r="I1021" s="220"/>
      <c r="J1021" s="220"/>
      <c r="K1021" s="220"/>
      <c r="L1021" s="220"/>
      <c r="M1021" s="220"/>
      <c r="N1021" s="220"/>
      <c r="O1021" s="220"/>
      <c r="P1021" s="220"/>
      <c r="Q1021" s="220"/>
      <c r="R1021" s="220"/>
      <c r="S1021" s="220"/>
      <c r="T1021" s="220"/>
      <c r="U1021" s="220"/>
      <c r="V1021" s="220"/>
      <c r="W1021" s="220"/>
      <c r="X1021" s="220"/>
      <c r="Y1021" s="211"/>
      <c r="Z1021" s="211"/>
      <c r="AA1021" s="211"/>
      <c r="AB1021" s="211"/>
      <c r="AC1021" s="211"/>
      <c r="AD1021" s="211"/>
      <c r="AE1021" s="211"/>
      <c r="AF1021" s="211"/>
      <c r="AG1021" s="211" t="s">
        <v>197</v>
      </c>
      <c r="AH1021" s="211">
        <v>0</v>
      </c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</row>
    <row r="1022" spans="1:60" outlineLevel="1" x14ac:dyDescent="0.2">
      <c r="A1022" s="218"/>
      <c r="B1022" s="219"/>
      <c r="C1022" s="253" t="s">
        <v>1007</v>
      </c>
      <c r="D1022" s="221"/>
      <c r="E1022" s="222">
        <v>2.2000000000000002</v>
      </c>
      <c r="F1022" s="220"/>
      <c r="G1022" s="220"/>
      <c r="H1022" s="220"/>
      <c r="I1022" s="220"/>
      <c r="J1022" s="220"/>
      <c r="K1022" s="220"/>
      <c r="L1022" s="220"/>
      <c r="M1022" s="220"/>
      <c r="N1022" s="220"/>
      <c r="O1022" s="220"/>
      <c r="P1022" s="220"/>
      <c r="Q1022" s="220"/>
      <c r="R1022" s="220"/>
      <c r="S1022" s="220"/>
      <c r="T1022" s="220"/>
      <c r="U1022" s="220"/>
      <c r="V1022" s="220"/>
      <c r="W1022" s="220"/>
      <c r="X1022" s="220"/>
      <c r="Y1022" s="211"/>
      <c r="Z1022" s="211"/>
      <c r="AA1022" s="211"/>
      <c r="AB1022" s="211"/>
      <c r="AC1022" s="211"/>
      <c r="AD1022" s="211"/>
      <c r="AE1022" s="211"/>
      <c r="AF1022" s="211"/>
      <c r="AG1022" s="211" t="s">
        <v>197</v>
      </c>
      <c r="AH1022" s="211">
        <v>0</v>
      </c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</row>
    <row r="1023" spans="1:60" x14ac:dyDescent="0.2">
      <c r="A1023" s="224" t="s">
        <v>143</v>
      </c>
      <c r="B1023" s="225" t="s">
        <v>113</v>
      </c>
      <c r="C1023" s="248" t="s">
        <v>114</v>
      </c>
      <c r="D1023" s="226"/>
      <c r="E1023" s="227"/>
      <c r="F1023" s="228"/>
      <c r="G1023" s="228">
        <f>SUMIF(AG1024:AG1044,"&lt;&gt;NOR",G1024:G1044)</f>
        <v>0</v>
      </c>
      <c r="H1023" s="228"/>
      <c r="I1023" s="228">
        <f>SUM(I1024:I1044)</f>
        <v>0</v>
      </c>
      <c r="J1023" s="228"/>
      <c r="K1023" s="228">
        <f>SUM(K1024:K1044)</f>
        <v>0</v>
      </c>
      <c r="L1023" s="228"/>
      <c r="M1023" s="228">
        <f>SUM(M1024:M1044)</f>
        <v>0</v>
      </c>
      <c r="N1023" s="228"/>
      <c r="O1023" s="228">
        <f>SUM(O1024:O1044)</f>
        <v>1.26</v>
      </c>
      <c r="P1023" s="228"/>
      <c r="Q1023" s="228">
        <f>SUM(Q1024:Q1044)</f>
        <v>0</v>
      </c>
      <c r="R1023" s="228"/>
      <c r="S1023" s="228"/>
      <c r="T1023" s="229"/>
      <c r="U1023" s="223"/>
      <c r="V1023" s="223">
        <f>SUM(V1024:V1044)</f>
        <v>433.21999999999997</v>
      </c>
      <c r="W1023" s="223"/>
      <c r="X1023" s="223"/>
      <c r="AG1023" t="s">
        <v>144</v>
      </c>
    </row>
    <row r="1024" spans="1:60" outlineLevel="1" x14ac:dyDescent="0.2">
      <c r="A1024" s="230">
        <v>171</v>
      </c>
      <c r="B1024" s="231" t="s">
        <v>1008</v>
      </c>
      <c r="C1024" s="249" t="s">
        <v>1009</v>
      </c>
      <c r="D1024" s="232" t="s">
        <v>237</v>
      </c>
      <c r="E1024" s="233">
        <v>3061.6224000000002</v>
      </c>
      <c r="F1024" s="234"/>
      <c r="G1024" s="235">
        <f>ROUND(E1024*F1024,2)</f>
        <v>0</v>
      </c>
      <c r="H1024" s="234"/>
      <c r="I1024" s="235">
        <f>ROUND(E1024*H1024,2)</f>
        <v>0</v>
      </c>
      <c r="J1024" s="234"/>
      <c r="K1024" s="235">
        <f>ROUND(E1024*J1024,2)</f>
        <v>0</v>
      </c>
      <c r="L1024" s="235">
        <v>21</v>
      </c>
      <c r="M1024" s="235">
        <f>G1024*(1+L1024/100)</f>
        <v>0</v>
      </c>
      <c r="N1024" s="235">
        <v>1E-4</v>
      </c>
      <c r="O1024" s="235">
        <f>ROUND(E1024*N1024,2)</f>
        <v>0.31</v>
      </c>
      <c r="P1024" s="235">
        <v>0</v>
      </c>
      <c r="Q1024" s="235">
        <f>ROUND(E1024*P1024,2)</f>
        <v>0</v>
      </c>
      <c r="R1024" s="235" t="s">
        <v>1010</v>
      </c>
      <c r="S1024" s="235" t="s">
        <v>148</v>
      </c>
      <c r="T1024" s="236" t="s">
        <v>148</v>
      </c>
      <c r="U1024" s="220">
        <v>3.2480000000000002E-2</v>
      </c>
      <c r="V1024" s="220">
        <f>ROUND(E1024*U1024,2)</f>
        <v>99.44</v>
      </c>
      <c r="W1024" s="220"/>
      <c r="X1024" s="220" t="s">
        <v>181</v>
      </c>
      <c r="Y1024" s="211"/>
      <c r="Z1024" s="211"/>
      <c r="AA1024" s="211"/>
      <c r="AB1024" s="211"/>
      <c r="AC1024" s="211"/>
      <c r="AD1024" s="211"/>
      <c r="AE1024" s="211"/>
      <c r="AF1024" s="211"/>
      <c r="AG1024" s="211" t="s">
        <v>270</v>
      </c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</row>
    <row r="1025" spans="1:60" outlineLevel="1" x14ac:dyDescent="0.2">
      <c r="A1025" s="218"/>
      <c r="B1025" s="219"/>
      <c r="C1025" s="267" t="s">
        <v>244</v>
      </c>
      <c r="D1025" s="257"/>
      <c r="E1025" s="258"/>
      <c r="F1025" s="220"/>
      <c r="G1025" s="220"/>
      <c r="H1025" s="220"/>
      <c r="I1025" s="220"/>
      <c r="J1025" s="220"/>
      <c r="K1025" s="220"/>
      <c r="L1025" s="220"/>
      <c r="M1025" s="220"/>
      <c r="N1025" s="220"/>
      <c r="O1025" s="220"/>
      <c r="P1025" s="220"/>
      <c r="Q1025" s="220"/>
      <c r="R1025" s="220"/>
      <c r="S1025" s="220"/>
      <c r="T1025" s="220"/>
      <c r="U1025" s="220"/>
      <c r="V1025" s="220"/>
      <c r="W1025" s="220"/>
      <c r="X1025" s="220"/>
      <c r="Y1025" s="211"/>
      <c r="Z1025" s="211"/>
      <c r="AA1025" s="211"/>
      <c r="AB1025" s="211"/>
      <c r="AC1025" s="211"/>
      <c r="AD1025" s="211"/>
      <c r="AE1025" s="211"/>
      <c r="AF1025" s="211"/>
      <c r="AG1025" s="211" t="s">
        <v>197</v>
      </c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</row>
    <row r="1026" spans="1:60" ht="33.75" outlineLevel="1" x14ac:dyDescent="0.2">
      <c r="A1026" s="218"/>
      <c r="B1026" s="219"/>
      <c r="C1026" s="268" t="s">
        <v>345</v>
      </c>
      <c r="D1026" s="257"/>
      <c r="E1026" s="258">
        <v>677.37</v>
      </c>
      <c r="F1026" s="220"/>
      <c r="G1026" s="220"/>
      <c r="H1026" s="220"/>
      <c r="I1026" s="220"/>
      <c r="J1026" s="220"/>
      <c r="K1026" s="220"/>
      <c r="L1026" s="220"/>
      <c r="M1026" s="220"/>
      <c r="N1026" s="220"/>
      <c r="O1026" s="220"/>
      <c r="P1026" s="220"/>
      <c r="Q1026" s="220"/>
      <c r="R1026" s="220"/>
      <c r="S1026" s="220"/>
      <c r="T1026" s="220"/>
      <c r="U1026" s="220"/>
      <c r="V1026" s="220"/>
      <c r="W1026" s="220"/>
      <c r="X1026" s="220"/>
      <c r="Y1026" s="211"/>
      <c r="Z1026" s="211"/>
      <c r="AA1026" s="211"/>
      <c r="AB1026" s="211"/>
      <c r="AC1026" s="211"/>
      <c r="AD1026" s="211"/>
      <c r="AE1026" s="211"/>
      <c r="AF1026" s="211"/>
      <c r="AG1026" s="211" t="s">
        <v>197</v>
      </c>
      <c r="AH1026" s="211">
        <v>2</v>
      </c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</row>
    <row r="1027" spans="1:60" ht="33.75" outlineLevel="1" x14ac:dyDescent="0.2">
      <c r="A1027" s="218"/>
      <c r="B1027" s="219"/>
      <c r="C1027" s="268" t="s">
        <v>346</v>
      </c>
      <c r="D1027" s="257"/>
      <c r="E1027" s="258">
        <v>138.35</v>
      </c>
      <c r="F1027" s="220"/>
      <c r="G1027" s="220"/>
      <c r="H1027" s="220"/>
      <c r="I1027" s="220"/>
      <c r="J1027" s="220"/>
      <c r="K1027" s="220"/>
      <c r="L1027" s="220"/>
      <c r="M1027" s="220"/>
      <c r="N1027" s="220"/>
      <c r="O1027" s="220"/>
      <c r="P1027" s="220"/>
      <c r="Q1027" s="220"/>
      <c r="R1027" s="220"/>
      <c r="S1027" s="220"/>
      <c r="T1027" s="220"/>
      <c r="U1027" s="220"/>
      <c r="V1027" s="220"/>
      <c r="W1027" s="220"/>
      <c r="X1027" s="220"/>
      <c r="Y1027" s="211"/>
      <c r="Z1027" s="211"/>
      <c r="AA1027" s="211"/>
      <c r="AB1027" s="211"/>
      <c r="AC1027" s="211"/>
      <c r="AD1027" s="211"/>
      <c r="AE1027" s="211"/>
      <c r="AF1027" s="211"/>
      <c r="AG1027" s="211" t="s">
        <v>197</v>
      </c>
      <c r="AH1027" s="211">
        <v>2</v>
      </c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</row>
    <row r="1028" spans="1:60" ht="33.75" outlineLevel="1" x14ac:dyDescent="0.2">
      <c r="A1028" s="218"/>
      <c r="B1028" s="219"/>
      <c r="C1028" s="268" t="s">
        <v>347</v>
      </c>
      <c r="D1028" s="257"/>
      <c r="E1028" s="258">
        <v>325.74</v>
      </c>
      <c r="F1028" s="220"/>
      <c r="G1028" s="220"/>
      <c r="H1028" s="220"/>
      <c r="I1028" s="220"/>
      <c r="J1028" s="220"/>
      <c r="K1028" s="220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20"/>
      <c r="Y1028" s="211"/>
      <c r="Z1028" s="211"/>
      <c r="AA1028" s="211"/>
      <c r="AB1028" s="211"/>
      <c r="AC1028" s="211"/>
      <c r="AD1028" s="211"/>
      <c r="AE1028" s="211"/>
      <c r="AF1028" s="211"/>
      <c r="AG1028" s="211" t="s">
        <v>197</v>
      </c>
      <c r="AH1028" s="211">
        <v>2</v>
      </c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</row>
    <row r="1029" spans="1:60" ht="33.75" outlineLevel="1" x14ac:dyDescent="0.2">
      <c r="A1029" s="218"/>
      <c r="B1029" s="219"/>
      <c r="C1029" s="268" t="s">
        <v>348</v>
      </c>
      <c r="D1029" s="257"/>
      <c r="E1029" s="258">
        <v>181.2</v>
      </c>
      <c r="F1029" s="220"/>
      <c r="G1029" s="220"/>
      <c r="H1029" s="220"/>
      <c r="I1029" s="220"/>
      <c r="J1029" s="220"/>
      <c r="K1029" s="220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20"/>
      <c r="Y1029" s="211"/>
      <c r="Z1029" s="211"/>
      <c r="AA1029" s="211"/>
      <c r="AB1029" s="211"/>
      <c r="AC1029" s="211"/>
      <c r="AD1029" s="211"/>
      <c r="AE1029" s="211"/>
      <c r="AF1029" s="211"/>
      <c r="AG1029" s="211" t="s">
        <v>197</v>
      </c>
      <c r="AH1029" s="211">
        <v>2</v>
      </c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</row>
    <row r="1030" spans="1:60" ht="33.75" outlineLevel="1" x14ac:dyDescent="0.2">
      <c r="A1030" s="218"/>
      <c r="B1030" s="219"/>
      <c r="C1030" s="268" t="s">
        <v>349</v>
      </c>
      <c r="D1030" s="257"/>
      <c r="E1030" s="258">
        <v>96.07</v>
      </c>
      <c r="F1030" s="220"/>
      <c r="G1030" s="220"/>
      <c r="H1030" s="220"/>
      <c r="I1030" s="220"/>
      <c r="J1030" s="220"/>
      <c r="K1030" s="220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20"/>
      <c r="Y1030" s="211"/>
      <c r="Z1030" s="211"/>
      <c r="AA1030" s="211"/>
      <c r="AB1030" s="211"/>
      <c r="AC1030" s="211"/>
      <c r="AD1030" s="211"/>
      <c r="AE1030" s="211"/>
      <c r="AF1030" s="211"/>
      <c r="AG1030" s="211" t="s">
        <v>197</v>
      </c>
      <c r="AH1030" s="211">
        <v>2</v>
      </c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1"/>
      <c r="BH1030" s="211"/>
    </row>
    <row r="1031" spans="1:60" ht="33.75" outlineLevel="1" x14ac:dyDescent="0.2">
      <c r="A1031" s="218"/>
      <c r="B1031" s="219"/>
      <c r="C1031" s="268" t="s">
        <v>392</v>
      </c>
      <c r="D1031" s="257"/>
      <c r="E1031" s="258">
        <v>44.9</v>
      </c>
      <c r="F1031" s="220"/>
      <c r="G1031" s="220"/>
      <c r="H1031" s="220"/>
      <c r="I1031" s="220"/>
      <c r="J1031" s="220"/>
      <c r="K1031" s="220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20"/>
      <c r="Y1031" s="211"/>
      <c r="Z1031" s="211"/>
      <c r="AA1031" s="211"/>
      <c r="AB1031" s="211"/>
      <c r="AC1031" s="211"/>
      <c r="AD1031" s="211"/>
      <c r="AE1031" s="211"/>
      <c r="AF1031" s="211"/>
      <c r="AG1031" s="211" t="s">
        <v>197</v>
      </c>
      <c r="AH1031" s="211">
        <v>2</v>
      </c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</row>
    <row r="1032" spans="1:60" outlineLevel="1" x14ac:dyDescent="0.2">
      <c r="A1032" s="218"/>
      <c r="B1032" s="219"/>
      <c r="C1032" s="269" t="s">
        <v>247</v>
      </c>
      <c r="D1032" s="259"/>
      <c r="E1032" s="260"/>
      <c r="F1032" s="220"/>
      <c r="G1032" s="220"/>
      <c r="H1032" s="220"/>
      <c r="I1032" s="220"/>
      <c r="J1032" s="220"/>
      <c r="K1032" s="220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20"/>
      <c r="Y1032" s="211"/>
      <c r="Z1032" s="211"/>
      <c r="AA1032" s="211"/>
      <c r="AB1032" s="211"/>
      <c r="AC1032" s="211"/>
      <c r="AD1032" s="211"/>
      <c r="AE1032" s="211"/>
      <c r="AF1032" s="211"/>
      <c r="AG1032" s="211" t="s">
        <v>197</v>
      </c>
      <c r="AH1032" s="211">
        <v>3</v>
      </c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</row>
    <row r="1033" spans="1:60" outlineLevel="1" x14ac:dyDescent="0.2">
      <c r="A1033" s="218"/>
      <c r="B1033" s="219"/>
      <c r="C1033" s="267" t="s">
        <v>248</v>
      </c>
      <c r="D1033" s="257"/>
      <c r="E1033" s="258"/>
      <c r="F1033" s="220"/>
      <c r="G1033" s="220"/>
      <c r="H1033" s="220"/>
      <c r="I1033" s="220"/>
      <c r="J1033" s="220"/>
      <c r="K1033" s="220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20"/>
      <c r="Y1033" s="211"/>
      <c r="Z1033" s="211"/>
      <c r="AA1033" s="211"/>
      <c r="AB1033" s="211"/>
      <c r="AC1033" s="211"/>
      <c r="AD1033" s="211"/>
      <c r="AE1033" s="211"/>
      <c r="AF1033" s="211"/>
      <c r="AG1033" s="211" t="s">
        <v>197</v>
      </c>
      <c r="AH1033" s="211"/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</row>
    <row r="1034" spans="1:60" outlineLevel="1" x14ac:dyDescent="0.2">
      <c r="A1034" s="218"/>
      <c r="B1034" s="219"/>
      <c r="C1034" s="253" t="s">
        <v>1011</v>
      </c>
      <c r="D1034" s="221"/>
      <c r="E1034" s="222">
        <v>439.09</v>
      </c>
      <c r="F1034" s="220"/>
      <c r="G1034" s="220"/>
      <c r="H1034" s="220"/>
      <c r="I1034" s="220"/>
      <c r="J1034" s="220"/>
      <c r="K1034" s="220"/>
      <c r="L1034" s="220"/>
      <c r="M1034" s="220"/>
      <c r="N1034" s="220"/>
      <c r="O1034" s="220"/>
      <c r="P1034" s="220"/>
      <c r="Q1034" s="220"/>
      <c r="R1034" s="220"/>
      <c r="S1034" s="220"/>
      <c r="T1034" s="220"/>
      <c r="U1034" s="220"/>
      <c r="V1034" s="220"/>
      <c r="W1034" s="220"/>
      <c r="X1034" s="220"/>
      <c r="Y1034" s="211"/>
      <c r="Z1034" s="211"/>
      <c r="AA1034" s="211"/>
      <c r="AB1034" s="211"/>
      <c r="AC1034" s="211"/>
      <c r="AD1034" s="211"/>
      <c r="AE1034" s="211"/>
      <c r="AF1034" s="211"/>
      <c r="AG1034" s="211" t="s">
        <v>197</v>
      </c>
      <c r="AH1034" s="211">
        <v>0</v>
      </c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</row>
    <row r="1035" spans="1:60" outlineLevel="1" x14ac:dyDescent="0.2">
      <c r="A1035" s="218"/>
      <c r="B1035" s="219"/>
      <c r="C1035" s="271" t="s">
        <v>1012</v>
      </c>
      <c r="D1035" s="263"/>
      <c r="E1035" s="264"/>
      <c r="F1035" s="220"/>
      <c r="G1035" s="220"/>
      <c r="H1035" s="220"/>
      <c r="I1035" s="220"/>
      <c r="J1035" s="220"/>
      <c r="K1035" s="220"/>
      <c r="L1035" s="220"/>
      <c r="M1035" s="220"/>
      <c r="N1035" s="220"/>
      <c r="O1035" s="220"/>
      <c r="P1035" s="220"/>
      <c r="Q1035" s="220"/>
      <c r="R1035" s="220"/>
      <c r="S1035" s="220"/>
      <c r="T1035" s="220"/>
      <c r="U1035" s="220"/>
      <c r="V1035" s="220"/>
      <c r="W1035" s="220"/>
      <c r="X1035" s="220"/>
      <c r="Y1035" s="211"/>
      <c r="Z1035" s="211"/>
      <c r="AA1035" s="211"/>
      <c r="AB1035" s="211"/>
      <c r="AC1035" s="211"/>
      <c r="AD1035" s="211"/>
      <c r="AE1035" s="211"/>
      <c r="AF1035" s="211"/>
      <c r="AG1035" s="211" t="s">
        <v>197</v>
      </c>
      <c r="AH1035" s="211">
        <v>1</v>
      </c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</row>
    <row r="1036" spans="1:60" ht="33.75" outlineLevel="1" x14ac:dyDescent="0.2">
      <c r="A1036" s="218"/>
      <c r="B1036" s="219"/>
      <c r="C1036" s="253" t="s">
        <v>1013</v>
      </c>
      <c r="D1036" s="221"/>
      <c r="E1036" s="222">
        <v>2584.0500000000002</v>
      </c>
      <c r="F1036" s="220"/>
      <c r="G1036" s="220"/>
      <c r="H1036" s="220"/>
      <c r="I1036" s="220"/>
      <c r="J1036" s="220"/>
      <c r="K1036" s="220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20"/>
      <c r="Y1036" s="211"/>
      <c r="Z1036" s="211"/>
      <c r="AA1036" s="211"/>
      <c r="AB1036" s="211"/>
      <c r="AC1036" s="211"/>
      <c r="AD1036" s="211"/>
      <c r="AE1036" s="211"/>
      <c r="AF1036" s="211"/>
      <c r="AG1036" s="211" t="s">
        <v>197</v>
      </c>
      <c r="AH1036" s="211">
        <v>0</v>
      </c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</row>
    <row r="1037" spans="1:60" ht="22.5" outlineLevel="1" x14ac:dyDescent="0.2">
      <c r="A1037" s="218"/>
      <c r="B1037" s="219"/>
      <c r="C1037" s="253" t="s">
        <v>1014</v>
      </c>
      <c r="D1037" s="221"/>
      <c r="E1037" s="222">
        <v>-531.12</v>
      </c>
      <c r="F1037" s="220"/>
      <c r="G1037" s="220"/>
      <c r="H1037" s="220"/>
      <c r="I1037" s="220"/>
      <c r="J1037" s="220"/>
      <c r="K1037" s="220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20"/>
      <c r="Y1037" s="211"/>
      <c r="Z1037" s="211"/>
      <c r="AA1037" s="211"/>
      <c r="AB1037" s="211"/>
      <c r="AC1037" s="211"/>
      <c r="AD1037" s="211"/>
      <c r="AE1037" s="211"/>
      <c r="AF1037" s="211"/>
      <c r="AG1037" s="211" t="s">
        <v>197</v>
      </c>
      <c r="AH1037" s="211">
        <v>0</v>
      </c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</row>
    <row r="1038" spans="1:60" ht="22.5" outlineLevel="1" x14ac:dyDescent="0.2">
      <c r="A1038" s="218"/>
      <c r="B1038" s="219"/>
      <c r="C1038" s="253" t="s">
        <v>1015</v>
      </c>
      <c r="D1038" s="221"/>
      <c r="E1038" s="222">
        <v>-259.74</v>
      </c>
      <c r="F1038" s="220"/>
      <c r="G1038" s="220"/>
      <c r="H1038" s="220"/>
      <c r="I1038" s="220"/>
      <c r="J1038" s="220"/>
      <c r="K1038" s="220"/>
      <c r="L1038" s="220"/>
      <c r="M1038" s="220"/>
      <c r="N1038" s="220"/>
      <c r="O1038" s="220"/>
      <c r="P1038" s="220"/>
      <c r="Q1038" s="220"/>
      <c r="R1038" s="220"/>
      <c r="S1038" s="220"/>
      <c r="T1038" s="220"/>
      <c r="U1038" s="220"/>
      <c r="V1038" s="220"/>
      <c r="W1038" s="220"/>
      <c r="X1038" s="220"/>
      <c r="Y1038" s="211"/>
      <c r="Z1038" s="211"/>
      <c r="AA1038" s="211"/>
      <c r="AB1038" s="211"/>
      <c r="AC1038" s="211"/>
      <c r="AD1038" s="211"/>
      <c r="AE1038" s="211"/>
      <c r="AF1038" s="211"/>
      <c r="AG1038" s="211" t="s">
        <v>197</v>
      </c>
      <c r="AH1038" s="211">
        <v>0</v>
      </c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</row>
    <row r="1039" spans="1:60" ht="22.5" outlineLevel="1" x14ac:dyDescent="0.2">
      <c r="A1039" s="218"/>
      <c r="B1039" s="219"/>
      <c r="C1039" s="253" t="s">
        <v>1016</v>
      </c>
      <c r="D1039" s="221"/>
      <c r="E1039" s="222">
        <v>-120.72</v>
      </c>
      <c r="F1039" s="220"/>
      <c r="G1039" s="220"/>
      <c r="H1039" s="220"/>
      <c r="I1039" s="220"/>
      <c r="J1039" s="220"/>
      <c r="K1039" s="220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20"/>
      <c r="Y1039" s="211"/>
      <c r="Z1039" s="211"/>
      <c r="AA1039" s="211"/>
      <c r="AB1039" s="211"/>
      <c r="AC1039" s="211"/>
      <c r="AD1039" s="211"/>
      <c r="AE1039" s="211"/>
      <c r="AF1039" s="211"/>
      <c r="AG1039" s="211" t="s">
        <v>197</v>
      </c>
      <c r="AH1039" s="211">
        <v>0</v>
      </c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</row>
    <row r="1040" spans="1:60" ht="22.5" outlineLevel="1" x14ac:dyDescent="0.2">
      <c r="A1040" s="218"/>
      <c r="B1040" s="219"/>
      <c r="C1040" s="253" t="s">
        <v>1017</v>
      </c>
      <c r="D1040" s="221"/>
      <c r="E1040" s="222">
        <v>-59.9</v>
      </c>
      <c r="F1040" s="220"/>
      <c r="G1040" s="220"/>
      <c r="H1040" s="220"/>
      <c r="I1040" s="220"/>
      <c r="J1040" s="220"/>
      <c r="K1040" s="220"/>
      <c r="L1040" s="220"/>
      <c r="M1040" s="220"/>
      <c r="N1040" s="220"/>
      <c r="O1040" s="220"/>
      <c r="P1040" s="220"/>
      <c r="Q1040" s="220"/>
      <c r="R1040" s="220"/>
      <c r="S1040" s="220"/>
      <c r="T1040" s="220"/>
      <c r="U1040" s="220"/>
      <c r="V1040" s="220"/>
      <c r="W1040" s="220"/>
      <c r="X1040" s="220"/>
      <c r="Y1040" s="211"/>
      <c r="Z1040" s="211"/>
      <c r="AA1040" s="211"/>
      <c r="AB1040" s="211"/>
      <c r="AC1040" s="211"/>
      <c r="AD1040" s="211"/>
      <c r="AE1040" s="211"/>
      <c r="AF1040" s="211"/>
      <c r="AG1040" s="211" t="s">
        <v>197</v>
      </c>
      <c r="AH1040" s="211">
        <v>0</v>
      </c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</row>
    <row r="1041" spans="1:60" outlineLevel="1" x14ac:dyDescent="0.2">
      <c r="A1041" s="218"/>
      <c r="B1041" s="219"/>
      <c r="C1041" s="271" t="s">
        <v>1012</v>
      </c>
      <c r="D1041" s="263"/>
      <c r="E1041" s="264"/>
      <c r="F1041" s="220"/>
      <c r="G1041" s="220"/>
      <c r="H1041" s="220"/>
      <c r="I1041" s="220"/>
      <c r="J1041" s="220"/>
      <c r="K1041" s="220"/>
      <c r="L1041" s="220"/>
      <c r="M1041" s="220"/>
      <c r="N1041" s="220"/>
      <c r="O1041" s="220"/>
      <c r="P1041" s="220"/>
      <c r="Q1041" s="220"/>
      <c r="R1041" s="220"/>
      <c r="S1041" s="220"/>
      <c r="T1041" s="220"/>
      <c r="U1041" s="220"/>
      <c r="V1041" s="220"/>
      <c r="W1041" s="220"/>
      <c r="X1041" s="220"/>
      <c r="Y1041" s="211"/>
      <c r="Z1041" s="211"/>
      <c r="AA1041" s="211"/>
      <c r="AB1041" s="211"/>
      <c r="AC1041" s="211"/>
      <c r="AD1041" s="211"/>
      <c r="AE1041" s="211"/>
      <c r="AF1041" s="211"/>
      <c r="AG1041" s="211" t="s">
        <v>197</v>
      </c>
      <c r="AH1041" s="211">
        <v>1</v>
      </c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</row>
    <row r="1042" spans="1:60" ht="22.5" outlineLevel="1" x14ac:dyDescent="0.2">
      <c r="A1042" s="218"/>
      <c r="B1042" s="219"/>
      <c r="C1042" s="253" t="s">
        <v>1018</v>
      </c>
      <c r="D1042" s="221"/>
      <c r="E1042" s="222">
        <v>1009.97</v>
      </c>
      <c r="F1042" s="220"/>
      <c r="G1042" s="220"/>
      <c r="H1042" s="220"/>
      <c r="I1042" s="220"/>
      <c r="J1042" s="220"/>
      <c r="K1042" s="220"/>
      <c r="L1042" s="220"/>
      <c r="M1042" s="220"/>
      <c r="N1042" s="220"/>
      <c r="O1042" s="220"/>
      <c r="P1042" s="220"/>
      <c r="Q1042" s="220"/>
      <c r="R1042" s="220"/>
      <c r="S1042" s="220"/>
      <c r="T1042" s="220"/>
      <c r="U1042" s="220"/>
      <c r="V1042" s="220"/>
      <c r="W1042" s="220"/>
      <c r="X1042" s="220"/>
      <c r="Y1042" s="211"/>
      <c r="Z1042" s="211"/>
      <c r="AA1042" s="211"/>
      <c r="AB1042" s="211"/>
      <c r="AC1042" s="211"/>
      <c r="AD1042" s="211"/>
      <c r="AE1042" s="211"/>
      <c r="AF1042" s="211"/>
      <c r="AG1042" s="211" t="s">
        <v>197</v>
      </c>
      <c r="AH1042" s="211">
        <v>0</v>
      </c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</row>
    <row r="1043" spans="1:60" outlineLevel="1" x14ac:dyDescent="0.2">
      <c r="A1043" s="218"/>
      <c r="B1043" s="219"/>
      <c r="C1043" s="271" t="s">
        <v>1012</v>
      </c>
      <c r="D1043" s="263"/>
      <c r="E1043" s="264"/>
      <c r="F1043" s="220"/>
      <c r="G1043" s="220"/>
      <c r="H1043" s="220"/>
      <c r="I1043" s="220"/>
      <c r="J1043" s="220"/>
      <c r="K1043" s="220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20"/>
      <c r="Y1043" s="211"/>
      <c r="Z1043" s="211"/>
      <c r="AA1043" s="211"/>
      <c r="AB1043" s="211"/>
      <c r="AC1043" s="211"/>
      <c r="AD1043" s="211"/>
      <c r="AE1043" s="211"/>
      <c r="AF1043" s="211"/>
      <c r="AG1043" s="211" t="s">
        <v>197</v>
      </c>
      <c r="AH1043" s="211">
        <v>1</v>
      </c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</row>
    <row r="1044" spans="1:60" outlineLevel="1" x14ac:dyDescent="0.2">
      <c r="A1044" s="230">
        <v>172</v>
      </c>
      <c r="B1044" s="231" t="s">
        <v>1019</v>
      </c>
      <c r="C1044" s="249" t="s">
        <v>1020</v>
      </c>
      <c r="D1044" s="232" t="s">
        <v>237</v>
      </c>
      <c r="E1044" s="233">
        <v>3061.6224000000002</v>
      </c>
      <c r="F1044" s="234"/>
      <c r="G1044" s="235">
        <f>ROUND(E1044*F1044,2)</f>
        <v>0</v>
      </c>
      <c r="H1044" s="234"/>
      <c r="I1044" s="235">
        <f>ROUND(E1044*H1044,2)</f>
        <v>0</v>
      </c>
      <c r="J1044" s="234"/>
      <c r="K1044" s="235">
        <f>ROUND(E1044*J1044,2)</f>
        <v>0</v>
      </c>
      <c r="L1044" s="235">
        <v>21</v>
      </c>
      <c r="M1044" s="235">
        <f>G1044*(1+L1044/100)</f>
        <v>0</v>
      </c>
      <c r="N1044" s="235">
        <v>3.1E-4</v>
      </c>
      <c r="O1044" s="235">
        <f>ROUND(E1044*N1044,2)</f>
        <v>0.95</v>
      </c>
      <c r="P1044" s="235">
        <v>0</v>
      </c>
      <c r="Q1044" s="235">
        <f>ROUND(E1044*P1044,2)</f>
        <v>0</v>
      </c>
      <c r="R1044" s="235" t="s">
        <v>1010</v>
      </c>
      <c r="S1044" s="235" t="s">
        <v>148</v>
      </c>
      <c r="T1044" s="236" t="s">
        <v>148</v>
      </c>
      <c r="U1044" s="220">
        <v>0.10902000000000001</v>
      </c>
      <c r="V1044" s="220">
        <f>ROUND(E1044*U1044,2)</f>
        <v>333.78</v>
      </c>
      <c r="W1044" s="220"/>
      <c r="X1044" s="220" t="s">
        <v>181</v>
      </c>
      <c r="Y1044" s="211"/>
      <c r="Z1044" s="211"/>
      <c r="AA1044" s="211"/>
      <c r="AB1044" s="211"/>
      <c r="AC1044" s="211"/>
      <c r="AD1044" s="211"/>
      <c r="AE1044" s="211"/>
      <c r="AF1044" s="211"/>
      <c r="AG1044" s="211" t="s">
        <v>270</v>
      </c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</row>
    <row r="1045" spans="1:60" x14ac:dyDescent="0.2">
      <c r="A1045" s="3"/>
      <c r="B1045" s="4"/>
      <c r="C1045" s="254"/>
      <c r="D1045" s="6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AE1045">
        <v>15</v>
      </c>
      <c r="AF1045">
        <v>21</v>
      </c>
      <c r="AG1045" t="s">
        <v>130</v>
      </c>
    </row>
    <row r="1046" spans="1:60" x14ac:dyDescent="0.2">
      <c r="A1046" s="214"/>
      <c r="B1046" s="215" t="s">
        <v>29</v>
      </c>
      <c r="C1046" s="255"/>
      <c r="D1046" s="216"/>
      <c r="E1046" s="217"/>
      <c r="F1046" s="217"/>
      <c r="G1046" s="247">
        <f>G8+G17+G27+G31+G49+G64+G68+G181+G273+G346+G422+G440+G599+G602+G614+G648+G767+G792+G990+G1023</f>
        <v>0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AE1046">
        <f>SUMIF(L7:L1044,AE1045,G7:G1044)</f>
        <v>0</v>
      </c>
      <c r="AF1046">
        <f>SUMIF(L7:L1044,AF1045,G7:G1044)</f>
        <v>0</v>
      </c>
      <c r="AG1046" t="s">
        <v>221</v>
      </c>
    </row>
    <row r="1047" spans="1:60" x14ac:dyDescent="0.2">
      <c r="C1047" s="256"/>
      <c r="D1047" s="10"/>
      <c r="AG1047" t="s">
        <v>222</v>
      </c>
    </row>
    <row r="1048" spans="1:60" x14ac:dyDescent="0.2">
      <c r="D1048" s="10"/>
    </row>
    <row r="1049" spans="1:60" x14ac:dyDescent="0.2">
      <c r="D1049" s="10"/>
    </row>
    <row r="1050" spans="1:60" x14ac:dyDescent="0.2">
      <c r="D1050" s="10"/>
    </row>
    <row r="1051" spans="1:60" x14ac:dyDescent="0.2">
      <c r="D1051" s="10"/>
    </row>
    <row r="1052" spans="1:60" x14ac:dyDescent="0.2">
      <c r="D1052" s="10"/>
    </row>
    <row r="1053" spans="1:60" x14ac:dyDescent="0.2">
      <c r="D1053" s="10"/>
    </row>
    <row r="1054" spans="1:60" x14ac:dyDescent="0.2">
      <c r="D1054" s="10"/>
    </row>
    <row r="1055" spans="1:60" x14ac:dyDescent="0.2">
      <c r="D1055" s="10"/>
    </row>
    <row r="1056" spans="1:60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0nCucf84Tlw/331y0fZFqHUTzgjHymM5uEMzA1xeHfD3G2DLJphUlfsVDz2xeyGGn6ckuELmoNuhkiJeJ0f2w==" saltValue="M+yMvx4OgU/RliaUTlm3vg==" spinCount="100000" sheet="1"/>
  <mergeCells count="48">
    <mergeCell ref="C989:G989"/>
    <mergeCell ref="C997:G997"/>
    <mergeCell ref="C998:G998"/>
    <mergeCell ref="C1000:G1000"/>
    <mergeCell ref="C1002:G1002"/>
    <mergeCell ref="C1004:G1004"/>
    <mergeCell ref="C769:G769"/>
    <mergeCell ref="C770:G770"/>
    <mergeCell ref="C771:G771"/>
    <mergeCell ref="C791:G791"/>
    <mergeCell ref="C828:G828"/>
    <mergeCell ref="C885:G885"/>
    <mergeCell ref="C613:G613"/>
    <mergeCell ref="C625:G625"/>
    <mergeCell ref="C626:G626"/>
    <mergeCell ref="C647:G647"/>
    <mergeCell ref="C688:G688"/>
    <mergeCell ref="C766:G766"/>
    <mergeCell ref="C499:G499"/>
    <mergeCell ref="C508:G508"/>
    <mergeCell ref="C590:G590"/>
    <mergeCell ref="C596:G596"/>
    <mergeCell ref="C598:G598"/>
    <mergeCell ref="C601:G601"/>
    <mergeCell ref="C421:G421"/>
    <mergeCell ref="C435:G435"/>
    <mergeCell ref="C442:G442"/>
    <mergeCell ref="C447:G447"/>
    <mergeCell ref="C482:G482"/>
    <mergeCell ref="C487:G487"/>
    <mergeCell ref="C93:G93"/>
    <mergeCell ref="C128:G128"/>
    <mergeCell ref="C183:G183"/>
    <mergeCell ref="C195:G195"/>
    <mergeCell ref="C348:G348"/>
    <mergeCell ref="C360:G360"/>
    <mergeCell ref="C29:G29"/>
    <mergeCell ref="C55:G55"/>
    <mergeCell ref="C66:G66"/>
    <mergeCell ref="C70:G70"/>
    <mergeCell ref="C73:G73"/>
    <mergeCell ref="C90:G90"/>
    <mergeCell ref="A1:G1"/>
    <mergeCell ref="C2:G2"/>
    <mergeCell ref="C3:G3"/>
    <mergeCell ref="C4:G4"/>
    <mergeCell ref="C12:G12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9553-DC40-405D-8866-A168F6AE244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117</v>
      </c>
      <c r="B1" s="196"/>
      <c r="C1" s="196"/>
      <c r="D1" s="196"/>
      <c r="E1" s="196"/>
      <c r="F1" s="196"/>
      <c r="G1" s="196"/>
      <c r="AG1" t="s">
        <v>118</v>
      </c>
    </row>
    <row r="2" spans="1:60" ht="24.95" customHeight="1" x14ac:dyDescent="0.2">
      <c r="A2" s="197" t="s">
        <v>7</v>
      </c>
      <c r="B2" s="49" t="s">
        <v>44</v>
      </c>
      <c r="C2" s="200" t="s">
        <v>45</v>
      </c>
      <c r="D2" s="198"/>
      <c r="E2" s="198"/>
      <c r="F2" s="198"/>
      <c r="G2" s="199"/>
      <c r="AG2" t="s">
        <v>119</v>
      </c>
    </row>
    <row r="3" spans="1:60" ht="24.95" customHeight="1" x14ac:dyDescent="0.2">
      <c r="A3" s="197" t="s">
        <v>8</v>
      </c>
      <c r="B3" s="49" t="s">
        <v>64</v>
      </c>
      <c r="C3" s="200" t="s">
        <v>65</v>
      </c>
      <c r="D3" s="198"/>
      <c r="E3" s="198"/>
      <c r="F3" s="198"/>
      <c r="G3" s="199"/>
      <c r="AC3" s="176" t="s">
        <v>119</v>
      </c>
      <c r="AG3" t="s">
        <v>120</v>
      </c>
    </row>
    <row r="4" spans="1:60" ht="24.95" customHeight="1" x14ac:dyDescent="0.2">
      <c r="A4" s="201" t="s">
        <v>9</v>
      </c>
      <c r="B4" s="202" t="s">
        <v>60</v>
      </c>
      <c r="C4" s="203" t="s">
        <v>66</v>
      </c>
      <c r="D4" s="204"/>
      <c r="E4" s="204"/>
      <c r="F4" s="204"/>
      <c r="G4" s="205"/>
      <c r="AG4" t="s">
        <v>121</v>
      </c>
    </row>
    <row r="5" spans="1:60" x14ac:dyDescent="0.2">
      <c r="D5" s="10"/>
    </row>
    <row r="6" spans="1:60" ht="38.25" x14ac:dyDescent="0.2">
      <c r="A6" s="207" t="s">
        <v>122</v>
      </c>
      <c r="B6" s="209" t="s">
        <v>123</v>
      </c>
      <c r="C6" s="209" t="s">
        <v>124</v>
      </c>
      <c r="D6" s="208" t="s">
        <v>125</v>
      </c>
      <c r="E6" s="207" t="s">
        <v>126</v>
      </c>
      <c r="F6" s="206" t="s">
        <v>127</v>
      </c>
      <c r="G6" s="207" t="s">
        <v>29</v>
      </c>
      <c r="H6" s="210" t="s">
        <v>30</v>
      </c>
      <c r="I6" s="210" t="s">
        <v>128</v>
      </c>
      <c r="J6" s="210" t="s">
        <v>31</v>
      </c>
      <c r="K6" s="210" t="s">
        <v>129</v>
      </c>
      <c r="L6" s="210" t="s">
        <v>130</v>
      </c>
      <c r="M6" s="210" t="s">
        <v>131</v>
      </c>
      <c r="N6" s="210" t="s">
        <v>132</v>
      </c>
      <c r="O6" s="210" t="s">
        <v>133</v>
      </c>
      <c r="P6" s="210" t="s">
        <v>134</v>
      </c>
      <c r="Q6" s="210" t="s">
        <v>135</v>
      </c>
      <c r="R6" s="210" t="s">
        <v>136</v>
      </c>
      <c r="S6" s="210" t="s">
        <v>137</v>
      </c>
      <c r="T6" s="210" t="s">
        <v>138</v>
      </c>
      <c r="U6" s="210" t="s">
        <v>139</v>
      </c>
      <c r="V6" s="210" t="s">
        <v>140</v>
      </c>
      <c r="W6" s="210" t="s">
        <v>141</v>
      </c>
      <c r="X6" s="210" t="s">
        <v>142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4" t="s">
        <v>143</v>
      </c>
      <c r="B8" s="225" t="s">
        <v>71</v>
      </c>
      <c r="C8" s="248" t="s">
        <v>72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8"/>
      <c r="O8" s="228">
        <f>SUM(O9:O10)</f>
        <v>0</v>
      </c>
      <c r="P8" s="228"/>
      <c r="Q8" s="228">
        <f>SUM(Q9:Q10)</f>
        <v>0</v>
      </c>
      <c r="R8" s="228"/>
      <c r="S8" s="228"/>
      <c r="T8" s="229"/>
      <c r="U8" s="223"/>
      <c r="V8" s="223">
        <f>SUM(V9:V10)</f>
        <v>0</v>
      </c>
      <c r="W8" s="223"/>
      <c r="X8" s="223"/>
      <c r="AG8" t="s">
        <v>144</v>
      </c>
    </row>
    <row r="9" spans="1:60" outlineLevel="1" x14ac:dyDescent="0.2">
      <c r="A9" s="240">
        <v>1</v>
      </c>
      <c r="B9" s="241" t="s">
        <v>1021</v>
      </c>
      <c r="C9" s="252" t="s">
        <v>1022</v>
      </c>
      <c r="D9" s="242" t="s">
        <v>1023</v>
      </c>
      <c r="E9" s="243">
        <v>3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180</v>
      </c>
      <c r="T9" s="246" t="s">
        <v>149</v>
      </c>
      <c r="U9" s="220">
        <v>0</v>
      </c>
      <c r="V9" s="220">
        <f>ROUND(E9*U9,2)</f>
        <v>0</v>
      </c>
      <c r="W9" s="220"/>
      <c r="X9" s="220" t="s">
        <v>181</v>
      </c>
      <c r="Y9" s="211"/>
      <c r="Z9" s="211"/>
      <c r="AA9" s="211"/>
      <c r="AB9" s="211"/>
      <c r="AC9" s="211"/>
      <c r="AD9" s="211"/>
      <c r="AE9" s="211"/>
      <c r="AF9" s="211"/>
      <c r="AG9" s="211" t="s">
        <v>182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0">
        <v>2</v>
      </c>
      <c r="B10" s="241" t="s">
        <v>1024</v>
      </c>
      <c r="C10" s="252" t="s">
        <v>1025</v>
      </c>
      <c r="D10" s="242" t="s">
        <v>1023</v>
      </c>
      <c r="E10" s="243">
        <v>24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180</v>
      </c>
      <c r="T10" s="246" t="s">
        <v>149</v>
      </c>
      <c r="U10" s="220">
        <v>0</v>
      </c>
      <c r="V10" s="220">
        <f>ROUND(E10*U10,2)</f>
        <v>0</v>
      </c>
      <c r="W10" s="220"/>
      <c r="X10" s="220" t="s">
        <v>181</v>
      </c>
      <c r="Y10" s="211"/>
      <c r="Z10" s="211"/>
      <c r="AA10" s="211"/>
      <c r="AB10" s="211"/>
      <c r="AC10" s="211"/>
      <c r="AD10" s="211"/>
      <c r="AE10" s="211"/>
      <c r="AF10" s="211"/>
      <c r="AG10" s="211" t="s">
        <v>182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24" t="s">
        <v>143</v>
      </c>
      <c r="B11" s="225" t="s">
        <v>73</v>
      </c>
      <c r="C11" s="248" t="s">
        <v>74</v>
      </c>
      <c r="D11" s="226"/>
      <c r="E11" s="227"/>
      <c r="F11" s="228"/>
      <c r="G11" s="228">
        <f>SUMIF(AG12:AG15,"&lt;&gt;NOR",G12:G15)</f>
        <v>0</v>
      </c>
      <c r="H11" s="228"/>
      <c r="I11" s="228">
        <f>SUM(I12:I15)</f>
        <v>0</v>
      </c>
      <c r="J11" s="228"/>
      <c r="K11" s="228">
        <f>SUM(K12:K15)</f>
        <v>0</v>
      </c>
      <c r="L11" s="228"/>
      <c r="M11" s="228">
        <f>SUM(M12:M15)</f>
        <v>0</v>
      </c>
      <c r="N11" s="228"/>
      <c r="O11" s="228">
        <f>SUM(O12:O15)</f>
        <v>0</v>
      </c>
      <c r="P11" s="228"/>
      <c r="Q11" s="228">
        <f>SUM(Q12:Q15)</f>
        <v>0</v>
      </c>
      <c r="R11" s="228"/>
      <c r="S11" s="228"/>
      <c r="T11" s="229"/>
      <c r="U11" s="223"/>
      <c r="V11" s="223">
        <f>SUM(V12:V15)</f>
        <v>0</v>
      </c>
      <c r="W11" s="223"/>
      <c r="X11" s="223"/>
      <c r="AG11" t="s">
        <v>144</v>
      </c>
    </row>
    <row r="12" spans="1:60" outlineLevel="1" x14ac:dyDescent="0.2">
      <c r="A12" s="240">
        <v>3</v>
      </c>
      <c r="B12" s="241" t="s">
        <v>1026</v>
      </c>
      <c r="C12" s="252" t="s">
        <v>1027</v>
      </c>
      <c r="D12" s="242" t="s">
        <v>1023</v>
      </c>
      <c r="E12" s="243">
        <v>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180</v>
      </c>
      <c r="T12" s="246" t="s">
        <v>149</v>
      </c>
      <c r="U12" s="220">
        <v>0</v>
      </c>
      <c r="V12" s="220">
        <f>ROUND(E12*U12,2)</f>
        <v>0</v>
      </c>
      <c r="W12" s="220"/>
      <c r="X12" s="220" t="s">
        <v>181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182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0">
        <v>4</v>
      </c>
      <c r="B13" s="241" t="s">
        <v>1028</v>
      </c>
      <c r="C13" s="252" t="s">
        <v>1029</v>
      </c>
      <c r="D13" s="242" t="s">
        <v>1023</v>
      </c>
      <c r="E13" s="243">
        <v>1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180</v>
      </c>
      <c r="T13" s="246" t="s">
        <v>149</v>
      </c>
      <c r="U13" s="220">
        <v>0</v>
      </c>
      <c r="V13" s="220">
        <f>ROUND(E13*U13,2)</f>
        <v>0</v>
      </c>
      <c r="W13" s="220"/>
      <c r="X13" s="220" t="s">
        <v>181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182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0">
        <v>5</v>
      </c>
      <c r="B14" s="241" t="s">
        <v>1030</v>
      </c>
      <c r="C14" s="252" t="s">
        <v>1031</v>
      </c>
      <c r="D14" s="242" t="s">
        <v>1023</v>
      </c>
      <c r="E14" s="243">
        <v>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180</v>
      </c>
      <c r="T14" s="246" t="s">
        <v>149</v>
      </c>
      <c r="U14" s="220">
        <v>0</v>
      </c>
      <c r="V14" s="220">
        <f>ROUND(E14*U14,2)</f>
        <v>0</v>
      </c>
      <c r="W14" s="220"/>
      <c r="X14" s="220" t="s">
        <v>181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182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0">
        <v>6</v>
      </c>
      <c r="B15" s="241" t="s">
        <v>1032</v>
      </c>
      <c r="C15" s="252" t="s">
        <v>1033</v>
      </c>
      <c r="D15" s="242" t="s">
        <v>1034</v>
      </c>
      <c r="E15" s="243">
        <v>1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180</v>
      </c>
      <c r="T15" s="246" t="s">
        <v>149</v>
      </c>
      <c r="U15" s="220">
        <v>0</v>
      </c>
      <c r="V15" s="220">
        <f>ROUND(E15*U15,2)</f>
        <v>0</v>
      </c>
      <c r="W15" s="220"/>
      <c r="X15" s="220" t="s">
        <v>181</v>
      </c>
      <c r="Y15" s="211"/>
      <c r="Z15" s="211"/>
      <c r="AA15" s="211"/>
      <c r="AB15" s="211"/>
      <c r="AC15" s="211"/>
      <c r="AD15" s="211"/>
      <c r="AE15" s="211"/>
      <c r="AF15" s="211"/>
      <c r="AG15" s="211" t="s">
        <v>182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">
      <c r="A16" s="224" t="s">
        <v>143</v>
      </c>
      <c r="B16" s="225" t="s">
        <v>75</v>
      </c>
      <c r="C16" s="248" t="s">
        <v>76</v>
      </c>
      <c r="D16" s="226"/>
      <c r="E16" s="227"/>
      <c r="F16" s="228"/>
      <c r="G16" s="228">
        <f>SUMIF(AG17:AG20,"&lt;&gt;NOR",G17:G20)</f>
        <v>0</v>
      </c>
      <c r="H16" s="228"/>
      <c r="I16" s="228">
        <f>SUM(I17:I20)</f>
        <v>0</v>
      </c>
      <c r="J16" s="228"/>
      <c r="K16" s="228">
        <f>SUM(K17:K20)</f>
        <v>0</v>
      </c>
      <c r="L16" s="228"/>
      <c r="M16" s="228">
        <f>SUM(M17:M20)</f>
        <v>0</v>
      </c>
      <c r="N16" s="228"/>
      <c r="O16" s="228">
        <f>SUM(O17:O20)</f>
        <v>0</v>
      </c>
      <c r="P16" s="228"/>
      <c r="Q16" s="228">
        <f>SUM(Q17:Q20)</f>
        <v>0</v>
      </c>
      <c r="R16" s="228"/>
      <c r="S16" s="228"/>
      <c r="T16" s="229"/>
      <c r="U16" s="223"/>
      <c r="V16" s="223">
        <f>SUM(V17:V20)</f>
        <v>0</v>
      </c>
      <c r="W16" s="223"/>
      <c r="X16" s="223"/>
      <c r="AG16" t="s">
        <v>144</v>
      </c>
    </row>
    <row r="17" spans="1:60" outlineLevel="1" x14ac:dyDescent="0.2">
      <c r="A17" s="240">
        <v>7</v>
      </c>
      <c r="B17" s="241" t="s">
        <v>1035</v>
      </c>
      <c r="C17" s="252" t="s">
        <v>1027</v>
      </c>
      <c r="D17" s="242" t="s">
        <v>1023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180</v>
      </c>
      <c r="T17" s="246" t="s">
        <v>149</v>
      </c>
      <c r="U17" s="220">
        <v>0</v>
      </c>
      <c r="V17" s="220">
        <f>ROUND(E17*U17,2)</f>
        <v>0</v>
      </c>
      <c r="W17" s="220"/>
      <c r="X17" s="220" t="s">
        <v>181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182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0">
        <v>8</v>
      </c>
      <c r="B18" s="241" t="s">
        <v>1036</v>
      </c>
      <c r="C18" s="252" t="s">
        <v>1029</v>
      </c>
      <c r="D18" s="242" t="s">
        <v>1023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180</v>
      </c>
      <c r="T18" s="246" t="s">
        <v>149</v>
      </c>
      <c r="U18" s="220">
        <v>0</v>
      </c>
      <c r="V18" s="220">
        <f>ROUND(E18*U18,2)</f>
        <v>0</v>
      </c>
      <c r="W18" s="220"/>
      <c r="X18" s="220" t="s">
        <v>181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182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0">
        <v>9</v>
      </c>
      <c r="B19" s="241" t="s">
        <v>1037</v>
      </c>
      <c r="C19" s="252" t="s">
        <v>1031</v>
      </c>
      <c r="D19" s="242" t="s">
        <v>1023</v>
      </c>
      <c r="E19" s="243">
        <v>2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180</v>
      </c>
      <c r="T19" s="246" t="s">
        <v>149</v>
      </c>
      <c r="U19" s="220">
        <v>0</v>
      </c>
      <c r="V19" s="220">
        <f>ROUND(E19*U19,2)</f>
        <v>0</v>
      </c>
      <c r="W19" s="220"/>
      <c r="X19" s="220" t="s">
        <v>181</v>
      </c>
      <c r="Y19" s="211"/>
      <c r="Z19" s="211"/>
      <c r="AA19" s="211"/>
      <c r="AB19" s="211"/>
      <c r="AC19" s="211"/>
      <c r="AD19" s="211"/>
      <c r="AE19" s="211"/>
      <c r="AF19" s="211"/>
      <c r="AG19" s="211" t="s">
        <v>182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0">
        <v>10</v>
      </c>
      <c r="B20" s="241" t="s">
        <v>1038</v>
      </c>
      <c r="C20" s="252" t="s">
        <v>1033</v>
      </c>
      <c r="D20" s="242" t="s">
        <v>1034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180</v>
      </c>
      <c r="T20" s="246" t="s">
        <v>149</v>
      </c>
      <c r="U20" s="220">
        <v>0</v>
      </c>
      <c r="V20" s="220">
        <f>ROUND(E20*U20,2)</f>
        <v>0</v>
      </c>
      <c r="W20" s="220"/>
      <c r="X20" s="220" t="s">
        <v>181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182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24" t="s">
        <v>143</v>
      </c>
      <c r="B21" s="225" t="s">
        <v>77</v>
      </c>
      <c r="C21" s="248" t="s">
        <v>78</v>
      </c>
      <c r="D21" s="226"/>
      <c r="E21" s="227"/>
      <c r="F21" s="228"/>
      <c r="G21" s="228">
        <f>SUMIF(AG22:AG25,"&lt;&gt;NOR",G22:G25)</f>
        <v>0</v>
      </c>
      <c r="H21" s="228"/>
      <c r="I21" s="228">
        <f>SUM(I22:I25)</f>
        <v>0</v>
      </c>
      <c r="J21" s="228"/>
      <c r="K21" s="228">
        <f>SUM(K22:K25)</f>
        <v>0</v>
      </c>
      <c r="L21" s="228"/>
      <c r="M21" s="228">
        <f>SUM(M22:M25)</f>
        <v>0</v>
      </c>
      <c r="N21" s="228"/>
      <c r="O21" s="228">
        <f>SUM(O22:O25)</f>
        <v>0</v>
      </c>
      <c r="P21" s="228"/>
      <c r="Q21" s="228">
        <f>SUM(Q22:Q25)</f>
        <v>0</v>
      </c>
      <c r="R21" s="228"/>
      <c r="S21" s="228"/>
      <c r="T21" s="229"/>
      <c r="U21" s="223"/>
      <c r="V21" s="223">
        <f>SUM(V22:V25)</f>
        <v>0</v>
      </c>
      <c r="W21" s="223"/>
      <c r="X21" s="223"/>
      <c r="AG21" t="s">
        <v>144</v>
      </c>
    </row>
    <row r="22" spans="1:60" outlineLevel="1" x14ac:dyDescent="0.2">
      <c r="A22" s="240">
        <v>11</v>
      </c>
      <c r="B22" s="241" t="s">
        <v>1039</v>
      </c>
      <c r="C22" s="252" t="s">
        <v>1027</v>
      </c>
      <c r="D22" s="242" t="s">
        <v>1023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180</v>
      </c>
      <c r="T22" s="246" t="s">
        <v>149</v>
      </c>
      <c r="U22" s="220">
        <v>0</v>
      </c>
      <c r="V22" s="220">
        <f>ROUND(E22*U22,2)</f>
        <v>0</v>
      </c>
      <c r="W22" s="220"/>
      <c r="X22" s="220" t="s">
        <v>181</v>
      </c>
      <c r="Y22" s="211"/>
      <c r="Z22" s="211"/>
      <c r="AA22" s="211"/>
      <c r="AB22" s="211"/>
      <c r="AC22" s="211"/>
      <c r="AD22" s="211"/>
      <c r="AE22" s="211"/>
      <c r="AF22" s="211"/>
      <c r="AG22" s="211" t="s">
        <v>182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0">
        <v>12</v>
      </c>
      <c r="B23" s="241" t="s">
        <v>1040</v>
      </c>
      <c r="C23" s="252" t="s">
        <v>1029</v>
      </c>
      <c r="D23" s="242" t="s">
        <v>1023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180</v>
      </c>
      <c r="T23" s="246" t="s">
        <v>149</v>
      </c>
      <c r="U23" s="220">
        <v>0</v>
      </c>
      <c r="V23" s="220">
        <f>ROUND(E23*U23,2)</f>
        <v>0</v>
      </c>
      <c r="W23" s="220"/>
      <c r="X23" s="220" t="s">
        <v>181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182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0">
        <v>13</v>
      </c>
      <c r="B24" s="241" t="s">
        <v>1041</v>
      </c>
      <c r="C24" s="252" t="s">
        <v>1031</v>
      </c>
      <c r="D24" s="242" t="s">
        <v>1023</v>
      </c>
      <c r="E24" s="243">
        <v>2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180</v>
      </c>
      <c r="T24" s="246" t="s">
        <v>149</v>
      </c>
      <c r="U24" s="220">
        <v>0</v>
      </c>
      <c r="V24" s="220">
        <f>ROUND(E24*U24,2)</f>
        <v>0</v>
      </c>
      <c r="W24" s="220"/>
      <c r="X24" s="220" t="s">
        <v>181</v>
      </c>
      <c r="Y24" s="211"/>
      <c r="Z24" s="211"/>
      <c r="AA24" s="211"/>
      <c r="AB24" s="211"/>
      <c r="AC24" s="211"/>
      <c r="AD24" s="211"/>
      <c r="AE24" s="211"/>
      <c r="AF24" s="211"/>
      <c r="AG24" s="211" t="s">
        <v>182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0">
        <v>14</v>
      </c>
      <c r="B25" s="241" t="s">
        <v>1042</v>
      </c>
      <c r="C25" s="252" t="s">
        <v>1033</v>
      </c>
      <c r="D25" s="242" t="s">
        <v>1034</v>
      </c>
      <c r="E25" s="243">
        <v>1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180</v>
      </c>
      <c r="T25" s="246" t="s">
        <v>149</v>
      </c>
      <c r="U25" s="220">
        <v>0</v>
      </c>
      <c r="V25" s="220">
        <f>ROUND(E25*U25,2)</f>
        <v>0</v>
      </c>
      <c r="W25" s="220"/>
      <c r="X25" s="220" t="s">
        <v>181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182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5.5" x14ac:dyDescent="0.2">
      <c r="A26" s="224" t="s">
        <v>143</v>
      </c>
      <c r="B26" s="225" t="s">
        <v>79</v>
      </c>
      <c r="C26" s="248" t="s">
        <v>80</v>
      </c>
      <c r="D26" s="226"/>
      <c r="E26" s="227"/>
      <c r="F26" s="228"/>
      <c r="G26" s="228">
        <f>SUMIF(AG27:AG33,"&lt;&gt;NOR",G27:G33)</f>
        <v>0</v>
      </c>
      <c r="H26" s="228"/>
      <c r="I26" s="228">
        <f>SUM(I27:I33)</f>
        <v>0</v>
      </c>
      <c r="J26" s="228"/>
      <c r="K26" s="228">
        <f>SUM(K27:K33)</f>
        <v>0</v>
      </c>
      <c r="L26" s="228"/>
      <c r="M26" s="228">
        <f>SUM(M27:M33)</f>
        <v>0</v>
      </c>
      <c r="N26" s="228"/>
      <c r="O26" s="228">
        <f>SUM(O27:O33)</f>
        <v>0</v>
      </c>
      <c r="P26" s="228"/>
      <c r="Q26" s="228">
        <f>SUM(Q27:Q33)</f>
        <v>0</v>
      </c>
      <c r="R26" s="228"/>
      <c r="S26" s="228"/>
      <c r="T26" s="229"/>
      <c r="U26" s="223"/>
      <c r="V26" s="223">
        <f>SUM(V27:V33)</f>
        <v>0</v>
      </c>
      <c r="W26" s="223"/>
      <c r="X26" s="223"/>
      <c r="AG26" t="s">
        <v>144</v>
      </c>
    </row>
    <row r="27" spans="1:60" outlineLevel="1" x14ac:dyDescent="0.2">
      <c r="A27" s="240">
        <v>15</v>
      </c>
      <c r="B27" s="241" t="s">
        <v>1043</v>
      </c>
      <c r="C27" s="252" t="s">
        <v>1044</v>
      </c>
      <c r="D27" s="242" t="s">
        <v>356</v>
      </c>
      <c r="E27" s="243">
        <v>420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180</v>
      </c>
      <c r="T27" s="246" t="s">
        <v>149</v>
      </c>
      <c r="U27" s="220">
        <v>0</v>
      </c>
      <c r="V27" s="220">
        <f>ROUND(E27*U27,2)</f>
        <v>0</v>
      </c>
      <c r="W27" s="220"/>
      <c r="X27" s="220" t="s">
        <v>181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182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0">
        <v>16</v>
      </c>
      <c r="B28" s="241" t="s">
        <v>1045</v>
      </c>
      <c r="C28" s="252" t="s">
        <v>1046</v>
      </c>
      <c r="D28" s="242" t="s">
        <v>356</v>
      </c>
      <c r="E28" s="243">
        <v>420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180</v>
      </c>
      <c r="T28" s="246" t="s">
        <v>149</v>
      </c>
      <c r="U28" s="220">
        <v>0</v>
      </c>
      <c r="V28" s="220">
        <f>ROUND(E28*U28,2)</f>
        <v>0</v>
      </c>
      <c r="W28" s="220"/>
      <c r="X28" s="220" t="s">
        <v>181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182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0">
        <v>17</v>
      </c>
      <c r="B29" s="241" t="s">
        <v>1047</v>
      </c>
      <c r="C29" s="252" t="s">
        <v>1048</v>
      </c>
      <c r="D29" s="242" t="s">
        <v>356</v>
      </c>
      <c r="E29" s="243">
        <v>46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180</v>
      </c>
      <c r="T29" s="246" t="s">
        <v>149</v>
      </c>
      <c r="U29" s="220">
        <v>0</v>
      </c>
      <c r="V29" s="220">
        <f>ROUND(E29*U29,2)</f>
        <v>0</v>
      </c>
      <c r="W29" s="220"/>
      <c r="X29" s="220" t="s">
        <v>181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182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0">
        <v>18</v>
      </c>
      <c r="B30" s="241" t="s">
        <v>1049</v>
      </c>
      <c r="C30" s="252" t="s">
        <v>1050</v>
      </c>
      <c r="D30" s="242" t="s">
        <v>356</v>
      </c>
      <c r="E30" s="243">
        <v>24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180</v>
      </c>
      <c r="T30" s="246" t="s">
        <v>149</v>
      </c>
      <c r="U30" s="220">
        <v>0</v>
      </c>
      <c r="V30" s="220">
        <f>ROUND(E30*U30,2)</f>
        <v>0</v>
      </c>
      <c r="W30" s="220"/>
      <c r="X30" s="220" t="s">
        <v>181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182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40">
        <v>19</v>
      </c>
      <c r="B31" s="241" t="s">
        <v>1051</v>
      </c>
      <c r="C31" s="252" t="s">
        <v>1052</v>
      </c>
      <c r="D31" s="242" t="s">
        <v>356</v>
      </c>
      <c r="E31" s="243">
        <v>380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180</v>
      </c>
      <c r="T31" s="246" t="s">
        <v>149</v>
      </c>
      <c r="U31" s="220">
        <v>0</v>
      </c>
      <c r="V31" s="220">
        <f>ROUND(E31*U31,2)</f>
        <v>0</v>
      </c>
      <c r="W31" s="220"/>
      <c r="X31" s="220" t="s">
        <v>181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182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0">
        <v>20</v>
      </c>
      <c r="B32" s="241" t="s">
        <v>1053</v>
      </c>
      <c r="C32" s="252" t="s">
        <v>1054</v>
      </c>
      <c r="D32" s="242" t="s">
        <v>1023</v>
      </c>
      <c r="E32" s="243">
        <v>38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180</v>
      </c>
      <c r="T32" s="246" t="s">
        <v>149</v>
      </c>
      <c r="U32" s="220">
        <v>0</v>
      </c>
      <c r="V32" s="220">
        <f>ROUND(E32*U32,2)</f>
        <v>0</v>
      </c>
      <c r="W32" s="220"/>
      <c r="X32" s="220" t="s">
        <v>181</v>
      </c>
      <c r="Y32" s="211"/>
      <c r="Z32" s="211"/>
      <c r="AA32" s="211"/>
      <c r="AB32" s="211"/>
      <c r="AC32" s="211"/>
      <c r="AD32" s="211"/>
      <c r="AE32" s="211"/>
      <c r="AF32" s="211"/>
      <c r="AG32" s="211" t="s">
        <v>182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0">
        <v>21</v>
      </c>
      <c r="B33" s="241" t="s">
        <v>1055</v>
      </c>
      <c r="C33" s="252" t="s">
        <v>1056</v>
      </c>
      <c r="D33" s="242" t="s">
        <v>1057</v>
      </c>
      <c r="E33" s="243">
        <v>380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/>
      <c r="S33" s="245" t="s">
        <v>180</v>
      </c>
      <c r="T33" s="246" t="s">
        <v>149</v>
      </c>
      <c r="U33" s="220">
        <v>0</v>
      </c>
      <c r="V33" s="220">
        <f>ROUND(E33*U33,2)</f>
        <v>0</v>
      </c>
      <c r="W33" s="220"/>
      <c r="X33" s="220" t="s">
        <v>181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182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x14ac:dyDescent="0.2">
      <c r="A34" s="224" t="s">
        <v>143</v>
      </c>
      <c r="B34" s="225" t="s">
        <v>81</v>
      </c>
      <c r="C34" s="248" t="s">
        <v>82</v>
      </c>
      <c r="D34" s="226"/>
      <c r="E34" s="227"/>
      <c r="F34" s="228"/>
      <c r="G34" s="228">
        <f>SUMIF(AG35:AG41,"&lt;&gt;NOR",G35:G41)</f>
        <v>0</v>
      </c>
      <c r="H34" s="228"/>
      <c r="I34" s="228">
        <f>SUM(I35:I41)</f>
        <v>0</v>
      </c>
      <c r="J34" s="228"/>
      <c r="K34" s="228">
        <f>SUM(K35:K41)</f>
        <v>0</v>
      </c>
      <c r="L34" s="228"/>
      <c r="M34" s="228">
        <f>SUM(M35:M41)</f>
        <v>0</v>
      </c>
      <c r="N34" s="228"/>
      <c r="O34" s="228">
        <f>SUM(O35:O41)</f>
        <v>0</v>
      </c>
      <c r="P34" s="228"/>
      <c r="Q34" s="228">
        <f>SUM(Q35:Q41)</f>
        <v>0</v>
      </c>
      <c r="R34" s="228"/>
      <c r="S34" s="228"/>
      <c r="T34" s="229"/>
      <c r="U34" s="223"/>
      <c r="V34" s="223">
        <f>SUM(V35:V41)</f>
        <v>0</v>
      </c>
      <c r="W34" s="223"/>
      <c r="X34" s="223"/>
      <c r="AG34" t="s">
        <v>144</v>
      </c>
    </row>
    <row r="35" spans="1:60" outlineLevel="1" x14ac:dyDescent="0.2">
      <c r="A35" s="240">
        <v>22</v>
      </c>
      <c r="B35" s="241" t="s">
        <v>1058</v>
      </c>
      <c r="C35" s="252" t="s">
        <v>1059</v>
      </c>
      <c r="D35" s="242" t="s">
        <v>1060</v>
      </c>
      <c r="E35" s="243">
        <v>96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180</v>
      </c>
      <c r="T35" s="246" t="s">
        <v>149</v>
      </c>
      <c r="U35" s="220">
        <v>0</v>
      </c>
      <c r="V35" s="220">
        <f>ROUND(E35*U35,2)</f>
        <v>0</v>
      </c>
      <c r="W35" s="220"/>
      <c r="X35" s="220" t="s">
        <v>181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182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0">
        <v>23</v>
      </c>
      <c r="B36" s="241" t="s">
        <v>1061</v>
      </c>
      <c r="C36" s="252" t="s">
        <v>1062</v>
      </c>
      <c r="D36" s="242" t="s">
        <v>1060</v>
      </c>
      <c r="E36" s="243">
        <v>96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180</v>
      </c>
      <c r="T36" s="246" t="s">
        <v>149</v>
      </c>
      <c r="U36" s="220">
        <v>0</v>
      </c>
      <c r="V36" s="220">
        <f>ROUND(E36*U36,2)</f>
        <v>0</v>
      </c>
      <c r="W36" s="220"/>
      <c r="X36" s="220" t="s">
        <v>181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182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0">
        <v>24</v>
      </c>
      <c r="B37" s="241" t="s">
        <v>1063</v>
      </c>
      <c r="C37" s="252" t="s">
        <v>1064</v>
      </c>
      <c r="D37" s="242" t="s">
        <v>1065</v>
      </c>
      <c r="E37" s="243">
        <v>48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180</v>
      </c>
      <c r="T37" s="246" t="s">
        <v>149</v>
      </c>
      <c r="U37" s="220">
        <v>0</v>
      </c>
      <c r="V37" s="220">
        <f>ROUND(E37*U37,2)</f>
        <v>0</v>
      </c>
      <c r="W37" s="220"/>
      <c r="X37" s="220" t="s">
        <v>181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182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0">
        <v>25</v>
      </c>
      <c r="B38" s="241" t="s">
        <v>1066</v>
      </c>
      <c r="C38" s="252" t="s">
        <v>1067</v>
      </c>
      <c r="D38" s="242" t="s">
        <v>1065</v>
      </c>
      <c r="E38" s="243">
        <v>24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180</v>
      </c>
      <c r="T38" s="246" t="s">
        <v>149</v>
      </c>
      <c r="U38" s="220">
        <v>0</v>
      </c>
      <c r="V38" s="220">
        <f>ROUND(E38*U38,2)</f>
        <v>0</v>
      </c>
      <c r="W38" s="220"/>
      <c r="X38" s="220" t="s">
        <v>181</v>
      </c>
      <c r="Y38" s="211"/>
      <c r="Z38" s="211"/>
      <c r="AA38" s="211"/>
      <c r="AB38" s="211"/>
      <c r="AC38" s="211"/>
      <c r="AD38" s="211"/>
      <c r="AE38" s="211"/>
      <c r="AF38" s="211"/>
      <c r="AG38" s="211" t="s">
        <v>182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0">
        <v>26</v>
      </c>
      <c r="B39" s="241" t="s">
        <v>1068</v>
      </c>
      <c r="C39" s="252" t="s">
        <v>1069</v>
      </c>
      <c r="D39" s="242" t="s">
        <v>1070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21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180</v>
      </c>
      <c r="T39" s="246" t="s">
        <v>149</v>
      </c>
      <c r="U39" s="220">
        <v>0</v>
      </c>
      <c r="V39" s="220">
        <f>ROUND(E39*U39,2)</f>
        <v>0</v>
      </c>
      <c r="W39" s="220"/>
      <c r="X39" s="220" t="s">
        <v>181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182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0">
        <v>27</v>
      </c>
      <c r="B40" s="241" t="s">
        <v>1071</v>
      </c>
      <c r="C40" s="252" t="s">
        <v>1072</v>
      </c>
      <c r="D40" s="242" t="s">
        <v>1070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180</v>
      </c>
      <c r="T40" s="246" t="s">
        <v>149</v>
      </c>
      <c r="U40" s="220">
        <v>0</v>
      </c>
      <c r="V40" s="220">
        <f>ROUND(E40*U40,2)</f>
        <v>0</v>
      </c>
      <c r="W40" s="220"/>
      <c r="X40" s="220" t="s">
        <v>181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182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0">
        <v>28</v>
      </c>
      <c r="B41" s="231" t="s">
        <v>1073</v>
      </c>
      <c r="C41" s="249" t="s">
        <v>1074</v>
      </c>
      <c r="D41" s="232" t="s">
        <v>1070</v>
      </c>
      <c r="E41" s="233">
        <v>1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/>
      <c r="S41" s="235" t="s">
        <v>180</v>
      </c>
      <c r="T41" s="236" t="s">
        <v>149</v>
      </c>
      <c r="U41" s="220">
        <v>0</v>
      </c>
      <c r="V41" s="220">
        <f>ROUND(E41*U41,2)</f>
        <v>0</v>
      </c>
      <c r="W41" s="220"/>
      <c r="X41" s="220" t="s">
        <v>181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182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x14ac:dyDescent="0.2">
      <c r="A42" s="3"/>
      <c r="B42" s="4"/>
      <c r="C42" s="25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130</v>
      </c>
    </row>
    <row r="43" spans="1:60" x14ac:dyDescent="0.2">
      <c r="A43" s="214"/>
      <c r="B43" s="215" t="s">
        <v>29</v>
      </c>
      <c r="C43" s="255"/>
      <c r="D43" s="216"/>
      <c r="E43" s="217"/>
      <c r="F43" s="217"/>
      <c r="G43" s="247">
        <f>G8+G11+G16+G21+G26+G34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221</v>
      </c>
    </row>
    <row r="44" spans="1:60" x14ac:dyDescent="0.2">
      <c r="C44" s="256"/>
      <c r="D44" s="10"/>
      <c r="AG44" t="s">
        <v>222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ciR0WgciGFahWzV99shzkkD+OMDlpcidqstrNmb4Al/xFik00v3l9/WEluSNj3s1+K1giKhN365Keni+uXSWQ==" saltValue="ejGpi+c5ZA+sFI+CdOFtb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1 Pol</vt:lpstr>
      <vt:lpstr>1 1 Pol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'1 1 Pol'!Názvy_tisku</vt:lpstr>
      <vt:lpstr>'2 1 Pol'!Názvy_tisku</vt:lpstr>
      <vt:lpstr>oadresa</vt:lpstr>
      <vt:lpstr>Stavba!Objednatel</vt:lpstr>
      <vt:lpstr>Stavba!Objekt</vt:lpstr>
      <vt:lpstr>'01 1 Pol'!Oblast_tisku</vt:lpstr>
      <vt:lpstr>'1 1 Pol'!Oblast_tisku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Jarda</dc:creator>
  <cp:lastModifiedBy>Jarda</cp:lastModifiedBy>
  <cp:lastPrinted>2019-03-19T12:27:02Z</cp:lastPrinted>
  <dcterms:created xsi:type="dcterms:W3CDTF">2009-04-08T07:15:50Z</dcterms:created>
  <dcterms:modified xsi:type="dcterms:W3CDTF">2020-09-21T14:12:51Z</dcterms:modified>
</cp:coreProperties>
</file>