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3845" windowHeight="1456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82" i="1" l="1"/>
  <c r="D77" i="1"/>
  <c r="D81" i="1"/>
  <c r="D80" i="1"/>
  <c r="D79" i="1"/>
  <c r="D78" i="1"/>
  <c r="E81" i="1"/>
  <c r="E22" i="1"/>
  <c r="E77" i="1" l="1"/>
  <c r="E78" i="1"/>
  <c r="D34" i="1"/>
  <c r="E32" i="1" l="1"/>
  <c r="E31" i="1"/>
  <c r="E30" i="1"/>
  <c r="E29" i="1"/>
  <c r="E23" i="1" l="1"/>
  <c r="E21" i="1"/>
  <c r="E20" i="1"/>
  <c r="E19" i="1"/>
  <c r="E18" i="1"/>
  <c r="E17" i="1"/>
  <c r="E16" i="1"/>
  <c r="E15" i="1"/>
  <c r="E14" i="1"/>
  <c r="E13" i="1"/>
  <c r="E12" i="1"/>
  <c r="E11" i="1"/>
  <c r="E36" i="1" l="1"/>
  <c r="E82" i="1"/>
  <c r="D83" i="1" l="1"/>
  <c r="E83" i="1" s="1"/>
  <c r="E80" i="1"/>
  <c r="E79" i="1"/>
  <c r="E76" i="1"/>
  <c r="E84" i="1" l="1"/>
  <c r="E10" i="1" l="1"/>
  <c r="E9" i="1"/>
  <c r="E8" i="1"/>
  <c r="E7" i="1"/>
  <c r="E27" i="1"/>
  <c r="E28" i="1"/>
  <c r="E34" i="1"/>
  <c r="E35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40" i="1"/>
  <c r="E67" i="1" l="1"/>
  <c r="E25" i="1"/>
  <c r="E38" i="1"/>
  <c r="E33" i="1"/>
  <c r="E39" i="1" l="1"/>
  <c r="E68" i="1" l="1"/>
  <c r="E69" i="1" s="1"/>
</calcChain>
</file>

<file path=xl/sharedStrings.xml><?xml version="1.0" encoding="utf-8"?>
<sst xmlns="http://schemas.openxmlformats.org/spreadsheetml/2006/main" count="146" uniqueCount="130">
  <si>
    <t>Struktura ceny projektu</t>
  </si>
  <si>
    <t>(investice)</t>
  </si>
  <si>
    <t>Ozn.</t>
  </si>
  <si>
    <t>Položka</t>
  </si>
  <si>
    <t>ks</t>
  </si>
  <si>
    <t>cena/ks tis. Kč bez DPH</t>
  </si>
  <si>
    <t>cena celkem tis. Kč bez DPH</t>
  </si>
  <si>
    <t>HW01</t>
  </si>
  <si>
    <t>HW02</t>
  </si>
  <si>
    <t>HW03</t>
  </si>
  <si>
    <t>HW04</t>
  </si>
  <si>
    <t>HW05</t>
  </si>
  <si>
    <t>HW06</t>
  </si>
  <si>
    <t>HW07</t>
  </si>
  <si>
    <t>HW08</t>
  </si>
  <si>
    <t>HW09</t>
  </si>
  <si>
    <t>HW10</t>
  </si>
  <si>
    <t>HW11</t>
  </si>
  <si>
    <t>HW12</t>
  </si>
  <si>
    <t>HW13</t>
  </si>
  <si>
    <t>HW14</t>
  </si>
  <si>
    <t>HW15</t>
  </si>
  <si>
    <t>HW16</t>
  </si>
  <si>
    <t>GISSW01</t>
  </si>
  <si>
    <t>GISSW02</t>
  </si>
  <si>
    <t>GISSW03</t>
  </si>
  <si>
    <t>GISSW04</t>
  </si>
  <si>
    <t>GISSW05</t>
  </si>
  <si>
    <t>GISSW06</t>
  </si>
  <si>
    <t>Pracoviště NSPTV</t>
  </si>
  <si>
    <t>GIS server CDC</t>
  </si>
  <si>
    <t>GIS server KDC</t>
  </si>
  <si>
    <t>GIS mapové podklady</t>
  </si>
  <si>
    <t>Solution Architect (ManDays)</t>
  </si>
  <si>
    <t>IT Architect (ManDays)</t>
  </si>
  <si>
    <t>Vedoucí vývojář (ManDays)</t>
  </si>
  <si>
    <t>Specialista bezpečnost (ManDays)</t>
  </si>
  <si>
    <t>Specialista provoz (ManDays)</t>
  </si>
  <si>
    <t>Specialista DC/networking (ManDays)</t>
  </si>
  <si>
    <t>Specialista ITS (ManDays)</t>
  </si>
  <si>
    <t>Analytik APL (ManDays)</t>
  </si>
  <si>
    <t>Architekt IPL (ManDays)</t>
  </si>
  <si>
    <t>Architekt TLF (ManDays)</t>
  </si>
  <si>
    <t>Architekt GIS (ManDays)</t>
  </si>
  <si>
    <t>Architekt APL (ManDays)</t>
  </si>
  <si>
    <t>Architekt infrastruktura (ManDays)</t>
  </si>
  <si>
    <t>Metodik vývoje (ManDays)</t>
  </si>
  <si>
    <t>Programátor GIS (ManDays)</t>
  </si>
  <si>
    <t>Programátor IPL (ManDays)</t>
  </si>
  <si>
    <t>Programátor TLF (ManDays)</t>
  </si>
  <si>
    <t>Programátor UI (ManDays)</t>
  </si>
  <si>
    <t>Tester (ManDays)</t>
  </si>
  <si>
    <t>Technolog analytik (ManDays)</t>
  </si>
  <si>
    <t>Systémový inženýr (ManDays)</t>
  </si>
  <si>
    <t>Specialista datových sítí (ManDays)</t>
  </si>
  <si>
    <t>Technik VT (ManDays)</t>
  </si>
  <si>
    <t>Vedoucí projektu (ManDays)</t>
  </si>
  <si>
    <t>Dokumentátor (ManDays)</t>
  </si>
  <si>
    <t>Back Office podpora (ManDays)</t>
  </si>
  <si>
    <t>Celkem SW</t>
  </si>
  <si>
    <t>NIS celkem (bez Prahy)</t>
  </si>
  <si>
    <t>NIS01</t>
  </si>
  <si>
    <t>SW</t>
  </si>
  <si>
    <t>HW</t>
  </si>
  <si>
    <t>Celkem HW</t>
  </si>
  <si>
    <t>GISSW</t>
  </si>
  <si>
    <t>Celkem GIS SW</t>
  </si>
  <si>
    <t>Celkem IPL SW</t>
  </si>
  <si>
    <t>SWIPL01</t>
  </si>
  <si>
    <t>SWIPL02</t>
  </si>
  <si>
    <t>SWIPL03</t>
  </si>
  <si>
    <t>SWIPL</t>
  </si>
  <si>
    <t>GIS maintenance a support (1 rok)</t>
  </si>
  <si>
    <t>GIS mapové podklady (maintenance/rok)</t>
  </si>
  <si>
    <t>Níže uvedená tabulka struktury ceny je informativní a není pro Dodavatele závazná. Byla kalkulována na základě aktuálního návrhu technického řešení. Skutečná cena jednotlivých částí dodávek je závislá na výsledcích cenových jednání v rámci obchodního zajištění. Dodavatel je limitován celkovou cenou za projekt NIS IZS jako nepřekročitelnou.</t>
  </si>
  <si>
    <t>Celkem</t>
  </si>
  <si>
    <t>PHA01</t>
  </si>
  <si>
    <t>CDC - 10 GE Infrastruktura (router, FW, switch, LB)</t>
  </si>
  <si>
    <t>Hybridní pracoviště typu 2 (PČR)</t>
  </si>
  <si>
    <t>Hybridní pracoviště typu 1 (HZS)</t>
  </si>
  <si>
    <t>Multifunkce A4, laser color</t>
  </si>
  <si>
    <t>CDC Servery</t>
  </si>
  <si>
    <t>CDC Storage (diskové pole)</t>
  </si>
  <si>
    <t>CDC Systémový SW</t>
  </si>
  <si>
    <t>CDC Archivace a zálohování</t>
  </si>
  <si>
    <t>KDC Servery</t>
  </si>
  <si>
    <t>Dodávka pro OS základních složek IZS hl. města Prahy</t>
  </si>
  <si>
    <t>SWA01</t>
  </si>
  <si>
    <t>SWA02</t>
  </si>
  <si>
    <t>SWA03</t>
  </si>
  <si>
    <t>SWA04</t>
  </si>
  <si>
    <t>SWA05</t>
  </si>
  <si>
    <t>SWA06</t>
  </si>
  <si>
    <t>SWA07</t>
  </si>
  <si>
    <t>SWA08</t>
  </si>
  <si>
    <t>SWA09</t>
  </si>
  <si>
    <t>SWA10</t>
  </si>
  <si>
    <t>SWA11</t>
  </si>
  <si>
    <t>SWA12</t>
  </si>
  <si>
    <t>SWA13</t>
  </si>
  <si>
    <t>SWA14</t>
  </si>
  <si>
    <t>SWA15</t>
  </si>
  <si>
    <t>SWA16</t>
  </si>
  <si>
    <t>SWA17</t>
  </si>
  <si>
    <t>SWA18</t>
  </si>
  <si>
    <t>SWA19</t>
  </si>
  <si>
    <t>SWA20</t>
  </si>
  <si>
    <t>SWA21</t>
  </si>
  <si>
    <t>SWA22</t>
  </si>
  <si>
    <t>SWA23</t>
  </si>
  <si>
    <t>SWA24</t>
  </si>
  <si>
    <t>SWA25</t>
  </si>
  <si>
    <t>SWA26</t>
  </si>
  <si>
    <t>SWA</t>
  </si>
  <si>
    <t>Celkem vývoj aplikačního SW (multilicence)</t>
  </si>
  <si>
    <t>SW nahrávání pro kraje (záznamové jednotky, řízení záznamu, replikace, archivace)</t>
  </si>
  <si>
    <t>Telefonie KDC - HW pro kraje (vč. hlasových bran)</t>
  </si>
  <si>
    <t>Telefonie KDC - SW pro kraje</t>
  </si>
  <si>
    <t>SW CTI a záznam IP telefonie pro kraje</t>
  </si>
  <si>
    <t>KDC Storage (diskové pole) pro kraje</t>
  </si>
  <si>
    <t>KDC Systémový SW pro kraje</t>
  </si>
  <si>
    <t>Infrastruktura krajských lokalit s KDC</t>
  </si>
  <si>
    <t>Infrastruktura krajských lokalit bez KDC</t>
  </si>
  <si>
    <t>Hybridní pracoviště typu 3 (ZZS-a)</t>
  </si>
  <si>
    <t>Hybridní pracoviště typu 3 (ZZS-b)</t>
  </si>
  <si>
    <t>KDC Server a Storage</t>
  </si>
  <si>
    <t>HW17</t>
  </si>
  <si>
    <t>HW18</t>
  </si>
  <si>
    <t>GIS klient NSPTV runtime (krabicový-COTS SW)</t>
  </si>
  <si>
    <t>verze 51 ze 30.10.2013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</si>
</sst>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  <scheme val="major"/>
    </font>
    <font>
      <b/>
      <sz val="20"/>
      <color theme="1"/>
      <name val="Cambria"/>
      <family val="1"/>
      <charset val="238"/>
      <scheme val="major"/>
    </font>
    <font>
      <b/>
      <sz val="16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b/>
      <sz val="11"/>
      <color theme="0"/>
      <name val="Cambria"/>
      <family val="1"/>
      <charset val="238"/>
      <scheme val="major"/>
    </font>
    <font>
      <sz val="11"/>
      <color rgb="FF262626"/>
      <name val="Cambria"/>
      <family val="1"/>
      <charset val="238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3" fontId="1" fillId="0" borderId="0" xfId="0" applyNumberFormat="1" applyFont="1" applyAlignment="1">
      <alignment vertical="top"/>
    </xf>
    <xf numFmtId="3" fontId="1" fillId="0" borderId="1" xfId="0" applyNumberFormat="1" applyFont="1" applyBorder="1" applyAlignment="1">
      <alignment vertical="top" wrapText="1"/>
    </xf>
    <xf numFmtId="3" fontId="1" fillId="0" borderId="1" xfId="0" applyNumberFormat="1" applyFont="1" applyBorder="1" applyAlignment="1">
      <alignment vertical="top"/>
    </xf>
    <xf numFmtId="0" fontId="1" fillId="5" borderId="1" xfId="0" applyFont="1" applyFill="1" applyBorder="1" applyAlignment="1">
      <alignment vertical="top"/>
    </xf>
    <xf numFmtId="3" fontId="1" fillId="5" borderId="1" xfId="0" applyNumberFormat="1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3" fontId="4" fillId="2" borderId="1" xfId="0" applyNumberFormat="1" applyFont="1" applyFill="1" applyBorder="1" applyAlignment="1">
      <alignment vertical="top"/>
    </xf>
    <xf numFmtId="0" fontId="5" fillId="3" borderId="1" xfId="0" applyFont="1" applyFill="1" applyBorder="1" applyAlignment="1">
      <alignment vertical="top"/>
    </xf>
    <xf numFmtId="3" fontId="5" fillId="3" borderId="1" xfId="0" applyNumberFormat="1" applyFont="1" applyFill="1" applyBorder="1" applyAlignment="1">
      <alignment vertical="top"/>
    </xf>
    <xf numFmtId="0" fontId="6" fillId="0" borderId="2" xfId="0" applyFont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4" fillId="4" borderId="1" xfId="0" applyFont="1" applyFill="1" applyBorder="1" applyAlignment="1">
      <alignment vertical="top"/>
    </xf>
    <xf numFmtId="0" fontId="4" fillId="4" borderId="1" xfId="0" applyFont="1" applyFill="1" applyBorder="1" applyAlignment="1">
      <alignment vertical="top" wrapText="1"/>
    </xf>
    <xf numFmtId="3" fontId="4" fillId="4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7" fillId="0" borderId="0" xfId="0" applyFont="1" applyAlignment="1">
      <alignment vertical="top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tabSelected="1" workbookViewId="0"/>
  </sheetViews>
  <sheetFormatPr defaultRowHeight="14.25" x14ac:dyDescent="0.25"/>
  <cols>
    <col min="1" max="1" width="9.140625" style="1"/>
    <col min="2" max="2" width="48.7109375" style="1" customWidth="1"/>
    <col min="3" max="3" width="5" style="1" customWidth="1"/>
    <col min="4" max="4" width="13.85546875" style="5" customWidth="1"/>
    <col min="5" max="5" width="14.5703125" style="5" customWidth="1"/>
    <col min="6" max="6" width="2.140625" style="1" customWidth="1"/>
    <col min="7" max="7" width="7.85546875" style="1" bestFit="1" customWidth="1"/>
    <col min="8" max="8" width="7.7109375" style="1" customWidth="1"/>
    <col min="9" max="16384" width="9.140625" style="1"/>
  </cols>
  <sheetData>
    <row r="1" spans="1:5" ht="25.5" x14ac:dyDescent="0.25">
      <c r="B1" s="3" t="s">
        <v>0</v>
      </c>
    </row>
    <row r="2" spans="1:5" ht="20.25" x14ac:dyDescent="0.25">
      <c r="B2" s="4" t="s">
        <v>1</v>
      </c>
    </row>
    <row r="3" spans="1:5" ht="23.25" customHeight="1" x14ac:dyDescent="0.25">
      <c r="B3" s="30" t="s">
        <v>129</v>
      </c>
    </row>
    <row r="4" spans="1:5" ht="62.25" customHeight="1" x14ac:dyDescent="0.25">
      <c r="A4" s="27" t="s">
        <v>74</v>
      </c>
      <c r="B4" s="28"/>
      <c r="C4" s="28"/>
      <c r="D4" s="28"/>
      <c r="E4" s="29"/>
    </row>
    <row r="5" spans="1:5" ht="12.75" customHeight="1" x14ac:dyDescent="0.25">
      <c r="A5" s="14"/>
      <c r="B5" s="14"/>
      <c r="C5" s="14"/>
      <c r="D5" s="14"/>
      <c r="E5" s="14"/>
    </row>
    <row r="6" spans="1:5" ht="28.5" x14ac:dyDescent="0.25">
      <c r="A6" s="2" t="s">
        <v>2</v>
      </c>
      <c r="B6" s="2" t="s">
        <v>3</v>
      </c>
      <c r="C6" s="2" t="s">
        <v>4</v>
      </c>
      <c r="D6" s="6" t="s">
        <v>5</v>
      </c>
      <c r="E6" s="6" t="s">
        <v>6</v>
      </c>
    </row>
    <row r="7" spans="1:5" x14ac:dyDescent="0.25">
      <c r="A7" s="2" t="s">
        <v>7</v>
      </c>
      <c r="B7" s="25" t="s">
        <v>81</v>
      </c>
      <c r="C7" s="24">
        <v>3</v>
      </c>
      <c r="D7" s="15">
        <v>5000</v>
      </c>
      <c r="E7" s="7">
        <f>D7*C7</f>
        <v>15000</v>
      </c>
    </row>
    <row r="8" spans="1:5" x14ac:dyDescent="0.25">
      <c r="A8" s="2" t="s">
        <v>8</v>
      </c>
      <c r="B8" s="25" t="s">
        <v>82</v>
      </c>
      <c r="C8" s="24">
        <v>3</v>
      </c>
      <c r="D8" s="15">
        <v>3500</v>
      </c>
      <c r="E8" s="7">
        <f t="shared" ref="E8:E10" si="0">D8*C8</f>
        <v>10500</v>
      </c>
    </row>
    <row r="9" spans="1:5" x14ac:dyDescent="0.25">
      <c r="A9" s="2" t="s">
        <v>9</v>
      </c>
      <c r="B9" s="25" t="s">
        <v>83</v>
      </c>
      <c r="C9" s="24">
        <v>3</v>
      </c>
      <c r="D9" s="15">
        <v>2040</v>
      </c>
      <c r="E9" s="7">
        <f t="shared" si="0"/>
        <v>6120</v>
      </c>
    </row>
    <row r="10" spans="1:5" x14ac:dyDescent="0.25">
      <c r="A10" s="2" t="s">
        <v>10</v>
      </c>
      <c r="B10" s="25" t="s">
        <v>77</v>
      </c>
      <c r="C10" s="24">
        <v>3</v>
      </c>
      <c r="D10" s="15">
        <v>12000</v>
      </c>
      <c r="E10" s="7">
        <f t="shared" si="0"/>
        <v>36000</v>
      </c>
    </row>
    <row r="11" spans="1:5" x14ac:dyDescent="0.25">
      <c r="A11" s="2" t="s">
        <v>11</v>
      </c>
      <c r="B11" s="25" t="s">
        <v>84</v>
      </c>
      <c r="C11" s="24">
        <v>3</v>
      </c>
      <c r="D11" s="15">
        <v>7000</v>
      </c>
      <c r="E11" s="7">
        <f t="shared" ref="E11" si="1">D11*C11</f>
        <v>21000</v>
      </c>
    </row>
    <row r="12" spans="1:5" x14ac:dyDescent="0.25">
      <c r="A12" s="2" t="s">
        <v>12</v>
      </c>
      <c r="B12" s="25" t="s">
        <v>85</v>
      </c>
      <c r="C12" s="24">
        <v>13</v>
      </c>
      <c r="D12" s="15">
        <v>600</v>
      </c>
      <c r="E12" s="7">
        <f t="shared" ref="E12:E23" si="2">D12*C12</f>
        <v>7800</v>
      </c>
    </row>
    <row r="13" spans="1:5" x14ac:dyDescent="0.25">
      <c r="A13" s="2" t="s">
        <v>13</v>
      </c>
      <c r="B13" s="25" t="s">
        <v>119</v>
      </c>
      <c r="C13" s="24">
        <v>1</v>
      </c>
      <c r="D13" s="15">
        <v>13200</v>
      </c>
      <c r="E13" s="7">
        <f t="shared" si="2"/>
        <v>13200</v>
      </c>
    </row>
    <row r="14" spans="1:5" x14ac:dyDescent="0.25">
      <c r="A14" s="2" t="s">
        <v>14</v>
      </c>
      <c r="B14" s="25" t="s">
        <v>120</v>
      </c>
      <c r="C14" s="24">
        <v>1</v>
      </c>
      <c r="D14" s="15">
        <v>14500</v>
      </c>
      <c r="E14" s="7">
        <f t="shared" si="2"/>
        <v>14500</v>
      </c>
    </row>
    <row r="15" spans="1:5" x14ac:dyDescent="0.25">
      <c r="A15" s="2" t="s">
        <v>15</v>
      </c>
      <c r="B15" s="25" t="s">
        <v>121</v>
      </c>
      <c r="C15" s="24">
        <v>1</v>
      </c>
      <c r="D15" s="15">
        <v>35708</v>
      </c>
      <c r="E15" s="7">
        <f t="shared" si="2"/>
        <v>35708</v>
      </c>
    </row>
    <row r="16" spans="1:5" x14ac:dyDescent="0.25">
      <c r="A16" s="2" t="s">
        <v>16</v>
      </c>
      <c r="B16" s="25" t="s">
        <v>122</v>
      </c>
      <c r="C16" s="24">
        <v>1</v>
      </c>
      <c r="D16" s="15">
        <v>39900</v>
      </c>
      <c r="E16" s="7">
        <f t="shared" si="2"/>
        <v>39900</v>
      </c>
    </row>
    <row r="17" spans="1:5" x14ac:dyDescent="0.25">
      <c r="A17" s="2" t="s">
        <v>17</v>
      </c>
      <c r="B17" s="25" t="s">
        <v>116</v>
      </c>
      <c r="C17" s="24">
        <v>1</v>
      </c>
      <c r="D17" s="15">
        <v>25200</v>
      </c>
      <c r="E17" s="15">
        <f t="shared" si="2"/>
        <v>25200</v>
      </c>
    </row>
    <row r="18" spans="1:5" x14ac:dyDescent="0.25">
      <c r="A18" s="2" t="s">
        <v>18</v>
      </c>
      <c r="B18" s="25" t="s">
        <v>29</v>
      </c>
      <c r="C18" s="24">
        <v>62</v>
      </c>
      <c r="D18" s="15">
        <v>100</v>
      </c>
      <c r="E18" s="15">
        <f t="shared" si="2"/>
        <v>6200</v>
      </c>
    </row>
    <row r="19" spans="1:5" x14ac:dyDescent="0.25">
      <c r="A19" s="2" t="s">
        <v>19</v>
      </c>
      <c r="B19" s="25" t="s">
        <v>79</v>
      </c>
      <c r="C19" s="24">
        <v>29</v>
      </c>
      <c r="D19" s="15">
        <v>94</v>
      </c>
      <c r="E19" s="15">
        <f t="shared" si="2"/>
        <v>2726</v>
      </c>
    </row>
    <row r="20" spans="1:5" x14ac:dyDescent="0.25">
      <c r="A20" s="2" t="s">
        <v>20</v>
      </c>
      <c r="B20" s="25" t="s">
        <v>78</v>
      </c>
      <c r="C20" s="24">
        <v>66</v>
      </c>
      <c r="D20" s="15">
        <v>70</v>
      </c>
      <c r="E20" s="15">
        <f t="shared" si="2"/>
        <v>4620</v>
      </c>
    </row>
    <row r="21" spans="1:5" x14ac:dyDescent="0.25">
      <c r="A21" s="2" t="s">
        <v>21</v>
      </c>
      <c r="B21" s="25" t="s">
        <v>123</v>
      </c>
      <c r="C21" s="24">
        <v>54</v>
      </c>
      <c r="D21" s="15">
        <v>116</v>
      </c>
      <c r="E21" s="15">
        <f t="shared" si="2"/>
        <v>6264</v>
      </c>
    </row>
    <row r="22" spans="1:5" x14ac:dyDescent="0.25">
      <c r="A22" s="2" t="s">
        <v>22</v>
      </c>
      <c r="B22" s="25" t="s">
        <v>124</v>
      </c>
      <c r="C22" s="24">
        <v>61</v>
      </c>
      <c r="D22" s="15">
        <v>68</v>
      </c>
      <c r="E22" s="15">
        <f t="shared" ref="E22" si="3">D22*C22</f>
        <v>4148</v>
      </c>
    </row>
    <row r="23" spans="1:5" x14ac:dyDescent="0.25">
      <c r="A23" s="2" t="s">
        <v>126</v>
      </c>
      <c r="B23" s="25" t="s">
        <v>80</v>
      </c>
      <c r="C23" s="24">
        <v>41</v>
      </c>
      <c r="D23" s="15">
        <v>38</v>
      </c>
      <c r="E23" s="15">
        <f t="shared" si="2"/>
        <v>1558</v>
      </c>
    </row>
    <row r="24" spans="1:5" x14ac:dyDescent="0.25">
      <c r="A24" s="2"/>
      <c r="B24" s="25"/>
      <c r="C24" s="24"/>
      <c r="D24" s="15"/>
      <c r="E24" s="7"/>
    </row>
    <row r="25" spans="1:5" x14ac:dyDescent="0.25">
      <c r="A25" s="12" t="s">
        <v>63</v>
      </c>
      <c r="B25" s="17" t="s">
        <v>64</v>
      </c>
      <c r="C25" s="12"/>
      <c r="D25" s="12"/>
      <c r="E25" s="13">
        <f>SUM(E7:E24)</f>
        <v>250444</v>
      </c>
    </row>
    <row r="26" spans="1:5" x14ac:dyDescent="0.25">
      <c r="A26" s="2"/>
      <c r="B26" s="16"/>
      <c r="C26" s="2"/>
      <c r="D26" s="7"/>
      <c r="E26" s="7"/>
    </row>
    <row r="27" spans="1:5" x14ac:dyDescent="0.25">
      <c r="A27" s="2" t="s">
        <v>23</v>
      </c>
      <c r="B27" s="25" t="s">
        <v>30</v>
      </c>
      <c r="C27" s="24">
        <v>3</v>
      </c>
      <c r="D27" s="15">
        <v>2920</v>
      </c>
      <c r="E27" s="7">
        <f t="shared" ref="E27:E32" si="4">D27*C27</f>
        <v>8760</v>
      </c>
    </row>
    <row r="28" spans="1:5" x14ac:dyDescent="0.25">
      <c r="A28" s="2" t="s">
        <v>24</v>
      </c>
      <c r="B28" s="25" t="s">
        <v>31</v>
      </c>
      <c r="C28" s="24">
        <v>13</v>
      </c>
      <c r="D28" s="15">
        <v>1570</v>
      </c>
      <c r="E28" s="7">
        <f t="shared" si="4"/>
        <v>20410</v>
      </c>
    </row>
    <row r="29" spans="1:5" x14ac:dyDescent="0.25">
      <c r="A29" s="2" t="s">
        <v>25</v>
      </c>
      <c r="B29" s="25" t="s">
        <v>128</v>
      </c>
      <c r="C29" s="24">
        <v>300</v>
      </c>
      <c r="D29" s="15">
        <v>0</v>
      </c>
      <c r="E29" s="7">
        <f t="shared" si="4"/>
        <v>0</v>
      </c>
    </row>
    <row r="30" spans="1:5" x14ac:dyDescent="0.25">
      <c r="A30" s="2" t="s">
        <v>26</v>
      </c>
      <c r="B30" s="25" t="s">
        <v>72</v>
      </c>
      <c r="C30" s="24">
        <v>0.5</v>
      </c>
      <c r="D30" s="15">
        <v>7668</v>
      </c>
      <c r="E30" s="7">
        <f t="shared" si="4"/>
        <v>3834</v>
      </c>
    </row>
    <row r="31" spans="1:5" x14ac:dyDescent="0.25">
      <c r="A31" s="2" t="s">
        <v>27</v>
      </c>
      <c r="B31" s="25" t="s">
        <v>32</v>
      </c>
      <c r="C31" s="24">
        <v>1</v>
      </c>
      <c r="D31" s="15">
        <v>3500</v>
      </c>
      <c r="E31" s="7">
        <f t="shared" si="4"/>
        <v>3500</v>
      </c>
    </row>
    <row r="32" spans="1:5" x14ac:dyDescent="0.25">
      <c r="A32" s="2" t="s">
        <v>28</v>
      </c>
      <c r="B32" s="25" t="s">
        <v>73</v>
      </c>
      <c r="C32" s="24">
        <v>1</v>
      </c>
      <c r="D32" s="15">
        <v>875</v>
      </c>
      <c r="E32" s="7">
        <f t="shared" si="4"/>
        <v>875</v>
      </c>
    </row>
    <row r="33" spans="1:5" x14ac:dyDescent="0.25">
      <c r="A33" s="8" t="s">
        <v>65</v>
      </c>
      <c r="B33" s="18" t="s">
        <v>66</v>
      </c>
      <c r="C33" s="8"/>
      <c r="D33" s="9"/>
      <c r="E33" s="9">
        <f>SUM(E27:E32)</f>
        <v>37379</v>
      </c>
    </row>
    <row r="34" spans="1:5" ht="28.5" x14ac:dyDescent="0.25">
      <c r="A34" s="24" t="s">
        <v>68</v>
      </c>
      <c r="B34" s="25" t="s">
        <v>115</v>
      </c>
      <c r="C34" s="24">
        <v>1</v>
      </c>
      <c r="D34" s="15">
        <f>13*1050+1550</f>
        <v>15200</v>
      </c>
      <c r="E34" s="15">
        <f>D34*C34</f>
        <v>15200</v>
      </c>
    </row>
    <row r="35" spans="1:5" x14ac:dyDescent="0.25">
      <c r="A35" s="24" t="s">
        <v>69</v>
      </c>
      <c r="B35" s="25" t="s">
        <v>118</v>
      </c>
      <c r="C35" s="24">
        <v>618</v>
      </c>
      <c r="D35" s="15">
        <v>8</v>
      </c>
      <c r="E35" s="15">
        <f>D35*C35</f>
        <v>4944</v>
      </c>
    </row>
    <row r="36" spans="1:5" x14ac:dyDescent="0.25">
      <c r="A36" s="24" t="s">
        <v>70</v>
      </c>
      <c r="B36" s="25" t="s">
        <v>117</v>
      </c>
      <c r="C36" s="24">
        <v>1</v>
      </c>
      <c r="D36" s="15">
        <v>7000</v>
      </c>
      <c r="E36" s="15">
        <f t="shared" ref="E36" si="5">D36*C36</f>
        <v>7000</v>
      </c>
    </row>
    <row r="37" spans="1:5" x14ac:dyDescent="0.25">
      <c r="A37" s="2"/>
      <c r="B37" s="16"/>
      <c r="C37" s="2"/>
      <c r="D37" s="7"/>
      <c r="E37" s="7"/>
    </row>
    <row r="38" spans="1:5" x14ac:dyDescent="0.25">
      <c r="A38" s="8" t="s">
        <v>71</v>
      </c>
      <c r="B38" s="18" t="s">
        <v>67</v>
      </c>
      <c r="C38" s="8"/>
      <c r="D38" s="9"/>
      <c r="E38" s="9">
        <f>SUM(E34:E37)</f>
        <v>27144</v>
      </c>
    </row>
    <row r="39" spans="1:5" x14ac:dyDescent="0.25">
      <c r="A39" s="10" t="s">
        <v>62</v>
      </c>
      <c r="B39" s="19" t="s">
        <v>59</v>
      </c>
      <c r="C39" s="10"/>
      <c r="D39" s="11"/>
      <c r="E39" s="11">
        <f>E38+E33</f>
        <v>64523</v>
      </c>
    </row>
    <row r="40" spans="1:5" x14ac:dyDescent="0.25">
      <c r="A40" s="2" t="s">
        <v>87</v>
      </c>
      <c r="B40" s="16" t="s">
        <v>33</v>
      </c>
      <c r="C40" s="2">
        <v>120</v>
      </c>
      <c r="D40" s="7">
        <v>12</v>
      </c>
      <c r="E40" s="7">
        <f>D40*C40</f>
        <v>1440</v>
      </c>
    </row>
    <row r="41" spans="1:5" x14ac:dyDescent="0.25">
      <c r="A41" s="2" t="s">
        <v>88</v>
      </c>
      <c r="B41" s="16" t="s">
        <v>34</v>
      </c>
      <c r="C41" s="2">
        <v>108</v>
      </c>
      <c r="D41" s="7">
        <v>12</v>
      </c>
      <c r="E41" s="7">
        <f t="shared" ref="E41:E65" si="6">D41*C41</f>
        <v>1296</v>
      </c>
    </row>
    <row r="42" spans="1:5" x14ac:dyDescent="0.25">
      <c r="A42" s="2" t="s">
        <v>89</v>
      </c>
      <c r="B42" s="16" t="s">
        <v>35</v>
      </c>
      <c r="C42" s="2">
        <v>120</v>
      </c>
      <c r="D42" s="7">
        <v>11</v>
      </c>
      <c r="E42" s="7">
        <f t="shared" si="6"/>
        <v>1320</v>
      </c>
    </row>
    <row r="43" spans="1:5" x14ac:dyDescent="0.25">
      <c r="A43" s="2" t="s">
        <v>90</v>
      </c>
      <c r="B43" s="16" t="s">
        <v>36</v>
      </c>
      <c r="C43" s="2">
        <v>40</v>
      </c>
      <c r="D43" s="7">
        <v>12</v>
      </c>
      <c r="E43" s="7">
        <f t="shared" si="6"/>
        <v>480</v>
      </c>
    </row>
    <row r="44" spans="1:5" x14ac:dyDescent="0.25">
      <c r="A44" s="2" t="s">
        <v>91</v>
      </c>
      <c r="B44" s="16" t="s">
        <v>37</v>
      </c>
      <c r="C44" s="2">
        <v>15</v>
      </c>
      <c r="D44" s="7">
        <v>11</v>
      </c>
      <c r="E44" s="7">
        <f t="shared" si="6"/>
        <v>165</v>
      </c>
    </row>
    <row r="45" spans="1:5" x14ac:dyDescent="0.25">
      <c r="A45" s="2" t="s">
        <v>92</v>
      </c>
      <c r="B45" s="16" t="s">
        <v>38</v>
      </c>
      <c r="C45" s="2">
        <v>8</v>
      </c>
      <c r="D45" s="7">
        <v>10</v>
      </c>
      <c r="E45" s="7">
        <f t="shared" si="6"/>
        <v>80</v>
      </c>
    </row>
    <row r="46" spans="1:5" x14ac:dyDescent="0.25">
      <c r="A46" s="2" t="s">
        <v>93</v>
      </c>
      <c r="B46" s="16" t="s">
        <v>39</v>
      </c>
      <c r="C46" s="2">
        <v>15</v>
      </c>
      <c r="D46" s="7">
        <v>10</v>
      </c>
      <c r="E46" s="7">
        <f t="shared" si="6"/>
        <v>150</v>
      </c>
    </row>
    <row r="47" spans="1:5" x14ac:dyDescent="0.25">
      <c r="A47" s="2" t="s">
        <v>94</v>
      </c>
      <c r="B47" s="16" t="s">
        <v>40</v>
      </c>
      <c r="C47" s="2">
        <v>240</v>
      </c>
      <c r="D47" s="7">
        <v>12</v>
      </c>
      <c r="E47" s="7">
        <f t="shared" si="6"/>
        <v>2880</v>
      </c>
    </row>
    <row r="48" spans="1:5" x14ac:dyDescent="0.25">
      <c r="A48" s="2" t="s">
        <v>95</v>
      </c>
      <c r="B48" s="16" t="s">
        <v>44</v>
      </c>
      <c r="C48" s="2">
        <v>120</v>
      </c>
      <c r="D48" s="7">
        <v>10</v>
      </c>
      <c r="E48" s="7">
        <f t="shared" si="6"/>
        <v>1200</v>
      </c>
    </row>
    <row r="49" spans="1:5" x14ac:dyDescent="0.25">
      <c r="A49" s="2" t="s">
        <v>96</v>
      </c>
      <c r="B49" s="16" t="s">
        <v>41</v>
      </c>
      <c r="C49" s="2">
        <v>20</v>
      </c>
      <c r="D49" s="7">
        <v>10</v>
      </c>
      <c r="E49" s="7">
        <f t="shared" si="6"/>
        <v>200</v>
      </c>
    </row>
    <row r="50" spans="1:5" x14ac:dyDescent="0.25">
      <c r="A50" s="2" t="s">
        <v>97</v>
      </c>
      <c r="B50" s="16" t="s">
        <v>42</v>
      </c>
      <c r="C50" s="2">
        <v>40</v>
      </c>
      <c r="D50" s="7">
        <v>10</v>
      </c>
      <c r="E50" s="7">
        <f t="shared" si="6"/>
        <v>400</v>
      </c>
    </row>
    <row r="51" spans="1:5" x14ac:dyDescent="0.25">
      <c r="A51" s="2" t="s">
        <v>98</v>
      </c>
      <c r="B51" s="16" t="s">
        <v>43</v>
      </c>
      <c r="C51" s="2">
        <v>40</v>
      </c>
      <c r="D51" s="7">
        <v>10</v>
      </c>
      <c r="E51" s="7">
        <f t="shared" si="6"/>
        <v>400</v>
      </c>
    </row>
    <row r="52" spans="1:5" x14ac:dyDescent="0.25">
      <c r="A52" s="2" t="s">
        <v>99</v>
      </c>
      <c r="B52" s="16" t="s">
        <v>45</v>
      </c>
      <c r="C52" s="2">
        <v>5</v>
      </c>
      <c r="D52" s="7">
        <v>10</v>
      </c>
      <c r="E52" s="7">
        <f t="shared" si="6"/>
        <v>50</v>
      </c>
    </row>
    <row r="53" spans="1:5" x14ac:dyDescent="0.25">
      <c r="A53" s="2" t="s">
        <v>100</v>
      </c>
      <c r="B53" s="16" t="s">
        <v>46</v>
      </c>
      <c r="C53" s="2">
        <v>10</v>
      </c>
      <c r="D53" s="7">
        <v>10</v>
      </c>
      <c r="E53" s="7">
        <f t="shared" si="6"/>
        <v>100</v>
      </c>
    </row>
    <row r="54" spans="1:5" x14ac:dyDescent="0.25">
      <c r="A54" s="2" t="s">
        <v>101</v>
      </c>
      <c r="B54" s="16" t="s">
        <v>47</v>
      </c>
      <c r="C54" s="2">
        <v>120</v>
      </c>
      <c r="D54" s="7">
        <v>8</v>
      </c>
      <c r="E54" s="7">
        <f t="shared" si="6"/>
        <v>960</v>
      </c>
    </row>
    <row r="55" spans="1:5" x14ac:dyDescent="0.25">
      <c r="A55" s="2" t="s">
        <v>102</v>
      </c>
      <c r="B55" s="16" t="s">
        <v>48</v>
      </c>
      <c r="C55" s="2">
        <v>120</v>
      </c>
      <c r="D55" s="7">
        <v>8</v>
      </c>
      <c r="E55" s="7">
        <f t="shared" si="6"/>
        <v>960</v>
      </c>
    </row>
    <row r="56" spans="1:5" x14ac:dyDescent="0.25">
      <c r="A56" s="2" t="s">
        <v>103</v>
      </c>
      <c r="B56" s="16" t="s">
        <v>49</v>
      </c>
      <c r="C56" s="2">
        <v>30</v>
      </c>
      <c r="D56" s="7">
        <v>8</v>
      </c>
      <c r="E56" s="7">
        <f t="shared" si="6"/>
        <v>240</v>
      </c>
    </row>
    <row r="57" spans="1:5" x14ac:dyDescent="0.25">
      <c r="A57" s="2" t="s">
        <v>104</v>
      </c>
      <c r="B57" s="16" t="s">
        <v>50</v>
      </c>
      <c r="C57" s="2">
        <v>240</v>
      </c>
      <c r="D57" s="7">
        <v>8</v>
      </c>
      <c r="E57" s="7">
        <f t="shared" si="6"/>
        <v>1920</v>
      </c>
    </row>
    <row r="58" spans="1:5" x14ac:dyDescent="0.25">
      <c r="A58" s="2" t="s">
        <v>105</v>
      </c>
      <c r="B58" s="16" t="s">
        <v>51</v>
      </c>
      <c r="C58" s="2">
        <v>30</v>
      </c>
      <c r="D58" s="7">
        <v>5</v>
      </c>
      <c r="E58" s="7">
        <f t="shared" si="6"/>
        <v>150</v>
      </c>
    </row>
    <row r="59" spans="1:5" x14ac:dyDescent="0.25">
      <c r="A59" s="2" t="s">
        <v>106</v>
      </c>
      <c r="B59" s="16" t="s">
        <v>52</v>
      </c>
      <c r="C59" s="2">
        <v>20</v>
      </c>
      <c r="D59" s="7">
        <v>5</v>
      </c>
      <c r="E59" s="7">
        <f t="shared" si="6"/>
        <v>100</v>
      </c>
    </row>
    <row r="60" spans="1:5" x14ac:dyDescent="0.25">
      <c r="A60" s="2" t="s">
        <v>107</v>
      </c>
      <c r="B60" s="16" t="s">
        <v>53</v>
      </c>
      <c r="C60" s="2">
        <v>20</v>
      </c>
      <c r="D60" s="7">
        <v>5</v>
      </c>
      <c r="E60" s="7">
        <f t="shared" si="6"/>
        <v>100</v>
      </c>
    </row>
    <row r="61" spans="1:5" x14ac:dyDescent="0.25">
      <c r="A61" s="2" t="s">
        <v>108</v>
      </c>
      <c r="B61" s="16" t="s">
        <v>54</v>
      </c>
      <c r="C61" s="2">
        <v>5</v>
      </c>
      <c r="D61" s="7">
        <v>8</v>
      </c>
      <c r="E61" s="7">
        <f t="shared" si="6"/>
        <v>40</v>
      </c>
    </row>
    <row r="62" spans="1:5" x14ac:dyDescent="0.25">
      <c r="A62" s="2" t="s">
        <v>109</v>
      </c>
      <c r="B62" s="16" t="s">
        <v>55</v>
      </c>
      <c r="C62" s="2">
        <v>60</v>
      </c>
      <c r="D62" s="7">
        <v>4</v>
      </c>
      <c r="E62" s="7">
        <f t="shared" si="6"/>
        <v>240</v>
      </c>
    </row>
    <row r="63" spans="1:5" x14ac:dyDescent="0.25">
      <c r="A63" s="2" t="s">
        <v>110</v>
      </c>
      <c r="B63" s="16" t="s">
        <v>56</v>
      </c>
      <c r="C63" s="2">
        <v>540</v>
      </c>
      <c r="D63" s="7">
        <v>15</v>
      </c>
      <c r="E63" s="7">
        <f t="shared" si="6"/>
        <v>8100</v>
      </c>
    </row>
    <row r="64" spans="1:5" x14ac:dyDescent="0.25">
      <c r="A64" s="2" t="s">
        <v>111</v>
      </c>
      <c r="B64" s="16" t="s">
        <v>57</v>
      </c>
      <c r="C64" s="2">
        <v>230</v>
      </c>
      <c r="D64" s="7">
        <v>12</v>
      </c>
      <c r="E64" s="7">
        <f t="shared" si="6"/>
        <v>2760</v>
      </c>
    </row>
    <row r="65" spans="1:5" x14ac:dyDescent="0.25">
      <c r="A65" s="2" t="s">
        <v>112</v>
      </c>
      <c r="B65" s="16" t="s">
        <v>58</v>
      </c>
      <c r="C65" s="2">
        <v>540</v>
      </c>
      <c r="D65" s="7">
        <v>8</v>
      </c>
      <c r="E65" s="7">
        <f t="shared" si="6"/>
        <v>4320</v>
      </c>
    </row>
    <row r="66" spans="1:5" x14ac:dyDescent="0.25">
      <c r="A66" s="2"/>
      <c r="B66" s="16"/>
      <c r="C66" s="2"/>
      <c r="D66" s="7"/>
      <c r="E66" s="7"/>
    </row>
    <row r="67" spans="1:5" x14ac:dyDescent="0.25">
      <c r="A67" s="10" t="s">
        <v>113</v>
      </c>
      <c r="B67" s="19" t="s">
        <v>114</v>
      </c>
      <c r="C67" s="10"/>
      <c r="D67" s="11"/>
      <c r="E67" s="11">
        <f>SUM(E40:E66)</f>
        <v>30051</v>
      </c>
    </row>
    <row r="68" spans="1:5" x14ac:dyDescent="0.25">
      <c r="A68" s="12" t="s">
        <v>62</v>
      </c>
      <c r="B68" s="17" t="s">
        <v>59</v>
      </c>
      <c r="C68" s="12"/>
      <c r="D68" s="12"/>
      <c r="E68" s="13">
        <f>E67+E39</f>
        <v>94574</v>
      </c>
    </row>
    <row r="69" spans="1:5" x14ac:dyDescent="0.25">
      <c r="A69" s="21" t="s">
        <v>61</v>
      </c>
      <c r="B69" s="22" t="s">
        <v>60</v>
      </c>
      <c r="C69" s="21"/>
      <c r="D69" s="23"/>
      <c r="E69" s="23">
        <f>E68+E25</f>
        <v>345018</v>
      </c>
    </row>
    <row r="70" spans="1:5" x14ac:dyDescent="0.25">
      <c r="B70" s="20"/>
    </row>
    <row r="71" spans="1:5" x14ac:dyDescent="0.25">
      <c r="B71" s="20"/>
    </row>
    <row r="72" spans="1:5" x14ac:dyDescent="0.25">
      <c r="B72" s="20"/>
    </row>
    <row r="73" spans="1:5" x14ac:dyDescent="0.25">
      <c r="B73" s="20"/>
    </row>
    <row r="74" spans="1:5" x14ac:dyDescent="0.25">
      <c r="B74" s="20"/>
    </row>
    <row r="75" spans="1:5" ht="18" x14ac:dyDescent="0.25">
      <c r="A75" s="26" t="s">
        <v>86</v>
      </c>
      <c r="B75" s="20"/>
    </row>
    <row r="76" spans="1:5" x14ac:dyDescent="0.25">
      <c r="A76" s="24" t="s">
        <v>127</v>
      </c>
      <c r="B76" s="25" t="s">
        <v>125</v>
      </c>
      <c r="C76" s="24">
        <v>1</v>
      </c>
      <c r="D76" s="15">
        <v>1488</v>
      </c>
      <c r="E76" s="15">
        <f t="shared" ref="E76:E83" si="7">D76*C76</f>
        <v>1488</v>
      </c>
    </row>
    <row r="77" spans="1:5" x14ac:dyDescent="0.25">
      <c r="A77" s="24" t="s">
        <v>18</v>
      </c>
      <c r="B77" s="25" t="s">
        <v>29</v>
      </c>
      <c r="C77" s="24">
        <v>10</v>
      </c>
      <c r="D77" s="15">
        <f t="shared" ref="D77:D82" si="8">D18</f>
        <v>100</v>
      </c>
      <c r="E77" s="15">
        <f t="shared" si="7"/>
        <v>1000</v>
      </c>
    </row>
    <row r="78" spans="1:5" x14ac:dyDescent="0.25">
      <c r="A78" s="24" t="s">
        <v>19</v>
      </c>
      <c r="B78" s="25" t="s">
        <v>79</v>
      </c>
      <c r="C78" s="24">
        <v>5</v>
      </c>
      <c r="D78" s="15">
        <f t="shared" si="8"/>
        <v>94</v>
      </c>
      <c r="E78" s="15">
        <f t="shared" si="7"/>
        <v>470</v>
      </c>
    </row>
    <row r="79" spans="1:5" x14ac:dyDescent="0.25">
      <c r="A79" s="24" t="s">
        <v>20</v>
      </c>
      <c r="B79" s="25" t="s">
        <v>78</v>
      </c>
      <c r="C79" s="24">
        <v>12</v>
      </c>
      <c r="D79" s="15">
        <f t="shared" si="8"/>
        <v>70</v>
      </c>
      <c r="E79" s="15">
        <f t="shared" si="7"/>
        <v>840</v>
      </c>
    </row>
    <row r="80" spans="1:5" x14ac:dyDescent="0.25">
      <c r="A80" s="24" t="s">
        <v>21</v>
      </c>
      <c r="B80" s="25" t="s">
        <v>123</v>
      </c>
      <c r="C80" s="24">
        <v>10</v>
      </c>
      <c r="D80" s="15">
        <f t="shared" si="8"/>
        <v>116</v>
      </c>
      <c r="E80" s="15">
        <f t="shared" si="7"/>
        <v>1160</v>
      </c>
    </row>
    <row r="81" spans="1:5" x14ac:dyDescent="0.25">
      <c r="A81" s="2" t="s">
        <v>22</v>
      </c>
      <c r="B81" s="25" t="s">
        <v>124</v>
      </c>
      <c r="C81" s="24">
        <v>0</v>
      </c>
      <c r="D81" s="15">
        <f t="shared" si="8"/>
        <v>68</v>
      </c>
      <c r="E81" s="15">
        <f t="shared" ref="E81" si="9">D81*C81</f>
        <v>0</v>
      </c>
    </row>
    <row r="82" spans="1:5" x14ac:dyDescent="0.25">
      <c r="A82" s="2" t="s">
        <v>126</v>
      </c>
      <c r="B82" s="25" t="s">
        <v>80</v>
      </c>
      <c r="C82" s="24">
        <v>3</v>
      </c>
      <c r="D82" s="15">
        <f t="shared" si="8"/>
        <v>38</v>
      </c>
      <c r="E82" s="15">
        <f t="shared" si="7"/>
        <v>114</v>
      </c>
    </row>
    <row r="83" spans="1:5" x14ac:dyDescent="0.25">
      <c r="A83" s="2" t="s">
        <v>24</v>
      </c>
      <c r="B83" s="16" t="s">
        <v>31</v>
      </c>
      <c r="C83" s="2">
        <v>1</v>
      </c>
      <c r="D83" s="7">
        <f>D28</f>
        <v>1570</v>
      </c>
      <c r="E83" s="7">
        <f t="shared" si="7"/>
        <v>1570</v>
      </c>
    </row>
    <row r="84" spans="1:5" x14ac:dyDescent="0.25">
      <c r="A84" s="21" t="s">
        <v>76</v>
      </c>
      <c r="B84" s="21" t="s">
        <v>75</v>
      </c>
      <c r="C84" s="21"/>
      <c r="D84" s="23"/>
      <c r="E84" s="23">
        <f>SUM(E76:E83)</f>
        <v>6642</v>
      </c>
    </row>
  </sheetData>
  <mergeCells count="1">
    <mergeCell ref="A4:E4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Rektorys Petr Ing.</dc:creator>
  <cp:lastModifiedBy>287286</cp:lastModifiedBy>
  <dcterms:created xsi:type="dcterms:W3CDTF">2013-10-19T18:29:10Z</dcterms:created>
  <dcterms:modified xsi:type="dcterms:W3CDTF">2013-10-30T08:59:03Z</dcterms:modified>
</cp:coreProperties>
</file>