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9040" windowHeight="15840" activeTab="0"/>
  </bookViews>
  <sheets>
    <sheet name="Pokyny pro vyplnění" sheetId="4" r:id="rId1"/>
    <sheet name="1.list-Parametry" sheetId="1" r:id="rId2"/>
    <sheet name="2.list-Rekapitulace" sheetId="3" r:id="rId3"/>
    <sheet name="3.list-Rozpočet" sheetId="2" r:id="rId4"/>
  </sheets>
  <externalReferences>
    <externalReference r:id="rId7"/>
    <externalReference r:id="rId8"/>
  </externalReferences>
  <definedNames>
    <definedName name="CenaCelkem">'[1]Stavba'!$G$29</definedName>
    <definedName name="CisloRozpoctu">'[2]Krycí list'!$C$2</definedName>
    <definedName name="cislostavby">'[2]Krycí list'!$A$7</definedName>
    <definedName name="DPHSni">'[1]Stavba'!$G$24</definedName>
    <definedName name="DPHZakl">'[1]Stavba'!$G$26</definedName>
    <definedName name="Mena">'[1]Stavba'!$J$29</definedName>
    <definedName name="NazevRozpoctu">'[2]Krycí list'!$D$2</definedName>
    <definedName name="nazevstavby">'[2]Krycí list'!$C$7</definedName>
    <definedName name="_xlnm.Print_Area" localSheetId="1">'1.list-Parametry'!$A$1:$B$29</definedName>
    <definedName name="_xlnm.Print_Area" localSheetId="2">'2.list-Rekapitulace'!$A$1:$C$25</definedName>
    <definedName name="_xlnm.Print_Area" localSheetId="3">'3.list-Rozpočet'!$A$1:$I$58</definedName>
    <definedName name="PocetMJ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'[1]Stavba'!$G$23</definedName>
    <definedName name="ZakladDPHZakl">'[1]Stavba'!$G$25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<sst xmlns="http://schemas.openxmlformats.org/spreadsheetml/2006/main" count="304" uniqueCount="149">
  <si>
    <t>Název</t>
  </si>
  <si>
    <t>Hodnota</t>
  </si>
  <si>
    <t>Nadpis rekapitulace</t>
  </si>
  <si>
    <t>Akce</t>
  </si>
  <si>
    <t>Komplexní obnova spalovny v NPK, a.s.
pracoviště Pardubická nemocnice</t>
  </si>
  <si>
    <t>Projekt</t>
  </si>
  <si>
    <t>Investor</t>
  </si>
  <si>
    <t>Nemocnice Pardubického kraje, a.s.</t>
  </si>
  <si>
    <t>Z. č.</t>
  </si>
  <si>
    <t>171 063</t>
  </si>
  <si>
    <t>A. č.</t>
  </si>
  <si>
    <t>CTX/V/002</t>
  </si>
  <si>
    <t>Smlouva</t>
  </si>
  <si>
    <t/>
  </si>
  <si>
    <t>Vypracoval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</si>
  <si>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</si>
  <si>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</si>
  <si>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</si>
  <si>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</si>
  <si>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</si>
  <si>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</si>
  <si>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%</t>
  </si>
  <si>
    <t>3,60</t>
  </si>
  <si>
    <t>Cna přesunu 1 kg</t>
  </si>
  <si>
    <t>0,60</t>
  </si>
  <si>
    <t>PPV %</t>
  </si>
  <si>
    <t>5,00</t>
  </si>
  <si>
    <t>Zednické výpomoci %</t>
  </si>
  <si>
    <t>1,60</t>
  </si>
  <si>
    <t>Komplexní zkoušky %</t>
  </si>
  <si>
    <t>0,00</t>
  </si>
  <si>
    <t>GZS %</t>
  </si>
  <si>
    <t>Provozní vlivy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</si>
  <si>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</si>
  <si>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</si>
  <si>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</si>
  <si>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</si>
  <si>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</si>
  <si>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</t>
  </si>
  <si>
    <t>Roční nárůst cen 2</t>
  </si>
  <si>
    <t>1. sazba DPH %
- i pro přirážky rekapitulace</t>
  </si>
  <si>
    <t>21</t>
  </si>
  <si>
    <t>Pozice</t>
  </si>
  <si>
    <t>Mj</t>
  </si>
  <si>
    <t>Počet</t>
  </si>
  <si>
    <t>Materiál</t>
  </si>
  <si>
    <t>Materiál celkem</t>
  </si>
  <si>
    <t>Montáž</t>
  </si>
  <si>
    <t>Montáž celkem</t>
  </si>
  <si>
    <t>Zařízení č.1 - Větrání spalovny</t>
  </si>
  <si>
    <t>1.1</t>
  </si>
  <si>
    <t>Potrubní ventilátor do čtyřhranného potrubí V=4500m3/h / 200Pa Pel=0,813kW/400V, průřez (příruby) 700x400, včetně krycí mřížky 700x400, pružné spojky, 2x tlumiče hluku délky 1000mm, krátkého kapsového filtru 700x400 délky 190mm vč. filtrační vložky EU4, s uzavírací klapkou 700x400 ovl. SPH vč. SPH 230V, + protidešťová žaluzie 800x630 + přechod 800x630-700x400/500mm.</t>
  </si>
  <si>
    <t>ks</t>
  </si>
  <si>
    <t>1.2</t>
  </si>
  <si>
    <t>Střešní ventilátor V=11000m3/h / 100Pa se zpětnou klapkou, Pel=1,6kW/400V průměr 630mm, Lp1,5m=70dB(A), pro provoz do teploty ods. vzduchu 70°C, vč. soklového tlumiče hluku rozměr 885x885mm délka 960mm</t>
  </si>
  <si>
    <t>1.3</t>
  </si>
  <si>
    <t>1.4</t>
  </si>
  <si>
    <t>1.RK2</t>
  </si>
  <si>
    <t>Protidešťová žaluzie 1000x1000 s regulační uzavírací klapkou 1000x1000 vč. SPH230V</t>
  </si>
  <si>
    <t>1.RK3</t>
  </si>
  <si>
    <t>1.RK4</t>
  </si>
  <si>
    <t>1.5</t>
  </si>
  <si>
    <t>Teplovzdušná cirkulační nástěnná vytápěcí jednotka V=3600-4680m3/h, Pel=0,3kW, Qt=50kW (voda 70/50°C), 864x636x744mm, m=55kg, sekundární žaluzie, ovládací skříňka včetně prostor. termostatu, regulace umožňující ovládat uzavírací ventil topné vody podle chodu ventilátoru, regulace umoˇžňující signalizaci chodu - poruchy do centrálního systému MaR.</t>
  </si>
  <si>
    <t>Zařízení č.1 - celkem</t>
  </si>
  <si>
    <t>Zařízení č.2 - Větrání místnosti filtr</t>
  </si>
  <si>
    <t xml:space="preserve"> 2.1</t>
  </si>
  <si>
    <t>Střešní ventilátor V=4000m3/h / 90Pa se zpětnou klapkou, Pel=0,5kW/400V prměr 450mm, Lp1,5m=61dB(A), pro provoz do teploty ods. vzduchu 70°C, včetně soklového tlumiče hluku rozměr 695x695 délky 960mm</t>
  </si>
  <si>
    <t>2.RK1</t>
  </si>
  <si>
    <t>Protidešťová žaluzie 630x630 s regulační uzavírací klapkou 630x630 vč. SPH230V</t>
  </si>
  <si>
    <t>Zařízení č.2 - celkem</t>
  </si>
  <si>
    <t>Zařízení č.3 - Větrání kanceláře, emisního monitoringu, šaten a sprchy</t>
  </si>
  <si>
    <t>3.1</t>
  </si>
  <si>
    <t>Vzduchotechnická jednotka stojatá kompaktní venkovní provedení, pro přívod a odvod vzduchu s deskovou rekuperací s vysokou účinností (92%), obtokem rekuperace na přívodní straně, přívodním a odvodním ventilátorem s vyváženým oběžným kolem s EC motory, V=450m3/h / pext=250Pa, s deskovou filtrací třídy F7 na přívodu a M5 na odvodu, el. ohřívačem Qt=2kW/8,7A/230V, s regulací se vzdáleným ovladačem, s možností signalizace stavu (chodu) jednotky do nadřazeného systému MaR, rozměr jednotky 1250x500x1322mm (LxŠxV), hmotnost 150kg, Akustický tlak do okolí Lp1m=50dB(A) při nominálním průtoku 450m3/h.Jednotka splňující energ. požadavky na Ecodesign VZT jednotek rok 2018.</t>
  </si>
  <si>
    <t>PLASTOVÝ TALÍŘOVÝ VENTIL PŘÍVODNÍ</t>
  </si>
  <si>
    <t>3.TP1</t>
  </si>
  <si>
    <t>prům. 125</t>
  </si>
  <si>
    <t>3.TP2</t>
  </si>
  <si>
    <t>prům. 100</t>
  </si>
  <si>
    <t>PLASTOVÝ TALÍŘOVÝ VENTIL ODVODNÍ</t>
  </si>
  <si>
    <t>3.TO1</t>
  </si>
  <si>
    <t>3.TO2</t>
  </si>
  <si>
    <t>3.TO3</t>
  </si>
  <si>
    <t>prům. 200</t>
  </si>
  <si>
    <t>TLUMIČ HLUKU</t>
  </si>
  <si>
    <t>3.TH1</t>
  </si>
  <si>
    <t>prům. 200 délka 900 bez jádra</t>
  </si>
  <si>
    <t>PROTIDEŠŤOVÉ ŽALUZIE POZINK</t>
  </si>
  <si>
    <t>3.PŽ1</t>
  </si>
  <si>
    <t xml:space="preserve">300x300 </t>
  </si>
  <si>
    <t>3.ZK1</t>
  </si>
  <si>
    <t>Zpětná klapka DN200</t>
  </si>
  <si>
    <t>KLAPKA DO POTRUBÍ
KRUHOVÁ RUČNÍ /připojení s nástavcem/</t>
  </si>
  <si>
    <t>3.RK1</t>
  </si>
  <si>
    <t>3.RK2</t>
  </si>
  <si>
    <t>3.RK3</t>
  </si>
  <si>
    <t>MŘÍŽKA STĚNOVÁ</t>
  </si>
  <si>
    <t>3.M1</t>
  </si>
  <si>
    <t>200x100/12,5mm mřížka</t>
  </si>
  <si>
    <t>KRUHOVÉ POTRUBÍ SPIRO</t>
  </si>
  <si>
    <t xml:space="preserve"> do průměru200 10% tvarovek</t>
  </si>
  <si>
    <t>bm</t>
  </si>
  <si>
    <t xml:space="preserve">tl. 40mm </t>
  </si>
  <si>
    <t>m2</t>
  </si>
  <si>
    <t>Zařízení č.3 - celkem</t>
  </si>
  <si>
    <t>Zařízení č. CH1 - Klimatizace kanceláře a šaten</t>
  </si>
  <si>
    <t xml:space="preserve">Chladící multisplit systém </t>
  </si>
  <si>
    <t>CH1.1</t>
  </si>
  <si>
    <t>Venkovní kondenzační jednotka - invertor s reverzní funkcí tepelného čerpadla Qchcelk=10kW, Pel=2,9kW/230V</t>
  </si>
  <si>
    <t>CH1.2</t>
  </si>
  <si>
    <t>Vnitřní nástěnná jednotka Qch=2,6kW, Qt=3,3kW při středních otáčkách ventilátoru, vč. ovladače</t>
  </si>
  <si>
    <t>CH1.3</t>
  </si>
  <si>
    <t>Vnitřní nástěnná jednotka Qch=3,5kW, Qt=4kW při středních otáčkách ventilátoru, vč. ovladače</t>
  </si>
  <si>
    <t>Chladící tepelně izolované propojovací Cu potrubí vč. komunikačního kabelu (1bm = 1m potrubí plyn + 1m potrubí kapalina + 1m komunik. kabel)</t>
  </si>
  <si>
    <t>Oživení a zprovoznění systému vč. tlak. zkoušky</t>
  </si>
  <si>
    <t>Zařízení CH1 - celkem</t>
  </si>
  <si>
    <t>Zařízení č. CH2 - Chlazení místnosti emisní monitoring</t>
  </si>
  <si>
    <t>CH2.1</t>
  </si>
  <si>
    <t>Venkovní kondenzační jednotka - invertor s reverzní funkcí tepelného čerpadla Qchcelk=3,5kW, Pel=1kW/230V</t>
  </si>
  <si>
    <t>CH2.2</t>
  </si>
  <si>
    <t>Zařízení CH2 - celkem</t>
  </si>
  <si>
    <t>Hodnota A</t>
  </si>
  <si>
    <t>Hodnota B</t>
  </si>
  <si>
    <t>Hodnota C</t>
  </si>
  <si>
    <t>Základní náklady</t>
  </si>
  <si>
    <t>Zařízení: Dodávka, Montáž</t>
  </si>
  <si>
    <t>Nátěry</t>
  </si>
  <si>
    <t>Vzduchotechnická zařízení celkem</t>
  </si>
  <si>
    <t>Doprava 3,60% z dodávky zařízení</t>
  </si>
  <si>
    <t>PPV 5,00% z montáže a nátěrů zařízení</t>
  </si>
  <si>
    <t>Zednické výpomoci 1,60%
z montáže a nátěrů zařízení</t>
  </si>
  <si>
    <t>Dodávka celkem, Montážní náklady</t>
  </si>
  <si>
    <t>Hodinové zůčtovací sazby</t>
  </si>
  <si>
    <t>Základní náklady celkem</t>
  </si>
  <si>
    <t>Náklady celkem</t>
  </si>
  <si>
    <t>Základ a hodnota DPH 21%</t>
  </si>
  <si>
    <t>Náklady celkem s DPH</t>
  </si>
  <si>
    <t>Součty odstavců</t>
  </si>
  <si>
    <t>Centroprojekt Group a.s.</t>
  </si>
  <si>
    <t>PS 04 - Vzduchotechnika, klimatizace, chlazení</t>
  </si>
  <si>
    <t>ROZPOČET</t>
  </si>
  <si>
    <t>CEN.SOUST.</t>
  </si>
  <si>
    <t>VEROX</t>
  </si>
  <si>
    <t>VLASTNÍ</t>
  </si>
  <si>
    <t>2019</t>
  </si>
  <si>
    <t>08/2019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</si>
  <si>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</si>
  <si>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</si>
  <si>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r>
      <t xml:space="preserve">TEPELNÉ IZOLACE POTRUBÍ DLE
OZNAČENÍ NA VÝKRESU:
'IZOLACE POTRUBÍ DESKOU Z MIN.
'PLSTI KONSTRUKCE 
Z POZINKOVANÉHO PLECHU- </t>
    </r>
    <r>
      <rPr>
        <i/>
        <sz val="10"/>
        <color rgb="FFFF0000"/>
        <rFont val="敓潧⁥䥕瘀松㜐~☸-_x0008_"/>
        <family val="2"/>
      </rPr>
      <t>D+M</t>
    </r>
  </si>
  <si>
    <r>
      <t>Chladící</t>
    </r>
    <r>
      <rPr>
        <sz val="9"/>
        <color rgb="FFFF0000"/>
        <rFont val="敓潧⁥䥕瘀松㜐~☸-_x0008_"/>
        <family val="2"/>
      </rPr>
      <t xml:space="preserve"> </t>
    </r>
    <r>
      <rPr>
        <sz val="9"/>
        <color rgb="FF000000"/>
        <rFont val="敓潧⁥䥕瘀松㜐~☸-_x0008_"/>
        <family val="2"/>
      </rPr>
      <t xml:space="preserve"> split systém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</si>
</sst>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瘀松㜐~☸-_x0008_"/>
      <family val="2"/>
    </font>
    <font>
      <b/>
      <sz val="11"/>
      <color rgb="FF000000"/>
      <name val="敓潧⁥䥕瘀松㜐~☸-_x0008_"/>
      <family val="2"/>
    </font>
    <font>
      <b/>
      <sz val="10"/>
      <color rgb="FF000000"/>
      <name val="敓潧⁥䥕瘀松㜐~☸-_x0008_"/>
      <family val="2"/>
    </font>
    <font>
      <b/>
      <sz val="9"/>
      <color rgb="FF000000"/>
      <name val="敓潧⁥䥕瘀松㜐~☸-_x0008_"/>
      <family val="2"/>
    </font>
    <font>
      <i/>
      <sz val="10"/>
      <color rgb="FF000000"/>
      <name val="敓潧⁥䥕瘀松㜐~☸-_x0008_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rgb="FFFF0000"/>
      <name val="敓潧⁥䥕瘀松㜐~☸-_x0008_"/>
      <family val="2"/>
    </font>
    <font>
      <i/>
      <sz val="10"/>
      <color rgb="FFFF0000"/>
      <name val="敓潧⁥䥕瘀松㜐~☸-_x0008_"/>
      <family val="2"/>
    </font>
  </fonts>
  <fills count="11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39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2" fillId="5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0" fontId="2" fillId="5" borderId="1" xfId="0" applyNumberFormat="1" applyFont="1" applyFill="1" applyBorder="1" applyAlignment="1">
      <alignment horizontal="left" wrapText="1"/>
    </xf>
    <xf numFmtId="0" fontId="3" fillId="3" borderId="1" xfId="0" applyNumberFormat="1" applyFont="1" applyFill="1" applyBorder="1" applyAlignment="1">
      <alignment horizontal="left" wrapText="1"/>
    </xf>
    <xf numFmtId="0" fontId="0" fillId="0" borderId="1" xfId="0" applyFill="1" applyBorder="1"/>
    <xf numFmtId="4" fontId="2" fillId="8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4" fontId="2" fillId="5" borderId="1" xfId="0" applyNumberFormat="1" applyFont="1" applyFill="1" applyBorder="1" applyAlignment="1" applyProtection="1">
      <alignment horizontal="right"/>
      <protection locked="0"/>
    </xf>
    <xf numFmtId="4" fontId="6" fillId="7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20" applyFont="1">
      <alignment/>
      <protection/>
    </xf>
    <xf numFmtId="0" fontId="7" fillId="0" borderId="0" xfId="20">
      <alignment/>
      <protection/>
    </xf>
    <xf numFmtId="4" fontId="10" fillId="5" borderId="1" xfId="0" applyNumberFormat="1" applyFont="1" applyFill="1" applyBorder="1" applyAlignment="1">
      <alignment horizontal="right"/>
    </xf>
    <xf numFmtId="0" fontId="9" fillId="9" borderId="0" xfId="20" applyFont="1" applyFill="1" applyAlignment="1">
      <alignment horizontal="left" wrapText="1"/>
      <protection/>
    </xf>
    <xf numFmtId="49" fontId="6" fillId="10" borderId="1" xfId="0" applyNumberFormat="1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300\Hejn&#253;\SPALOVNA%20PARDUBICE\DPS-UPRAVEN&#201;\OBN_SPAL_NPK_RO_STAVBA\CELKOV&#201;%20N&#193;KLADY%20STAVBY_TECHNOLOGIE\KO%20spalovny%20v%20NPK%20SO01%20stavebn&#237;%20&#269;&#225;st%20R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SO 00 1 Naklady"/>
      <sheetName val="SO 01 1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12935063.489999998</v>
          </cell>
        </row>
        <row r="26">
          <cell r="G26">
            <v>2716363</v>
          </cell>
        </row>
        <row r="29">
          <cell r="G29">
            <v>15651426</v>
          </cell>
          <cell r="J29" t="str">
            <v>CZK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2122-2523-4F02-863F-BFC1D7B2AA9E}">
  <dimension ref="A1:G2"/>
  <sheetViews>
    <sheetView tabSelected="1" workbookViewId="0" topLeftCell="A1">
      <selection activeCell="A2" sqref="A2:G2"/>
    </sheetView>
  </sheetViews>
  <sheetFormatPr defaultColWidth="9.140625" defaultRowHeight="15"/>
  <cols>
    <col min="1" max="16384" width="9.140625" style="34" customWidth="1"/>
  </cols>
  <sheetData>
    <row r="1" ht="15">
      <c r="A1" s="33" t="s">
        <v>145</v>
      </c>
    </row>
    <row r="2" spans="1:7" ht="57.75" customHeight="1">
      <c r="A2" s="36" t="s">
        <v>146</v>
      </c>
      <c r="B2" s="36"/>
      <c r="C2" s="36"/>
      <c r="D2" s="36"/>
      <c r="E2" s="36"/>
      <c r="F2" s="36"/>
      <c r="G2" s="36"/>
    </row>
  </sheetData>
  <sheetProtection sheet="1" selectLockedCells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 topLeftCell="A1">
      <selection activeCell="B2" sqref="B2"/>
    </sheetView>
  </sheetViews>
  <sheetFormatPr defaultColWidth="9.140625" defaultRowHeight="15"/>
  <cols>
    <col min="1" max="1" width="20.57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139</v>
      </c>
      <c r="C2" s="3"/>
    </row>
    <row r="3" spans="1:3" ht="26.25">
      <c r="A3" s="2" t="s">
        <v>3</v>
      </c>
      <c r="B3" s="5" t="s">
        <v>4</v>
      </c>
      <c r="C3" s="3"/>
    </row>
    <row r="4" spans="1:3" ht="15">
      <c r="A4" s="2" t="s">
        <v>5</v>
      </c>
      <c r="B4" s="6" t="s">
        <v>138</v>
      </c>
      <c r="C4" s="3"/>
    </row>
    <row r="5" spans="1:3" ht="15">
      <c r="A5" s="2" t="s">
        <v>6</v>
      </c>
      <c r="B5" s="6" t="s">
        <v>7</v>
      </c>
      <c r="C5" s="3"/>
    </row>
    <row r="6" spans="1:3" ht="15">
      <c r="A6" s="2" t="s">
        <v>8</v>
      </c>
      <c r="B6" s="6" t="s">
        <v>9</v>
      </c>
      <c r="C6" s="3"/>
    </row>
    <row r="7" spans="1:3" ht="15">
      <c r="A7" s="2" t="s">
        <v>10</v>
      </c>
      <c r="B7" s="6" t="s">
        <v>11</v>
      </c>
      <c r="C7" s="3"/>
    </row>
    <row r="8" spans="1:3" ht="15">
      <c r="A8" s="2" t="s">
        <v>12</v>
      </c>
      <c r="B8" s="6" t="s">
        <v>13</v>
      </c>
      <c r="C8" s="3"/>
    </row>
    <row r="9" spans="1:3" ht="15">
      <c r="A9" s="2" t="s">
        <v>14</v>
      </c>
      <c r="B9" s="6"/>
      <c r="C9" s="3"/>
    </row>
    <row r="10" spans="1:3" ht="15">
      <c r="A10" s="2" t="s">
        <v>15</v>
      </c>
      <c r="B10" s="6"/>
      <c r="C10" s="3"/>
    </row>
    <row r="11" spans="1:3" ht="15">
      <c r="A11" s="2" t="s">
        <v>16</v>
      </c>
      <c r="B11" s="6" t="s">
        <v>144</v>
      </c>
      <c r="C11" s="3"/>
    </row>
    <row r="12" spans="1:3" ht="15">
      <c r="A12" s="2" t="s">
        <v>17</v>
      </c>
      <c r="B12" s="6" t="s">
        <v>137</v>
      </c>
      <c r="C12" s="3"/>
    </row>
    <row r="13" spans="1:3" ht="15">
      <c r="A13" s="2" t="s">
        <v>18</v>
      </c>
      <c r="B13" s="6" t="s">
        <v>143</v>
      </c>
      <c r="C13" s="3"/>
    </row>
    <row r="14" spans="1:3" ht="15">
      <c r="A14" s="2" t="s">
        <v>19</v>
      </c>
      <c r="B14" s="6" t="s">
        <v>20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21</v>
      </c>
      <c r="B16" s="8" t="s">
        <v>22</v>
      </c>
      <c r="C16" s="3"/>
    </row>
    <row r="17" spans="1:3" ht="15">
      <c r="A17" s="2" t="s">
        <v>23</v>
      </c>
      <c r="B17" s="8" t="s">
        <v>24</v>
      </c>
      <c r="C17" s="3"/>
    </row>
    <row r="18" spans="1:3" ht="15">
      <c r="A18" s="2" t="s">
        <v>25</v>
      </c>
      <c r="B18" s="8" t="s">
        <v>26</v>
      </c>
      <c r="C18" s="3"/>
    </row>
    <row r="19" spans="1:3" ht="15">
      <c r="A19" s="2" t="s">
        <v>27</v>
      </c>
      <c r="B19" s="8" t="s">
        <v>28</v>
      </c>
      <c r="C19" s="3"/>
    </row>
    <row r="20" spans="1:3" ht="15">
      <c r="A20" s="2" t="s">
        <v>29</v>
      </c>
      <c r="B20" s="8" t="s">
        <v>30</v>
      </c>
      <c r="C20" s="3"/>
    </row>
    <row r="21" spans="1:3" ht="15">
      <c r="A21" s="2" t="s">
        <v>31</v>
      </c>
      <c r="B21" s="8" t="s">
        <v>30</v>
      </c>
      <c r="C21" s="3"/>
    </row>
    <row r="22" spans="1:3" ht="15">
      <c r="A22" s="2" t="s">
        <v>32</v>
      </c>
      <c r="B22" s="8" t="s">
        <v>30</v>
      </c>
      <c r="C22" s="3"/>
    </row>
    <row r="23" spans="1:3" ht="15">
      <c r="A23" s="2" t="s">
        <v>33</v>
      </c>
      <c r="B23" s="8" t="s">
        <v>30</v>
      </c>
      <c r="C23" s="3"/>
    </row>
    <row r="24" spans="1:3" ht="15">
      <c r="A24" s="2" t="s">
        <v>34</v>
      </c>
      <c r="B24" s="8" t="s">
        <v>35</v>
      </c>
      <c r="C24" s="3"/>
    </row>
    <row r="25" spans="1:3" ht="15">
      <c r="A25" s="2" t="s">
        <v>36</v>
      </c>
      <c r="B25" s="8" t="s">
        <v>30</v>
      </c>
      <c r="C25" s="3"/>
    </row>
    <row r="26" spans="1:3" ht="15">
      <c r="A26" s="2" t="s">
        <v>37</v>
      </c>
      <c r="B26" s="8" t="s">
        <v>30</v>
      </c>
      <c r="C26" s="3"/>
    </row>
    <row r="27" spans="1:3" ht="15">
      <c r="A27" s="2" t="s">
        <v>38</v>
      </c>
      <c r="B27" s="8" t="s">
        <v>30</v>
      </c>
      <c r="C27" s="3"/>
    </row>
    <row r="28" spans="1:3" ht="15">
      <c r="A28" s="2" t="s">
        <v>39</v>
      </c>
      <c r="B28" s="8" t="s">
        <v>30</v>
      </c>
      <c r="C28" s="3"/>
    </row>
    <row r="29" spans="1:3" ht="36.75">
      <c r="A29" s="9" t="s">
        <v>40</v>
      </c>
      <c r="B29" s="8" t="s">
        <v>41</v>
      </c>
      <c r="C29" s="3"/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workbookViewId="0" topLeftCell="A1">
      <selection activeCell="A32" sqref="A32"/>
    </sheetView>
  </sheetViews>
  <sheetFormatPr defaultColWidth="9.140625" defaultRowHeight="15"/>
  <cols>
    <col min="1" max="1" width="56.8515625" style="1" bestFit="1" customWidth="1"/>
    <col min="2" max="2" width="10.140625" style="11" bestFit="1" customWidth="1"/>
    <col min="3" max="3" width="13.140625" style="11" bestFit="1" customWidth="1"/>
    <col min="4" max="4" width="9.421875" style="11" bestFit="1" customWidth="1"/>
    <col min="7" max="7" width="9.140625" style="10" hidden="1" customWidth="1"/>
  </cols>
  <sheetData>
    <row r="1" spans="1:5" ht="15">
      <c r="A1" s="2" t="s">
        <v>0</v>
      </c>
      <c r="B1" s="12" t="s">
        <v>120</v>
      </c>
      <c r="C1" s="12" t="s">
        <v>121</v>
      </c>
      <c r="D1" s="12" t="s">
        <v>122</v>
      </c>
      <c r="E1" s="3"/>
    </row>
    <row r="2" spans="1:5" ht="15">
      <c r="A2" s="6" t="s">
        <v>123</v>
      </c>
      <c r="B2" s="18"/>
      <c r="C2" s="18"/>
      <c r="D2" s="18"/>
      <c r="E2" s="3"/>
    </row>
    <row r="3" spans="1:5" ht="15">
      <c r="A3" s="7" t="s">
        <v>124</v>
      </c>
      <c r="B3" s="14">
        <f>('3.list-Rozpočet'!F11+'3.list-Rozpočet'!F15+'3.list-Rozpočet'!F43+'3.list-Rozpočet'!F51+'3.list-Rozpočet'!F58)</f>
        <v>0</v>
      </c>
      <c r="C3" s="14">
        <f>('3.list-Rozpočet'!H11+'3.list-Rozpočet'!H15+'3.list-Rozpočet'!H43+'3.list-Rozpočet'!H51+'3.list-Rozpočet'!H58)</f>
        <v>0</v>
      </c>
      <c r="D3" s="14"/>
      <c r="E3" s="3"/>
    </row>
    <row r="4" spans="1:5" ht="15">
      <c r="A4" s="7" t="s">
        <v>125</v>
      </c>
      <c r="B4" s="14"/>
      <c r="C4" s="14">
        <f>0+0</f>
        <v>0</v>
      </c>
      <c r="D4" s="14"/>
      <c r="E4" s="3"/>
    </row>
    <row r="5" spans="1:5" ht="15">
      <c r="A5" s="8" t="s">
        <v>126</v>
      </c>
      <c r="B5" s="19">
        <f>B3</f>
        <v>0</v>
      </c>
      <c r="C5" s="19">
        <f>C3+C4</f>
        <v>0</v>
      </c>
      <c r="D5" s="19"/>
      <c r="E5" s="3"/>
    </row>
    <row r="6" spans="1:5" ht="15">
      <c r="A6" s="7" t="s">
        <v>127</v>
      </c>
      <c r="B6" s="14">
        <f>B3*'1.list-Parametry'!B16/100</f>
        <v>0</v>
      </c>
      <c r="C6" s="14"/>
      <c r="D6" s="14"/>
      <c r="E6" s="3"/>
    </row>
    <row r="7" spans="1:5" ht="15">
      <c r="A7" s="7"/>
      <c r="B7" s="14"/>
      <c r="C7" s="14"/>
      <c r="D7" s="14"/>
      <c r="E7" s="3"/>
    </row>
    <row r="8" spans="1:5" ht="15">
      <c r="A8" s="7" t="s">
        <v>128</v>
      </c>
      <c r="B8" s="14"/>
      <c r="C8" s="14">
        <f>C5*'1.list-Parametry'!B18/100</f>
        <v>0</v>
      </c>
      <c r="D8" s="14"/>
      <c r="E8" s="3"/>
    </row>
    <row r="9" spans="1:5" ht="24.75">
      <c r="A9" s="20" t="s">
        <v>129</v>
      </c>
      <c r="B9" s="14"/>
      <c r="C9" s="14">
        <f>C5*'1.list-Parametry'!B19/100</f>
        <v>0</v>
      </c>
      <c r="D9" s="14"/>
      <c r="E9" s="3"/>
    </row>
    <row r="10" spans="1:5" ht="15">
      <c r="A10" s="8" t="s">
        <v>130</v>
      </c>
      <c r="B10" s="19">
        <f>B5+B6</f>
        <v>0</v>
      </c>
      <c r="C10" s="19">
        <f>C5+C7+C8+C9</f>
        <v>0</v>
      </c>
      <c r="D10" s="19"/>
      <c r="E10" s="3"/>
    </row>
    <row r="11" spans="1:5" ht="15">
      <c r="A11" s="7" t="s">
        <v>131</v>
      </c>
      <c r="B11" s="14"/>
      <c r="C11" s="14">
        <f>0+0</f>
        <v>0</v>
      </c>
      <c r="D11" s="14"/>
      <c r="E11" s="3"/>
    </row>
    <row r="12" spans="1:5" ht="15">
      <c r="A12" s="8" t="s">
        <v>48</v>
      </c>
      <c r="B12" s="19"/>
      <c r="C12" s="19">
        <f>C10+C11</f>
        <v>0</v>
      </c>
      <c r="D12" s="19"/>
      <c r="E12" s="3"/>
    </row>
    <row r="13" spans="1:5" ht="15">
      <c r="A13" s="6" t="s">
        <v>132</v>
      </c>
      <c r="B13" s="18">
        <f>B10</f>
        <v>0</v>
      </c>
      <c r="C13" s="18">
        <f>C12+C25+C25+C25+C25</f>
        <v>0</v>
      </c>
      <c r="D13" s="18"/>
      <c r="E13" s="3"/>
    </row>
    <row r="14" spans="1:5" ht="15">
      <c r="A14" s="7" t="s">
        <v>13</v>
      </c>
      <c r="B14" s="14"/>
      <c r="C14" s="14"/>
      <c r="D14" s="14"/>
      <c r="E14" s="3"/>
    </row>
    <row r="15" spans="1:5" ht="15">
      <c r="A15" s="4" t="s">
        <v>133</v>
      </c>
      <c r="B15" s="13"/>
      <c r="C15" s="13">
        <f>B13+C13+C25+C25+C25</f>
        <v>0</v>
      </c>
      <c r="D15" s="13"/>
      <c r="E15" s="3"/>
    </row>
    <row r="16" spans="1:5" ht="15">
      <c r="A16" s="7" t="s">
        <v>134</v>
      </c>
      <c r="B16" s="14">
        <f>(SUM('3.list-Rozpočet'!F54:F57))+(SUM('3.list-Rozpočet'!H54:H57))+B6+C7+C8+C9+C25+C25+C25</f>
        <v>0</v>
      </c>
      <c r="C16" s="14">
        <f>B16*'1.list-Parametry'!B29/100</f>
        <v>0</v>
      </c>
      <c r="D16" s="14"/>
      <c r="E16" s="3"/>
    </row>
    <row r="17" spans="1:5" ht="15">
      <c r="A17" s="4" t="s">
        <v>135</v>
      </c>
      <c r="B17" s="13"/>
      <c r="C17" s="13">
        <f>C15+C16+C25</f>
        <v>0</v>
      </c>
      <c r="D17" s="13"/>
      <c r="E17" s="3"/>
    </row>
    <row r="18" spans="1:5" ht="15">
      <c r="A18" s="7" t="s">
        <v>13</v>
      </c>
      <c r="B18" s="14"/>
      <c r="C18" s="14"/>
      <c r="D18" s="14"/>
      <c r="E18" s="3"/>
    </row>
    <row r="19" spans="1:5" ht="15">
      <c r="A19" s="6" t="s">
        <v>136</v>
      </c>
      <c r="B19" s="21" t="s">
        <v>45</v>
      </c>
      <c r="C19" s="21" t="s">
        <v>47</v>
      </c>
      <c r="D19" s="22"/>
      <c r="E19" s="3"/>
    </row>
    <row r="20" spans="1:5" ht="15">
      <c r="A20" s="7" t="s">
        <v>49</v>
      </c>
      <c r="B20" s="14">
        <f>('3.list-Rozpočet'!F11)</f>
        <v>0</v>
      </c>
      <c r="C20" s="14">
        <f>('3.list-Rozpočet'!H11)</f>
        <v>0</v>
      </c>
      <c r="D20" s="14"/>
      <c r="E20" s="3"/>
    </row>
    <row r="21" spans="1:5" ht="15">
      <c r="A21" s="7" t="s">
        <v>64</v>
      </c>
      <c r="B21" s="14">
        <f>('3.list-Rozpočet'!F15)</f>
        <v>0</v>
      </c>
      <c r="C21" s="14">
        <f>('3.list-Rozpočet'!H15)</f>
        <v>0</v>
      </c>
      <c r="D21" s="14"/>
      <c r="E21" s="3"/>
    </row>
    <row r="22" spans="1:5" ht="15">
      <c r="A22" s="7" t="s">
        <v>70</v>
      </c>
      <c r="B22" s="14">
        <f>('3.list-Rozpočet'!F43)</f>
        <v>0</v>
      </c>
      <c r="C22" s="14">
        <f>('3.list-Rozpočet'!H43)</f>
        <v>0</v>
      </c>
      <c r="D22" s="14"/>
      <c r="E22" s="3"/>
    </row>
    <row r="23" spans="1:5" ht="15">
      <c r="A23" s="7" t="s">
        <v>104</v>
      </c>
      <c r="B23" s="14">
        <f>('3.list-Rozpočet'!F51)</f>
        <v>0</v>
      </c>
      <c r="C23" s="14">
        <f>('3.list-Rozpočet'!H51)</f>
        <v>0</v>
      </c>
      <c r="D23" s="14"/>
      <c r="E23" s="3"/>
    </row>
    <row r="24" spans="1:5" ht="15">
      <c r="A24" s="7" t="s">
        <v>115</v>
      </c>
      <c r="B24" s="14">
        <f>('3.list-Rozpočet'!F58)</f>
        <v>0</v>
      </c>
      <c r="C24" s="14">
        <f>('3.list-Rozpočet'!H58)</f>
        <v>0</v>
      </c>
      <c r="D24" s="14"/>
      <c r="E24" s="3"/>
    </row>
  </sheetData>
  <sheetProtection sheet="1" objects="1" scenarios="1" selectLockedCells="1"/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9"/>
  <sheetViews>
    <sheetView workbookViewId="0" topLeftCell="A1">
      <selection activeCell="E5" sqref="E5"/>
    </sheetView>
  </sheetViews>
  <sheetFormatPr defaultColWidth="9.140625" defaultRowHeight="15"/>
  <cols>
    <col min="1" max="1" width="6.140625" style="1" bestFit="1" customWidth="1"/>
    <col min="2" max="2" width="55.7109375" style="24" customWidth="1"/>
    <col min="3" max="3" width="3.57421875" style="1" bestFit="1" customWidth="1"/>
    <col min="4" max="4" width="5.421875" style="11" bestFit="1" customWidth="1"/>
    <col min="5" max="5" width="9.8515625" style="11" bestFit="1" customWidth="1"/>
    <col min="6" max="6" width="13.00390625" style="11" customWidth="1"/>
    <col min="7" max="7" width="8.8515625" style="11" bestFit="1" customWidth="1"/>
    <col min="8" max="8" width="12.57421875" style="11" bestFit="1" customWidth="1"/>
    <col min="9" max="9" width="12.00390625" style="0" customWidth="1"/>
    <col min="11" max="11" width="0.5625" style="10" customWidth="1"/>
  </cols>
  <sheetData>
    <row r="1" spans="1:10" ht="15">
      <c r="A1" s="2" t="s">
        <v>42</v>
      </c>
      <c r="B1" s="9" t="s">
        <v>0</v>
      </c>
      <c r="C1" s="2" t="s">
        <v>43</v>
      </c>
      <c r="D1" s="12" t="s">
        <v>44</v>
      </c>
      <c r="E1" s="12" t="s">
        <v>45</v>
      </c>
      <c r="F1" s="12" t="s">
        <v>46</v>
      </c>
      <c r="G1" s="12" t="s">
        <v>47</v>
      </c>
      <c r="H1" s="12" t="s">
        <v>48</v>
      </c>
      <c r="I1" s="3" t="s">
        <v>140</v>
      </c>
      <c r="J1" s="3"/>
    </row>
    <row r="2" spans="1:10" ht="15">
      <c r="A2" s="4" t="s">
        <v>13</v>
      </c>
      <c r="B2" s="23" t="s">
        <v>49</v>
      </c>
      <c r="C2" s="4" t="s">
        <v>13</v>
      </c>
      <c r="D2" s="13"/>
      <c r="E2" s="13"/>
      <c r="F2" s="13"/>
      <c r="G2" s="13"/>
      <c r="H2" s="13"/>
      <c r="I2" s="3"/>
      <c r="J2" s="3"/>
    </row>
    <row r="3" spans="1:10" ht="72.75">
      <c r="A3" s="7" t="s">
        <v>50</v>
      </c>
      <c r="B3" s="25" t="s">
        <v>51</v>
      </c>
      <c r="C3" s="7" t="s">
        <v>52</v>
      </c>
      <c r="D3" s="14">
        <v>1</v>
      </c>
      <c r="E3" s="28"/>
      <c r="F3" s="14">
        <f aca="true" t="shared" si="0" ref="F3:F10">D3*E3</f>
        <v>0</v>
      </c>
      <c r="G3" s="28"/>
      <c r="H3" s="14">
        <f aca="true" t="shared" si="1" ref="H3:H10">D3*G3</f>
        <v>0</v>
      </c>
      <c r="I3" s="3" t="s">
        <v>142</v>
      </c>
      <c r="J3" s="3"/>
    </row>
    <row r="4" spans="1:10" ht="48.75">
      <c r="A4" s="7" t="s">
        <v>53</v>
      </c>
      <c r="B4" s="20" t="s">
        <v>54</v>
      </c>
      <c r="C4" s="7" t="s">
        <v>52</v>
      </c>
      <c r="D4" s="14">
        <v>1</v>
      </c>
      <c r="E4" s="28"/>
      <c r="F4" s="14">
        <f t="shared" si="0"/>
        <v>0</v>
      </c>
      <c r="G4" s="28"/>
      <c r="H4" s="14">
        <f t="shared" si="1"/>
        <v>0</v>
      </c>
      <c r="I4" s="3" t="s">
        <v>142</v>
      </c>
      <c r="J4" s="3"/>
    </row>
    <row r="5" spans="1:10" ht="48.75">
      <c r="A5" s="7" t="s">
        <v>55</v>
      </c>
      <c r="B5" s="20" t="s">
        <v>54</v>
      </c>
      <c r="C5" s="7" t="s">
        <v>52</v>
      </c>
      <c r="D5" s="14">
        <v>1</v>
      </c>
      <c r="E5" s="28"/>
      <c r="F5" s="14">
        <f t="shared" si="0"/>
        <v>0</v>
      </c>
      <c r="G5" s="28"/>
      <c r="H5" s="14">
        <f t="shared" si="1"/>
        <v>0</v>
      </c>
      <c r="I5" s="3" t="s">
        <v>142</v>
      </c>
      <c r="J5" s="3"/>
    </row>
    <row r="6" spans="1:10" ht="48.75">
      <c r="A6" s="7" t="s">
        <v>56</v>
      </c>
      <c r="B6" s="20" t="s">
        <v>54</v>
      </c>
      <c r="C6" s="7" t="s">
        <v>52</v>
      </c>
      <c r="D6" s="14">
        <v>1</v>
      </c>
      <c r="E6" s="28"/>
      <c r="F6" s="14">
        <f t="shared" si="0"/>
        <v>0</v>
      </c>
      <c r="G6" s="28"/>
      <c r="H6" s="14">
        <f t="shared" si="1"/>
        <v>0</v>
      </c>
      <c r="I6" s="3" t="s">
        <v>142</v>
      </c>
      <c r="J6" s="27"/>
    </row>
    <row r="7" spans="1:10" ht="24.75">
      <c r="A7" s="7" t="s">
        <v>57</v>
      </c>
      <c r="B7" s="20" t="s">
        <v>58</v>
      </c>
      <c r="C7" s="7" t="s">
        <v>52</v>
      </c>
      <c r="D7" s="14">
        <v>1</v>
      </c>
      <c r="E7" s="28"/>
      <c r="F7" s="14">
        <f t="shared" si="0"/>
        <v>0</v>
      </c>
      <c r="G7" s="28"/>
      <c r="H7" s="14">
        <f t="shared" si="1"/>
        <v>0</v>
      </c>
      <c r="I7" s="3" t="s">
        <v>141</v>
      </c>
      <c r="J7" s="3"/>
    </row>
    <row r="8" spans="1:10" ht="24.75">
      <c r="A8" s="7" t="s">
        <v>59</v>
      </c>
      <c r="B8" s="20" t="s">
        <v>58</v>
      </c>
      <c r="C8" s="7" t="s">
        <v>52</v>
      </c>
      <c r="D8" s="14">
        <v>1</v>
      </c>
      <c r="E8" s="28"/>
      <c r="F8" s="14">
        <f t="shared" si="0"/>
        <v>0</v>
      </c>
      <c r="G8" s="28"/>
      <c r="H8" s="14">
        <f t="shared" si="1"/>
        <v>0</v>
      </c>
      <c r="I8" s="3" t="s">
        <v>141</v>
      </c>
      <c r="J8" s="3"/>
    </row>
    <row r="9" spans="1:10" ht="24.75">
      <c r="A9" s="7" t="s">
        <v>60</v>
      </c>
      <c r="B9" s="20" t="s">
        <v>58</v>
      </c>
      <c r="C9" s="7" t="s">
        <v>52</v>
      </c>
      <c r="D9" s="14">
        <v>1</v>
      </c>
      <c r="E9" s="28"/>
      <c r="F9" s="14">
        <f t="shared" si="0"/>
        <v>0</v>
      </c>
      <c r="G9" s="28"/>
      <c r="H9" s="14">
        <f t="shared" si="1"/>
        <v>0</v>
      </c>
      <c r="I9" s="3" t="s">
        <v>141</v>
      </c>
      <c r="J9" s="3"/>
    </row>
    <row r="10" spans="1:10" ht="112.5" customHeight="1">
      <c r="A10" s="7" t="s">
        <v>61</v>
      </c>
      <c r="B10" s="25" t="s">
        <v>62</v>
      </c>
      <c r="C10" s="7" t="s">
        <v>52</v>
      </c>
      <c r="D10" s="14">
        <v>1</v>
      </c>
      <c r="E10" s="28"/>
      <c r="F10" s="14">
        <f t="shared" si="0"/>
        <v>0</v>
      </c>
      <c r="G10" s="28"/>
      <c r="H10" s="14">
        <f t="shared" si="1"/>
        <v>0</v>
      </c>
      <c r="I10" s="3" t="s">
        <v>142</v>
      </c>
      <c r="J10" s="3"/>
    </row>
    <row r="11" spans="1:10" ht="15">
      <c r="A11" s="4" t="s">
        <v>13</v>
      </c>
      <c r="B11" s="23" t="s">
        <v>63</v>
      </c>
      <c r="C11" s="4" t="s">
        <v>13</v>
      </c>
      <c r="D11" s="13"/>
      <c r="E11" s="29"/>
      <c r="F11" s="13">
        <f>SUM(F3:F10)</f>
        <v>0</v>
      </c>
      <c r="G11" s="29"/>
      <c r="H11" s="13">
        <f>SUM(H3:H10)</f>
        <v>0</v>
      </c>
      <c r="I11" s="3"/>
      <c r="J11" s="3"/>
    </row>
    <row r="12" spans="1:10" ht="15">
      <c r="A12" s="4" t="s">
        <v>13</v>
      </c>
      <c r="B12" s="23" t="s">
        <v>64</v>
      </c>
      <c r="C12" s="4" t="s">
        <v>13</v>
      </c>
      <c r="D12" s="13"/>
      <c r="E12" s="29"/>
      <c r="F12" s="13"/>
      <c r="G12" s="29"/>
      <c r="H12" s="13"/>
      <c r="I12" s="3"/>
      <c r="J12" s="3"/>
    </row>
    <row r="13" spans="1:10" ht="48.75">
      <c r="A13" s="7" t="s">
        <v>65</v>
      </c>
      <c r="B13" s="20" t="s">
        <v>66</v>
      </c>
      <c r="C13" s="7" t="s">
        <v>52</v>
      </c>
      <c r="D13" s="14">
        <v>1</v>
      </c>
      <c r="E13" s="28"/>
      <c r="F13" s="14">
        <f>D13*E13</f>
        <v>0</v>
      </c>
      <c r="G13" s="28"/>
      <c r="H13" s="14">
        <f>D13*G13</f>
        <v>0</v>
      </c>
      <c r="I13" s="3" t="s">
        <v>142</v>
      </c>
      <c r="J13" s="3"/>
    </row>
    <row r="14" spans="1:10" ht="24.75">
      <c r="A14" s="7" t="s">
        <v>67</v>
      </c>
      <c r="B14" s="20" t="s">
        <v>68</v>
      </c>
      <c r="C14" s="7" t="s">
        <v>52</v>
      </c>
      <c r="D14" s="14">
        <v>1</v>
      </c>
      <c r="E14" s="28"/>
      <c r="F14" s="14">
        <f>D14*E14</f>
        <v>0</v>
      </c>
      <c r="G14" s="28"/>
      <c r="H14" s="14">
        <f>D14*G14</f>
        <v>0</v>
      </c>
      <c r="I14" s="3" t="s">
        <v>141</v>
      </c>
      <c r="J14" s="3"/>
    </row>
    <row r="15" spans="1:10" ht="15">
      <c r="A15" s="4" t="s">
        <v>13</v>
      </c>
      <c r="B15" s="23" t="s">
        <v>69</v>
      </c>
      <c r="C15" s="4" t="s">
        <v>13</v>
      </c>
      <c r="D15" s="13"/>
      <c r="E15" s="29"/>
      <c r="F15" s="13">
        <f>SUM(F13:F14)</f>
        <v>0</v>
      </c>
      <c r="G15" s="29"/>
      <c r="H15" s="13">
        <f>SUM(H13:H14)</f>
        <v>0</v>
      </c>
      <c r="I15" s="3"/>
      <c r="J15" s="3"/>
    </row>
    <row r="16" spans="1:10" ht="30">
      <c r="A16" s="4" t="s">
        <v>13</v>
      </c>
      <c r="B16" s="26" t="s">
        <v>70</v>
      </c>
      <c r="C16" s="4" t="s">
        <v>13</v>
      </c>
      <c r="D16" s="13"/>
      <c r="E16" s="29"/>
      <c r="F16" s="13"/>
      <c r="G16" s="29"/>
      <c r="H16" s="13"/>
      <c r="I16" s="3"/>
      <c r="J16" s="3"/>
    </row>
    <row r="17" spans="1:10" ht="99" customHeight="1">
      <c r="A17" s="7" t="s">
        <v>71</v>
      </c>
      <c r="B17" s="25" t="s">
        <v>72</v>
      </c>
      <c r="C17" s="7" t="s">
        <v>52</v>
      </c>
      <c r="D17" s="14">
        <v>1</v>
      </c>
      <c r="E17" s="28"/>
      <c r="F17" s="14">
        <f>D17*E17</f>
        <v>0</v>
      </c>
      <c r="G17" s="28"/>
      <c r="H17" s="14">
        <f>D17*G17</f>
        <v>0</v>
      </c>
      <c r="I17" s="3" t="s">
        <v>142</v>
      </c>
      <c r="J17" s="3"/>
    </row>
    <row r="18" spans="1:10" ht="15">
      <c r="A18" s="7" t="s">
        <v>13</v>
      </c>
      <c r="B18" s="20" t="s">
        <v>13</v>
      </c>
      <c r="C18" s="7" t="s">
        <v>13</v>
      </c>
      <c r="D18" s="14"/>
      <c r="E18" s="30"/>
      <c r="F18" s="14"/>
      <c r="G18" s="30"/>
      <c r="H18" s="14"/>
      <c r="I18" s="3"/>
      <c r="J18" s="3"/>
    </row>
    <row r="19" spans="1:10" ht="15">
      <c r="A19" s="15" t="s">
        <v>13</v>
      </c>
      <c r="B19" s="17" t="s">
        <v>73</v>
      </c>
      <c r="C19" s="15" t="s">
        <v>13</v>
      </c>
      <c r="D19" s="16"/>
      <c r="E19" s="31"/>
      <c r="F19" s="16"/>
      <c r="G19" s="31"/>
      <c r="H19" s="16"/>
      <c r="I19" s="3"/>
      <c r="J19" s="3"/>
    </row>
    <row r="20" spans="1:10" ht="15">
      <c r="A20" s="7" t="s">
        <v>74</v>
      </c>
      <c r="B20" s="20" t="s">
        <v>75</v>
      </c>
      <c r="C20" s="7" t="s">
        <v>52</v>
      </c>
      <c r="D20" s="14">
        <v>3</v>
      </c>
      <c r="E20" s="28"/>
      <c r="F20" s="14">
        <f>D20*E20</f>
        <v>0</v>
      </c>
      <c r="G20" s="28"/>
      <c r="H20" s="14">
        <f>D20*G20</f>
        <v>0</v>
      </c>
      <c r="I20" s="3" t="s">
        <v>141</v>
      </c>
      <c r="J20" s="3"/>
    </row>
    <row r="21" spans="1:10" ht="15">
      <c r="A21" s="7" t="s">
        <v>76</v>
      </c>
      <c r="B21" s="20" t="s">
        <v>77</v>
      </c>
      <c r="C21" s="7" t="s">
        <v>52</v>
      </c>
      <c r="D21" s="14">
        <v>1</v>
      </c>
      <c r="E21" s="28"/>
      <c r="F21" s="14">
        <f>D21*E21</f>
        <v>0</v>
      </c>
      <c r="G21" s="28"/>
      <c r="H21" s="14">
        <f>D21*G21</f>
        <v>0</v>
      </c>
      <c r="I21" s="3" t="s">
        <v>141</v>
      </c>
      <c r="J21" s="3"/>
    </row>
    <row r="22" spans="1:10" ht="15">
      <c r="A22" s="15" t="s">
        <v>13</v>
      </c>
      <c r="B22" s="17" t="s">
        <v>78</v>
      </c>
      <c r="C22" s="15" t="s">
        <v>13</v>
      </c>
      <c r="D22" s="16"/>
      <c r="E22" s="31"/>
      <c r="F22" s="16"/>
      <c r="G22" s="31"/>
      <c r="H22" s="16"/>
      <c r="I22" s="3"/>
      <c r="J22" s="3"/>
    </row>
    <row r="23" spans="1:10" ht="15">
      <c r="A23" s="7" t="s">
        <v>79</v>
      </c>
      <c r="B23" s="20" t="s">
        <v>77</v>
      </c>
      <c r="C23" s="7" t="s">
        <v>52</v>
      </c>
      <c r="D23" s="14">
        <v>1</v>
      </c>
      <c r="E23" s="28"/>
      <c r="F23" s="14">
        <f>D23*E23</f>
        <v>0</v>
      </c>
      <c r="G23" s="28"/>
      <c r="H23" s="14">
        <f>D23*G23</f>
        <v>0</v>
      </c>
      <c r="I23" s="3" t="s">
        <v>141</v>
      </c>
      <c r="J23" s="3"/>
    </row>
    <row r="24" spans="1:10" ht="15">
      <c r="A24" s="7" t="s">
        <v>80</v>
      </c>
      <c r="B24" s="20" t="s">
        <v>75</v>
      </c>
      <c r="C24" s="7" t="s">
        <v>52</v>
      </c>
      <c r="D24" s="14">
        <v>1</v>
      </c>
      <c r="E24" s="28"/>
      <c r="F24" s="14">
        <f>D24*E24</f>
        <v>0</v>
      </c>
      <c r="G24" s="28"/>
      <c r="H24" s="14">
        <f>D24*G24</f>
        <v>0</v>
      </c>
      <c r="I24" s="3" t="s">
        <v>141</v>
      </c>
      <c r="J24" s="3"/>
    </row>
    <row r="25" spans="1:10" ht="15">
      <c r="A25" s="7" t="s">
        <v>81</v>
      </c>
      <c r="B25" s="20" t="s">
        <v>82</v>
      </c>
      <c r="C25" s="7" t="s">
        <v>52</v>
      </c>
      <c r="D25" s="14">
        <v>1</v>
      </c>
      <c r="E25" s="28"/>
      <c r="F25" s="14">
        <f>D25*E25</f>
        <v>0</v>
      </c>
      <c r="G25" s="28"/>
      <c r="H25" s="14">
        <f>D25*G25</f>
        <v>0</v>
      </c>
      <c r="I25" s="3" t="s">
        <v>141</v>
      </c>
      <c r="J25" s="3"/>
    </row>
    <row r="26" spans="1:10" ht="15">
      <c r="A26" s="15" t="s">
        <v>13</v>
      </c>
      <c r="B26" s="17" t="s">
        <v>83</v>
      </c>
      <c r="C26" s="15" t="s">
        <v>13</v>
      </c>
      <c r="D26" s="16"/>
      <c r="E26" s="31"/>
      <c r="F26" s="16"/>
      <c r="G26" s="31"/>
      <c r="H26" s="16"/>
      <c r="I26" s="3"/>
      <c r="J26" s="3"/>
    </row>
    <row r="27" spans="1:10" ht="15">
      <c r="A27" s="7" t="s">
        <v>84</v>
      </c>
      <c r="B27" s="20" t="s">
        <v>85</v>
      </c>
      <c r="C27" s="7" t="s">
        <v>52</v>
      </c>
      <c r="D27" s="14">
        <v>4</v>
      </c>
      <c r="E27" s="28"/>
      <c r="F27" s="14">
        <f>D27*E27</f>
        <v>0</v>
      </c>
      <c r="G27" s="28"/>
      <c r="H27" s="14">
        <f>D27*G27</f>
        <v>0</v>
      </c>
      <c r="I27" s="3" t="s">
        <v>141</v>
      </c>
      <c r="J27" s="3"/>
    </row>
    <row r="28" spans="1:10" ht="15">
      <c r="A28" s="15" t="s">
        <v>13</v>
      </c>
      <c r="B28" s="17" t="s">
        <v>86</v>
      </c>
      <c r="C28" s="15" t="s">
        <v>13</v>
      </c>
      <c r="D28" s="16"/>
      <c r="E28" s="31"/>
      <c r="F28" s="16"/>
      <c r="G28" s="31"/>
      <c r="H28" s="16"/>
      <c r="I28" s="3"/>
      <c r="J28" s="3"/>
    </row>
    <row r="29" spans="1:10" ht="15">
      <c r="A29" s="7" t="s">
        <v>87</v>
      </c>
      <c r="B29" s="20" t="s">
        <v>88</v>
      </c>
      <c r="C29" s="7" t="s">
        <v>52</v>
      </c>
      <c r="D29" s="14">
        <v>1</v>
      </c>
      <c r="E29" s="28"/>
      <c r="F29" s="14">
        <f>D29*E29</f>
        <v>0</v>
      </c>
      <c r="G29" s="28"/>
      <c r="H29" s="14">
        <f>D29*G29</f>
        <v>0</v>
      </c>
      <c r="I29" s="3" t="s">
        <v>141</v>
      </c>
      <c r="J29" s="3"/>
    </row>
    <row r="30" spans="1:10" ht="15">
      <c r="A30" s="7" t="s">
        <v>13</v>
      </c>
      <c r="B30" s="20" t="s">
        <v>13</v>
      </c>
      <c r="C30" s="7" t="s">
        <v>13</v>
      </c>
      <c r="D30" s="14"/>
      <c r="E30" s="30"/>
      <c r="F30" s="14"/>
      <c r="G30" s="30"/>
      <c r="H30" s="14"/>
      <c r="I30" s="3"/>
      <c r="J30" s="3"/>
    </row>
    <row r="31" spans="1:10" ht="15">
      <c r="A31" s="7" t="s">
        <v>89</v>
      </c>
      <c r="B31" s="20" t="s">
        <v>90</v>
      </c>
      <c r="C31" s="7" t="s">
        <v>52</v>
      </c>
      <c r="D31" s="14">
        <v>2</v>
      </c>
      <c r="E31" s="28"/>
      <c r="F31" s="14">
        <f>D31*E31</f>
        <v>0</v>
      </c>
      <c r="G31" s="28"/>
      <c r="H31" s="14">
        <f>D31*G31</f>
        <v>0</v>
      </c>
      <c r="I31" s="3" t="s">
        <v>141</v>
      </c>
      <c r="J31" s="3"/>
    </row>
    <row r="32" spans="1:10" ht="26.25">
      <c r="A32" s="15" t="s">
        <v>13</v>
      </c>
      <c r="B32" s="17" t="s">
        <v>91</v>
      </c>
      <c r="C32" s="15" t="s">
        <v>13</v>
      </c>
      <c r="D32" s="16"/>
      <c r="E32" s="31"/>
      <c r="F32" s="16"/>
      <c r="G32" s="31"/>
      <c r="H32" s="16"/>
      <c r="I32" s="3"/>
      <c r="J32" s="3"/>
    </row>
    <row r="33" spans="1:10" ht="15">
      <c r="A33" s="7" t="s">
        <v>92</v>
      </c>
      <c r="B33" s="20" t="s">
        <v>77</v>
      </c>
      <c r="C33" s="7" t="s">
        <v>52</v>
      </c>
      <c r="D33" s="14">
        <v>2</v>
      </c>
      <c r="E33" s="28"/>
      <c r="F33" s="14">
        <f>D33*E33</f>
        <v>0</v>
      </c>
      <c r="G33" s="28"/>
      <c r="H33" s="14">
        <f>D33*G33</f>
        <v>0</v>
      </c>
      <c r="I33" s="3" t="s">
        <v>141</v>
      </c>
      <c r="J33" s="3"/>
    </row>
    <row r="34" spans="1:10" ht="15">
      <c r="A34" s="7" t="s">
        <v>93</v>
      </c>
      <c r="B34" s="20" t="s">
        <v>75</v>
      </c>
      <c r="C34" s="7" t="s">
        <v>52</v>
      </c>
      <c r="D34" s="14">
        <v>4</v>
      </c>
      <c r="E34" s="28"/>
      <c r="F34" s="14">
        <f>D34*E34</f>
        <v>0</v>
      </c>
      <c r="G34" s="28"/>
      <c r="H34" s="14">
        <f>D34*G34</f>
        <v>0</v>
      </c>
      <c r="I34" s="3" t="s">
        <v>141</v>
      </c>
      <c r="J34" s="3"/>
    </row>
    <row r="35" spans="1:10" ht="15">
      <c r="A35" s="7" t="s">
        <v>94</v>
      </c>
      <c r="B35" s="20" t="s">
        <v>82</v>
      </c>
      <c r="C35" s="7" t="s">
        <v>52</v>
      </c>
      <c r="D35" s="14">
        <v>1</v>
      </c>
      <c r="E35" s="28"/>
      <c r="F35" s="14">
        <f>D35*E35</f>
        <v>0</v>
      </c>
      <c r="G35" s="28"/>
      <c r="H35" s="14">
        <f>D35*G35</f>
        <v>0</v>
      </c>
      <c r="I35" s="3" t="s">
        <v>141</v>
      </c>
      <c r="J35" s="3"/>
    </row>
    <row r="36" spans="1:10" ht="15">
      <c r="A36" s="15" t="s">
        <v>13</v>
      </c>
      <c r="B36" s="17" t="s">
        <v>95</v>
      </c>
      <c r="C36" s="15" t="s">
        <v>13</v>
      </c>
      <c r="D36" s="16"/>
      <c r="E36" s="31"/>
      <c r="F36" s="16"/>
      <c r="G36" s="31"/>
      <c r="H36" s="16"/>
      <c r="I36" s="3"/>
      <c r="J36" s="3"/>
    </row>
    <row r="37" spans="1:10" ht="15">
      <c r="A37" s="7" t="s">
        <v>96</v>
      </c>
      <c r="B37" s="20" t="s">
        <v>97</v>
      </c>
      <c r="C37" s="7" t="s">
        <v>52</v>
      </c>
      <c r="D37" s="14">
        <v>4</v>
      </c>
      <c r="E37" s="28"/>
      <c r="F37" s="14">
        <f>D37*E37</f>
        <v>0</v>
      </c>
      <c r="G37" s="28"/>
      <c r="H37" s="14">
        <f>D37*G37</f>
        <v>0</v>
      </c>
      <c r="I37" s="3" t="s">
        <v>141</v>
      </c>
      <c r="J37" s="3"/>
    </row>
    <row r="38" spans="1:10" ht="15">
      <c r="A38" s="15" t="s">
        <v>13</v>
      </c>
      <c r="B38" s="17" t="s">
        <v>98</v>
      </c>
      <c r="C38" s="15" t="s">
        <v>13</v>
      </c>
      <c r="D38" s="16"/>
      <c r="E38" s="31"/>
      <c r="F38" s="16"/>
      <c r="G38" s="31"/>
      <c r="H38" s="16"/>
      <c r="I38" s="3"/>
      <c r="J38" s="3"/>
    </row>
    <row r="39" spans="1:10" ht="15">
      <c r="A39" s="7" t="s">
        <v>13</v>
      </c>
      <c r="B39" s="20" t="s">
        <v>99</v>
      </c>
      <c r="C39" s="7" t="s">
        <v>100</v>
      </c>
      <c r="D39" s="14">
        <v>60</v>
      </c>
      <c r="E39" s="28"/>
      <c r="F39" s="14">
        <f>D39*E39</f>
        <v>0</v>
      </c>
      <c r="G39" s="28"/>
      <c r="H39" s="14">
        <f>D39*G39</f>
        <v>0</v>
      </c>
      <c r="I39" s="3" t="s">
        <v>141</v>
      </c>
      <c r="J39" s="3"/>
    </row>
    <row r="40" spans="1:10" ht="64.5">
      <c r="A40" s="37" t="s">
        <v>13</v>
      </c>
      <c r="B40" s="17" t="s">
        <v>147</v>
      </c>
      <c r="C40" s="15" t="s">
        <v>13</v>
      </c>
      <c r="D40" s="16"/>
      <c r="E40" s="31"/>
      <c r="F40" s="16"/>
      <c r="G40" s="31"/>
      <c r="H40" s="16"/>
      <c r="I40" s="3"/>
      <c r="J40" s="3"/>
    </row>
    <row r="41" spans="1:10" ht="15">
      <c r="A41" s="38" t="s">
        <v>13</v>
      </c>
      <c r="B41" s="20" t="s">
        <v>101</v>
      </c>
      <c r="C41" s="7" t="s">
        <v>102</v>
      </c>
      <c r="D41" s="14">
        <v>3</v>
      </c>
      <c r="E41" s="28"/>
      <c r="F41" s="14">
        <f>D41*E41</f>
        <v>0</v>
      </c>
      <c r="G41" s="32"/>
      <c r="H41" s="14"/>
      <c r="I41" s="3" t="s">
        <v>141</v>
      </c>
      <c r="J41" s="3"/>
    </row>
    <row r="42" spans="1:10" ht="15">
      <c r="A42" s="7" t="s">
        <v>13</v>
      </c>
      <c r="B42" s="20" t="s">
        <v>13</v>
      </c>
      <c r="C42" s="7" t="s">
        <v>13</v>
      </c>
      <c r="D42" s="14"/>
      <c r="E42" s="30"/>
      <c r="F42" s="14"/>
      <c r="G42" s="30"/>
      <c r="H42" s="14"/>
      <c r="I42" s="3"/>
      <c r="J42" s="3"/>
    </row>
    <row r="43" spans="1:10" ht="15">
      <c r="A43" s="4" t="s">
        <v>13</v>
      </c>
      <c r="B43" s="23" t="s">
        <v>103</v>
      </c>
      <c r="C43" s="4" t="s">
        <v>13</v>
      </c>
      <c r="D43" s="13"/>
      <c r="E43" s="29"/>
      <c r="F43" s="13">
        <f>SUM(F17:F42)</f>
        <v>0</v>
      </c>
      <c r="G43" s="29"/>
      <c r="H43" s="13">
        <f>SUM(H17:H42)</f>
        <v>0</v>
      </c>
      <c r="I43" s="3"/>
      <c r="J43" s="3"/>
    </row>
    <row r="44" spans="1:10" ht="15">
      <c r="A44" s="4" t="s">
        <v>13</v>
      </c>
      <c r="B44" s="23" t="s">
        <v>104</v>
      </c>
      <c r="C44" s="4" t="s">
        <v>13</v>
      </c>
      <c r="D44" s="13"/>
      <c r="E44" s="29"/>
      <c r="F44" s="13"/>
      <c r="G44" s="29"/>
      <c r="H44" s="13"/>
      <c r="I44" s="3"/>
      <c r="J44" s="3"/>
    </row>
    <row r="45" spans="1:10" ht="15">
      <c r="A45" s="7" t="s">
        <v>13</v>
      </c>
      <c r="B45" s="20" t="s">
        <v>105</v>
      </c>
      <c r="C45" s="7" t="s">
        <v>13</v>
      </c>
      <c r="D45" s="14"/>
      <c r="E45" s="30"/>
      <c r="F45" s="14"/>
      <c r="G45" s="30"/>
      <c r="H45" s="14"/>
      <c r="I45" s="3"/>
      <c r="J45" s="3"/>
    </row>
    <row r="46" spans="1:10" ht="24.75">
      <c r="A46" s="7" t="s">
        <v>106</v>
      </c>
      <c r="B46" s="20" t="s">
        <v>107</v>
      </c>
      <c r="C46" s="7" t="s">
        <v>52</v>
      </c>
      <c r="D46" s="14">
        <v>1</v>
      </c>
      <c r="E46" s="28"/>
      <c r="F46" s="14">
        <f>D46*E46</f>
        <v>0</v>
      </c>
      <c r="G46" s="28"/>
      <c r="H46" s="14">
        <f>D46*G46</f>
        <v>0</v>
      </c>
      <c r="I46" s="3" t="s">
        <v>142</v>
      </c>
      <c r="J46" s="3"/>
    </row>
    <row r="47" spans="1:10" ht="24.75">
      <c r="A47" s="7" t="s">
        <v>108</v>
      </c>
      <c r="B47" s="20" t="s">
        <v>109</v>
      </c>
      <c r="C47" s="7" t="s">
        <v>52</v>
      </c>
      <c r="D47" s="14">
        <v>2</v>
      </c>
      <c r="E47" s="28"/>
      <c r="F47" s="14">
        <f>D47*E47</f>
        <v>0</v>
      </c>
      <c r="G47" s="28"/>
      <c r="H47" s="14">
        <f>D47*G47</f>
        <v>0</v>
      </c>
      <c r="I47" s="3" t="s">
        <v>142</v>
      </c>
      <c r="J47" s="3"/>
    </row>
    <row r="48" spans="1:10" ht="24.75">
      <c r="A48" s="7" t="s">
        <v>110</v>
      </c>
      <c r="B48" s="20" t="s">
        <v>111</v>
      </c>
      <c r="C48" s="7" t="s">
        <v>52</v>
      </c>
      <c r="D48" s="14">
        <v>2</v>
      </c>
      <c r="E48" s="28"/>
      <c r="F48" s="14">
        <f>D48*E48</f>
        <v>0</v>
      </c>
      <c r="G48" s="28"/>
      <c r="H48" s="14">
        <f>D48*G48</f>
        <v>0</v>
      </c>
      <c r="I48" s="3" t="s">
        <v>142</v>
      </c>
      <c r="J48" s="3"/>
    </row>
    <row r="49" spans="1:10" ht="36.75">
      <c r="A49" s="7" t="s">
        <v>13</v>
      </c>
      <c r="B49" s="20" t="s">
        <v>112</v>
      </c>
      <c r="C49" s="7" t="s">
        <v>100</v>
      </c>
      <c r="D49" s="14">
        <v>30</v>
      </c>
      <c r="E49" s="28"/>
      <c r="F49" s="14">
        <f>D49*E49</f>
        <v>0</v>
      </c>
      <c r="G49" s="28"/>
      <c r="H49" s="14">
        <f>D49*G49</f>
        <v>0</v>
      </c>
      <c r="I49" s="3" t="s">
        <v>142</v>
      </c>
      <c r="J49" s="3"/>
    </row>
    <row r="50" spans="1:10" ht="15">
      <c r="A50" s="7" t="s">
        <v>13</v>
      </c>
      <c r="B50" s="20" t="s">
        <v>113</v>
      </c>
      <c r="C50" s="7" t="s">
        <v>52</v>
      </c>
      <c r="D50" s="14">
        <v>1</v>
      </c>
      <c r="E50" s="30"/>
      <c r="F50" s="14"/>
      <c r="G50" s="28"/>
      <c r="H50" s="14">
        <f>D50*G50</f>
        <v>0</v>
      </c>
      <c r="I50" s="3" t="s">
        <v>142</v>
      </c>
      <c r="J50" s="3"/>
    </row>
    <row r="51" spans="1:10" ht="15">
      <c r="A51" s="4" t="s">
        <v>13</v>
      </c>
      <c r="B51" s="23" t="s">
        <v>114</v>
      </c>
      <c r="C51" s="4" t="s">
        <v>13</v>
      </c>
      <c r="D51" s="13"/>
      <c r="E51" s="29"/>
      <c r="F51" s="13">
        <f>SUM(F45:F50)</f>
        <v>0</v>
      </c>
      <c r="G51" s="29"/>
      <c r="H51" s="13">
        <f>SUM(H45:H50)</f>
        <v>0</v>
      </c>
      <c r="I51" s="3"/>
      <c r="J51" s="3"/>
    </row>
    <row r="52" spans="1:10" ht="30">
      <c r="A52" s="4" t="s">
        <v>13</v>
      </c>
      <c r="B52" s="23" t="s">
        <v>115</v>
      </c>
      <c r="C52" s="4" t="s">
        <v>13</v>
      </c>
      <c r="D52" s="13"/>
      <c r="E52" s="29"/>
      <c r="F52" s="13"/>
      <c r="G52" s="29"/>
      <c r="H52" s="13"/>
      <c r="I52" s="3" t="s">
        <v>141</v>
      </c>
      <c r="J52" s="3"/>
    </row>
    <row r="53" spans="1:10" ht="15">
      <c r="A53" s="7" t="s">
        <v>13</v>
      </c>
      <c r="B53" s="20" t="s">
        <v>148</v>
      </c>
      <c r="C53" s="7" t="s">
        <v>13</v>
      </c>
      <c r="D53" s="14"/>
      <c r="E53" s="30"/>
      <c r="F53" s="14"/>
      <c r="G53" s="30"/>
      <c r="H53" s="14"/>
      <c r="I53" s="3"/>
      <c r="J53" s="3"/>
    </row>
    <row r="54" spans="1:10" ht="24.75">
      <c r="A54" s="7" t="s">
        <v>116</v>
      </c>
      <c r="B54" s="20" t="s">
        <v>117</v>
      </c>
      <c r="C54" s="7" t="s">
        <v>52</v>
      </c>
      <c r="D54" s="14">
        <v>1</v>
      </c>
      <c r="E54" s="28"/>
      <c r="F54" s="14">
        <f>D54*E54</f>
        <v>0</v>
      </c>
      <c r="G54" s="28"/>
      <c r="H54" s="14">
        <f>D54*G54</f>
        <v>0</v>
      </c>
      <c r="I54" s="3" t="s">
        <v>142</v>
      </c>
      <c r="J54" s="3"/>
    </row>
    <row r="55" spans="1:10" ht="24.75">
      <c r="A55" s="38" t="s">
        <v>118</v>
      </c>
      <c r="B55" s="20" t="s">
        <v>111</v>
      </c>
      <c r="C55" s="7" t="s">
        <v>52</v>
      </c>
      <c r="D55" s="35">
        <v>1</v>
      </c>
      <c r="E55" s="28"/>
      <c r="F55" s="14">
        <f>D55*E55</f>
        <v>0</v>
      </c>
      <c r="G55" s="28"/>
      <c r="H55" s="14">
        <f>D55*G55</f>
        <v>0</v>
      </c>
      <c r="I55" s="3" t="s">
        <v>142</v>
      </c>
      <c r="J55" s="3"/>
    </row>
    <row r="56" spans="1:10" ht="36.75">
      <c r="A56" s="7" t="s">
        <v>13</v>
      </c>
      <c r="B56" s="20" t="s">
        <v>112</v>
      </c>
      <c r="C56" s="7" t="s">
        <v>100</v>
      </c>
      <c r="D56" s="14">
        <v>5</v>
      </c>
      <c r="E56" s="28"/>
      <c r="F56" s="14">
        <f>D56*E56</f>
        <v>0</v>
      </c>
      <c r="G56" s="28"/>
      <c r="H56" s="14">
        <f>D56*G56</f>
        <v>0</v>
      </c>
      <c r="I56" s="3" t="s">
        <v>142</v>
      </c>
      <c r="J56" s="3"/>
    </row>
    <row r="57" spans="1:10" ht="15">
      <c r="A57" s="7" t="s">
        <v>13</v>
      </c>
      <c r="B57" s="20" t="s">
        <v>113</v>
      </c>
      <c r="C57" s="7" t="s">
        <v>52</v>
      </c>
      <c r="D57" s="14">
        <v>1</v>
      </c>
      <c r="E57" s="30"/>
      <c r="F57" s="14"/>
      <c r="G57" s="28"/>
      <c r="H57" s="14">
        <f>D57*G57</f>
        <v>0</v>
      </c>
      <c r="I57" s="3" t="s">
        <v>142</v>
      </c>
      <c r="J57" s="3"/>
    </row>
    <row r="58" spans="1:10" ht="15">
      <c r="A58" s="4" t="s">
        <v>13</v>
      </c>
      <c r="B58" s="23" t="s">
        <v>119</v>
      </c>
      <c r="C58" s="4" t="s">
        <v>13</v>
      </c>
      <c r="D58" s="13"/>
      <c r="E58" s="13"/>
      <c r="F58" s="13">
        <f>SUM(F53:F57)</f>
        <v>0</v>
      </c>
      <c r="G58" s="13"/>
      <c r="H58" s="13">
        <f>SUM(H53:H57)</f>
        <v>0</v>
      </c>
      <c r="I58" s="3"/>
      <c r="J58" s="3"/>
    </row>
    <row r="59" spans="1:10" ht="15">
      <c r="A59" s="7" t="s">
        <v>13</v>
      </c>
      <c r="B59" s="20" t="s">
        <v>13</v>
      </c>
      <c r="C59" s="7" t="s">
        <v>13</v>
      </c>
      <c r="D59" s="14"/>
      <c r="E59" s="14"/>
      <c r="F59" s="14"/>
      <c r="G59" s="14"/>
      <c r="H59" s="14"/>
      <c r="I59" s="3"/>
      <c r="J59" s="3"/>
    </row>
  </sheetData>
  <sheetProtection sheet="1" selectLockedCells="1"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</dc:creator>
  <cp:keywords/>
  <dc:description/>
  <cp:lastModifiedBy>Ing. Radim Hejný</cp:lastModifiedBy>
  <cp:lastPrinted>2019-09-03T11:44:21Z</cp:lastPrinted>
  <dcterms:created xsi:type="dcterms:W3CDTF">2017-09-24T17:21:38Z</dcterms:created>
  <dcterms:modified xsi:type="dcterms:W3CDTF">2019-12-19T15:35:49Z</dcterms:modified>
  <cp:category/>
  <cp:version/>
  <cp:contentType/>
  <cp:contentStatus/>
</cp:coreProperties>
</file>