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ses41365\Documents\396136 Dopravci Pardubice\Vozidla\"/>
    </mc:Choice>
  </mc:AlternateContent>
  <bookViews>
    <workbookView xWindow="0" yWindow="0" windowWidth="20490" windowHeight="7680" tabRatio="716" firstSheet="1" activeTab="3"/>
  </bookViews>
  <sheets>
    <sheet name="IMS" sheetId="14" state="veryHidden" r:id="rId1"/>
    <sheet name="Informace" sheetId="16" r:id="rId2"/>
    <sheet name="Nastaveni" sheetId="9" r:id="rId3"/>
    <sheet name="Vozidla" sheetId="5" r:id="rId4"/>
    <sheet name="Technicka kriteria" sheetId="17" r:id="rId5"/>
    <sheet name="Stari vozoveho parku" sheetId="15" r:id="rId6"/>
  </sheets>
  <externalReferences>
    <externalReference r:id="rId7"/>
    <externalReference r:id="rId8"/>
    <externalReference r:id="rId9"/>
  </externalReferences>
  <definedNames>
    <definedName name="HH" localSheetId="0">'[1]NASTAVENI ZADAVATELE'!$H$8</definedName>
    <definedName name="HH" localSheetId="1">Informace!$H$6</definedName>
    <definedName name="HH" localSheetId="5">Nastaveni!#REF!</definedName>
    <definedName name="HH" localSheetId="4">'[2]NASTAVENI ZADAVATELE'!$H$8</definedName>
    <definedName name="HH">Nastaveni!#REF!</definedName>
    <definedName name="KR" comment="Kalendářní rok pro VR" localSheetId="1">[3]Nastaveni!$H$4</definedName>
    <definedName name="KR" comment="Kalendářní rok pro VR">Nastaveni!$H$4</definedName>
    <definedName name="NaPoVo" localSheetId="4">'[2]NABIDKA DOPRAVCE'!$I$4</definedName>
    <definedName name="NaPoVo">'[1]NABIDKA DOPRAVCE'!$I$4</definedName>
    <definedName name="_xlnm.Print_Area" localSheetId="5">'Stari vozoveho parku'!$B$2:$M$18</definedName>
    <definedName name="_xlnm.Print_Area" localSheetId="4">'Technicka kriteria'!$B$2:$M$40</definedName>
    <definedName name="_xlnm.Print_Area" localSheetId="3">Vozidla!$B$2:$AT$88</definedName>
    <definedName name="PopKOD">'[2]NASTAVENI ZADAVATELE'!#REF!</definedName>
    <definedName name="PP" localSheetId="0">'[1]NASTAVENI ZADAVATELE'!$H$10</definedName>
    <definedName name="PP" localSheetId="4">'[2]NASTAVENI ZADAVATELE'!$H$10</definedName>
    <definedName name="PP">Nastaveni!#REF!</definedName>
    <definedName name="PV" localSheetId="1">[3]Nastaveni!$H$8</definedName>
    <definedName name="PV">Nastaveni!#REF!</definedName>
    <definedName name="PVUD" localSheetId="0">[1]Skutecnost!$G$53</definedName>
    <definedName name="PVUD" localSheetId="1">Informace!#REF!</definedName>
    <definedName name="PVUD" localSheetId="5">#REF!</definedName>
    <definedName name="PVUD" localSheetId="4">[2]Skutecnost!$G$53</definedName>
    <definedName name="PVUD">#REF!</definedName>
    <definedName name="SH" localSheetId="0">'[1]NASTAVENI ZADAVATELE'!$F$8</definedName>
    <definedName name="SH" localSheetId="1">Informace!$F$6</definedName>
    <definedName name="SH" localSheetId="5">Nastaveni!#REF!</definedName>
    <definedName name="SH" localSheetId="4">'[2]NASTAVENI ZADAVATELE'!$F$8</definedName>
    <definedName name="SH">Nastaveni!#REF!</definedName>
    <definedName name="SnV" localSheetId="4">'[2]NASTAVENI ZADAVATELE'!#REF!</definedName>
    <definedName name="SnV">'[1]NASTAVENI ZADAVATELE'!$H$17</definedName>
    <definedName name="sPV" localSheetId="4">'[2]NASTAVENI ZADAVATELE'!#REF!</definedName>
    <definedName name="sPV">'[1]NASTAVENI ZADAVATELE'!$H$18</definedName>
    <definedName name="VR" localSheetId="0">'[1]NASTAVENI ZADAVATELE'!$H$6</definedName>
    <definedName name="VR" localSheetId="1">Informace!$D$4</definedName>
    <definedName name="VR" localSheetId="4">'[2]NASTAVENI ZADAVATELE'!$H$7</definedName>
    <definedName name="VR">Nastaveni!$H$3</definedName>
    <definedName name="VV" localSheetId="1">#REF!</definedName>
    <definedName name="VV" localSheetId="5">#REF!</definedName>
    <definedName name="VV">#REF!</definedName>
    <definedName name="VV_nafta" localSheetId="4">'[2]Cenova nabidka NAFTA'!$L$33</definedName>
    <definedName name="VV_nafta">'[1]Cenova nabidka NAFTA'!$L$33</definedName>
    <definedName name="VV_ostatni">#REF!</definedName>
    <definedName name="ZvN" localSheetId="0">'[1]Cenova nabidka NAFTA'!#REF!</definedName>
    <definedName name="ZvN" localSheetId="1">#REF!</definedName>
    <definedName name="ZvN" localSheetId="5">#REF!</definedName>
    <definedName name="ZvN" localSheetId="4">'[2]Cenova nabidka NAFTA'!#REF!</definedName>
    <definedName name="ZvN">#REF!</definedName>
  </definedNames>
  <calcPr calcId="171027"/>
</workbook>
</file>

<file path=xl/calcChain.xml><?xml version="1.0" encoding="utf-8"?>
<calcChain xmlns="http://schemas.openxmlformats.org/spreadsheetml/2006/main">
  <c r="M40" i="17" l="1"/>
  <c r="L40" i="17"/>
  <c r="K40" i="17"/>
  <c r="J40" i="17"/>
  <c r="I40" i="17"/>
  <c r="H40" i="17"/>
  <c r="G40" i="17"/>
  <c r="F40" i="17"/>
  <c r="E40" i="17"/>
  <c r="D40" i="17"/>
  <c r="M38" i="17"/>
  <c r="L38" i="17"/>
  <c r="K38" i="17"/>
  <c r="J38" i="17"/>
  <c r="I38" i="17"/>
  <c r="H38" i="17"/>
  <c r="G38" i="17"/>
  <c r="F38" i="17"/>
  <c r="E38" i="17"/>
  <c r="D38" i="17"/>
  <c r="M36" i="17"/>
  <c r="L36" i="17"/>
  <c r="K36" i="17"/>
  <c r="J36" i="17"/>
  <c r="I36" i="17"/>
  <c r="H36" i="17"/>
  <c r="G36" i="17"/>
  <c r="F36" i="17"/>
  <c r="E36" i="17"/>
  <c r="D36" i="17"/>
  <c r="M34" i="17"/>
  <c r="L34" i="17"/>
  <c r="K34" i="17"/>
  <c r="J34" i="17"/>
  <c r="I34" i="17"/>
  <c r="H34" i="17"/>
  <c r="G34" i="17"/>
  <c r="F34" i="17"/>
  <c r="E34" i="17"/>
  <c r="D34" i="17"/>
  <c r="M31" i="17"/>
  <c r="L31" i="17"/>
  <c r="K31" i="17"/>
  <c r="J31" i="17"/>
  <c r="I31" i="17"/>
  <c r="H31" i="17"/>
  <c r="G31" i="17"/>
  <c r="F31" i="17"/>
  <c r="E31" i="17"/>
  <c r="D31" i="17"/>
  <c r="E26" i="17"/>
  <c r="F26" i="17" s="1"/>
  <c r="G26" i="17" s="1"/>
  <c r="H26" i="17" s="1"/>
  <c r="I26" i="17" s="1"/>
  <c r="J26" i="17" s="1"/>
  <c r="K26" i="17" s="1"/>
  <c r="L26" i="17" s="1"/>
  <c r="M26" i="17" s="1"/>
  <c r="M20" i="17" l="1"/>
  <c r="L20" i="17"/>
  <c r="K20" i="17"/>
  <c r="J20" i="17"/>
  <c r="I20" i="17"/>
  <c r="H20" i="17"/>
  <c r="G20" i="17"/>
  <c r="F20" i="17"/>
  <c r="E20" i="17"/>
  <c r="D20" i="17"/>
  <c r="M19" i="17"/>
  <c r="L19" i="17"/>
  <c r="K19" i="17"/>
  <c r="J19" i="17"/>
  <c r="I19" i="17"/>
  <c r="H19" i="17"/>
  <c r="G19" i="17"/>
  <c r="F19" i="17"/>
  <c r="E19" i="17"/>
  <c r="D19" i="17"/>
  <c r="M18" i="17"/>
  <c r="L18" i="17"/>
  <c r="K18" i="17"/>
  <c r="J18" i="17"/>
  <c r="I18" i="17"/>
  <c r="H18" i="17"/>
  <c r="G18" i="17"/>
  <c r="F18" i="17"/>
  <c r="E18" i="17"/>
  <c r="D18" i="17"/>
  <c r="M17" i="17"/>
  <c r="L17" i="17"/>
  <c r="K17" i="17"/>
  <c r="J17" i="17"/>
  <c r="I17" i="17"/>
  <c r="H17" i="17"/>
  <c r="G17" i="17"/>
  <c r="F17" i="17"/>
  <c r="E17" i="17"/>
  <c r="D17" i="17"/>
  <c r="M16" i="17"/>
  <c r="L16" i="17"/>
  <c r="K16" i="17"/>
  <c r="J16" i="17"/>
  <c r="I16" i="17"/>
  <c r="H16" i="17"/>
  <c r="G16" i="17"/>
  <c r="F16" i="17"/>
  <c r="E16" i="17"/>
  <c r="D16" i="17"/>
  <c r="M15" i="17"/>
  <c r="L15" i="17"/>
  <c r="K15" i="17"/>
  <c r="J15" i="17"/>
  <c r="I15" i="17"/>
  <c r="H15" i="17"/>
  <c r="G15" i="17"/>
  <c r="F15" i="17"/>
  <c r="E15" i="17"/>
  <c r="D15" i="17"/>
  <c r="M14" i="17"/>
  <c r="L14" i="17"/>
  <c r="K14" i="17"/>
  <c r="J14" i="17"/>
  <c r="I14" i="17"/>
  <c r="H14" i="17"/>
  <c r="G14" i="17"/>
  <c r="F14" i="17"/>
  <c r="E14" i="17"/>
  <c r="D14" i="17"/>
  <c r="M13" i="17"/>
  <c r="L13" i="17"/>
  <c r="K13" i="17"/>
  <c r="J13" i="17"/>
  <c r="I13" i="17"/>
  <c r="H13" i="17"/>
  <c r="G13" i="17"/>
  <c r="F13" i="17"/>
  <c r="E13" i="17"/>
  <c r="D13" i="17"/>
  <c r="M12" i="17"/>
  <c r="L12" i="17"/>
  <c r="K12" i="17"/>
  <c r="J12" i="17"/>
  <c r="I12" i="17"/>
  <c r="H12" i="17"/>
  <c r="G12" i="17"/>
  <c r="F12" i="17"/>
  <c r="E12" i="17"/>
  <c r="D12" i="17"/>
  <c r="M11" i="17"/>
  <c r="L11" i="17"/>
  <c r="K11" i="17"/>
  <c r="J11" i="17"/>
  <c r="I11" i="17"/>
  <c r="H11" i="17"/>
  <c r="G11" i="17"/>
  <c r="F11" i="17"/>
  <c r="E11" i="17"/>
  <c r="D11" i="17"/>
  <c r="E6" i="17" l="1"/>
  <c r="F6" i="17" s="1"/>
  <c r="G6" i="17" s="1"/>
  <c r="H6" i="17" s="1"/>
  <c r="I6" i="17" s="1"/>
  <c r="J6" i="17" s="1"/>
  <c r="K6" i="17" s="1"/>
  <c r="L6" i="17" s="1"/>
  <c r="M6" i="17" s="1"/>
  <c r="AT63" i="5" l="1"/>
  <c r="AS63" i="5"/>
  <c r="AR63" i="5"/>
  <c r="AQ63" i="5"/>
  <c r="AP63" i="5"/>
  <c r="AO63" i="5"/>
  <c r="AN63" i="5"/>
  <c r="AM63" i="5"/>
  <c r="AL63" i="5"/>
  <c r="AK63" i="5"/>
  <c r="AT62" i="5"/>
  <c r="AS62" i="5"/>
  <c r="AR62" i="5"/>
  <c r="AQ62" i="5"/>
  <c r="AP62" i="5"/>
  <c r="AO62" i="5"/>
  <c r="AN62" i="5"/>
  <c r="AM62" i="5"/>
  <c r="AL62" i="5"/>
  <c r="AK62" i="5"/>
  <c r="AT61" i="5"/>
  <c r="AS61" i="5"/>
  <c r="AR61" i="5"/>
  <c r="AQ61" i="5"/>
  <c r="AP61" i="5"/>
  <c r="AO61" i="5"/>
  <c r="AN61" i="5"/>
  <c r="AM61" i="5"/>
  <c r="AL61" i="5"/>
  <c r="AK61" i="5"/>
  <c r="AT60" i="5"/>
  <c r="AS60" i="5"/>
  <c r="AR60" i="5"/>
  <c r="AQ60" i="5"/>
  <c r="AP60" i="5"/>
  <c r="AO60" i="5"/>
  <c r="AN60" i="5"/>
  <c r="AM60" i="5"/>
  <c r="AL60" i="5"/>
  <c r="BG33" i="5" l="1"/>
  <c r="BC33" i="5"/>
  <c r="AY33" i="5"/>
  <c r="BB34" i="5"/>
  <c r="BF34" i="5"/>
  <c r="AY34" i="5"/>
  <c r="BC34" i="5"/>
  <c r="BG34" i="5"/>
  <c r="AZ34" i="5"/>
  <c r="BD34" i="5"/>
  <c r="AX34" i="5"/>
  <c r="BA34" i="5"/>
  <c r="BE34" i="5"/>
  <c r="AZ33" i="5"/>
  <c r="BD33" i="5"/>
  <c r="BA33" i="5"/>
  <c r="BE33" i="5"/>
  <c r="BB33" i="5"/>
  <c r="BF33" i="5"/>
  <c r="AK60" i="5"/>
  <c r="AT31" i="5"/>
  <c r="M8" i="17" s="1"/>
  <c r="AS31" i="5"/>
  <c r="L8" i="17" s="1"/>
  <c r="AR31" i="5"/>
  <c r="K8" i="17" s="1"/>
  <c r="AQ31" i="5"/>
  <c r="J8" i="17" s="1"/>
  <c r="AP31" i="5"/>
  <c r="I8" i="17" s="1"/>
  <c r="AO31" i="5"/>
  <c r="H8" i="17" s="1"/>
  <c r="AN31" i="5"/>
  <c r="G8" i="17" s="1"/>
  <c r="AM31" i="5"/>
  <c r="F8" i="17" s="1"/>
  <c r="AL31" i="5"/>
  <c r="E8" i="17" s="1"/>
  <c r="AK31" i="5"/>
  <c r="D8" i="17" s="1"/>
  <c r="AT30" i="5"/>
  <c r="AS30" i="5"/>
  <c r="AR30" i="5"/>
  <c r="AQ30" i="5"/>
  <c r="AP30" i="5"/>
  <c r="AO30" i="5"/>
  <c r="AN30" i="5"/>
  <c r="AM30" i="5"/>
  <c r="AL30" i="5"/>
  <c r="AK30" i="5"/>
  <c r="D7" i="17" s="1"/>
  <c r="AK34" i="5"/>
  <c r="AL34" i="5"/>
  <c r="AM34" i="5"/>
  <c r="AN34" i="5"/>
  <c r="AO34" i="5"/>
  <c r="AP34" i="5"/>
  <c r="AQ34" i="5"/>
  <c r="AR34" i="5"/>
  <c r="AS34" i="5"/>
  <c r="AT34" i="5"/>
  <c r="AK35" i="5"/>
  <c r="AL35" i="5"/>
  <c r="AM35" i="5"/>
  <c r="AN35" i="5"/>
  <c r="AO35" i="5"/>
  <c r="AP35" i="5"/>
  <c r="AQ35" i="5"/>
  <c r="AR35" i="5"/>
  <c r="AS35" i="5"/>
  <c r="AT35" i="5"/>
  <c r="AK36" i="5"/>
  <c r="AL36" i="5"/>
  <c r="AM36" i="5"/>
  <c r="AN36" i="5"/>
  <c r="AO36" i="5"/>
  <c r="AP36" i="5"/>
  <c r="AQ36" i="5"/>
  <c r="AR36" i="5"/>
  <c r="AS36" i="5"/>
  <c r="AT36" i="5"/>
  <c r="AK37" i="5"/>
  <c r="AL37" i="5"/>
  <c r="AM37" i="5"/>
  <c r="AN37" i="5"/>
  <c r="AO37" i="5"/>
  <c r="AP37" i="5"/>
  <c r="AQ37" i="5"/>
  <c r="AR37" i="5"/>
  <c r="AS37" i="5"/>
  <c r="AT37" i="5"/>
  <c r="AK38" i="5"/>
  <c r="AL38" i="5"/>
  <c r="AM38" i="5"/>
  <c r="AN38" i="5"/>
  <c r="AO38" i="5"/>
  <c r="AP38" i="5"/>
  <c r="AQ38" i="5"/>
  <c r="AR38" i="5"/>
  <c r="AS38" i="5"/>
  <c r="AT38" i="5"/>
  <c r="AK39" i="5"/>
  <c r="AL39" i="5"/>
  <c r="AM39" i="5"/>
  <c r="AN39" i="5"/>
  <c r="AO39" i="5"/>
  <c r="AP39" i="5"/>
  <c r="AQ39" i="5"/>
  <c r="AR39" i="5"/>
  <c r="AS39" i="5"/>
  <c r="AT39" i="5"/>
  <c r="AK40" i="5"/>
  <c r="AL40" i="5"/>
  <c r="AM40" i="5"/>
  <c r="AN40" i="5"/>
  <c r="AO40" i="5"/>
  <c r="AP40" i="5"/>
  <c r="AQ40" i="5"/>
  <c r="AR40" i="5"/>
  <c r="AS40" i="5"/>
  <c r="AT40" i="5"/>
  <c r="AK41" i="5"/>
  <c r="AL41" i="5"/>
  <c r="AM41" i="5"/>
  <c r="AN41" i="5"/>
  <c r="AO41" i="5"/>
  <c r="AP41" i="5"/>
  <c r="AQ41" i="5"/>
  <c r="AR41" i="5"/>
  <c r="AS41" i="5"/>
  <c r="AT41" i="5"/>
  <c r="AK42" i="5"/>
  <c r="AL42" i="5"/>
  <c r="AM42" i="5"/>
  <c r="AN42" i="5"/>
  <c r="AO42" i="5"/>
  <c r="AP42" i="5"/>
  <c r="AQ42" i="5"/>
  <c r="AR42" i="5"/>
  <c r="AS42" i="5"/>
  <c r="AT42" i="5"/>
  <c r="AK43" i="5"/>
  <c r="AL43" i="5"/>
  <c r="AM43" i="5"/>
  <c r="AN43" i="5"/>
  <c r="AO43" i="5"/>
  <c r="AP43" i="5"/>
  <c r="AQ43" i="5"/>
  <c r="AR43" i="5"/>
  <c r="AS43" i="5"/>
  <c r="AT43" i="5"/>
  <c r="AK44" i="5"/>
  <c r="AL44" i="5"/>
  <c r="AM44" i="5"/>
  <c r="AN44" i="5"/>
  <c r="AO44" i="5"/>
  <c r="AP44" i="5"/>
  <c r="AQ44" i="5"/>
  <c r="AR44" i="5"/>
  <c r="AS44" i="5"/>
  <c r="AT44" i="5"/>
  <c r="AK45" i="5"/>
  <c r="AL45" i="5"/>
  <c r="AM45" i="5"/>
  <c r="AN45" i="5"/>
  <c r="AO45" i="5"/>
  <c r="AP45" i="5"/>
  <c r="AQ45" i="5"/>
  <c r="AR45" i="5"/>
  <c r="AS45" i="5"/>
  <c r="AT45" i="5"/>
  <c r="AK46" i="5"/>
  <c r="AL46" i="5"/>
  <c r="AM46" i="5"/>
  <c r="AN46" i="5"/>
  <c r="AO46" i="5"/>
  <c r="AP46" i="5"/>
  <c r="AQ46" i="5"/>
  <c r="AR46" i="5"/>
  <c r="AS46" i="5"/>
  <c r="AT46" i="5"/>
  <c r="AK47" i="5"/>
  <c r="AL47" i="5"/>
  <c r="AM47" i="5"/>
  <c r="AN47" i="5"/>
  <c r="AO47" i="5"/>
  <c r="AP47" i="5"/>
  <c r="AQ47" i="5"/>
  <c r="AR47" i="5"/>
  <c r="AS47" i="5"/>
  <c r="AT47" i="5"/>
  <c r="AK48" i="5"/>
  <c r="AL48" i="5"/>
  <c r="AM48" i="5"/>
  <c r="AN48" i="5"/>
  <c r="AO48" i="5"/>
  <c r="AP48" i="5"/>
  <c r="AQ48" i="5"/>
  <c r="AR48" i="5"/>
  <c r="AS48" i="5"/>
  <c r="AT48" i="5"/>
  <c r="AK49" i="5"/>
  <c r="AL49" i="5"/>
  <c r="AM49" i="5"/>
  <c r="AN49" i="5"/>
  <c r="AO49" i="5"/>
  <c r="AP49" i="5"/>
  <c r="AQ49" i="5"/>
  <c r="AR49" i="5"/>
  <c r="AS49" i="5"/>
  <c r="AT49" i="5"/>
  <c r="AK50" i="5"/>
  <c r="AL50" i="5"/>
  <c r="AM50" i="5"/>
  <c r="AN50" i="5"/>
  <c r="AO50" i="5"/>
  <c r="AP50" i="5"/>
  <c r="AQ50" i="5"/>
  <c r="AR50" i="5"/>
  <c r="AS50" i="5"/>
  <c r="AT50" i="5"/>
  <c r="AK51" i="5"/>
  <c r="AL51" i="5"/>
  <c r="AM51" i="5"/>
  <c r="AN51" i="5"/>
  <c r="AO51" i="5"/>
  <c r="AP51" i="5"/>
  <c r="AQ51" i="5"/>
  <c r="AR51" i="5"/>
  <c r="AS51" i="5"/>
  <c r="AT51" i="5"/>
  <c r="AK52" i="5"/>
  <c r="AL52" i="5"/>
  <c r="AM52" i="5"/>
  <c r="AN52" i="5"/>
  <c r="AO52" i="5"/>
  <c r="AP52" i="5"/>
  <c r="AQ52" i="5"/>
  <c r="AR52" i="5"/>
  <c r="AS52" i="5"/>
  <c r="AT52" i="5"/>
  <c r="AK53" i="5"/>
  <c r="AL53" i="5"/>
  <c r="AM53" i="5"/>
  <c r="AN53" i="5"/>
  <c r="AO53" i="5"/>
  <c r="AP53" i="5"/>
  <c r="AQ53" i="5"/>
  <c r="AR53" i="5"/>
  <c r="AS53" i="5"/>
  <c r="AT53" i="5"/>
  <c r="AK54" i="5"/>
  <c r="AL54" i="5"/>
  <c r="AM54" i="5"/>
  <c r="AN54" i="5"/>
  <c r="AO54" i="5"/>
  <c r="AP54" i="5"/>
  <c r="AQ54" i="5"/>
  <c r="AR54" i="5"/>
  <c r="AS54" i="5"/>
  <c r="AT54" i="5"/>
  <c r="AK55" i="5"/>
  <c r="AL55" i="5"/>
  <c r="AM55" i="5"/>
  <c r="AN55" i="5"/>
  <c r="AO55" i="5"/>
  <c r="AP55" i="5"/>
  <c r="AQ55" i="5"/>
  <c r="AR55" i="5"/>
  <c r="AS55" i="5"/>
  <c r="AT55" i="5"/>
  <c r="M7" i="17" l="1"/>
  <c r="BG30" i="5"/>
  <c r="L7" i="17"/>
  <c r="BF30" i="5"/>
  <c r="BE30" i="5"/>
  <c r="K7" i="17"/>
  <c r="BD30" i="5"/>
  <c r="J7" i="17"/>
  <c r="I7" i="17"/>
  <c r="BC30" i="5"/>
  <c r="BB30" i="5"/>
  <c r="H7" i="17"/>
  <c r="G7" i="17"/>
  <c r="BA30" i="5"/>
  <c r="AZ30" i="5"/>
  <c r="F7" i="17"/>
  <c r="E7" i="17"/>
  <c r="AY30" i="5"/>
  <c r="AX33"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29" i="5"/>
  <c r="A1" i="5" l="1"/>
  <c r="G7" i="15" l="1"/>
  <c r="K7" i="15"/>
  <c r="I7" i="15"/>
  <c r="J7" i="15"/>
  <c r="H7" i="15"/>
  <c r="L7" i="15"/>
  <c r="E7" i="15"/>
  <c r="M7" i="15"/>
  <c r="F7" i="15"/>
  <c r="D7" i="15"/>
  <c r="AL32" i="5"/>
  <c r="AM32" i="5"/>
  <c r="AN32" i="5"/>
  <c r="AO32" i="5"/>
  <c r="AP32" i="5"/>
  <c r="AQ32" i="5"/>
  <c r="AR32" i="5"/>
  <c r="AS32" i="5"/>
  <c r="AT32" i="5"/>
  <c r="AK32" i="5"/>
  <c r="D9" i="17" s="1"/>
  <c r="M9" i="17" l="1"/>
  <c r="L9" i="17"/>
  <c r="K9" i="17"/>
  <c r="J9" i="17"/>
  <c r="I9" i="17"/>
  <c r="H9" i="17"/>
  <c r="G9" i="17"/>
  <c r="F9" i="17"/>
  <c r="E9" i="17"/>
  <c r="D15" i="15"/>
  <c r="E15" i="15" s="1"/>
  <c r="F15" i="15" s="1"/>
  <c r="G15" i="15" s="1"/>
  <c r="H15" i="15" s="1"/>
  <c r="I15" i="15" s="1"/>
  <c r="J15" i="15" s="1"/>
  <c r="K15" i="15" s="1"/>
  <c r="L15" i="15" s="1"/>
  <c r="M15" i="15" s="1"/>
  <c r="D6" i="15"/>
  <c r="E6" i="15" s="1"/>
  <c r="F6" i="15" s="1"/>
  <c r="G6" i="15" s="1"/>
  <c r="H6" i="15" s="1"/>
  <c r="I6" i="15" s="1"/>
  <c r="J6" i="15" s="1"/>
  <c r="K6" i="15" s="1"/>
  <c r="L6" i="15" s="1"/>
  <c r="M6" i="15" s="1"/>
  <c r="AX6" i="5" l="1"/>
  <c r="AY6" i="5" s="1"/>
  <c r="AZ6" i="5" s="1"/>
  <c r="BA6" i="5" s="1"/>
  <c r="BB6" i="5" s="1"/>
  <c r="BC6" i="5" s="1"/>
  <c r="BD6" i="5" s="1"/>
  <c r="BE6" i="5" s="1"/>
  <c r="BF6" i="5" s="1"/>
  <c r="BG6" i="5" s="1"/>
  <c r="X105" i="5" l="1"/>
  <c r="Y105" i="5"/>
  <c r="Z105" i="5"/>
  <c r="AA105" i="5"/>
  <c r="AB105" i="5"/>
  <c r="AC105" i="5"/>
  <c r="AD105" i="5"/>
  <c r="AE105" i="5"/>
  <c r="AF105" i="5"/>
  <c r="AG105" i="5"/>
  <c r="X106" i="5"/>
  <c r="Y106" i="5"/>
  <c r="Z106" i="5"/>
  <c r="AA106" i="5"/>
  <c r="AB106" i="5"/>
  <c r="AC106" i="5"/>
  <c r="AD106" i="5"/>
  <c r="AE106" i="5"/>
  <c r="AF106" i="5"/>
  <c r="AG106" i="5"/>
  <c r="X107" i="5"/>
  <c r="Y107" i="5"/>
  <c r="Z107" i="5"/>
  <c r="AA107" i="5"/>
  <c r="AB107" i="5"/>
  <c r="AC107" i="5"/>
  <c r="AD107" i="5"/>
  <c r="AE107" i="5"/>
  <c r="AF107" i="5"/>
  <c r="AG107" i="5"/>
  <c r="X108" i="5"/>
  <c r="Y108" i="5"/>
  <c r="Z108" i="5"/>
  <c r="AA108" i="5"/>
  <c r="AB108" i="5"/>
  <c r="AC108" i="5"/>
  <c r="AD108" i="5"/>
  <c r="AE108" i="5"/>
  <c r="AF108" i="5"/>
  <c r="AG108" i="5"/>
  <c r="X109" i="5"/>
  <c r="Y109" i="5"/>
  <c r="Z109" i="5"/>
  <c r="AA109" i="5"/>
  <c r="AB109" i="5"/>
  <c r="AC109" i="5"/>
  <c r="AD109" i="5"/>
  <c r="AE109" i="5"/>
  <c r="AF109" i="5"/>
  <c r="AG109" i="5"/>
  <c r="X110" i="5"/>
  <c r="Y110" i="5"/>
  <c r="Z110" i="5"/>
  <c r="AA110" i="5"/>
  <c r="AB110" i="5"/>
  <c r="AC110" i="5"/>
  <c r="AD110" i="5"/>
  <c r="AE110" i="5"/>
  <c r="AF110" i="5"/>
  <c r="AG110" i="5"/>
  <c r="X111" i="5"/>
  <c r="Y111" i="5"/>
  <c r="Z111" i="5"/>
  <c r="AA111" i="5"/>
  <c r="AB111" i="5"/>
  <c r="AC111" i="5"/>
  <c r="AD111" i="5"/>
  <c r="AE111" i="5"/>
  <c r="AF111" i="5"/>
  <c r="AG111" i="5"/>
  <c r="X112" i="5"/>
  <c r="Y112" i="5"/>
  <c r="Z112" i="5"/>
  <c r="AA112" i="5"/>
  <c r="AB112" i="5"/>
  <c r="AC112" i="5"/>
  <c r="AD112" i="5"/>
  <c r="AE112" i="5"/>
  <c r="AF112" i="5"/>
  <c r="AG112" i="5"/>
  <c r="X113" i="5"/>
  <c r="Y113" i="5"/>
  <c r="Z113" i="5"/>
  <c r="AA113" i="5"/>
  <c r="AB113" i="5"/>
  <c r="AC113" i="5"/>
  <c r="AD113" i="5"/>
  <c r="AE113" i="5"/>
  <c r="AF113" i="5"/>
  <c r="AG113" i="5"/>
  <c r="X114" i="5"/>
  <c r="Y114" i="5"/>
  <c r="Z114" i="5"/>
  <c r="AA114" i="5"/>
  <c r="AB114" i="5"/>
  <c r="AC114" i="5"/>
  <c r="AD114" i="5"/>
  <c r="AE114" i="5"/>
  <c r="AF114" i="5"/>
  <c r="AG114" i="5"/>
  <c r="X115" i="5"/>
  <c r="Y115" i="5"/>
  <c r="Z115" i="5"/>
  <c r="AA115" i="5"/>
  <c r="AB115" i="5"/>
  <c r="AC115" i="5"/>
  <c r="AD115" i="5"/>
  <c r="AE115" i="5"/>
  <c r="AF115" i="5"/>
  <c r="AG115" i="5"/>
  <c r="X116" i="5"/>
  <c r="Y116" i="5"/>
  <c r="Z116" i="5"/>
  <c r="AA116" i="5"/>
  <c r="AB116" i="5"/>
  <c r="AC116" i="5"/>
  <c r="AD116" i="5"/>
  <c r="AE116" i="5"/>
  <c r="AF116" i="5"/>
  <c r="AG116" i="5"/>
  <c r="X117" i="5"/>
  <c r="Y117" i="5"/>
  <c r="Z117" i="5"/>
  <c r="AA117" i="5"/>
  <c r="AB117" i="5"/>
  <c r="AC117" i="5"/>
  <c r="AD117" i="5"/>
  <c r="AE117" i="5"/>
  <c r="AF117" i="5"/>
  <c r="AG117" i="5"/>
  <c r="X118" i="5"/>
  <c r="Y118" i="5"/>
  <c r="Z118" i="5"/>
  <c r="AA118" i="5"/>
  <c r="AB118" i="5"/>
  <c r="AC118" i="5"/>
  <c r="AD118" i="5"/>
  <c r="AE118" i="5"/>
  <c r="AF118" i="5"/>
  <c r="AG118" i="5"/>
  <c r="X119" i="5"/>
  <c r="Y119" i="5"/>
  <c r="Z119" i="5"/>
  <c r="AA119" i="5"/>
  <c r="AB119" i="5"/>
  <c r="AC119" i="5"/>
  <c r="AD119" i="5"/>
  <c r="AE119" i="5"/>
  <c r="AF119" i="5"/>
  <c r="AG119" i="5"/>
  <c r="X120" i="5"/>
  <c r="Y120" i="5"/>
  <c r="Z120" i="5"/>
  <c r="AA120" i="5"/>
  <c r="AB120" i="5"/>
  <c r="AC120" i="5"/>
  <c r="AD120" i="5"/>
  <c r="AE120" i="5"/>
  <c r="AF120" i="5"/>
  <c r="AG120" i="5"/>
  <c r="X121" i="5"/>
  <c r="Y121" i="5"/>
  <c r="Z121" i="5"/>
  <c r="AA121" i="5"/>
  <c r="AB121" i="5"/>
  <c r="AC121" i="5"/>
  <c r="AD121" i="5"/>
  <c r="AE121" i="5"/>
  <c r="AF121" i="5"/>
  <c r="AG121" i="5"/>
  <c r="X122" i="5"/>
  <c r="Y122" i="5"/>
  <c r="Z122" i="5"/>
  <c r="AA122" i="5"/>
  <c r="AB122" i="5"/>
  <c r="AC122" i="5"/>
  <c r="AD122" i="5"/>
  <c r="AE122" i="5"/>
  <c r="AF122" i="5"/>
  <c r="AG122" i="5"/>
  <c r="X123" i="5"/>
  <c r="Y123" i="5"/>
  <c r="Z123" i="5"/>
  <c r="AA123" i="5"/>
  <c r="AB123" i="5"/>
  <c r="AC123" i="5"/>
  <c r="AD123" i="5"/>
  <c r="AE123" i="5"/>
  <c r="AF123" i="5"/>
  <c r="AG123" i="5"/>
  <c r="X124" i="5"/>
  <c r="Y124" i="5"/>
  <c r="Z124" i="5"/>
  <c r="AA124" i="5"/>
  <c r="AB124" i="5"/>
  <c r="AC124" i="5"/>
  <c r="AD124" i="5"/>
  <c r="AE124" i="5"/>
  <c r="AF124" i="5"/>
  <c r="AG124" i="5"/>
  <c r="AK6" i="5" l="1"/>
  <c r="M6" i="5"/>
  <c r="N6" i="5" s="1"/>
  <c r="O6" i="5" s="1"/>
  <c r="P6" i="5" s="1"/>
  <c r="Q6" i="5" s="1"/>
  <c r="R6" i="5" s="1"/>
  <c r="S6" i="5" s="1"/>
  <c r="T6" i="5" s="1"/>
  <c r="U6" i="5" s="1"/>
  <c r="V6" i="5" s="1"/>
  <c r="AL6" i="5" l="1"/>
  <c r="AM6" i="5" l="1"/>
  <c r="AN6" i="5" l="1"/>
  <c r="AS82" i="5"/>
  <c r="AQ82" i="5"/>
  <c r="AM82" i="5"/>
  <c r="AM80" i="5"/>
  <c r="AK80" i="5"/>
  <c r="AT73" i="5"/>
  <c r="AS73" i="5"/>
  <c r="AR73" i="5"/>
  <c r="AQ73" i="5"/>
  <c r="AN73" i="5"/>
  <c r="AM73" i="5"/>
  <c r="AL73" i="5"/>
  <c r="AK73" i="5"/>
  <c r="AT71" i="5"/>
  <c r="AS71" i="5"/>
  <c r="AR71" i="5"/>
  <c r="AQ71" i="5"/>
  <c r="AP71" i="5"/>
  <c r="AO71" i="5"/>
  <c r="AN71" i="5"/>
  <c r="AM71" i="5"/>
  <c r="AL71" i="5"/>
  <c r="AK71" i="5"/>
  <c r="AT70" i="5"/>
  <c r="AS70" i="5"/>
  <c r="AR70" i="5"/>
  <c r="AQ70" i="5"/>
  <c r="AP70" i="5"/>
  <c r="AO70" i="5"/>
  <c r="AN70" i="5"/>
  <c r="AM70" i="5"/>
  <c r="AL70" i="5"/>
  <c r="AK70" i="5"/>
  <c r="AT69" i="5"/>
  <c r="AS69" i="5"/>
  <c r="AR69" i="5"/>
  <c r="AQ69" i="5"/>
  <c r="AP69" i="5"/>
  <c r="AO69" i="5"/>
  <c r="AN69" i="5"/>
  <c r="AM69" i="5"/>
  <c r="AL69" i="5"/>
  <c r="AK69" i="5"/>
  <c r="AT68" i="5"/>
  <c r="AS68" i="5"/>
  <c r="AR68" i="5"/>
  <c r="AQ68" i="5"/>
  <c r="AP68" i="5"/>
  <c r="AO68" i="5"/>
  <c r="AN68" i="5"/>
  <c r="AM68" i="5"/>
  <c r="AL68" i="5"/>
  <c r="AK68" i="5"/>
  <c r="AT67" i="5"/>
  <c r="AS67" i="5"/>
  <c r="AR67" i="5"/>
  <c r="AQ67" i="5"/>
  <c r="AP67" i="5"/>
  <c r="AO67" i="5"/>
  <c r="AN67" i="5"/>
  <c r="AM67" i="5"/>
  <c r="AL67" i="5"/>
  <c r="AK67" i="5"/>
  <c r="X30" i="5"/>
  <c r="Y30" i="5"/>
  <c r="Z30" i="5"/>
  <c r="AA30" i="5"/>
  <c r="AB30" i="5"/>
  <c r="AO73" i="5" s="1"/>
  <c r="AC30" i="5"/>
  <c r="AP73" i="5" s="1"/>
  <c r="AD30" i="5"/>
  <c r="AE30" i="5"/>
  <c r="AF30" i="5"/>
  <c r="AG30" i="5"/>
  <c r="X31" i="5"/>
  <c r="AK78" i="5" s="1"/>
  <c r="Y31" i="5"/>
  <c r="AL78" i="5" s="1"/>
  <c r="Z31" i="5"/>
  <c r="AM78" i="5" s="1"/>
  <c r="AA31" i="5"/>
  <c r="AN78" i="5" s="1"/>
  <c r="AB31" i="5"/>
  <c r="AO78" i="5" s="1"/>
  <c r="AC31" i="5"/>
  <c r="AP78" i="5" s="1"/>
  <c r="AD31" i="5"/>
  <c r="AQ78" i="5" s="1"/>
  <c r="AE31" i="5"/>
  <c r="AR78" i="5" s="1"/>
  <c r="AF31" i="5"/>
  <c r="AS78" i="5" s="1"/>
  <c r="AG31" i="5"/>
  <c r="AT78" i="5" s="1"/>
  <c r="X32" i="5"/>
  <c r="Y32" i="5"/>
  <c r="Z32" i="5"/>
  <c r="AA32" i="5"/>
  <c r="AB32" i="5"/>
  <c r="AC32" i="5"/>
  <c r="AD32" i="5"/>
  <c r="AE32" i="5"/>
  <c r="AF32" i="5"/>
  <c r="AG32" i="5"/>
  <c r="X33" i="5"/>
  <c r="Y33" i="5"/>
  <c r="Z33" i="5"/>
  <c r="AA33" i="5"/>
  <c r="AB33" i="5"/>
  <c r="AC33" i="5"/>
  <c r="AD33" i="5"/>
  <c r="AE33" i="5"/>
  <c r="AF33" i="5"/>
  <c r="AG33" i="5"/>
  <c r="X34" i="5"/>
  <c r="Y34" i="5"/>
  <c r="Z34" i="5"/>
  <c r="AA34" i="5"/>
  <c r="AB34" i="5"/>
  <c r="AC34" i="5"/>
  <c r="AD34" i="5"/>
  <c r="AE34" i="5"/>
  <c r="AF34" i="5"/>
  <c r="AG34" i="5"/>
  <c r="X35" i="5"/>
  <c r="Y35" i="5"/>
  <c r="Z35" i="5"/>
  <c r="AA35" i="5"/>
  <c r="AB35" i="5"/>
  <c r="AC35" i="5"/>
  <c r="AD35" i="5"/>
  <c r="AE35" i="5"/>
  <c r="AF35" i="5"/>
  <c r="AG35" i="5"/>
  <c r="X36" i="5"/>
  <c r="Y36" i="5"/>
  <c r="Z36" i="5"/>
  <c r="AA36" i="5"/>
  <c r="AB36" i="5"/>
  <c r="AC36" i="5"/>
  <c r="AD36" i="5"/>
  <c r="AE36" i="5"/>
  <c r="AF36" i="5"/>
  <c r="AG36" i="5"/>
  <c r="X37" i="5"/>
  <c r="Y37" i="5"/>
  <c r="Z37" i="5"/>
  <c r="AA37" i="5"/>
  <c r="AB37" i="5"/>
  <c r="AC37" i="5"/>
  <c r="AD37" i="5"/>
  <c r="AE37" i="5"/>
  <c r="AF37" i="5"/>
  <c r="AG37" i="5"/>
  <c r="X38" i="5"/>
  <c r="Y38" i="5"/>
  <c r="Z38" i="5"/>
  <c r="AA38" i="5"/>
  <c r="AB38" i="5"/>
  <c r="AC38" i="5"/>
  <c r="AD38" i="5"/>
  <c r="AE38" i="5"/>
  <c r="AF38" i="5"/>
  <c r="AG38" i="5"/>
  <c r="X39" i="5"/>
  <c r="Y39" i="5"/>
  <c r="Z39" i="5"/>
  <c r="AA39" i="5"/>
  <c r="AB39" i="5"/>
  <c r="AC39" i="5"/>
  <c r="AD39" i="5"/>
  <c r="AE39" i="5"/>
  <c r="AF39" i="5"/>
  <c r="AG39" i="5"/>
  <c r="X40" i="5"/>
  <c r="Y40" i="5"/>
  <c r="Z40" i="5"/>
  <c r="AA40" i="5"/>
  <c r="AB40" i="5"/>
  <c r="AC40" i="5"/>
  <c r="AD40" i="5"/>
  <c r="AE40" i="5"/>
  <c r="AF40" i="5"/>
  <c r="AG40" i="5"/>
  <c r="X41" i="5"/>
  <c r="Y41" i="5"/>
  <c r="Z41" i="5"/>
  <c r="AA41" i="5"/>
  <c r="AB41" i="5"/>
  <c r="AC41" i="5"/>
  <c r="AD41" i="5"/>
  <c r="AE41" i="5"/>
  <c r="AF41" i="5"/>
  <c r="AG41" i="5"/>
  <c r="X42" i="5"/>
  <c r="Y42" i="5"/>
  <c r="Z42" i="5"/>
  <c r="AA42" i="5"/>
  <c r="AB42" i="5"/>
  <c r="AC42" i="5"/>
  <c r="AD42" i="5"/>
  <c r="AE42" i="5"/>
  <c r="AF42" i="5"/>
  <c r="AG42" i="5"/>
  <c r="X43" i="5"/>
  <c r="Y43" i="5"/>
  <c r="Z43" i="5"/>
  <c r="AA43" i="5"/>
  <c r="AB43" i="5"/>
  <c r="AC43" i="5"/>
  <c r="AD43" i="5"/>
  <c r="AE43" i="5"/>
  <c r="AF43" i="5"/>
  <c r="AG43" i="5"/>
  <c r="X44" i="5"/>
  <c r="Y44" i="5"/>
  <c r="Z44" i="5"/>
  <c r="AA44" i="5"/>
  <c r="AB44" i="5"/>
  <c r="AC44" i="5"/>
  <c r="AD44" i="5"/>
  <c r="AE44" i="5"/>
  <c r="AF44" i="5"/>
  <c r="AG44" i="5"/>
  <c r="X45" i="5"/>
  <c r="Y45" i="5"/>
  <c r="Z45" i="5"/>
  <c r="AA45" i="5"/>
  <c r="AB45" i="5"/>
  <c r="AC45" i="5"/>
  <c r="AD45" i="5"/>
  <c r="AE45" i="5"/>
  <c r="AF45" i="5"/>
  <c r="AG45" i="5"/>
  <c r="X46" i="5"/>
  <c r="Y46" i="5"/>
  <c r="Z46" i="5"/>
  <c r="AA46" i="5"/>
  <c r="AB46" i="5"/>
  <c r="AC46" i="5"/>
  <c r="AD46" i="5"/>
  <c r="AE46" i="5"/>
  <c r="AF46" i="5"/>
  <c r="AG46" i="5"/>
  <c r="X47" i="5"/>
  <c r="Y47" i="5"/>
  <c r="Z47" i="5"/>
  <c r="AA47" i="5"/>
  <c r="AB47" i="5"/>
  <c r="AC47" i="5"/>
  <c r="AD47" i="5"/>
  <c r="AE47" i="5"/>
  <c r="AF47" i="5"/>
  <c r="AG47" i="5"/>
  <c r="X48" i="5"/>
  <c r="Y48" i="5"/>
  <c r="Z48" i="5"/>
  <c r="AA48" i="5"/>
  <c r="AB48" i="5"/>
  <c r="AC48" i="5"/>
  <c r="AD48" i="5"/>
  <c r="AE48" i="5"/>
  <c r="AF48" i="5"/>
  <c r="AG48" i="5"/>
  <c r="X49" i="5"/>
  <c r="Y49" i="5"/>
  <c r="Z49" i="5"/>
  <c r="AA49" i="5"/>
  <c r="AB49" i="5"/>
  <c r="AC49" i="5"/>
  <c r="AD49" i="5"/>
  <c r="AE49" i="5"/>
  <c r="AF49" i="5"/>
  <c r="AG49" i="5"/>
  <c r="X50" i="5"/>
  <c r="Y50" i="5"/>
  <c r="Z50" i="5"/>
  <c r="AA50" i="5"/>
  <c r="AB50" i="5"/>
  <c r="AC50" i="5"/>
  <c r="AD50" i="5"/>
  <c r="AE50" i="5"/>
  <c r="AF50" i="5"/>
  <c r="AG50" i="5"/>
  <c r="X51" i="5"/>
  <c r="Y51" i="5"/>
  <c r="Z51" i="5"/>
  <c r="AA51" i="5"/>
  <c r="AB51" i="5"/>
  <c r="AC51" i="5"/>
  <c r="AD51" i="5"/>
  <c r="AE51" i="5"/>
  <c r="AF51" i="5"/>
  <c r="AG51" i="5"/>
  <c r="X52" i="5"/>
  <c r="Y52" i="5"/>
  <c r="AL80" i="5" s="1"/>
  <c r="Z52" i="5"/>
  <c r="AA52" i="5"/>
  <c r="AN80" i="5" s="1"/>
  <c r="AB52" i="5"/>
  <c r="AC52" i="5"/>
  <c r="AD52" i="5"/>
  <c r="AE52" i="5"/>
  <c r="AF52" i="5"/>
  <c r="AG52" i="5"/>
  <c r="X53" i="5"/>
  <c r="Y53" i="5"/>
  <c r="Z53" i="5"/>
  <c r="AA53" i="5"/>
  <c r="AB53" i="5"/>
  <c r="AC53" i="5"/>
  <c r="AD53" i="5"/>
  <c r="AE53" i="5"/>
  <c r="AF53" i="5"/>
  <c r="AG53" i="5"/>
  <c r="X54" i="5"/>
  <c r="AK82" i="5" s="1"/>
  <c r="Y54" i="5"/>
  <c r="AL82" i="5" s="1"/>
  <c r="Z54" i="5"/>
  <c r="AA54" i="5"/>
  <c r="AN82" i="5" s="1"/>
  <c r="AB54" i="5"/>
  <c r="AO82" i="5" s="1"/>
  <c r="AC54" i="5"/>
  <c r="AP82" i="5" s="1"/>
  <c r="AD54" i="5"/>
  <c r="AE54" i="5"/>
  <c r="AR82" i="5" s="1"/>
  <c r="AF54" i="5"/>
  <c r="AG54" i="5"/>
  <c r="AT82" i="5" s="1"/>
  <c r="X55" i="5"/>
  <c r="Y55" i="5"/>
  <c r="Z55" i="5"/>
  <c r="AA55" i="5"/>
  <c r="AB55" i="5"/>
  <c r="AC55" i="5"/>
  <c r="AD55" i="5"/>
  <c r="AE55" i="5"/>
  <c r="AF55" i="5"/>
  <c r="AG55" i="5"/>
  <c r="X56" i="5"/>
  <c r="Y56" i="5"/>
  <c r="Z56" i="5"/>
  <c r="AA56" i="5"/>
  <c r="AB56" i="5"/>
  <c r="AC56" i="5"/>
  <c r="AD56" i="5"/>
  <c r="AE56" i="5"/>
  <c r="AF56" i="5"/>
  <c r="AG56" i="5"/>
  <c r="X57" i="5"/>
  <c r="Y57" i="5"/>
  <c r="Z57" i="5"/>
  <c r="AA57" i="5"/>
  <c r="AB57" i="5"/>
  <c r="AC57" i="5"/>
  <c r="AD57" i="5"/>
  <c r="AE57" i="5"/>
  <c r="AF57" i="5"/>
  <c r="AG57" i="5"/>
  <c r="X58" i="5"/>
  <c r="Y58" i="5"/>
  <c r="Z58" i="5"/>
  <c r="AA58" i="5"/>
  <c r="AB58" i="5"/>
  <c r="AC58" i="5"/>
  <c r="AD58" i="5"/>
  <c r="AE58" i="5"/>
  <c r="AF58" i="5"/>
  <c r="AG58" i="5"/>
  <c r="X59" i="5"/>
  <c r="Y59" i="5"/>
  <c r="Z59" i="5"/>
  <c r="AA59" i="5"/>
  <c r="AB59" i="5"/>
  <c r="AC59" i="5"/>
  <c r="AD59" i="5"/>
  <c r="AE59" i="5"/>
  <c r="AF59" i="5"/>
  <c r="AG59" i="5"/>
  <c r="X60" i="5"/>
  <c r="Y60" i="5"/>
  <c r="Z60" i="5"/>
  <c r="AA60" i="5"/>
  <c r="AB60" i="5"/>
  <c r="AC60" i="5"/>
  <c r="AD60" i="5"/>
  <c r="AE60" i="5"/>
  <c r="AF60" i="5"/>
  <c r="AG60" i="5"/>
  <c r="X61" i="5"/>
  <c r="Y61" i="5"/>
  <c r="Z61" i="5"/>
  <c r="AA61" i="5"/>
  <c r="AB61" i="5"/>
  <c r="AC61" i="5"/>
  <c r="AD61" i="5"/>
  <c r="AE61" i="5"/>
  <c r="AF61" i="5"/>
  <c r="AG61" i="5"/>
  <c r="X62" i="5"/>
  <c r="AK84" i="5" s="1"/>
  <c r="Y62" i="5"/>
  <c r="Z62" i="5"/>
  <c r="AA62" i="5"/>
  <c r="AB62" i="5"/>
  <c r="AC62" i="5"/>
  <c r="AD62" i="5"/>
  <c r="AE62" i="5"/>
  <c r="AF62" i="5"/>
  <c r="AG62" i="5"/>
  <c r="X63" i="5"/>
  <c r="Y63" i="5"/>
  <c r="Z63" i="5"/>
  <c r="AA63" i="5"/>
  <c r="AB63" i="5"/>
  <c r="AC63" i="5"/>
  <c r="AD63" i="5"/>
  <c r="AE63" i="5"/>
  <c r="AF63" i="5"/>
  <c r="AG63" i="5"/>
  <c r="X64" i="5"/>
  <c r="Y64" i="5"/>
  <c r="Z64" i="5"/>
  <c r="AA64" i="5"/>
  <c r="AB64" i="5"/>
  <c r="AC64" i="5"/>
  <c r="AD64" i="5"/>
  <c r="AE64" i="5"/>
  <c r="AF64" i="5"/>
  <c r="AG64" i="5"/>
  <c r="X65" i="5"/>
  <c r="Y65" i="5"/>
  <c r="Z65" i="5"/>
  <c r="AA65" i="5"/>
  <c r="AB65" i="5"/>
  <c r="AC65" i="5"/>
  <c r="AD65" i="5"/>
  <c r="AE65" i="5"/>
  <c r="AF65" i="5"/>
  <c r="AG65" i="5"/>
  <c r="X66" i="5"/>
  <c r="Y66" i="5"/>
  <c r="Z66" i="5"/>
  <c r="AA66" i="5"/>
  <c r="AB66" i="5"/>
  <c r="AC66" i="5"/>
  <c r="AD66" i="5"/>
  <c r="AE66" i="5"/>
  <c r="AF66" i="5"/>
  <c r="AG66" i="5"/>
  <c r="X67" i="5"/>
  <c r="Y67" i="5"/>
  <c r="Z67" i="5"/>
  <c r="AA67" i="5"/>
  <c r="AB67" i="5"/>
  <c r="AC67" i="5"/>
  <c r="AD67" i="5"/>
  <c r="AE67" i="5"/>
  <c r="AF67" i="5"/>
  <c r="AG67" i="5"/>
  <c r="X68" i="5"/>
  <c r="Y68" i="5"/>
  <c r="Z68" i="5"/>
  <c r="AA68" i="5"/>
  <c r="AB68" i="5"/>
  <c r="AC68" i="5"/>
  <c r="AD68" i="5"/>
  <c r="AE68" i="5"/>
  <c r="AF68" i="5"/>
  <c r="AG68" i="5"/>
  <c r="X69" i="5"/>
  <c r="Y69" i="5"/>
  <c r="Z69" i="5"/>
  <c r="AA69" i="5"/>
  <c r="AB69" i="5"/>
  <c r="AC69" i="5"/>
  <c r="AD69" i="5"/>
  <c r="AE69" i="5"/>
  <c r="AF69" i="5"/>
  <c r="AG69" i="5"/>
  <c r="X70" i="5"/>
  <c r="Y70" i="5"/>
  <c r="Z70" i="5"/>
  <c r="AA70" i="5"/>
  <c r="AB70" i="5"/>
  <c r="AC70" i="5"/>
  <c r="AD70" i="5"/>
  <c r="AE70" i="5"/>
  <c r="AF70" i="5"/>
  <c r="AG70" i="5"/>
  <c r="X71" i="5"/>
  <c r="Y71" i="5"/>
  <c r="Z71" i="5"/>
  <c r="AA71" i="5"/>
  <c r="AB71" i="5"/>
  <c r="AC71" i="5"/>
  <c r="AD71" i="5"/>
  <c r="AE71" i="5"/>
  <c r="AF71" i="5"/>
  <c r="AG71" i="5"/>
  <c r="X72" i="5"/>
  <c r="Y72" i="5"/>
  <c r="Z72" i="5"/>
  <c r="AA72" i="5"/>
  <c r="AB72" i="5"/>
  <c r="AC72" i="5"/>
  <c r="AD72" i="5"/>
  <c r="AE72" i="5"/>
  <c r="AF72" i="5"/>
  <c r="AG72" i="5"/>
  <c r="X73" i="5"/>
  <c r="Y73" i="5"/>
  <c r="Z73" i="5"/>
  <c r="AA73" i="5"/>
  <c r="AB73" i="5"/>
  <c r="AC73" i="5"/>
  <c r="AD73" i="5"/>
  <c r="AE73" i="5"/>
  <c r="AF73" i="5"/>
  <c r="AG73" i="5"/>
  <c r="X74" i="5"/>
  <c r="Y74" i="5"/>
  <c r="Z74" i="5"/>
  <c r="AA74" i="5"/>
  <c r="AB74" i="5"/>
  <c r="AC74" i="5"/>
  <c r="AD74" i="5"/>
  <c r="AE74" i="5"/>
  <c r="AF74" i="5"/>
  <c r="AG74" i="5"/>
  <c r="X75" i="5"/>
  <c r="Y75" i="5"/>
  <c r="Z75" i="5"/>
  <c r="AA75" i="5"/>
  <c r="AB75" i="5"/>
  <c r="AC75" i="5"/>
  <c r="AD75" i="5"/>
  <c r="AE75" i="5"/>
  <c r="AF75" i="5"/>
  <c r="AG75" i="5"/>
  <c r="X76" i="5"/>
  <c r="Y76" i="5"/>
  <c r="Z76" i="5"/>
  <c r="AA76" i="5"/>
  <c r="AB76" i="5"/>
  <c r="AC76" i="5"/>
  <c r="AD76" i="5"/>
  <c r="AE76" i="5"/>
  <c r="AF76" i="5"/>
  <c r="AG76" i="5"/>
  <c r="X77" i="5"/>
  <c r="Y77" i="5"/>
  <c r="Z77" i="5"/>
  <c r="AA77" i="5"/>
  <c r="AB77" i="5"/>
  <c r="AC77" i="5"/>
  <c r="AD77" i="5"/>
  <c r="AE77" i="5"/>
  <c r="AF77" i="5"/>
  <c r="AG77" i="5"/>
  <c r="X78" i="5"/>
  <c r="Y78" i="5"/>
  <c r="Z78" i="5"/>
  <c r="AA78" i="5"/>
  <c r="AB78" i="5"/>
  <c r="AC78" i="5"/>
  <c r="AD78" i="5"/>
  <c r="AE78" i="5"/>
  <c r="AF78" i="5"/>
  <c r="AG78" i="5"/>
  <c r="X79" i="5"/>
  <c r="Y79" i="5"/>
  <c r="Z79" i="5"/>
  <c r="AA79" i="5"/>
  <c r="AB79" i="5"/>
  <c r="AC79" i="5"/>
  <c r="AD79" i="5"/>
  <c r="AE79" i="5"/>
  <c r="AF79" i="5"/>
  <c r="AG79" i="5"/>
  <c r="X80" i="5"/>
  <c r="Y80" i="5"/>
  <c r="Z80" i="5"/>
  <c r="AA80" i="5"/>
  <c r="AB80" i="5"/>
  <c r="AC80" i="5"/>
  <c r="AD80" i="5"/>
  <c r="AE80" i="5"/>
  <c r="AF80" i="5"/>
  <c r="AG80" i="5"/>
  <c r="X81" i="5"/>
  <c r="Y81" i="5"/>
  <c r="Z81" i="5"/>
  <c r="AA81" i="5"/>
  <c r="AB81" i="5"/>
  <c r="AC81" i="5"/>
  <c r="AD81" i="5"/>
  <c r="AE81" i="5"/>
  <c r="AF81" i="5"/>
  <c r="AG81" i="5"/>
  <c r="X82" i="5"/>
  <c r="Y82" i="5"/>
  <c r="Z82" i="5"/>
  <c r="AA82" i="5"/>
  <c r="AB82" i="5"/>
  <c r="AC82" i="5"/>
  <c r="AD82" i="5"/>
  <c r="AE82" i="5"/>
  <c r="AF82" i="5"/>
  <c r="AG82" i="5"/>
  <c r="X83" i="5"/>
  <c r="Y83" i="5"/>
  <c r="Z83" i="5"/>
  <c r="AA83" i="5"/>
  <c r="AB83" i="5"/>
  <c r="AC83" i="5"/>
  <c r="AD83" i="5"/>
  <c r="AE83" i="5"/>
  <c r="AF83" i="5"/>
  <c r="AG83" i="5"/>
  <c r="X84" i="5"/>
  <c r="Y84" i="5"/>
  <c r="Z84" i="5"/>
  <c r="AA84" i="5"/>
  <c r="AB84" i="5"/>
  <c r="AC84" i="5"/>
  <c r="AD84" i="5"/>
  <c r="AE84" i="5"/>
  <c r="AF84" i="5"/>
  <c r="AG84" i="5"/>
  <c r="X85" i="5"/>
  <c r="Y85" i="5"/>
  <c r="Z85" i="5"/>
  <c r="AA85" i="5"/>
  <c r="AB85" i="5"/>
  <c r="AC85" i="5"/>
  <c r="AD85" i="5"/>
  <c r="AE85" i="5"/>
  <c r="AF85" i="5"/>
  <c r="AG85" i="5"/>
  <c r="X86" i="5"/>
  <c r="Y86" i="5"/>
  <c r="Z86" i="5"/>
  <c r="AA86" i="5"/>
  <c r="AB86" i="5"/>
  <c r="AC86" i="5"/>
  <c r="AD86" i="5"/>
  <c r="AE86" i="5"/>
  <c r="AF86" i="5"/>
  <c r="AG86" i="5"/>
  <c r="X87" i="5"/>
  <c r="Y87" i="5"/>
  <c r="Z87" i="5"/>
  <c r="AA87" i="5"/>
  <c r="AB87" i="5"/>
  <c r="AC87" i="5"/>
  <c r="AD87" i="5"/>
  <c r="AE87" i="5"/>
  <c r="AF87" i="5"/>
  <c r="AG87" i="5"/>
  <c r="X88" i="5"/>
  <c r="Y88" i="5"/>
  <c r="Z88" i="5"/>
  <c r="AA88" i="5"/>
  <c r="AB88" i="5"/>
  <c r="AC88" i="5"/>
  <c r="AD88" i="5"/>
  <c r="AE88" i="5"/>
  <c r="AF88" i="5"/>
  <c r="AG88" i="5"/>
  <c r="X89" i="5"/>
  <c r="Y89" i="5"/>
  <c r="Z89" i="5"/>
  <c r="AA89" i="5"/>
  <c r="AB89" i="5"/>
  <c r="AC89" i="5"/>
  <c r="AD89" i="5"/>
  <c r="AE89" i="5"/>
  <c r="AF89" i="5"/>
  <c r="AG89" i="5"/>
  <c r="X90" i="5"/>
  <c r="Y90" i="5"/>
  <c r="Z90" i="5"/>
  <c r="AA90" i="5"/>
  <c r="AB90" i="5"/>
  <c r="AC90" i="5"/>
  <c r="AD90" i="5"/>
  <c r="AE90" i="5"/>
  <c r="AF90" i="5"/>
  <c r="AG90" i="5"/>
  <c r="X91" i="5"/>
  <c r="Y91" i="5"/>
  <c r="Z91" i="5"/>
  <c r="AA91" i="5"/>
  <c r="AB91" i="5"/>
  <c r="AC91" i="5"/>
  <c r="AD91" i="5"/>
  <c r="AE91" i="5"/>
  <c r="AF91" i="5"/>
  <c r="AG91" i="5"/>
  <c r="X92" i="5"/>
  <c r="Y92" i="5"/>
  <c r="Z92" i="5"/>
  <c r="AA92" i="5"/>
  <c r="AB92" i="5"/>
  <c r="AC92" i="5"/>
  <c r="AD92" i="5"/>
  <c r="AE92" i="5"/>
  <c r="AF92" i="5"/>
  <c r="AG92" i="5"/>
  <c r="X93" i="5"/>
  <c r="Y93" i="5"/>
  <c r="Z93" i="5"/>
  <c r="AA93" i="5"/>
  <c r="AB93" i="5"/>
  <c r="AC93" i="5"/>
  <c r="AD93" i="5"/>
  <c r="AE93" i="5"/>
  <c r="AF93" i="5"/>
  <c r="AG93" i="5"/>
  <c r="X94" i="5"/>
  <c r="Y94" i="5"/>
  <c r="Z94" i="5"/>
  <c r="AA94" i="5"/>
  <c r="AB94" i="5"/>
  <c r="AC94" i="5"/>
  <c r="AD94" i="5"/>
  <c r="AE94" i="5"/>
  <c r="AF94" i="5"/>
  <c r="AG94" i="5"/>
  <c r="X95" i="5"/>
  <c r="Y95" i="5"/>
  <c r="Z95" i="5"/>
  <c r="AA95" i="5"/>
  <c r="AB95" i="5"/>
  <c r="AC95" i="5"/>
  <c r="AD95" i="5"/>
  <c r="AE95" i="5"/>
  <c r="AF95" i="5"/>
  <c r="AG95" i="5"/>
  <c r="X96" i="5"/>
  <c r="Y96" i="5"/>
  <c r="Z96" i="5"/>
  <c r="AA96" i="5"/>
  <c r="AB96" i="5"/>
  <c r="AC96" i="5"/>
  <c r="AD96" i="5"/>
  <c r="AE96" i="5"/>
  <c r="AF96" i="5"/>
  <c r="AG96" i="5"/>
  <c r="X97" i="5"/>
  <c r="Y97" i="5"/>
  <c r="Z97" i="5"/>
  <c r="AA97" i="5"/>
  <c r="AB97" i="5"/>
  <c r="AC97" i="5"/>
  <c r="AD97" i="5"/>
  <c r="AE97" i="5"/>
  <c r="AF97" i="5"/>
  <c r="AG97" i="5"/>
  <c r="X98" i="5"/>
  <c r="Y98" i="5"/>
  <c r="Z98" i="5"/>
  <c r="AA98" i="5"/>
  <c r="AB98" i="5"/>
  <c r="AC98" i="5"/>
  <c r="AD98" i="5"/>
  <c r="AE98" i="5"/>
  <c r="AF98" i="5"/>
  <c r="AG98" i="5"/>
  <c r="X99" i="5"/>
  <c r="Y99" i="5"/>
  <c r="Z99" i="5"/>
  <c r="AA99" i="5"/>
  <c r="AB99" i="5"/>
  <c r="AC99" i="5"/>
  <c r="AD99" i="5"/>
  <c r="AE99" i="5"/>
  <c r="AF99" i="5"/>
  <c r="AG99" i="5"/>
  <c r="X100" i="5"/>
  <c r="Y100" i="5"/>
  <c r="Z100" i="5"/>
  <c r="AA100" i="5"/>
  <c r="AB100" i="5"/>
  <c r="AC100" i="5"/>
  <c r="AD100" i="5"/>
  <c r="AE100" i="5"/>
  <c r="AF100" i="5"/>
  <c r="AG100" i="5"/>
  <c r="X101" i="5"/>
  <c r="Y101" i="5"/>
  <c r="Z101" i="5"/>
  <c r="AA101" i="5"/>
  <c r="AB101" i="5"/>
  <c r="AC101" i="5"/>
  <c r="AD101" i="5"/>
  <c r="AE101" i="5"/>
  <c r="AF101" i="5"/>
  <c r="AG101" i="5"/>
  <c r="X102" i="5"/>
  <c r="Y102" i="5"/>
  <c r="Z102" i="5"/>
  <c r="AA102" i="5"/>
  <c r="AB102" i="5"/>
  <c r="AC102" i="5"/>
  <c r="AD102" i="5"/>
  <c r="AE102" i="5"/>
  <c r="AF102" i="5"/>
  <c r="AG102" i="5"/>
  <c r="X103" i="5"/>
  <c r="Y103" i="5"/>
  <c r="Z103" i="5"/>
  <c r="AA103" i="5"/>
  <c r="AB103" i="5"/>
  <c r="AC103" i="5"/>
  <c r="AD103" i="5"/>
  <c r="AE103" i="5"/>
  <c r="AF103" i="5"/>
  <c r="AG103" i="5"/>
  <c r="X104" i="5"/>
  <c r="Y104" i="5"/>
  <c r="Z104" i="5"/>
  <c r="AA104" i="5"/>
  <c r="AB104" i="5"/>
  <c r="AC104" i="5"/>
  <c r="AD104" i="5"/>
  <c r="AE104" i="5"/>
  <c r="AF104" i="5"/>
  <c r="AG104" i="5"/>
  <c r="X125" i="5"/>
  <c r="Y125" i="5"/>
  <c r="Z125" i="5"/>
  <c r="AA125" i="5"/>
  <c r="AB125" i="5"/>
  <c r="AC125" i="5"/>
  <c r="AD125" i="5"/>
  <c r="AE125" i="5"/>
  <c r="AF125" i="5"/>
  <c r="AG125" i="5"/>
  <c r="X126" i="5"/>
  <c r="Y126" i="5"/>
  <c r="Z126" i="5"/>
  <c r="AA126" i="5"/>
  <c r="AB126" i="5"/>
  <c r="AC126" i="5"/>
  <c r="AD126" i="5"/>
  <c r="AE126" i="5"/>
  <c r="AF126" i="5"/>
  <c r="AG126" i="5"/>
  <c r="Y29" i="5"/>
  <c r="Z29" i="5"/>
  <c r="AM29" i="5" s="1"/>
  <c r="AA29" i="5"/>
  <c r="AB29" i="5"/>
  <c r="AC29" i="5"/>
  <c r="AD29" i="5"/>
  <c r="AE29" i="5"/>
  <c r="AF29" i="5"/>
  <c r="AG29" i="5"/>
  <c r="X29" i="5"/>
  <c r="AT29" i="5" l="1"/>
  <c r="AS29" i="5"/>
  <c r="AQ29" i="5"/>
  <c r="AP29" i="5"/>
  <c r="AO29" i="5"/>
  <c r="AL29" i="5"/>
  <c r="AK29" i="5"/>
  <c r="AR29" i="5"/>
  <c r="AN29" i="5"/>
  <c r="AO80" i="5"/>
  <c r="AM88" i="5"/>
  <c r="AN88" i="5"/>
  <c r="AL88" i="5"/>
  <c r="AS88" i="5"/>
  <c r="AK88" i="5"/>
  <c r="AQ88" i="5"/>
  <c r="AR88" i="5"/>
  <c r="AP88" i="5"/>
  <c r="AO88" i="5"/>
  <c r="AT88" i="5"/>
  <c r="AK81" i="5"/>
  <c r="AM86" i="5"/>
  <c r="AQ86" i="5"/>
  <c r="AP86" i="5"/>
  <c r="AL86" i="5"/>
  <c r="AN81" i="5"/>
  <c r="AO86" i="5"/>
  <c r="AM84" i="5"/>
  <c r="AM81" i="5"/>
  <c r="AO84" i="5"/>
  <c r="AN84" i="5"/>
  <c r="AN86" i="5"/>
  <c r="AL84" i="5"/>
  <c r="AL81" i="5"/>
  <c r="AK57" i="5"/>
  <c r="AK33" i="5"/>
  <c r="D10" i="17" s="1"/>
  <c r="AK86" i="5"/>
  <c r="AO6" i="5"/>
  <c r="AR72" i="5"/>
  <c r="AM75" i="5"/>
  <c r="AR75" i="5"/>
  <c r="AT75" i="5"/>
  <c r="AL75" i="5"/>
  <c r="AO72" i="5"/>
  <c r="AM72" i="5"/>
  <c r="AS75" i="5"/>
  <c r="AK75" i="5"/>
  <c r="AQ75" i="5"/>
  <c r="AN75" i="5"/>
  <c r="AP75" i="5"/>
  <c r="AK72" i="5"/>
  <c r="AS72" i="5"/>
  <c r="AL72" i="5"/>
  <c r="AT72" i="5"/>
  <c r="AN72" i="5"/>
  <c r="AT85" i="5"/>
  <c r="AL85" i="5"/>
  <c r="AP72" i="5"/>
  <c r="AQ72" i="5"/>
  <c r="AP87" i="5"/>
  <c r="AL87" i="5"/>
  <c r="AT87" i="5"/>
  <c r="AP83" i="5"/>
  <c r="AL83" i="5"/>
  <c r="AQ83" i="5"/>
  <c r="AM83" i="5"/>
  <c r="AT83" i="5"/>
  <c r="AS83" i="5"/>
  <c r="AO83" i="5"/>
  <c r="AK83" i="5"/>
  <c r="AR83" i="5"/>
  <c r="AN83" i="5"/>
  <c r="AS77" i="5"/>
  <c r="AT77" i="5"/>
  <c r="AL77" i="5"/>
  <c r="AN77" i="5"/>
  <c r="AM77" i="5"/>
  <c r="AK77" i="5"/>
  <c r="AR77" i="5"/>
  <c r="AP85" i="5"/>
  <c r="AS87" i="5"/>
  <c r="AO87" i="5"/>
  <c r="AK87" i="5"/>
  <c r="AQ87" i="5"/>
  <c r="AM87" i="5"/>
  <c r="AK79" i="5"/>
  <c r="AK59" i="5"/>
  <c r="AO59" i="5"/>
  <c r="AQ74" i="5"/>
  <c r="AM74" i="5"/>
  <c r="AS85" i="5"/>
  <c r="AO85" i="5"/>
  <c r="AK85" i="5"/>
  <c r="AM57" i="5"/>
  <c r="AQ33" i="5"/>
  <c r="AM33" i="5"/>
  <c r="AQ64" i="5"/>
  <c r="AM64" i="5"/>
  <c r="AR65" i="5"/>
  <c r="AR59" i="5"/>
  <c r="AR56" i="5"/>
  <c r="AM76" i="5"/>
  <c r="AO56" i="5"/>
  <c r="AM58" i="5"/>
  <c r="AS59" i="5"/>
  <c r="AO65" i="5"/>
  <c r="AN85" i="5"/>
  <c r="AR57" i="5"/>
  <c r="AR33" i="5"/>
  <c r="AT33" i="5"/>
  <c r="AL33" i="5"/>
  <c r="AN64" i="5"/>
  <c r="AN58" i="5"/>
  <c r="AP64" i="5"/>
  <c r="AP58" i="5"/>
  <c r="AP76" i="5"/>
  <c r="AL64" i="5"/>
  <c r="AL58" i="5"/>
  <c r="AL76" i="5"/>
  <c r="AP56" i="5"/>
  <c r="AP65" i="5"/>
  <c r="AP59" i="5"/>
  <c r="AR74" i="5"/>
  <c r="AN76" i="5"/>
  <c r="AS56" i="5"/>
  <c r="AQ58" i="5"/>
  <c r="AS65" i="5"/>
  <c r="AT74" i="5"/>
  <c r="AP74" i="5"/>
  <c r="AL74" i="5"/>
  <c r="AQ85" i="5"/>
  <c r="AM85" i="5"/>
  <c r="AS33" i="5"/>
  <c r="AO33" i="5"/>
  <c r="AS64" i="5"/>
  <c r="AO64" i="5"/>
  <c r="AK64" i="5"/>
  <c r="AQ76" i="5"/>
  <c r="AN65" i="5"/>
  <c r="AN59" i="5"/>
  <c r="AN56" i="5"/>
  <c r="AM79" i="5"/>
  <c r="AK74" i="5"/>
  <c r="AQ65" i="5"/>
  <c r="AQ59" i="5"/>
  <c r="AQ56" i="5"/>
  <c r="AM65" i="5"/>
  <c r="AM59" i="5"/>
  <c r="AM56" i="5"/>
  <c r="AR85" i="5"/>
  <c r="AN57" i="5"/>
  <c r="AT57" i="5"/>
  <c r="AP57" i="5"/>
  <c r="AL57" i="5"/>
  <c r="AL79" i="5"/>
  <c r="AN33" i="5"/>
  <c r="AP33" i="5"/>
  <c r="AR64" i="5"/>
  <c r="AR58" i="5"/>
  <c r="AR76" i="5"/>
  <c r="AT64" i="5"/>
  <c r="AT58" i="5"/>
  <c r="AT76" i="5"/>
  <c r="AT59" i="5"/>
  <c r="AT56" i="5"/>
  <c r="AT65" i="5"/>
  <c r="AL65" i="5"/>
  <c r="AL59" i="5"/>
  <c r="AL56" i="5"/>
  <c r="AS74" i="5"/>
  <c r="AO74" i="5"/>
  <c r="AR87" i="5"/>
  <c r="AN87" i="5"/>
  <c r="AN79" i="5"/>
  <c r="AN74" i="5"/>
  <c r="AK56" i="5"/>
  <c r="AQ57" i="5"/>
  <c r="AK65" i="5"/>
  <c r="AK76" i="5"/>
  <c r="AO76" i="5"/>
  <c r="AS76" i="5"/>
  <c r="AO57" i="5"/>
  <c r="AS57" i="5"/>
  <c r="AK58" i="5"/>
  <c r="AO58" i="5"/>
  <c r="AS58" i="5"/>
  <c r="AN89" i="5" l="1"/>
  <c r="AK89" i="5"/>
  <c r="AL89" i="5"/>
  <c r="AM89" i="5"/>
  <c r="F8" i="15" s="1"/>
  <c r="M10" i="17"/>
  <c r="BG29" i="5"/>
  <c r="BG31" i="5"/>
  <c r="BF31" i="5"/>
  <c r="L10" i="17"/>
  <c r="BF29" i="5"/>
  <c r="K10" i="17"/>
  <c r="BE29" i="5"/>
  <c r="BE31" i="5"/>
  <c r="BD31" i="5"/>
  <c r="J10" i="17"/>
  <c r="BD29" i="5"/>
  <c r="I10" i="17"/>
  <c r="BC29" i="5"/>
  <c r="BC31" i="5"/>
  <c r="BB31" i="5"/>
  <c r="H10" i="17"/>
  <c r="BB29" i="5"/>
  <c r="G10" i="17"/>
  <c r="BA29" i="5"/>
  <c r="BA31" i="5"/>
  <c r="AZ31" i="5"/>
  <c r="F10" i="17"/>
  <c r="AZ29" i="5"/>
  <c r="AY31" i="5"/>
  <c r="E10" i="17"/>
  <c r="AY29" i="5"/>
  <c r="BF35" i="5"/>
  <c r="BE35" i="5"/>
  <c r="BC35" i="5"/>
  <c r="AZ35" i="5"/>
  <c r="AY35" i="5"/>
  <c r="BD35" i="5"/>
  <c r="BG35" i="5"/>
  <c r="BB35" i="5"/>
  <c r="BA35" i="5"/>
  <c r="AY32" i="5"/>
  <c r="BC32" i="5"/>
  <c r="BF32" i="5"/>
  <c r="BG32" i="5"/>
  <c r="BD32" i="5"/>
  <c r="BB32" i="5"/>
  <c r="BA32" i="5"/>
  <c r="BE32" i="5"/>
  <c r="AZ32" i="5"/>
  <c r="AX29" i="5"/>
  <c r="AO81" i="5"/>
  <c r="AO79" i="5"/>
  <c r="AO77" i="5"/>
  <c r="AO75" i="5"/>
  <c r="E8" i="15"/>
  <c r="AN90" i="5"/>
  <c r="D8" i="15"/>
  <c r="AX31" i="5"/>
  <c r="AP6" i="5"/>
  <c r="AP80" i="5" s="1"/>
  <c r="AX32" i="5"/>
  <c r="AX30" i="5"/>
  <c r="AX35" i="5"/>
  <c r="AO89" i="5" l="1"/>
  <c r="H8" i="15" s="1"/>
  <c r="G9" i="15"/>
  <c r="AP84" i="5"/>
  <c r="AP81" i="5"/>
  <c r="AP79" i="5"/>
  <c r="AP77" i="5"/>
  <c r="AK90" i="5"/>
  <c r="G8" i="15"/>
  <c r="AM90" i="5"/>
  <c r="AL90" i="5"/>
  <c r="AO90" i="5"/>
  <c r="AQ6" i="5"/>
  <c r="AQ80" i="5" s="1"/>
  <c r="AP89" i="5" l="1"/>
  <c r="I8" i="15" s="1"/>
  <c r="H9" i="15"/>
  <c r="F9" i="15"/>
  <c r="E9" i="15"/>
  <c r="D9" i="15"/>
  <c r="AQ84" i="5"/>
  <c r="AQ81" i="5"/>
  <c r="AQ79" i="5"/>
  <c r="AQ77" i="5"/>
  <c r="AP90" i="5"/>
  <c r="AR6" i="5"/>
  <c r="AR80" i="5" s="1"/>
  <c r="AQ89" i="5" l="1"/>
  <c r="J8" i="15" s="1"/>
  <c r="I9" i="15"/>
  <c r="AR86" i="5"/>
  <c r="AR84" i="5"/>
  <c r="AR81" i="5"/>
  <c r="AR79" i="5"/>
  <c r="AQ90" i="5"/>
  <c r="AS6" i="5"/>
  <c r="AS80" i="5" s="1"/>
  <c r="AR89" i="5" l="1"/>
  <c r="K8" i="15" s="1"/>
  <c r="J9" i="15"/>
  <c r="AS86" i="5"/>
  <c r="AS84" i="5"/>
  <c r="AS81" i="5"/>
  <c r="AS79" i="5"/>
  <c r="AR90" i="5"/>
  <c r="AT6" i="5"/>
  <c r="AT80" i="5" s="1"/>
  <c r="AS89" i="5" l="1"/>
  <c r="K9" i="15"/>
  <c r="AT86" i="5"/>
  <c r="AT84" i="5"/>
  <c r="AT81" i="5"/>
  <c r="AT79" i="5"/>
  <c r="L8" i="15"/>
  <c r="AS90" i="5"/>
  <c r="AT89" i="5" l="1"/>
  <c r="M8" i="15" s="1"/>
  <c r="L9" i="15"/>
  <c r="AT90" i="5"/>
  <c r="M9" i="15" l="1"/>
</calcChain>
</file>

<file path=xl/sharedStrings.xml><?xml version="1.0" encoding="utf-8"?>
<sst xmlns="http://schemas.openxmlformats.org/spreadsheetml/2006/main" count="233" uniqueCount="111">
  <si>
    <t>Velikostní kategorie</t>
  </si>
  <si>
    <t>Palivo</t>
  </si>
  <si>
    <t>Klimatizace</t>
  </si>
  <si>
    <t>Výbava vozidla</t>
  </si>
  <si>
    <t>Nízko-podlažnost</t>
  </si>
  <si>
    <t>Parametr</t>
  </si>
  <si>
    <t>za celé období veřejné zakázky</t>
  </si>
  <si>
    <t>Charakteristika vozidla</t>
  </si>
  <si>
    <t>všechny hodnoty</t>
  </si>
  <si>
    <t>Kritérium</t>
  </si>
  <si>
    <t>Klimatizace [# vozidel]</t>
  </si>
  <si>
    <t>Nízkopodlažnost [# vozidel]</t>
  </si>
  <si>
    <t>Velikostní kategorie [# vozidel]</t>
  </si>
  <si>
    <t>Rok výroby [# vozidel]</t>
  </si>
  <si>
    <t>Palivo [# vozidel]</t>
  </si>
  <si>
    <t>Kontrolní součty specifikace vozidel</t>
  </si>
  <si>
    <t>Průměrné stáří [let]</t>
  </si>
  <si>
    <t>Hodnoty vložené dopravcem (žluté podbarvení)</t>
  </si>
  <si>
    <t>Hodnoty vložené zadavatelem (oranžové podbarvení)</t>
  </si>
  <si>
    <t>Souhrnná tabulka technických kritérií</t>
  </si>
  <si>
    <t>Dopravní rok vozidla v provozu</t>
  </si>
  <si>
    <t>Legenda</t>
  </si>
  <si>
    <t>všechna vozidla</t>
  </si>
  <si>
    <t>Průběžné výpočty specifikace vozidel</t>
  </si>
  <si>
    <t>Stáří vozidel [let]</t>
  </si>
  <si>
    <t>Identifikace vozidla</t>
  </si>
  <si>
    <t>Pořadové číslo</t>
  </si>
  <si>
    <t>Nejvyšší stáří [let]</t>
  </si>
  <si>
    <t>Palivo [% vozidel]</t>
  </si>
  <si>
    <t>Klimatizace [% vozidel]</t>
  </si>
  <si>
    <t>Nízkopodlažnost [% vozidel]</t>
  </si>
  <si>
    <t>Specifikace vozidel</t>
  </si>
  <si>
    <t>Souhrnná tabulka stáří vozového parku</t>
  </si>
  <si>
    <t>celkem</t>
  </si>
  <si>
    <t>Nejvyšší stáří vozidla [let]</t>
  </si>
  <si>
    <t>Nejvýše přípustné stáří vozového parku</t>
  </si>
  <si>
    <t>předloženého dopravcem v rámci veřejné zakázky</t>
  </si>
  <si>
    <t>určené zadavatelem v rámci veřejné zakázky</t>
  </si>
  <si>
    <t>CALCULATION COVER SHEET</t>
  </si>
  <si>
    <t>Project Title:</t>
  </si>
  <si>
    <t>304834 Soutez dopravcu MSK</t>
  </si>
  <si>
    <t>Project No:</t>
  </si>
  <si>
    <t>Div/Dept:</t>
  </si>
  <si>
    <t>TPE</t>
  </si>
  <si>
    <t>File No:</t>
  </si>
  <si>
    <t>Calculation name:</t>
  </si>
  <si>
    <t>Calc No:</t>
  </si>
  <si>
    <t>Path &amp; File name:</t>
  </si>
  <si>
    <t>Calculated by:</t>
  </si>
  <si>
    <t>date:</t>
  </si>
  <si>
    <t>Checked by:</t>
  </si>
  <si>
    <t>Approved by:</t>
  </si>
  <si>
    <t>Computer applications used</t>
  </si>
  <si>
    <t>Title</t>
  </si>
  <si>
    <t>Version</t>
  </si>
  <si>
    <t xml:space="preserve">Excel </t>
  </si>
  <si>
    <t>Calculation description</t>
  </si>
  <si>
    <r>
      <t>Informace</t>
    </r>
    <r>
      <rPr>
        <sz val="10"/>
        <rFont val="Lucida Sans"/>
        <family val="2"/>
        <charset val="238"/>
      </rPr>
      <t xml:space="preserve"> - zakladni informace o nastroji</t>
    </r>
  </si>
  <si>
    <r>
      <t>Technicke hodnoceni</t>
    </r>
    <r>
      <rPr>
        <sz val="10"/>
        <rFont val="Lucida Sans"/>
        <family val="2"/>
        <charset val="238"/>
      </rPr>
      <t xml:space="preserve"> - Technicke parametry pro celou dobu souteze</t>
    </r>
  </si>
  <si>
    <t>Scope of checking:</t>
  </si>
  <si>
    <t>Date</t>
  </si>
  <si>
    <t>Comments</t>
  </si>
  <si>
    <t>Checked by</t>
  </si>
  <si>
    <t>Sheet</t>
  </si>
  <si>
    <t>Corrected by</t>
  </si>
  <si>
    <t>Source/reference:</t>
  </si>
  <si>
    <t>Source 1</t>
  </si>
  <si>
    <t>Source 2</t>
  </si>
  <si>
    <t>Source 3</t>
  </si>
  <si>
    <t>Documents / technical records where the calculation will be used:</t>
  </si>
  <si>
    <t>Checker:</t>
  </si>
  <si>
    <t>Approver:</t>
  </si>
  <si>
    <t>Disclaimer:</t>
  </si>
  <si>
    <t>This file is issued for the party which commissioned the work and for specific purposes connected with that project only. It should not be relied upon by any other party or used for any other purpose.</t>
  </si>
  <si>
    <t>We accept no responsibility for the consequences of this file being relied upon by any other party, or being used for any other purpose, or containing any error or omission which is due to an error or omission in data supplied to us by other parties.</t>
  </si>
  <si>
    <t>Furthermore you warrant that those of your employees who use the information for the specified project have been suitably trained to do so. You accept that Mott MacDonald shall not be liable for any losses incurred by you due to the actions of your employees whom are not properly qualified to process and interpret the information contained in this file.</t>
  </si>
  <si>
    <t xml:space="preserve">
This file contains confidential information and proprietary intellectual property. It should not be shown to other parties without consent from us and from the party which commissioned them.</t>
  </si>
  <si>
    <t>Výpočetní nástroj pro technický hodnocení</t>
  </si>
  <si>
    <r>
      <t>Nastaveni</t>
    </r>
    <r>
      <rPr>
        <sz val="10"/>
        <rFont val="Lucida Sans"/>
        <family val="2"/>
        <charset val="238"/>
      </rPr>
      <t xml:space="preserve"> - Vstupní parametry do výpočtu zadávané zadavatelem a dopravcem</t>
    </r>
  </si>
  <si>
    <r>
      <t>Vozidla</t>
    </r>
    <r>
      <rPr>
        <sz val="10"/>
        <rFont val="Lucida Sans"/>
        <family val="2"/>
        <charset val="238"/>
      </rPr>
      <t xml:space="preserve"> - Zadání všech parametrů vozového parku a průběžné výpočty</t>
    </r>
  </si>
  <si>
    <t>p:\Prague\TPE\Projects\304834 Soutez dopravcu MSK\Nastroje\MSK_pomocny_nastroj_2014-11-24.xlsx</t>
  </si>
  <si>
    <t>Obecné nastavení</t>
  </si>
  <si>
    <t>Informace k tomuto souboru</t>
  </si>
  <si>
    <t>Tento soubor (sešit ve formátu programu MS Excel) byl vytvořen společností Mott MacDonald CZ, spol. s r.o., která má k danému souboru výhradní autorská a licenční práva. Veškeré použití tohoto souboru je možné pouze s předchozím písemným souhlasem této společnosti.</t>
  </si>
  <si>
    <t>Rok první registrace</t>
  </si>
  <si>
    <t xml:space="preserve">Průměrné stáří vozového parku při průběžné obnově [let] </t>
  </si>
  <si>
    <t xml:space="preserve">Průměrné stáří vozového parku při jednorázovém pořízení [let] </t>
  </si>
  <si>
    <t>Standardní</t>
  </si>
  <si>
    <t>Střední</t>
  </si>
  <si>
    <t>Malý</t>
  </si>
  <si>
    <t>Velký</t>
  </si>
  <si>
    <t>Nafta</t>
  </si>
  <si>
    <t>Alternativní</t>
  </si>
  <si>
    <t>Wi-fi připojení</t>
  </si>
  <si>
    <t>USB nabíjení</t>
  </si>
  <si>
    <t>Registrační značka</t>
  </si>
  <si>
    <t>Výrobce vozidla</t>
  </si>
  <si>
    <t>Typ vozidla</t>
  </si>
  <si>
    <t>Wi-fi připojení [# vozidel]</t>
  </si>
  <si>
    <t>USB nabíjení [# vozidel]</t>
  </si>
  <si>
    <t>Počet vozidel v provozu</t>
  </si>
  <si>
    <t>Červená barva označuje chybu ci nevyplněný údaj</t>
  </si>
  <si>
    <t>Ano</t>
  </si>
  <si>
    <t>Wi-fi připojení [% vozidel]</t>
  </si>
  <si>
    <t>USB nabíjení [% vozidel]</t>
  </si>
  <si>
    <t>Kategorie [počet vozidel]</t>
  </si>
  <si>
    <t>Ne</t>
  </si>
  <si>
    <t>Datum: 17.04.2018</t>
  </si>
  <si>
    <t>Výchozí Dopravní rok č. 1</t>
  </si>
  <si>
    <t>dle skutečnosti pro každý Dopravní rok</t>
  </si>
  <si>
    <t>závazně předložených dopravcem v nabídce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</si>
</sst>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font>
      <sz val="10"/>
      <color theme="1"/>
      <name val="Arial"/>
      <family val="2"/>
    </font>
    <font>
      <b/>
      <sz val="10"/>
      <color theme="1"/>
      <name val="Arial"/>
      <family val="2"/>
    </font>
    <font>
      <sz val="11"/>
      <color theme="1"/>
      <name val="Calibri"/>
      <family val="2"/>
      <charset val="238"/>
      <scheme val="minor"/>
    </font>
    <font>
      <sz val="10"/>
      <name val="Arial"/>
      <family val="2"/>
    </font>
    <font>
      <b/>
      <sz val="10"/>
      <color theme="1"/>
      <name val="Arial"/>
      <family val="2"/>
      <charset val="238"/>
    </font>
    <font>
      <sz val="10"/>
      <color theme="1"/>
      <name val="Arial"/>
      <family val="2"/>
      <charset val="238"/>
    </font>
    <font>
      <sz val="10"/>
      <color theme="0" tint="-0.14999847407452621"/>
      <name val="Arial"/>
      <family val="2"/>
    </font>
    <font>
      <b/>
      <sz val="10"/>
      <name val="Arial"/>
      <family val="2"/>
    </font>
    <font>
      <sz val="10"/>
      <name val="Times New Roman"/>
      <family val="1"/>
    </font>
    <font>
      <b/>
      <sz val="14"/>
      <name val="Lucida Sans"/>
      <family val="2"/>
    </font>
    <font>
      <sz val="10"/>
      <name val="Lucida Sans"/>
      <family val="2"/>
    </font>
    <font>
      <b/>
      <sz val="10"/>
      <name val="Lucida Sans"/>
      <family val="2"/>
    </font>
    <font>
      <sz val="9"/>
      <name val="Lucida Sans"/>
      <family val="2"/>
    </font>
    <font>
      <b/>
      <sz val="10"/>
      <name val="Lucida Sans"/>
      <family val="2"/>
      <charset val="238"/>
    </font>
    <font>
      <b/>
      <i/>
      <sz val="8"/>
      <name val="Lucida Sans"/>
      <family val="2"/>
      <charset val="238"/>
    </font>
    <font>
      <i/>
      <sz val="8"/>
      <name val="Lucida Sans"/>
      <family val="2"/>
      <charset val="238"/>
    </font>
    <font>
      <sz val="10"/>
      <name val="Lucida Sans"/>
      <family val="2"/>
      <charset val="238"/>
    </font>
    <font>
      <sz val="9"/>
      <name val="Lucida Sans"/>
      <family val="2"/>
      <charset val="238"/>
    </font>
    <font>
      <b/>
      <sz val="8"/>
      <name val="Lucida Sans"/>
      <family val="2"/>
      <charset val="238"/>
    </font>
    <font>
      <u/>
      <sz val="7.5"/>
      <color indexed="12"/>
      <name val="Arial"/>
      <family val="2"/>
    </font>
    <font>
      <i/>
      <sz val="8"/>
      <name val="Lucida Sans"/>
      <family val="2"/>
    </font>
    <font>
      <sz val="11"/>
      <color theme="1"/>
      <name val="Calibri"/>
      <family val="2"/>
      <scheme val="minor"/>
    </font>
    <font>
      <sz val="10"/>
      <color theme="0"/>
      <name val="Arial"/>
      <family val="2"/>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C5D9F1"/>
        <bgColor indexed="64"/>
      </patternFill>
    </fill>
  </fills>
  <borders count="1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auto="1"/>
      </left>
      <right style="thin">
        <color auto="1"/>
      </right>
      <top style="medium">
        <color auto="1"/>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medium">
        <color indexed="64"/>
      </left>
      <right/>
      <top/>
      <bottom style="double">
        <color indexed="64"/>
      </bottom>
      <diagonal/>
    </border>
    <border>
      <left style="double">
        <color indexed="64"/>
      </left>
      <right/>
      <top style="medium">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double">
        <color indexed="64"/>
      </left>
      <right style="hair">
        <color indexed="64"/>
      </right>
      <top style="medium">
        <color indexed="64"/>
      </top>
      <bottom style="thin">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thin">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auto="1"/>
      </left>
      <right style="double">
        <color indexed="64"/>
      </right>
      <top style="medium">
        <color auto="1"/>
      </top>
      <bottom/>
      <diagonal/>
    </border>
    <border>
      <left style="thin">
        <color auto="1"/>
      </left>
      <right style="double">
        <color indexed="64"/>
      </right>
      <top/>
      <bottom style="double">
        <color auto="1"/>
      </bottom>
      <diagonal/>
    </border>
    <border>
      <left/>
      <right style="hair">
        <color indexed="64"/>
      </right>
      <top style="thin">
        <color indexed="64"/>
      </top>
      <bottom style="medium">
        <color indexed="64"/>
      </bottom>
      <diagonal/>
    </border>
    <border>
      <left style="thin">
        <color indexed="64"/>
      </left>
      <right/>
      <top style="hair">
        <color indexed="64"/>
      </top>
      <bottom/>
      <diagonal/>
    </border>
    <border>
      <left style="double">
        <color indexed="64"/>
      </left>
      <right style="hair">
        <color indexed="64"/>
      </right>
      <top style="hair">
        <color indexed="64"/>
      </top>
      <bottom/>
      <diagonal/>
    </border>
    <border>
      <left style="medium">
        <color indexed="64"/>
      </left>
      <right/>
      <top/>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auto="1"/>
      </left>
      <right style="double">
        <color indexed="64"/>
      </right>
      <top style="thin">
        <color auto="1"/>
      </top>
      <bottom/>
      <diagonal/>
    </border>
    <border>
      <left/>
      <right style="hair">
        <color indexed="64"/>
      </right>
      <top style="thin">
        <color auto="1"/>
      </top>
      <bottom style="thin">
        <color indexed="64"/>
      </bottom>
      <diagonal/>
    </border>
    <border>
      <left/>
      <right/>
      <top style="medium">
        <color indexed="64"/>
      </top>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double">
        <color indexed="64"/>
      </left>
      <right style="hair">
        <color indexed="64"/>
      </right>
      <top/>
      <bottom style="medium">
        <color auto="1"/>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style="thin">
        <color indexed="64"/>
      </left>
      <right style="double">
        <color indexed="64"/>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thin">
        <color indexed="64"/>
      </top>
      <bottom style="hair">
        <color indexed="64"/>
      </bottom>
      <diagonal/>
    </border>
    <border>
      <left style="medium">
        <color auto="1"/>
      </left>
      <right style="thin">
        <color auto="1"/>
      </right>
      <top style="thin">
        <color auto="1"/>
      </top>
      <bottom style="hair">
        <color auto="1"/>
      </bottom>
      <diagonal/>
    </border>
    <border>
      <left style="medium">
        <color auto="1"/>
      </left>
      <right style="thin">
        <color indexed="64"/>
      </right>
      <top style="hair">
        <color auto="1"/>
      </top>
      <bottom style="thin">
        <color auto="1"/>
      </bottom>
      <diagonal/>
    </border>
    <border>
      <left style="medium">
        <color auto="1"/>
      </left>
      <right style="thin">
        <color auto="1"/>
      </right>
      <top/>
      <bottom style="double">
        <color indexed="64"/>
      </bottom>
      <diagonal/>
    </border>
    <border>
      <left style="thin">
        <color auto="1"/>
      </left>
      <right style="double">
        <color indexed="64"/>
      </right>
      <top style="thin">
        <color indexed="64"/>
      </top>
      <bottom style="medium">
        <color indexed="64"/>
      </bottom>
      <diagonal/>
    </border>
    <border>
      <left/>
      <right style="medium">
        <color indexed="64"/>
      </right>
      <top style="hair">
        <color indexed="64"/>
      </top>
      <bottom style="thin">
        <color auto="1"/>
      </bottom>
      <diagonal/>
    </border>
  </borders>
  <cellStyleXfs count="5">
    <xf numFmtId="0" fontId="0" fillId="0" borderId="0"/>
    <xf numFmtId="0" fontId="2" fillId="0" borderId="0"/>
    <xf numFmtId="0" fontId="8" fillId="0" borderId="0"/>
    <xf numFmtId="0" fontId="19" fillId="0" borderId="0" applyNumberFormat="0" applyFill="0" applyBorder="0" applyAlignment="0" applyProtection="0">
      <alignment vertical="top"/>
      <protection locked="0"/>
    </xf>
    <xf numFmtId="0" fontId="21" fillId="0" borderId="0"/>
  </cellStyleXfs>
  <cellXfs count="339">
    <xf numFmtId="0" fontId="0" fillId="0" borderId="0" xfId="0"/>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 fontId="0" fillId="3" borderId="32" xfId="0" applyNumberFormat="1" applyFont="1" applyFill="1" applyBorder="1" applyAlignment="1">
      <alignment horizontal="center" vertical="center" wrapText="1"/>
    </xf>
    <xf numFmtId="1" fontId="0" fillId="3" borderId="33" xfId="0" applyNumberFormat="1" applyFont="1" applyFill="1" applyBorder="1" applyAlignment="1">
      <alignment horizontal="center" vertical="center" wrapText="1"/>
    </xf>
    <xf numFmtId="0" fontId="0" fillId="0" borderId="34" xfId="0" applyBorder="1" applyAlignment="1">
      <alignment horizontal="center"/>
    </xf>
    <xf numFmtId="0" fontId="3" fillId="4" borderId="2" xfId="0" applyFont="1" applyFill="1" applyBorder="1" applyAlignment="1">
      <alignment horizontal="center"/>
    </xf>
    <xf numFmtId="0" fontId="3" fillId="4" borderId="40" xfId="0" applyFont="1" applyFill="1" applyBorder="1" applyAlignment="1">
      <alignment horizontal="center"/>
    </xf>
    <xf numFmtId="0" fontId="3" fillId="4" borderId="3" xfId="0" applyFont="1" applyFill="1" applyBorder="1" applyAlignment="1">
      <alignment horizontal="center"/>
    </xf>
    <xf numFmtId="0" fontId="3" fillId="4" borderId="46" xfId="0" applyFont="1" applyFill="1" applyBorder="1" applyAlignment="1">
      <alignment horizontal="center"/>
    </xf>
    <xf numFmtId="2" fontId="0" fillId="3" borderId="32" xfId="0" applyNumberFormat="1" applyFont="1" applyFill="1" applyBorder="1" applyAlignment="1">
      <alignment horizontal="center" vertical="center" wrapText="1"/>
    </xf>
    <xf numFmtId="0" fontId="3" fillId="4" borderId="51" xfId="0" applyFont="1" applyFill="1" applyBorder="1" applyAlignment="1">
      <alignment horizontal="center"/>
    </xf>
    <xf numFmtId="0" fontId="3" fillId="4" borderId="52" xfId="0" applyFont="1" applyFill="1" applyBorder="1" applyAlignment="1">
      <alignment horizontal="center"/>
    </xf>
    <xf numFmtId="0" fontId="3" fillId="4" borderId="53" xfId="0" applyFont="1" applyFill="1" applyBorder="1" applyAlignment="1">
      <alignment horizontal="center"/>
    </xf>
    <xf numFmtId="0" fontId="4" fillId="0" borderId="0" xfId="0" applyFont="1"/>
    <xf numFmtId="0" fontId="4" fillId="0" borderId="13" xfId="0" applyFont="1" applyFill="1" applyBorder="1" applyAlignment="1">
      <alignment horizontal="left" vertical="center"/>
    </xf>
    <xf numFmtId="0" fontId="0" fillId="5" borderId="0" xfId="0" applyFill="1"/>
    <xf numFmtId="0" fontId="4" fillId="5" borderId="0" xfId="0" applyFont="1" applyFill="1"/>
    <xf numFmtId="0" fontId="5" fillId="5" borderId="0" xfId="0" applyFont="1" applyFill="1"/>
    <xf numFmtId="0" fontId="0" fillId="0" borderId="0" xfId="0" applyFont="1"/>
    <xf numFmtId="0" fontId="0" fillId="2" borderId="2" xfId="0" applyFill="1" applyBorder="1"/>
    <xf numFmtId="0" fontId="6" fillId="0" borderId="0" xfId="0" applyFont="1"/>
    <xf numFmtId="0" fontId="6" fillId="0" borderId="0" xfId="0" applyFont="1" applyFill="1" applyBorder="1" applyAlignment="1">
      <alignment horizontal="center"/>
    </xf>
    <xf numFmtId="1" fontId="6" fillId="0" borderId="0" xfId="0" applyNumberFormat="1" applyFont="1" applyFill="1" applyBorder="1" applyAlignment="1">
      <alignment horizontal="center" vertical="center" wrapText="1"/>
    </xf>
    <xf numFmtId="0" fontId="0" fillId="0" borderId="48" xfId="0" applyBorder="1" applyAlignment="1">
      <alignment horizontal="center"/>
    </xf>
    <xf numFmtId="0" fontId="0" fillId="0" borderId="49" xfId="0" applyBorder="1" applyAlignment="1">
      <alignment horizontal="center"/>
    </xf>
    <xf numFmtId="0" fontId="3" fillId="4" borderId="72" xfId="0" applyFont="1" applyFill="1" applyBorder="1" applyAlignment="1">
      <alignment horizontal="center"/>
    </xf>
    <xf numFmtId="0" fontId="3" fillId="4" borderId="5" xfId="0" applyFont="1" applyFill="1" applyBorder="1" applyAlignment="1">
      <alignment horizontal="center" vertical="center"/>
    </xf>
    <xf numFmtId="1" fontId="0" fillId="3" borderId="75" xfId="0" applyNumberFormat="1" applyFont="1" applyFill="1" applyBorder="1" applyAlignment="1">
      <alignment horizontal="center" vertical="center" wrapText="1"/>
    </xf>
    <xf numFmtId="1" fontId="0" fillId="3" borderId="76" xfId="0" applyNumberFormat="1" applyFont="1" applyFill="1" applyBorder="1" applyAlignment="1">
      <alignment horizontal="center" vertical="center" wrapText="1"/>
    </xf>
    <xf numFmtId="1" fontId="0" fillId="3" borderId="77" xfId="0" applyNumberFormat="1"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0" fontId="3" fillId="4" borderId="78" xfId="0" applyFont="1" applyFill="1" applyBorder="1" applyAlignment="1">
      <alignment horizontal="center"/>
    </xf>
    <xf numFmtId="0" fontId="3" fillId="4" borderId="79" xfId="0" applyFont="1" applyFill="1" applyBorder="1" applyAlignment="1">
      <alignment horizontal="center"/>
    </xf>
    <xf numFmtId="0" fontId="3" fillId="4" borderId="80" xfId="0" applyFont="1" applyFill="1" applyBorder="1" applyAlignment="1">
      <alignment horizontal="center"/>
    </xf>
    <xf numFmtId="0" fontId="3" fillId="4" borderId="81" xfId="0" applyFont="1" applyFill="1" applyBorder="1" applyAlignment="1">
      <alignment horizontal="center"/>
    </xf>
    <xf numFmtId="0" fontId="0" fillId="4" borderId="5" xfId="0" applyFont="1" applyFill="1" applyBorder="1" applyAlignment="1">
      <alignment horizontal="center"/>
    </xf>
    <xf numFmtId="0" fontId="0" fillId="4" borderId="50" xfId="0" applyFont="1" applyFill="1"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0" fillId="0" borderId="0" xfId="0" applyBorder="1"/>
    <xf numFmtId="0" fontId="0" fillId="0" borderId="88" xfId="0" applyBorder="1" applyAlignment="1">
      <alignment horizontal="center"/>
    </xf>
    <xf numFmtId="0" fontId="0" fillId="0" borderId="89" xfId="0" applyBorder="1" applyAlignment="1">
      <alignment horizontal="center"/>
    </xf>
    <xf numFmtId="0" fontId="3" fillId="4" borderId="90" xfId="0" applyFont="1" applyFill="1" applyBorder="1" applyAlignment="1">
      <alignment horizontal="center"/>
    </xf>
    <xf numFmtId="0" fontId="1" fillId="0" borderId="68" xfId="0" applyFont="1" applyFill="1" applyBorder="1"/>
    <xf numFmtId="0" fontId="1" fillId="0" borderId="69" xfId="0" applyFont="1" applyFill="1" applyBorder="1"/>
    <xf numFmtId="0" fontId="3" fillId="4" borderId="97" xfId="0" applyFont="1" applyFill="1" applyBorder="1" applyAlignment="1">
      <alignment horizontal="center"/>
    </xf>
    <xf numFmtId="0" fontId="0" fillId="0" borderId="98"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3" borderId="0" xfId="0" applyFill="1"/>
    <xf numFmtId="0" fontId="4" fillId="3" borderId="0" xfId="0" applyFont="1" applyFill="1"/>
    <xf numFmtId="0" fontId="1" fillId="3" borderId="99" xfId="0" applyFont="1" applyFill="1" applyBorder="1" applyAlignment="1">
      <alignment horizontal="left" vertical="center"/>
    </xf>
    <xf numFmtId="0" fontId="1" fillId="3" borderId="6" xfId="0" applyFont="1" applyFill="1" applyBorder="1" applyAlignment="1">
      <alignment horizontal="center" vertical="center"/>
    </xf>
    <xf numFmtId="1" fontId="0" fillId="3" borderId="100" xfId="0" applyNumberFormat="1" applyFont="1" applyFill="1" applyBorder="1" applyAlignment="1">
      <alignment horizontal="center" vertical="center" wrapText="1"/>
    </xf>
    <xf numFmtId="1" fontId="0" fillId="3" borderId="101" xfId="0" applyNumberFormat="1" applyFont="1" applyFill="1" applyBorder="1" applyAlignment="1">
      <alignment horizontal="center" vertical="center" wrapText="1"/>
    </xf>
    <xf numFmtId="1" fontId="0" fillId="3" borderId="102"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0" fontId="3" fillId="4" borderId="59" xfId="0" applyFont="1" applyFill="1" applyBorder="1" applyAlignment="1">
      <alignment horizontal="center"/>
    </xf>
    <xf numFmtId="0" fontId="0" fillId="0" borderId="87" xfId="0" applyBorder="1" applyAlignment="1">
      <alignment horizontal="center"/>
    </xf>
    <xf numFmtId="0" fontId="0" fillId="0" borderId="54" xfId="0" applyBorder="1" applyAlignment="1">
      <alignment horizontal="center"/>
    </xf>
    <xf numFmtId="0" fontId="0" fillId="0" borderId="71" xfId="0" applyBorder="1" applyAlignment="1">
      <alignment horizontal="center"/>
    </xf>
    <xf numFmtId="0" fontId="1" fillId="0" borderId="7" xfId="0" applyFont="1" applyFill="1" applyBorder="1"/>
    <xf numFmtId="0" fontId="0" fillId="4" borderId="37" xfId="0" applyFont="1" applyFill="1" applyBorder="1" applyAlignment="1">
      <alignment horizontal="center"/>
    </xf>
    <xf numFmtId="0" fontId="0" fillId="0" borderId="86"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0" fillId="0" borderId="0" xfId="0" applyFill="1" applyBorder="1"/>
    <xf numFmtId="164" fontId="0" fillId="0" borderId="0" xfId="0" applyNumberFormat="1"/>
    <xf numFmtId="0" fontId="0" fillId="0" borderId="13" xfId="0" applyFill="1" applyBorder="1" applyAlignment="1">
      <alignment horizontal="center"/>
    </xf>
    <xf numFmtId="0" fontId="0" fillId="0" borderId="43" xfId="0" applyFill="1" applyBorder="1" applyAlignment="1">
      <alignment horizontal="center"/>
    </xf>
    <xf numFmtId="2" fontId="0" fillId="3" borderId="31" xfId="0" applyNumberFormat="1" applyFill="1" applyBorder="1" applyAlignment="1">
      <alignment horizontal="center" vertical="center" wrapText="1"/>
    </xf>
    <xf numFmtId="2" fontId="0" fillId="3" borderId="67" xfId="0" applyNumberFormat="1" applyFill="1" applyBorder="1" applyAlignment="1">
      <alignment horizontal="center" vertical="center" wrapText="1"/>
    </xf>
    <xf numFmtId="0" fontId="1" fillId="3" borderId="70" xfId="0" applyFont="1" applyFill="1" applyBorder="1" applyAlignment="1">
      <alignment horizontal="left" vertical="center"/>
    </xf>
    <xf numFmtId="0" fontId="1" fillId="3" borderId="59" xfId="0" applyFont="1" applyFill="1" applyBorder="1" applyAlignment="1">
      <alignment horizontal="center" vertical="center"/>
    </xf>
    <xf numFmtId="1" fontId="0" fillId="3" borderId="87" xfId="0" applyNumberFormat="1" applyFont="1" applyFill="1" applyBorder="1" applyAlignment="1">
      <alignment horizontal="center" vertical="center" wrapText="1"/>
    </xf>
    <xf numFmtId="1" fontId="0" fillId="3" borderId="54" xfId="0" applyNumberFormat="1" applyFont="1" applyFill="1" applyBorder="1" applyAlignment="1">
      <alignment horizontal="center" vertical="center" wrapText="1"/>
    </xf>
    <xf numFmtId="1" fontId="0" fillId="3" borderId="71" xfId="0" applyNumberFormat="1" applyFont="1" applyFill="1" applyBorder="1" applyAlignment="1">
      <alignment horizontal="center" vertical="center" wrapText="1"/>
    </xf>
    <xf numFmtId="0" fontId="3" fillId="3" borderId="1" xfId="0" applyFont="1" applyFill="1" applyBorder="1" applyAlignment="1">
      <alignment horizontal="center"/>
    </xf>
    <xf numFmtId="0" fontId="0" fillId="3" borderId="1" xfId="0" applyFill="1" applyBorder="1" applyAlignment="1">
      <alignment horizontal="center"/>
    </xf>
    <xf numFmtId="0" fontId="0" fillId="3" borderId="41" xfId="0" applyFill="1" applyBorder="1" applyAlignment="1">
      <alignment horizontal="center"/>
    </xf>
    <xf numFmtId="0" fontId="3" fillId="3" borderId="4" xfId="0" applyFont="1" applyFill="1" applyBorder="1" applyAlignment="1">
      <alignment horizontal="center"/>
    </xf>
    <xf numFmtId="0" fontId="0" fillId="3" borderId="4" xfId="0" applyFill="1" applyBorder="1" applyAlignment="1">
      <alignment horizontal="center"/>
    </xf>
    <xf numFmtId="0" fontId="0" fillId="3" borderId="42" xfId="0" applyFill="1" applyBorder="1" applyAlignment="1">
      <alignment horizontal="center"/>
    </xf>
    <xf numFmtId="0" fontId="3" fillId="3" borderId="12" xfId="0" applyFont="1" applyFill="1" applyBorder="1" applyAlignment="1">
      <alignment horizontal="right"/>
    </xf>
    <xf numFmtId="0" fontId="3" fillId="3" borderId="56" xfId="0" applyFont="1" applyFill="1" applyBorder="1" applyAlignment="1">
      <alignment horizontal="right"/>
    </xf>
    <xf numFmtId="1" fontId="0" fillId="0" borderId="104" xfId="0" applyNumberFormat="1" applyBorder="1" applyAlignment="1">
      <alignment horizontal="center"/>
    </xf>
    <xf numFmtId="1" fontId="0" fillId="0" borderId="25" xfId="0" applyNumberFormat="1" applyBorder="1" applyAlignment="1">
      <alignment horizontal="center"/>
    </xf>
    <xf numFmtId="1" fontId="0" fillId="0" borderId="26" xfId="0" applyNumberFormat="1" applyBorder="1" applyAlignment="1">
      <alignment horizontal="center"/>
    </xf>
    <xf numFmtId="0" fontId="4" fillId="0" borderId="14" xfId="0" applyFont="1" applyFill="1" applyBorder="1" applyAlignment="1">
      <alignment horizontal="left" vertical="center"/>
    </xf>
    <xf numFmtId="0" fontId="3" fillId="4" borderId="110" xfId="0" applyFont="1" applyFill="1" applyBorder="1" applyAlignment="1">
      <alignment horizontal="center" vertical="center"/>
    </xf>
    <xf numFmtId="1" fontId="0" fillId="0" borderId="111" xfId="0" applyNumberFormat="1" applyFill="1" applyBorder="1" applyAlignment="1">
      <alignment horizontal="right" vertical="center"/>
    </xf>
    <xf numFmtId="1" fontId="0" fillId="0" borderId="112" xfId="0" applyNumberFormat="1" applyFill="1" applyBorder="1" applyAlignment="1">
      <alignment horizontal="right" vertical="center"/>
    </xf>
    <xf numFmtId="1" fontId="0" fillId="0" borderId="113" xfId="0" applyNumberFormat="1" applyFill="1" applyBorder="1" applyAlignment="1">
      <alignment horizontal="right" vertical="center"/>
    </xf>
    <xf numFmtId="0" fontId="9" fillId="5" borderId="116" xfId="2" applyFont="1" applyFill="1" applyBorder="1" applyAlignment="1">
      <alignment horizontal="left" vertical="center"/>
    </xf>
    <xf numFmtId="0" fontId="10" fillId="5" borderId="109" xfId="2" applyFont="1" applyFill="1" applyBorder="1" applyAlignment="1">
      <alignment horizontal="left"/>
    </xf>
    <xf numFmtId="0" fontId="10" fillId="5" borderId="117" xfId="2" applyFont="1" applyFill="1" applyBorder="1" applyAlignment="1">
      <alignment horizontal="left"/>
    </xf>
    <xf numFmtId="0" fontId="11" fillId="5" borderId="7" xfId="2" applyFont="1" applyFill="1" applyBorder="1" applyAlignment="1">
      <alignment horizontal="left"/>
    </xf>
    <xf numFmtId="0" fontId="12" fillId="5" borderId="8" xfId="2" applyFont="1" applyFill="1" applyBorder="1" applyAlignment="1">
      <alignment horizontal="left"/>
    </xf>
    <xf numFmtId="0" fontId="10" fillId="5" borderId="8" xfId="2" applyFont="1" applyFill="1" applyBorder="1" applyAlignment="1">
      <alignment horizontal="left"/>
    </xf>
    <xf numFmtId="0" fontId="10" fillId="5" borderId="9" xfId="2" applyFont="1" applyFill="1" applyBorder="1" applyAlignment="1">
      <alignment horizontal="left"/>
    </xf>
    <xf numFmtId="0" fontId="11" fillId="5" borderId="99" xfId="2" applyFont="1" applyFill="1" applyBorder="1" applyAlignment="1">
      <alignment horizontal="left"/>
    </xf>
    <xf numFmtId="0" fontId="11" fillId="5" borderId="59" xfId="2" applyFont="1" applyFill="1" applyBorder="1" applyAlignment="1">
      <alignment horizontal="left"/>
    </xf>
    <xf numFmtId="0" fontId="10" fillId="5" borderId="61" xfId="2" applyFont="1" applyFill="1" applyBorder="1" applyAlignment="1">
      <alignment horizontal="left"/>
    </xf>
    <xf numFmtId="0" fontId="11" fillId="5" borderId="62" xfId="2" applyFont="1" applyFill="1" applyBorder="1" applyAlignment="1">
      <alignment horizontal="left"/>
    </xf>
    <xf numFmtId="0" fontId="11" fillId="5" borderId="0" xfId="2" applyFont="1" applyFill="1" applyBorder="1" applyAlignment="1">
      <alignment horizontal="left"/>
    </xf>
    <xf numFmtId="0" fontId="10" fillId="5" borderId="118" xfId="2" applyFont="1" applyFill="1" applyBorder="1" applyAlignment="1">
      <alignment horizontal="left"/>
    </xf>
    <xf numFmtId="0" fontId="11" fillId="5" borderId="68" xfId="2" applyFont="1" applyFill="1" applyBorder="1" applyAlignment="1">
      <alignment horizontal="left"/>
    </xf>
    <xf numFmtId="0" fontId="11" fillId="5" borderId="114" xfId="2" applyFont="1" applyFill="1" applyBorder="1" applyAlignment="1">
      <alignment horizontal="left"/>
    </xf>
    <xf numFmtId="0" fontId="11" fillId="5" borderId="5" xfId="2" applyFont="1" applyFill="1" applyBorder="1" applyAlignment="1">
      <alignment horizontal="left"/>
    </xf>
    <xf numFmtId="49" fontId="10" fillId="5" borderId="115" xfId="2" applyNumberFormat="1" applyFont="1" applyFill="1" applyBorder="1" applyAlignment="1">
      <alignment horizontal="left"/>
    </xf>
    <xf numFmtId="0" fontId="11" fillId="5" borderId="99" xfId="2" applyFont="1" applyFill="1" applyBorder="1" applyAlignment="1">
      <alignment horizontal="left" vertical="top"/>
    </xf>
    <xf numFmtId="0" fontId="11" fillId="5" borderId="120" xfId="2" applyFont="1" applyFill="1" applyBorder="1" applyAlignment="1">
      <alignment horizontal="left"/>
    </xf>
    <xf numFmtId="0" fontId="11" fillId="5" borderId="64" xfId="2" applyFont="1" applyFill="1" applyBorder="1" applyAlignment="1">
      <alignment horizontal="left"/>
    </xf>
    <xf numFmtId="0" fontId="11" fillId="5" borderId="63" xfId="2" applyFont="1" applyFill="1" applyBorder="1" applyAlignment="1">
      <alignment horizontal="left"/>
    </xf>
    <xf numFmtId="0" fontId="11" fillId="5" borderId="65" xfId="2" applyFont="1" applyFill="1" applyBorder="1" applyAlignment="1">
      <alignment horizontal="left"/>
    </xf>
    <xf numFmtId="0" fontId="11" fillId="5" borderId="121" xfId="2" applyFont="1" applyFill="1" applyBorder="1" applyAlignment="1">
      <alignment horizontal="left"/>
    </xf>
    <xf numFmtId="0" fontId="10" fillId="5" borderId="99" xfId="2" applyFont="1" applyFill="1" applyBorder="1" applyAlignment="1">
      <alignment horizontal="left"/>
    </xf>
    <xf numFmtId="0" fontId="10" fillId="5" borderId="0" xfId="2" applyFont="1" applyFill="1" applyBorder="1" applyAlignment="1">
      <alignment horizontal="left"/>
    </xf>
    <xf numFmtId="14" fontId="10" fillId="5" borderId="56" xfId="2" applyNumberFormat="1" applyFont="1" applyFill="1" applyBorder="1" applyAlignment="1">
      <alignment horizontal="left"/>
    </xf>
    <xf numFmtId="0" fontId="10" fillId="5" borderId="122" xfId="2" applyFont="1" applyFill="1" applyBorder="1" applyAlignment="1">
      <alignment horizontal="left"/>
    </xf>
    <xf numFmtId="14" fontId="10" fillId="5" borderId="123" xfId="2" applyNumberFormat="1" applyFont="1" applyFill="1" applyBorder="1" applyAlignment="1">
      <alignment horizontal="left"/>
    </xf>
    <xf numFmtId="14" fontId="10" fillId="5" borderId="124" xfId="2" applyNumberFormat="1" applyFont="1" applyFill="1" applyBorder="1" applyAlignment="1">
      <alignment horizontal="left"/>
    </xf>
    <xf numFmtId="14" fontId="10" fillId="5" borderId="125" xfId="2" applyNumberFormat="1" applyFont="1" applyFill="1" applyBorder="1" applyAlignment="1">
      <alignment horizontal="left"/>
    </xf>
    <xf numFmtId="0" fontId="10" fillId="5" borderId="64" xfId="2" applyFont="1" applyFill="1" applyBorder="1" applyAlignment="1">
      <alignment horizontal="left"/>
    </xf>
    <xf numFmtId="0" fontId="10" fillId="5" borderId="56" xfId="2" applyFont="1" applyFill="1" applyBorder="1" applyAlignment="1">
      <alignment horizontal="left"/>
    </xf>
    <xf numFmtId="0" fontId="10" fillId="5" borderId="6" xfId="2" applyFont="1" applyFill="1" applyBorder="1" applyAlignment="1">
      <alignment horizontal="left"/>
    </xf>
    <xf numFmtId="0" fontId="11" fillId="5" borderId="118" xfId="2" applyFont="1" applyFill="1" applyBorder="1" applyAlignment="1">
      <alignment horizontal="left"/>
    </xf>
    <xf numFmtId="0" fontId="10" fillId="5" borderId="124" xfId="2" applyFont="1" applyFill="1" applyBorder="1" applyAlignment="1">
      <alignment horizontal="left"/>
    </xf>
    <xf numFmtId="0" fontId="10" fillId="5" borderId="110" xfId="2" applyFont="1" applyFill="1" applyBorder="1" applyAlignment="1">
      <alignment horizontal="left"/>
    </xf>
    <xf numFmtId="0" fontId="10" fillId="5" borderId="123" xfId="2" applyFont="1" applyFill="1" applyBorder="1" applyAlignment="1">
      <alignment horizontal="left"/>
    </xf>
    <xf numFmtId="0" fontId="11" fillId="5" borderId="123" xfId="2" applyFont="1" applyFill="1" applyBorder="1" applyAlignment="1">
      <alignment horizontal="left"/>
    </xf>
    <xf numFmtId="0" fontId="11" fillId="5" borderId="125" xfId="2" applyFont="1" applyFill="1" applyBorder="1" applyAlignment="1">
      <alignment horizontal="left"/>
    </xf>
    <xf numFmtId="0" fontId="13" fillId="5" borderId="99" xfId="2" applyFont="1" applyFill="1" applyBorder="1" applyAlignment="1">
      <alignment wrapText="1"/>
    </xf>
    <xf numFmtId="0" fontId="13" fillId="5" borderId="0" xfId="2" applyFont="1" applyFill="1" applyBorder="1" applyAlignment="1">
      <alignment wrapText="1"/>
    </xf>
    <xf numFmtId="0" fontId="13" fillId="5" borderId="118" xfId="2" applyFont="1" applyFill="1" applyBorder="1" applyAlignment="1">
      <alignment wrapText="1"/>
    </xf>
    <xf numFmtId="14" fontId="10" fillId="5" borderId="99" xfId="2" applyNumberFormat="1" applyFont="1" applyFill="1" applyBorder="1" applyAlignment="1">
      <alignment horizontal="left" wrapText="1"/>
    </xf>
    <xf numFmtId="14" fontId="10" fillId="5" borderId="118" xfId="2" applyNumberFormat="1" applyFont="1" applyFill="1" applyBorder="1" applyAlignment="1">
      <alignment wrapText="1"/>
    </xf>
    <xf numFmtId="0" fontId="13" fillId="5" borderId="105" xfId="2" applyFont="1" applyFill="1" applyBorder="1" applyAlignment="1">
      <alignment wrapText="1"/>
    </xf>
    <xf numFmtId="0" fontId="17" fillId="5" borderId="99" xfId="2" applyFont="1" applyFill="1" applyBorder="1" applyAlignment="1">
      <alignment horizontal="left" vertical="top" wrapText="1"/>
    </xf>
    <xf numFmtId="0" fontId="17" fillId="5" borderId="0" xfId="2" applyFont="1" applyFill="1" applyBorder="1" applyAlignment="1">
      <alignment horizontal="left" vertical="top" wrapText="1"/>
    </xf>
    <xf numFmtId="14" fontId="16" fillId="5" borderId="118" xfId="2" applyNumberFormat="1" applyFont="1" applyFill="1" applyBorder="1" applyAlignment="1">
      <alignment horizontal="left" vertical="top" wrapText="1"/>
    </xf>
    <xf numFmtId="0" fontId="0" fillId="0" borderId="0" xfId="0" applyAlignment="1">
      <alignment horizontal="left"/>
    </xf>
    <xf numFmtId="0" fontId="11" fillId="5" borderId="99" xfId="2" applyFont="1" applyFill="1" applyBorder="1" applyAlignment="1">
      <alignment horizontal="left" wrapText="1"/>
    </xf>
    <xf numFmtId="0" fontId="11" fillId="5" borderId="0" xfId="2" applyFont="1" applyFill="1" applyBorder="1" applyAlignment="1">
      <alignment horizontal="left" wrapText="1"/>
    </xf>
    <xf numFmtId="0" fontId="11" fillId="5" borderId="118" xfId="2" applyFont="1" applyFill="1" applyBorder="1" applyAlignment="1">
      <alignment horizontal="left" wrapText="1"/>
    </xf>
    <xf numFmtId="0" fontId="13" fillId="5" borderId="99" xfId="2" applyFont="1" applyFill="1" applyBorder="1" applyAlignment="1">
      <alignment horizontal="left" wrapText="1"/>
    </xf>
    <xf numFmtId="0" fontId="13" fillId="5" borderId="0" xfId="2" applyFont="1" applyFill="1" applyBorder="1" applyAlignment="1">
      <alignment horizontal="left" wrapText="1"/>
    </xf>
    <xf numFmtId="0" fontId="18" fillId="5" borderId="0" xfId="2" applyFont="1" applyFill="1" applyBorder="1" applyAlignment="1">
      <alignment horizontal="left" wrapText="1"/>
    </xf>
    <xf numFmtId="0" fontId="13" fillId="5" borderId="118" xfId="2" applyFont="1" applyFill="1" applyBorder="1" applyAlignment="1">
      <alignment horizontal="left" wrapText="1"/>
    </xf>
    <xf numFmtId="0" fontId="21" fillId="0" borderId="0" xfId="4"/>
    <xf numFmtId="3" fontId="0" fillId="2" borderId="60"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40" xfId="0" applyFill="1" applyBorder="1" applyAlignment="1" applyProtection="1">
      <alignment horizontal="center"/>
      <protection locked="0"/>
    </xf>
    <xf numFmtId="3" fontId="0" fillId="2" borderId="58" xfId="0" applyNumberFormat="1"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5" xfId="0" applyFill="1" applyBorder="1" applyAlignment="1" applyProtection="1">
      <alignment horizontal="center"/>
      <protection locked="0"/>
    </xf>
    <xf numFmtId="1" fontId="0" fillId="0" borderId="88" xfId="0" applyNumberFormat="1" applyFill="1" applyBorder="1" applyAlignment="1">
      <alignment horizontal="right" vertical="center"/>
    </xf>
    <xf numFmtId="1" fontId="0" fillId="0" borderId="25" xfId="0" applyNumberFormat="1" applyFill="1" applyBorder="1" applyAlignment="1">
      <alignment horizontal="right" vertical="center"/>
    </xf>
    <xf numFmtId="1" fontId="0" fillId="0" borderId="26" xfId="0" applyNumberFormat="1" applyFill="1" applyBorder="1" applyAlignment="1">
      <alignment horizontal="right" vertical="center"/>
    </xf>
    <xf numFmtId="0" fontId="22" fillId="0" borderId="0" xfId="0" applyFont="1" applyFill="1"/>
    <xf numFmtId="1" fontId="0" fillId="6" borderId="88" xfId="0" applyNumberFormat="1" applyFill="1" applyBorder="1" applyAlignment="1" applyProtection="1">
      <alignment horizontal="right" vertical="center"/>
    </xf>
    <xf numFmtId="1" fontId="0" fillId="6" borderId="25" xfId="0" applyNumberFormat="1" applyFill="1" applyBorder="1" applyAlignment="1" applyProtection="1">
      <alignment horizontal="right" vertical="center"/>
    </xf>
    <xf numFmtId="1" fontId="0" fillId="6" borderId="26" xfId="0" applyNumberFormat="1" applyFill="1" applyBorder="1" applyAlignment="1" applyProtection="1">
      <alignment horizontal="right" vertical="center"/>
    </xf>
    <xf numFmtId="1" fontId="0" fillId="6" borderId="111" xfId="0" applyNumberFormat="1" applyFill="1" applyBorder="1" applyAlignment="1" applyProtection="1">
      <alignment horizontal="right" vertical="center"/>
    </xf>
    <xf numFmtId="1" fontId="0" fillId="6" borderId="112" xfId="0" applyNumberFormat="1" applyFill="1" applyBorder="1" applyAlignment="1" applyProtection="1">
      <alignment horizontal="right" vertical="center"/>
    </xf>
    <xf numFmtId="1" fontId="0" fillId="6" borderId="113" xfId="0" applyNumberFormat="1" applyFill="1" applyBorder="1" applyAlignment="1" applyProtection="1">
      <alignment horizontal="right" vertical="center"/>
    </xf>
    <xf numFmtId="0" fontId="0" fillId="6" borderId="2" xfId="0" applyFill="1" applyBorder="1" applyProtection="1"/>
    <xf numFmtId="0" fontId="0" fillId="5" borderId="82"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84" xfId="0"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3" fillId="8" borderId="51" xfId="0" applyFont="1" applyFill="1" applyBorder="1" applyAlignment="1">
      <alignment horizontal="center"/>
    </xf>
    <xf numFmtId="0" fontId="3" fillId="8" borderId="128" xfId="0" applyFont="1" applyFill="1" applyBorder="1" applyAlignment="1">
      <alignment horizontal="center"/>
    </xf>
    <xf numFmtId="0" fontId="3" fillId="8" borderId="52" xfId="0" applyFont="1" applyFill="1" applyBorder="1" applyAlignment="1">
      <alignment horizontal="center"/>
    </xf>
    <xf numFmtId="0" fontId="3" fillId="4" borderId="129" xfId="0" applyFont="1" applyFill="1" applyBorder="1" applyAlignment="1">
      <alignment horizontal="center"/>
    </xf>
    <xf numFmtId="0" fontId="1" fillId="3" borderId="116" xfId="0" applyFont="1" applyFill="1" applyBorder="1" applyAlignment="1">
      <alignment horizontal="left" vertical="center"/>
    </xf>
    <xf numFmtId="0" fontId="1" fillId="3" borderId="130" xfId="0" applyFont="1" applyFill="1" applyBorder="1" applyAlignment="1">
      <alignment horizontal="center" vertical="center"/>
    </xf>
    <xf numFmtId="0" fontId="4" fillId="7" borderId="0" xfId="0" applyFont="1" applyFill="1"/>
    <xf numFmtId="0" fontId="0" fillId="7" borderId="0" xfId="0" applyFill="1"/>
    <xf numFmtId="0" fontId="3" fillId="4" borderId="131" xfId="0" applyFont="1" applyFill="1" applyBorder="1" applyAlignment="1" applyProtection="1">
      <alignment horizontal="center"/>
    </xf>
    <xf numFmtId="0" fontId="3" fillId="4" borderId="128" xfId="0" applyFont="1" applyFill="1" applyBorder="1" applyAlignment="1" applyProtection="1">
      <alignment horizontal="center"/>
    </xf>
    <xf numFmtId="0" fontId="3" fillId="4" borderId="90" xfId="0" applyFont="1" applyFill="1" applyBorder="1" applyAlignment="1" applyProtection="1">
      <alignment horizontal="center"/>
    </xf>
    <xf numFmtId="165" fontId="0" fillId="0" borderId="28" xfId="0" applyNumberFormat="1" applyFill="1" applyBorder="1" applyAlignment="1">
      <alignment horizontal="right" vertical="center"/>
    </xf>
    <xf numFmtId="165" fontId="0" fillId="0" borderId="135" xfId="0" applyNumberFormat="1" applyFill="1" applyBorder="1" applyAlignment="1">
      <alignment horizontal="right" vertical="center"/>
    </xf>
    <xf numFmtId="165" fontId="0" fillId="5" borderId="91" xfId="0" applyNumberFormat="1" applyFill="1" applyBorder="1" applyAlignment="1">
      <alignment horizontal="right" vertical="center"/>
    </xf>
    <xf numFmtId="165" fontId="0" fillId="5" borderId="92" xfId="0" applyNumberFormat="1" applyFill="1" applyBorder="1" applyAlignment="1">
      <alignment horizontal="right" vertical="center"/>
    </xf>
    <xf numFmtId="165" fontId="0" fillId="5" borderId="93" xfId="0" applyNumberFormat="1" applyFill="1" applyBorder="1" applyAlignment="1">
      <alignment horizontal="right" vertical="center"/>
    </xf>
    <xf numFmtId="165" fontId="0" fillId="5" borderId="28" xfId="0" applyNumberFormat="1" applyFill="1" applyBorder="1" applyAlignment="1">
      <alignment horizontal="right" vertical="center"/>
    </xf>
    <xf numFmtId="165" fontId="0" fillId="5" borderId="23" xfId="0" applyNumberFormat="1" applyFill="1" applyBorder="1" applyAlignment="1">
      <alignment horizontal="right" vertical="center"/>
    </xf>
    <xf numFmtId="165" fontId="0" fillId="5" borderId="24" xfId="0" applyNumberFormat="1" applyFill="1" applyBorder="1" applyAlignment="1">
      <alignment horizontal="right" vertical="center"/>
    </xf>
    <xf numFmtId="165" fontId="0" fillId="0" borderId="27" xfId="0" applyNumberFormat="1" applyFill="1" applyBorder="1" applyAlignment="1">
      <alignment horizontal="right" vertical="center"/>
    </xf>
    <xf numFmtId="165" fontId="0" fillId="0" borderId="21" xfId="0" applyNumberFormat="1" applyFill="1" applyBorder="1" applyAlignment="1">
      <alignment horizontal="right" vertical="center"/>
    </xf>
    <xf numFmtId="165" fontId="0" fillId="0" borderId="22" xfId="0" applyNumberFormat="1" applyFill="1" applyBorder="1" applyAlignment="1">
      <alignment horizontal="right" vertical="center"/>
    </xf>
    <xf numFmtId="165" fontId="0" fillId="5" borderId="29" xfId="0" applyNumberFormat="1" applyFill="1" applyBorder="1" applyAlignment="1">
      <alignment horizontal="right" vertical="center"/>
    </xf>
    <xf numFmtId="165" fontId="0" fillId="5" borderId="19" xfId="0" applyNumberFormat="1" applyFill="1" applyBorder="1" applyAlignment="1">
      <alignment horizontal="right" vertical="center"/>
    </xf>
    <xf numFmtId="165" fontId="0" fillId="5" borderId="20" xfId="0" applyNumberFormat="1" applyFill="1" applyBorder="1" applyAlignment="1">
      <alignment horizontal="right" vertical="center"/>
    </xf>
    <xf numFmtId="165" fontId="0" fillId="0" borderId="30" xfId="0" applyNumberFormat="1" applyFill="1" applyBorder="1" applyAlignment="1">
      <alignment horizontal="right" vertical="center"/>
    </xf>
    <xf numFmtId="165" fontId="0" fillId="0" borderId="17" xfId="0" applyNumberFormat="1" applyFill="1" applyBorder="1" applyAlignment="1">
      <alignment horizontal="right" vertical="center"/>
    </xf>
    <xf numFmtId="165" fontId="0" fillId="0" borderId="18" xfId="0" applyNumberFormat="1" applyFill="1" applyBorder="1" applyAlignment="1">
      <alignment horizontal="right" vertical="center"/>
    </xf>
    <xf numFmtId="0" fontId="7" fillId="0" borderId="11" xfId="0" applyFont="1" applyFill="1" applyBorder="1" applyAlignment="1">
      <alignment horizontal="left" vertical="center"/>
    </xf>
    <xf numFmtId="0" fontId="3" fillId="4" borderId="103" xfId="0" applyFont="1" applyFill="1" applyBorder="1" applyAlignment="1">
      <alignment horizontal="center" vertical="center"/>
    </xf>
    <xf numFmtId="0" fontId="0" fillId="0" borderId="0" xfId="0" applyBorder="1" applyAlignment="1">
      <alignment horizontal="center"/>
    </xf>
    <xf numFmtId="0" fontId="7" fillId="0" borderId="43" xfId="0" applyFont="1" applyFill="1" applyBorder="1" applyAlignment="1">
      <alignment horizontal="left" vertical="center"/>
    </xf>
    <xf numFmtId="0" fontId="3" fillId="4" borderId="139" xfId="0" applyFont="1" applyFill="1" applyBorder="1" applyAlignment="1">
      <alignment horizontal="center" vertical="center"/>
    </xf>
    <xf numFmtId="1" fontId="0" fillId="0" borderId="96" xfId="0" applyNumberFormat="1" applyBorder="1" applyAlignment="1">
      <alignment horizontal="center"/>
    </xf>
    <xf numFmtId="1" fontId="0" fillId="0" borderId="48" xfId="0" applyNumberFormat="1" applyBorder="1" applyAlignment="1">
      <alignment horizontal="center"/>
    </xf>
    <xf numFmtId="1" fontId="0" fillId="0" borderId="49" xfId="0" applyNumberFormat="1" applyBorder="1" applyAlignment="1">
      <alignment horizontal="center"/>
    </xf>
    <xf numFmtId="0" fontId="0" fillId="5" borderId="0" xfId="0" applyFont="1" applyFill="1"/>
    <xf numFmtId="165" fontId="0" fillId="5" borderId="83" xfId="0" applyNumberFormat="1" applyFill="1" applyBorder="1" applyAlignment="1">
      <alignment horizontal="right" vertical="center"/>
    </xf>
    <xf numFmtId="165" fontId="0" fillId="5" borderId="135" xfId="0" applyNumberFormat="1" applyFill="1" applyBorder="1" applyAlignment="1">
      <alignment horizontal="right" vertical="center"/>
    </xf>
    <xf numFmtId="165" fontId="0" fillId="2" borderId="82" xfId="0" applyNumberFormat="1" applyFill="1" applyBorder="1" applyAlignment="1" applyProtection="1">
      <alignment horizontal="right" vertical="center"/>
      <protection locked="0"/>
    </xf>
    <xf numFmtId="165" fontId="0" fillId="2" borderId="21" xfId="0" applyNumberFormat="1" applyFill="1" applyBorder="1" applyAlignment="1" applyProtection="1">
      <alignment horizontal="right" vertical="center"/>
      <protection locked="0"/>
    </xf>
    <xf numFmtId="165" fontId="0" fillId="2" borderId="22" xfId="0" applyNumberFormat="1" applyFill="1" applyBorder="1" applyAlignment="1" applyProtection="1">
      <alignment horizontal="right" vertical="center"/>
      <protection locked="0"/>
    </xf>
    <xf numFmtId="165" fontId="0" fillId="2" borderId="28" xfId="0" applyNumberFormat="1" applyFill="1" applyBorder="1" applyAlignment="1" applyProtection="1">
      <alignment horizontal="right" vertical="center"/>
      <protection locked="0"/>
    </xf>
    <xf numFmtId="165" fontId="0" fillId="2" borderId="23" xfId="0" applyNumberFormat="1" applyFill="1" applyBorder="1" applyAlignment="1" applyProtection="1">
      <alignment horizontal="right" vertical="center"/>
      <protection locked="0"/>
    </xf>
    <xf numFmtId="165" fontId="0" fillId="2" borderId="24" xfId="0" applyNumberFormat="1" applyFill="1" applyBorder="1" applyAlignment="1" applyProtection="1">
      <alignment horizontal="right" vertical="center"/>
      <protection locked="0"/>
    </xf>
    <xf numFmtId="165" fontId="0" fillId="5" borderId="27" xfId="0" applyNumberFormat="1" applyFill="1" applyBorder="1" applyAlignment="1">
      <alignment horizontal="right" vertical="center"/>
    </xf>
    <xf numFmtId="165" fontId="0" fillId="5" borderId="140" xfId="0" applyNumberFormat="1" applyFill="1" applyBorder="1" applyAlignment="1">
      <alignment horizontal="right" vertical="center"/>
    </xf>
    <xf numFmtId="165" fontId="0" fillId="2" borderId="29" xfId="0" applyNumberFormat="1" applyFill="1" applyBorder="1" applyAlignment="1" applyProtection="1">
      <alignment horizontal="right" vertical="center"/>
      <protection locked="0"/>
    </xf>
    <xf numFmtId="165" fontId="0" fillId="2" borderId="19" xfId="0" applyNumberFormat="1" applyFill="1" applyBorder="1" applyAlignment="1" applyProtection="1">
      <alignment horizontal="right" vertical="center"/>
      <protection locked="0"/>
    </xf>
    <xf numFmtId="165" fontId="0" fillId="2" borderId="20" xfId="0" applyNumberFormat="1" applyFill="1" applyBorder="1" applyAlignment="1" applyProtection="1">
      <alignment horizontal="right" vertical="center"/>
      <protection locked="0"/>
    </xf>
    <xf numFmtId="165" fontId="0" fillId="5" borderId="30" xfId="0" applyNumberFormat="1" applyFill="1" applyBorder="1" applyAlignment="1">
      <alignment horizontal="right" vertical="center"/>
    </xf>
    <xf numFmtId="165" fontId="0" fillId="5" borderId="17" xfId="0" applyNumberFormat="1" applyFill="1" applyBorder="1" applyAlignment="1">
      <alignment horizontal="right" vertical="center"/>
    </xf>
    <xf numFmtId="165" fontId="0" fillId="5" borderId="18" xfId="0" applyNumberFormat="1" applyFill="1" applyBorder="1" applyAlignment="1">
      <alignment horizontal="right" vertical="center"/>
    </xf>
    <xf numFmtId="1" fontId="0" fillId="2" borderId="132" xfId="0" applyNumberFormat="1" applyFill="1" applyBorder="1" applyAlignment="1">
      <alignment horizontal="right" vertical="center"/>
    </xf>
    <xf numFmtId="1" fontId="0" fillId="2" borderId="133" xfId="0" applyNumberFormat="1" applyFill="1" applyBorder="1" applyAlignment="1">
      <alignment horizontal="right" vertical="center"/>
    </xf>
    <xf numFmtId="1" fontId="0" fillId="2" borderId="134" xfId="0" applyNumberFormat="1" applyFill="1" applyBorder="1" applyAlignment="1">
      <alignment horizontal="right" vertical="center"/>
    </xf>
    <xf numFmtId="1" fontId="0" fillId="2" borderId="84" xfId="0" applyNumberFormat="1" applyFill="1" applyBorder="1" applyAlignment="1" applyProtection="1">
      <alignment horizontal="right" vertical="center"/>
      <protection locked="0"/>
    </xf>
    <xf numFmtId="1" fontId="0" fillId="2" borderId="15" xfId="0" applyNumberFormat="1" applyFill="1" applyBorder="1" applyAlignment="1" applyProtection="1">
      <alignment horizontal="right" vertical="center"/>
      <protection locked="0"/>
    </xf>
    <xf numFmtId="1" fontId="0" fillId="2" borderId="16" xfId="0" applyNumberFormat="1" applyFill="1" applyBorder="1" applyAlignment="1" applyProtection="1">
      <alignment horizontal="right" vertical="center"/>
      <protection locked="0"/>
    </xf>
    <xf numFmtId="1" fontId="0" fillId="2" borderId="98" xfId="0" applyNumberFormat="1" applyFill="1" applyBorder="1" applyAlignment="1" applyProtection="1">
      <alignment horizontal="right" vertical="center"/>
      <protection locked="0"/>
    </xf>
    <xf numFmtId="1" fontId="0" fillId="2" borderId="92" xfId="0" applyNumberFormat="1" applyFill="1" applyBorder="1" applyAlignment="1" applyProtection="1">
      <alignment horizontal="right" vertical="center"/>
      <protection locked="0"/>
    </xf>
    <xf numFmtId="1" fontId="0" fillId="2" borderId="93" xfId="0" applyNumberFormat="1" applyFill="1" applyBorder="1" applyAlignment="1" applyProtection="1">
      <alignment horizontal="right" vertical="center"/>
      <protection locked="0"/>
    </xf>
    <xf numFmtId="1" fontId="0" fillId="0" borderId="132" xfId="0" applyNumberFormat="1" applyFill="1" applyBorder="1" applyAlignment="1">
      <alignment horizontal="right" vertical="center"/>
    </xf>
    <xf numFmtId="1" fontId="0" fillId="0" borderId="133" xfId="0" applyNumberFormat="1" applyFill="1" applyBorder="1" applyAlignment="1">
      <alignment horizontal="right" vertical="center"/>
    </xf>
    <xf numFmtId="1" fontId="0" fillId="0" borderId="134" xfId="0" applyNumberFormat="1" applyFill="1" applyBorder="1" applyAlignment="1">
      <alignment horizontal="right" vertical="center"/>
    </xf>
    <xf numFmtId="1" fontId="0" fillId="0" borderId="34" xfId="0" applyNumberFormat="1" applyFill="1" applyBorder="1" applyAlignment="1">
      <alignment horizontal="right" vertical="center"/>
    </xf>
    <xf numFmtId="1" fontId="0" fillId="0" borderId="15" xfId="0" applyNumberFormat="1" applyFill="1" applyBorder="1" applyAlignment="1">
      <alignment horizontal="right" vertical="center"/>
    </xf>
    <xf numFmtId="1" fontId="0" fillId="0" borderId="16" xfId="0" applyNumberFormat="1" applyFill="1" applyBorder="1" applyAlignment="1">
      <alignment horizontal="right" vertical="center"/>
    </xf>
    <xf numFmtId="0" fontId="11" fillId="5" borderId="66" xfId="2" applyFont="1" applyFill="1" applyBorder="1" applyAlignment="1">
      <alignment horizontal="left" wrapText="1"/>
    </xf>
    <xf numFmtId="0" fontId="11" fillId="5" borderId="105" xfId="2" applyFont="1" applyFill="1" applyBorder="1" applyAlignment="1">
      <alignment horizontal="left" wrapText="1"/>
    </xf>
    <xf numFmtId="0" fontId="11" fillId="5" borderId="126" xfId="2" applyFont="1" applyFill="1" applyBorder="1" applyAlignment="1">
      <alignment horizontal="left" wrapText="1"/>
    </xf>
    <xf numFmtId="0" fontId="20" fillId="5" borderId="99" xfId="2" applyFont="1" applyFill="1" applyBorder="1" applyAlignment="1">
      <alignment horizontal="left" wrapText="1"/>
    </xf>
    <xf numFmtId="0" fontId="20" fillId="5" borderId="0" xfId="2" applyFont="1" applyFill="1" applyBorder="1" applyAlignment="1">
      <alignment horizontal="left" wrapText="1"/>
    </xf>
    <xf numFmtId="0" fontId="20" fillId="5" borderId="118" xfId="2" applyFont="1" applyFill="1" applyBorder="1" applyAlignment="1">
      <alignment horizontal="left" wrapText="1"/>
    </xf>
    <xf numFmtId="0" fontId="20" fillId="5" borderId="122" xfId="2" applyFont="1" applyFill="1" applyBorder="1" applyAlignment="1">
      <alignment horizontal="left" wrapText="1"/>
    </xf>
    <xf numFmtId="0" fontId="20" fillId="5" borderId="123" xfId="2" applyFont="1" applyFill="1" applyBorder="1" applyAlignment="1">
      <alignment horizontal="left" wrapText="1"/>
    </xf>
    <xf numFmtId="0" fontId="20" fillId="5" borderId="125" xfId="2" applyFont="1" applyFill="1" applyBorder="1" applyAlignment="1">
      <alignment horizontal="left" wrapText="1"/>
    </xf>
    <xf numFmtId="0" fontId="10" fillId="5" borderId="122" xfId="2" applyFont="1" applyFill="1" applyBorder="1" applyAlignment="1">
      <alignment horizontal="left" wrapText="1"/>
    </xf>
    <xf numFmtId="0" fontId="10" fillId="5" borderId="123" xfId="2" applyFont="1" applyFill="1" applyBorder="1" applyAlignment="1">
      <alignment horizontal="left" wrapText="1"/>
    </xf>
    <xf numFmtId="0" fontId="10" fillId="5" borderId="125" xfId="2" applyFont="1" applyFill="1" applyBorder="1" applyAlignment="1">
      <alignment horizontal="left" wrapText="1"/>
    </xf>
    <xf numFmtId="0" fontId="10" fillId="5" borderId="99" xfId="2" applyFont="1" applyFill="1" applyBorder="1" applyAlignment="1">
      <alignment horizontal="left" wrapText="1"/>
    </xf>
    <xf numFmtId="0" fontId="10" fillId="5" borderId="0" xfId="2" applyFont="1" applyFill="1" applyBorder="1" applyAlignment="1">
      <alignment horizontal="left" wrapText="1"/>
    </xf>
    <xf numFmtId="0" fontId="10" fillId="5" borderId="118" xfId="2" applyFont="1" applyFill="1" applyBorder="1" applyAlignment="1">
      <alignment horizontal="left" wrapText="1"/>
    </xf>
    <xf numFmtId="0" fontId="17" fillId="5" borderId="0" xfId="2" applyFont="1" applyFill="1" applyBorder="1" applyAlignment="1">
      <alignment horizontal="left" vertical="top" wrapText="1"/>
    </xf>
    <xf numFmtId="0" fontId="16" fillId="5" borderId="0" xfId="2" applyFont="1" applyFill="1" applyBorder="1" applyAlignment="1">
      <alignment horizontal="left" vertical="top" wrapText="1"/>
    </xf>
    <xf numFmtId="0" fontId="19" fillId="5" borderId="99" xfId="3" applyFill="1" applyBorder="1" applyAlignment="1" applyProtection="1">
      <alignment horizontal="left" wrapText="1"/>
    </xf>
    <xf numFmtId="0" fontId="19" fillId="5" borderId="0" xfId="3" applyFill="1" applyBorder="1" applyAlignment="1" applyProtection="1">
      <alignment horizontal="left" wrapText="1"/>
    </xf>
    <xf numFmtId="0" fontId="19" fillId="5" borderId="118" xfId="3" applyFill="1" applyBorder="1" applyAlignment="1" applyProtection="1">
      <alignment horizontal="left" wrapText="1"/>
    </xf>
    <xf numFmtId="0" fontId="13" fillId="5" borderId="105" xfId="2" applyFont="1" applyFill="1" applyBorder="1" applyAlignment="1">
      <alignment horizontal="center" wrapText="1"/>
    </xf>
    <xf numFmtId="0" fontId="13" fillId="5" borderId="0" xfId="2" applyFont="1" applyFill="1" applyBorder="1" applyAlignment="1">
      <alignment horizontal="center" wrapText="1"/>
    </xf>
    <xf numFmtId="14" fontId="10" fillId="5" borderId="0" xfId="2" applyNumberFormat="1" applyFont="1" applyFill="1" applyBorder="1" applyAlignment="1">
      <alignment horizontal="left" wrapText="1"/>
    </xf>
    <xf numFmtId="14" fontId="10" fillId="5" borderId="0" xfId="2" applyNumberFormat="1" applyFont="1" applyFill="1" applyBorder="1" applyAlignment="1">
      <alignment horizontal="center" wrapText="1"/>
    </xf>
    <xf numFmtId="0" fontId="13" fillId="5" borderId="99" xfId="2" applyFont="1" applyFill="1" applyBorder="1" applyAlignment="1">
      <alignment wrapText="1"/>
    </xf>
    <xf numFmtId="0" fontId="13" fillId="5" borderId="0" xfId="2" applyFont="1" applyFill="1" applyBorder="1" applyAlignment="1">
      <alignment wrapText="1"/>
    </xf>
    <xf numFmtId="0" fontId="13" fillId="5" borderId="118" xfId="2" applyFont="1" applyFill="1" applyBorder="1" applyAlignment="1">
      <alignment wrapText="1"/>
    </xf>
    <xf numFmtId="0" fontId="11" fillId="5" borderId="66" xfId="2" applyFont="1" applyFill="1" applyBorder="1" applyAlignment="1">
      <alignment horizontal="left"/>
    </xf>
    <xf numFmtId="0" fontId="11" fillId="5" borderId="105" xfId="2" applyFont="1" applyFill="1" applyBorder="1" applyAlignment="1">
      <alignment horizontal="left"/>
    </xf>
    <xf numFmtId="0" fontId="11" fillId="5" borderId="126" xfId="2" applyFont="1" applyFill="1" applyBorder="1" applyAlignment="1">
      <alignment horizontal="left"/>
    </xf>
    <xf numFmtId="0" fontId="10" fillId="5" borderId="110" xfId="2" applyFont="1" applyFill="1" applyBorder="1" applyAlignment="1">
      <alignment horizontal="center"/>
    </xf>
    <xf numFmtId="0" fontId="10" fillId="5" borderId="123" xfId="2" applyFont="1" applyFill="1" applyBorder="1" applyAlignment="1">
      <alignment horizontal="center"/>
    </xf>
    <xf numFmtId="0" fontId="10" fillId="5" borderId="0" xfId="2" applyFont="1" applyFill="1" applyBorder="1" applyAlignment="1">
      <alignment horizontal="left"/>
    </xf>
    <xf numFmtId="0" fontId="13" fillId="5" borderId="114" xfId="2" applyFont="1" applyFill="1" applyBorder="1" applyAlignment="1">
      <alignment horizontal="left"/>
    </xf>
    <xf numFmtId="0" fontId="14" fillId="5" borderId="61" xfId="2" applyFont="1" applyFill="1" applyBorder="1" applyAlignment="1">
      <alignment horizontal="left" vertical="top" wrapText="1"/>
    </xf>
    <xf numFmtId="0" fontId="15" fillId="5" borderId="61" xfId="2" applyFont="1" applyFill="1" applyBorder="1" applyAlignment="1">
      <alignment horizontal="left" vertical="top" wrapText="1"/>
    </xf>
    <xf numFmtId="0" fontId="15" fillId="5" borderId="119" xfId="2" applyFont="1" applyFill="1" applyBorder="1" applyAlignment="1">
      <alignment horizontal="left" vertical="top" wrapText="1"/>
    </xf>
    <xf numFmtId="0" fontId="11" fillId="5" borderId="64" xfId="2" applyFont="1" applyFill="1" applyBorder="1" applyAlignment="1">
      <alignment horizontal="left"/>
    </xf>
    <xf numFmtId="0" fontId="10" fillId="5" borderId="6" xfId="2" applyFont="1" applyFill="1" applyBorder="1" applyAlignment="1">
      <alignment horizontal="left"/>
    </xf>
    <xf numFmtId="0" fontId="5" fillId="5" borderId="63" xfId="0" applyFont="1" applyFill="1" applyBorder="1" applyAlignment="1">
      <alignment vertical="top" wrapText="1"/>
    </xf>
    <xf numFmtId="0" fontId="0" fillId="0" borderId="64" xfId="0" applyBorder="1" applyAlignment="1">
      <alignment vertical="top" wrapText="1"/>
    </xf>
    <xf numFmtId="0" fontId="0" fillId="0" borderId="65"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6" xfId="0" applyBorder="1" applyAlignment="1">
      <alignment vertical="top" wrapText="1"/>
    </xf>
    <xf numFmtId="0" fontId="0" fillId="0" borderId="59"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1" fontId="4" fillId="0" borderId="11"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1" fillId="3" borderId="66" xfId="0" applyFont="1" applyFill="1" applyBorder="1" applyAlignment="1">
      <alignment horizontal="left" vertical="center"/>
    </xf>
    <xf numFmtId="0" fontId="1" fillId="3" borderId="73" xfId="0" applyFont="1" applyFill="1" applyBorder="1" applyAlignment="1">
      <alignment horizontal="left" vertical="center"/>
    </xf>
    <xf numFmtId="0" fontId="1" fillId="3" borderId="74"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94" xfId="0" applyFont="1" applyFill="1" applyBorder="1" applyAlignment="1">
      <alignment horizontal="center" vertical="center"/>
    </xf>
    <xf numFmtId="0" fontId="1" fillId="3" borderId="95" xfId="0" applyFont="1" applyFill="1" applyBorder="1" applyAlignment="1">
      <alignment horizontal="center" vertical="center"/>
    </xf>
    <xf numFmtId="1" fontId="4" fillId="0" borderId="12" xfId="0" applyNumberFormat="1" applyFont="1" applyFill="1" applyBorder="1" applyAlignment="1">
      <alignment horizontal="left" vertical="center" wrapText="1"/>
    </xf>
    <xf numFmtId="1" fontId="4" fillId="0" borderId="14" xfId="0" applyNumberFormat="1" applyFont="1" applyFill="1" applyBorder="1" applyAlignment="1">
      <alignment horizontal="left" vertical="center" wrapText="1"/>
    </xf>
    <xf numFmtId="0" fontId="1" fillId="0" borderId="11" xfId="0" applyFont="1" applyFill="1"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1" fillId="3" borderId="66" xfId="0" applyFont="1" applyFill="1" applyBorder="1" applyAlignment="1">
      <alignment vertical="center"/>
    </xf>
    <xf numFmtId="0" fontId="1" fillId="3" borderId="73" xfId="0" applyFont="1" applyFill="1" applyBorder="1" applyAlignment="1">
      <alignment vertical="center"/>
    </xf>
    <xf numFmtId="0" fontId="1" fillId="3" borderId="55" xfId="0" applyFont="1" applyFill="1" applyBorder="1" applyAlignment="1">
      <alignment horizontal="center" vertical="center"/>
    </xf>
    <xf numFmtId="0" fontId="1" fillId="3" borderId="57" xfId="0" applyFont="1" applyFill="1" applyBorder="1" applyAlignment="1">
      <alignment horizontal="center" vertical="center"/>
    </xf>
    <xf numFmtId="0" fontId="1" fillId="3" borderId="74"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4" fillId="0" borderId="127" xfId="0" applyFont="1" applyFill="1" applyBorder="1" applyAlignment="1">
      <alignment horizontal="left" vertical="center"/>
    </xf>
    <xf numFmtId="1" fontId="4" fillId="0" borderId="136" xfId="0" applyNumberFormat="1" applyFont="1" applyFill="1" applyBorder="1" applyAlignment="1">
      <alignment horizontal="left" vertical="center" wrapText="1"/>
    </xf>
    <xf numFmtId="1" fontId="4" fillId="0" borderId="137" xfId="0" applyNumberFormat="1" applyFont="1" applyFill="1" applyBorder="1" applyAlignment="1">
      <alignment horizontal="left" vertical="center" wrapText="1"/>
    </xf>
    <xf numFmtId="0" fontId="1" fillId="3" borderId="47" xfId="0" applyFont="1" applyFill="1" applyBorder="1" applyAlignment="1">
      <alignment vertical="center"/>
    </xf>
    <xf numFmtId="0" fontId="1" fillId="3" borderId="138" xfId="0" applyFont="1" applyFill="1" applyBorder="1" applyAlignment="1">
      <alignment vertical="center"/>
    </xf>
  </cellXfs>
  <cellStyles count="5">
    <cellStyle name="Hypertextový odkaz" xfId="3" builtinId="8"/>
    <cellStyle name="Normal 2" xfId="4"/>
    <cellStyle name="Normal_calculation_cover_sheet" xfId="2"/>
    <cellStyle name="Normální" xfId="0" builtinId="0"/>
    <cellStyle name="Normální 2" xfId="1"/>
  </cellStyles>
  <dxfs count="34">
    <dxf>
      <font>
        <b val="0"/>
        <i val="0"/>
      </font>
      <fill>
        <patternFill>
          <bgColor rgb="FFFF0000"/>
        </patternFill>
      </fill>
    </dxf>
    <dxf>
      <fill>
        <patternFill>
          <bgColor rgb="FFFF0000"/>
        </patternFill>
      </fill>
    </dxf>
    <dxf>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tint="-4.9989318521683403E-2"/>
      </font>
    </dxf>
    <dxf>
      <font>
        <strike val="0"/>
        <color theme="0" tint="-4.9989318521683403E-2"/>
      </font>
    </dxf>
    <dxf>
      <font>
        <condense val="0"/>
        <extend val="0"/>
        <color rgb="FF9C0006"/>
      </font>
      <fill>
        <patternFill>
          <bgColor rgb="FFFFC7CE"/>
        </patternFill>
      </fill>
    </dxf>
    <dxf>
      <font>
        <strike val="0"/>
        <color theme="0" tint="-4.9989318521683403E-2"/>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5D9F1"/>
      <color rgb="FF97C1FF"/>
      <color rgb="FFC1DAFF"/>
      <color rgb="FF2D82FF"/>
      <color rgb="FF0000FF"/>
      <color rgb="FF0066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266700</xdr:colOff>
      <xdr:row>20</xdr:row>
      <xdr:rowOff>0</xdr:rowOff>
    </xdr:from>
    <xdr:to>
      <xdr:col>3</xdr:col>
      <xdr:colOff>276225</xdr:colOff>
      <xdr:row>23</xdr:row>
      <xdr:rowOff>161925</xdr:rowOff>
    </xdr:to>
    <xdr:cxnSp macro="">
      <xdr:nvCxnSpPr>
        <xdr:cNvPr id="2" name="Přímá spojnice se šipkou 1">
          <a:extLst>
            <a:ext uri="{FF2B5EF4-FFF2-40B4-BE49-F238E27FC236}">
              <a16:creationId xmlns:a16="http://schemas.microsoft.com/office/drawing/2014/main" id="{A25BB0F8-8478-4A7E-AFC0-B6E91774AA40}"/>
            </a:ext>
          </a:extLst>
        </xdr:cNvPr>
        <xdr:cNvCxnSpPr/>
      </xdr:nvCxnSpPr>
      <xdr:spPr>
        <a:xfrm>
          <a:off x="401002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266700</xdr:colOff>
      <xdr:row>20</xdr:row>
      <xdr:rowOff>0</xdr:rowOff>
    </xdr:from>
    <xdr:to>
      <xdr:col>4</xdr:col>
      <xdr:colOff>276225</xdr:colOff>
      <xdr:row>23</xdr:row>
      <xdr:rowOff>161925</xdr:rowOff>
    </xdr:to>
    <xdr:cxnSp macro="">
      <xdr:nvCxnSpPr>
        <xdr:cNvPr id="3" name="Přímá spojnice se šipkou 2">
          <a:extLst>
            <a:ext uri="{FF2B5EF4-FFF2-40B4-BE49-F238E27FC236}">
              <a16:creationId xmlns:a16="http://schemas.microsoft.com/office/drawing/2014/main" id="{01E1FCDA-F674-44BA-8712-2281B56001D6}"/>
            </a:ext>
          </a:extLst>
        </xdr:cNvPr>
        <xdr:cNvCxnSpPr/>
      </xdr:nvCxnSpPr>
      <xdr:spPr>
        <a:xfrm>
          <a:off x="452437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20</xdr:row>
      <xdr:rowOff>0</xdr:rowOff>
    </xdr:from>
    <xdr:to>
      <xdr:col>5</xdr:col>
      <xdr:colOff>276225</xdr:colOff>
      <xdr:row>23</xdr:row>
      <xdr:rowOff>161925</xdr:rowOff>
    </xdr:to>
    <xdr:cxnSp macro="">
      <xdr:nvCxnSpPr>
        <xdr:cNvPr id="4" name="Přímá spojnice se šipkou 3">
          <a:extLst>
            <a:ext uri="{FF2B5EF4-FFF2-40B4-BE49-F238E27FC236}">
              <a16:creationId xmlns:a16="http://schemas.microsoft.com/office/drawing/2014/main" id="{8146C7E9-E131-4FBF-B65F-6C405B8D2BB0}"/>
            </a:ext>
          </a:extLst>
        </xdr:cNvPr>
        <xdr:cNvCxnSpPr/>
      </xdr:nvCxnSpPr>
      <xdr:spPr>
        <a:xfrm>
          <a:off x="503872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20</xdr:row>
      <xdr:rowOff>0</xdr:rowOff>
    </xdr:from>
    <xdr:to>
      <xdr:col>6</xdr:col>
      <xdr:colOff>276225</xdr:colOff>
      <xdr:row>23</xdr:row>
      <xdr:rowOff>161925</xdr:rowOff>
    </xdr:to>
    <xdr:cxnSp macro="">
      <xdr:nvCxnSpPr>
        <xdr:cNvPr id="5" name="Přímá spojnice se šipkou 4">
          <a:extLst>
            <a:ext uri="{FF2B5EF4-FFF2-40B4-BE49-F238E27FC236}">
              <a16:creationId xmlns:a16="http://schemas.microsoft.com/office/drawing/2014/main" id="{AD757E72-4F1C-4F48-A329-A0E345ABDE2A}"/>
            </a:ext>
          </a:extLst>
        </xdr:cNvPr>
        <xdr:cNvCxnSpPr/>
      </xdr:nvCxnSpPr>
      <xdr:spPr>
        <a:xfrm>
          <a:off x="555307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20</xdr:row>
      <xdr:rowOff>0</xdr:rowOff>
    </xdr:from>
    <xdr:to>
      <xdr:col>7</xdr:col>
      <xdr:colOff>276225</xdr:colOff>
      <xdr:row>23</xdr:row>
      <xdr:rowOff>161925</xdr:rowOff>
    </xdr:to>
    <xdr:cxnSp macro="">
      <xdr:nvCxnSpPr>
        <xdr:cNvPr id="6" name="Přímá spojnice se šipkou 5">
          <a:extLst>
            <a:ext uri="{FF2B5EF4-FFF2-40B4-BE49-F238E27FC236}">
              <a16:creationId xmlns:a16="http://schemas.microsoft.com/office/drawing/2014/main" id="{87D06CCC-3C3D-4D50-A807-1C63912CC2E5}"/>
            </a:ext>
          </a:extLst>
        </xdr:cNvPr>
        <xdr:cNvCxnSpPr/>
      </xdr:nvCxnSpPr>
      <xdr:spPr>
        <a:xfrm>
          <a:off x="606742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20</xdr:row>
      <xdr:rowOff>0</xdr:rowOff>
    </xdr:from>
    <xdr:to>
      <xdr:col>8</xdr:col>
      <xdr:colOff>276225</xdr:colOff>
      <xdr:row>23</xdr:row>
      <xdr:rowOff>161925</xdr:rowOff>
    </xdr:to>
    <xdr:cxnSp macro="">
      <xdr:nvCxnSpPr>
        <xdr:cNvPr id="7" name="Přímá spojnice se šipkou 6">
          <a:extLst>
            <a:ext uri="{FF2B5EF4-FFF2-40B4-BE49-F238E27FC236}">
              <a16:creationId xmlns:a16="http://schemas.microsoft.com/office/drawing/2014/main" id="{514ED702-F4F4-4FA4-9E5E-38F3EC05FEC7}"/>
            </a:ext>
          </a:extLst>
        </xdr:cNvPr>
        <xdr:cNvCxnSpPr/>
      </xdr:nvCxnSpPr>
      <xdr:spPr>
        <a:xfrm>
          <a:off x="658177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20</xdr:row>
      <xdr:rowOff>0</xdr:rowOff>
    </xdr:from>
    <xdr:to>
      <xdr:col>9</xdr:col>
      <xdr:colOff>276225</xdr:colOff>
      <xdr:row>23</xdr:row>
      <xdr:rowOff>161925</xdr:rowOff>
    </xdr:to>
    <xdr:cxnSp macro="">
      <xdr:nvCxnSpPr>
        <xdr:cNvPr id="8" name="Přímá spojnice se šipkou 7">
          <a:extLst>
            <a:ext uri="{FF2B5EF4-FFF2-40B4-BE49-F238E27FC236}">
              <a16:creationId xmlns:a16="http://schemas.microsoft.com/office/drawing/2014/main" id="{C9332A90-BA1C-4EFF-8E29-92FBA3F56FCD}"/>
            </a:ext>
          </a:extLst>
        </xdr:cNvPr>
        <xdr:cNvCxnSpPr/>
      </xdr:nvCxnSpPr>
      <xdr:spPr>
        <a:xfrm>
          <a:off x="709612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20</xdr:row>
      <xdr:rowOff>0</xdr:rowOff>
    </xdr:from>
    <xdr:to>
      <xdr:col>10</xdr:col>
      <xdr:colOff>276225</xdr:colOff>
      <xdr:row>23</xdr:row>
      <xdr:rowOff>161925</xdr:rowOff>
    </xdr:to>
    <xdr:cxnSp macro="">
      <xdr:nvCxnSpPr>
        <xdr:cNvPr id="9" name="Přímá spojnice se šipkou 8">
          <a:extLst>
            <a:ext uri="{FF2B5EF4-FFF2-40B4-BE49-F238E27FC236}">
              <a16:creationId xmlns:a16="http://schemas.microsoft.com/office/drawing/2014/main" id="{27FDADE6-E775-4D58-98AF-440CA5060C1A}"/>
            </a:ext>
          </a:extLst>
        </xdr:cNvPr>
        <xdr:cNvCxnSpPr/>
      </xdr:nvCxnSpPr>
      <xdr:spPr>
        <a:xfrm>
          <a:off x="761047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20</xdr:row>
      <xdr:rowOff>0</xdr:rowOff>
    </xdr:from>
    <xdr:to>
      <xdr:col>11</xdr:col>
      <xdr:colOff>276225</xdr:colOff>
      <xdr:row>23</xdr:row>
      <xdr:rowOff>161925</xdr:rowOff>
    </xdr:to>
    <xdr:cxnSp macro="">
      <xdr:nvCxnSpPr>
        <xdr:cNvPr id="10" name="Přímá spojnice se šipkou 9">
          <a:extLst>
            <a:ext uri="{FF2B5EF4-FFF2-40B4-BE49-F238E27FC236}">
              <a16:creationId xmlns:a16="http://schemas.microsoft.com/office/drawing/2014/main" id="{9498A65D-A72B-446A-B3EC-EED58F4DEB31}"/>
            </a:ext>
          </a:extLst>
        </xdr:cNvPr>
        <xdr:cNvCxnSpPr/>
      </xdr:nvCxnSpPr>
      <xdr:spPr>
        <a:xfrm>
          <a:off x="812482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266700</xdr:colOff>
      <xdr:row>20</xdr:row>
      <xdr:rowOff>0</xdr:rowOff>
    </xdr:from>
    <xdr:to>
      <xdr:col>12</xdr:col>
      <xdr:colOff>276225</xdr:colOff>
      <xdr:row>23</xdr:row>
      <xdr:rowOff>161925</xdr:rowOff>
    </xdr:to>
    <xdr:cxnSp macro="">
      <xdr:nvCxnSpPr>
        <xdr:cNvPr id="11" name="Přímá spojnice se šipkou 10">
          <a:extLst>
            <a:ext uri="{FF2B5EF4-FFF2-40B4-BE49-F238E27FC236}">
              <a16:creationId xmlns:a16="http://schemas.microsoft.com/office/drawing/2014/main" id="{5E42C27E-3C9E-4A8F-B75F-4B3257BA1EAA}"/>
            </a:ext>
          </a:extLst>
        </xdr:cNvPr>
        <xdr:cNvCxnSpPr/>
      </xdr:nvCxnSpPr>
      <xdr:spPr>
        <a:xfrm>
          <a:off x="8639175" y="642937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xdr:colOff>
      <xdr:row>9</xdr:row>
      <xdr:rowOff>0</xdr:rowOff>
    </xdr:from>
    <xdr:to>
      <xdr:col>3</xdr:col>
      <xdr:colOff>276225</xdr:colOff>
      <xdr:row>12</xdr:row>
      <xdr:rowOff>161925</xdr:rowOff>
    </xdr:to>
    <xdr:cxnSp macro="">
      <xdr:nvCxnSpPr>
        <xdr:cNvPr id="17" name="Přímá spojnice se šipkou 16">
          <a:extLst>
            <a:ext uri="{FF2B5EF4-FFF2-40B4-BE49-F238E27FC236}">
              <a16:creationId xmlns:a16="http://schemas.microsoft.com/office/drawing/2014/main" id="{00000000-0008-0000-0400-000011000000}"/>
            </a:ext>
          </a:extLst>
        </xdr:cNvPr>
        <xdr:cNvCxnSpPr/>
      </xdr:nvCxnSpPr>
      <xdr:spPr>
        <a:xfrm>
          <a:off x="40100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266700</xdr:colOff>
      <xdr:row>9</xdr:row>
      <xdr:rowOff>0</xdr:rowOff>
    </xdr:from>
    <xdr:to>
      <xdr:col>4</xdr:col>
      <xdr:colOff>276225</xdr:colOff>
      <xdr:row>12</xdr:row>
      <xdr:rowOff>161925</xdr:rowOff>
    </xdr:to>
    <xdr:cxnSp macro="">
      <xdr:nvCxnSpPr>
        <xdr:cNvPr id="18" name="Přímá spojnice se šipkou 17">
          <a:extLst>
            <a:ext uri="{FF2B5EF4-FFF2-40B4-BE49-F238E27FC236}">
              <a16:creationId xmlns:a16="http://schemas.microsoft.com/office/drawing/2014/main" id="{00000000-0008-0000-0400-000012000000}"/>
            </a:ext>
          </a:extLst>
        </xdr:cNvPr>
        <xdr:cNvCxnSpPr/>
      </xdr:nvCxnSpPr>
      <xdr:spPr>
        <a:xfrm>
          <a:off x="45243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9</xdr:row>
      <xdr:rowOff>0</xdr:rowOff>
    </xdr:from>
    <xdr:to>
      <xdr:col>5</xdr:col>
      <xdr:colOff>276225</xdr:colOff>
      <xdr:row>12</xdr:row>
      <xdr:rowOff>161925</xdr:rowOff>
    </xdr:to>
    <xdr:cxnSp macro="">
      <xdr:nvCxnSpPr>
        <xdr:cNvPr id="19" name="Přímá spojnice se šipkou 18">
          <a:extLst>
            <a:ext uri="{FF2B5EF4-FFF2-40B4-BE49-F238E27FC236}">
              <a16:creationId xmlns:a16="http://schemas.microsoft.com/office/drawing/2014/main" id="{00000000-0008-0000-0400-000013000000}"/>
            </a:ext>
          </a:extLst>
        </xdr:cNvPr>
        <xdr:cNvCxnSpPr/>
      </xdr:nvCxnSpPr>
      <xdr:spPr>
        <a:xfrm>
          <a:off x="50387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9</xdr:row>
      <xdr:rowOff>0</xdr:rowOff>
    </xdr:from>
    <xdr:to>
      <xdr:col>6</xdr:col>
      <xdr:colOff>276225</xdr:colOff>
      <xdr:row>12</xdr:row>
      <xdr:rowOff>161925</xdr:rowOff>
    </xdr:to>
    <xdr:cxnSp macro="">
      <xdr:nvCxnSpPr>
        <xdr:cNvPr id="20" name="Přímá spojnice se šipkou 19">
          <a:extLst>
            <a:ext uri="{FF2B5EF4-FFF2-40B4-BE49-F238E27FC236}">
              <a16:creationId xmlns:a16="http://schemas.microsoft.com/office/drawing/2014/main" id="{00000000-0008-0000-0400-000014000000}"/>
            </a:ext>
          </a:extLst>
        </xdr:cNvPr>
        <xdr:cNvCxnSpPr/>
      </xdr:nvCxnSpPr>
      <xdr:spPr>
        <a:xfrm>
          <a:off x="55530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9</xdr:row>
      <xdr:rowOff>0</xdr:rowOff>
    </xdr:from>
    <xdr:to>
      <xdr:col>7</xdr:col>
      <xdr:colOff>276225</xdr:colOff>
      <xdr:row>12</xdr:row>
      <xdr:rowOff>161925</xdr:rowOff>
    </xdr:to>
    <xdr:cxnSp macro="">
      <xdr:nvCxnSpPr>
        <xdr:cNvPr id="21" name="Přímá spojnice se šipkou 20">
          <a:extLst>
            <a:ext uri="{FF2B5EF4-FFF2-40B4-BE49-F238E27FC236}">
              <a16:creationId xmlns:a16="http://schemas.microsoft.com/office/drawing/2014/main" id="{00000000-0008-0000-0400-000015000000}"/>
            </a:ext>
          </a:extLst>
        </xdr:cNvPr>
        <xdr:cNvCxnSpPr/>
      </xdr:nvCxnSpPr>
      <xdr:spPr>
        <a:xfrm>
          <a:off x="60674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9</xdr:row>
      <xdr:rowOff>0</xdr:rowOff>
    </xdr:from>
    <xdr:to>
      <xdr:col>8</xdr:col>
      <xdr:colOff>276225</xdr:colOff>
      <xdr:row>12</xdr:row>
      <xdr:rowOff>161925</xdr:rowOff>
    </xdr:to>
    <xdr:cxnSp macro="">
      <xdr:nvCxnSpPr>
        <xdr:cNvPr id="22" name="Přímá spojnice se šipkou 21">
          <a:extLst>
            <a:ext uri="{FF2B5EF4-FFF2-40B4-BE49-F238E27FC236}">
              <a16:creationId xmlns:a16="http://schemas.microsoft.com/office/drawing/2014/main" id="{00000000-0008-0000-0400-000016000000}"/>
            </a:ext>
          </a:extLst>
        </xdr:cNvPr>
        <xdr:cNvCxnSpPr/>
      </xdr:nvCxnSpPr>
      <xdr:spPr>
        <a:xfrm>
          <a:off x="65817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9</xdr:row>
      <xdr:rowOff>0</xdr:rowOff>
    </xdr:from>
    <xdr:to>
      <xdr:col>9</xdr:col>
      <xdr:colOff>276225</xdr:colOff>
      <xdr:row>12</xdr:row>
      <xdr:rowOff>161925</xdr:rowOff>
    </xdr:to>
    <xdr:cxnSp macro="">
      <xdr:nvCxnSpPr>
        <xdr:cNvPr id="23" name="Přímá spojnice se šipkou 22">
          <a:extLst>
            <a:ext uri="{FF2B5EF4-FFF2-40B4-BE49-F238E27FC236}">
              <a16:creationId xmlns:a16="http://schemas.microsoft.com/office/drawing/2014/main" id="{00000000-0008-0000-0400-000017000000}"/>
            </a:ext>
          </a:extLst>
        </xdr:cNvPr>
        <xdr:cNvCxnSpPr/>
      </xdr:nvCxnSpPr>
      <xdr:spPr>
        <a:xfrm>
          <a:off x="70961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9</xdr:row>
      <xdr:rowOff>0</xdr:rowOff>
    </xdr:from>
    <xdr:to>
      <xdr:col>10</xdr:col>
      <xdr:colOff>276225</xdr:colOff>
      <xdr:row>12</xdr:row>
      <xdr:rowOff>161925</xdr:rowOff>
    </xdr:to>
    <xdr:cxnSp macro="">
      <xdr:nvCxnSpPr>
        <xdr:cNvPr id="24" name="Přímá spojnice se šipkou 23">
          <a:extLst>
            <a:ext uri="{FF2B5EF4-FFF2-40B4-BE49-F238E27FC236}">
              <a16:creationId xmlns:a16="http://schemas.microsoft.com/office/drawing/2014/main" id="{00000000-0008-0000-0400-000018000000}"/>
            </a:ext>
          </a:extLst>
        </xdr:cNvPr>
        <xdr:cNvCxnSpPr/>
      </xdr:nvCxnSpPr>
      <xdr:spPr>
        <a:xfrm>
          <a:off x="76104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9</xdr:row>
      <xdr:rowOff>0</xdr:rowOff>
    </xdr:from>
    <xdr:to>
      <xdr:col>11</xdr:col>
      <xdr:colOff>276225</xdr:colOff>
      <xdr:row>12</xdr:row>
      <xdr:rowOff>161925</xdr:rowOff>
    </xdr:to>
    <xdr:cxnSp macro="">
      <xdr:nvCxnSpPr>
        <xdr:cNvPr id="25" name="Přímá spojnice se šipkou 24">
          <a:extLst>
            <a:ext uri="{FF2B5EF4-FFF2-40B4-BE49-F238E27FC236}">
              <a16:creationId xmlns:a16="http://schemas.microsoft.com/office/drawing/2014/main" id="{00000000-0008-0000-0400-000019000000}"/>
            </a:ext>
          </a:extLst>
        </xdr:cNvPr>
        <xdr:cNvCxnSpPr/>
      </xdr:nvCxnSpPr>
      <xdr:spPr>
        <a:xfrm>
          <a:off x="81248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266700</xdr:colOff>
      <xdr:row>9</xdr:row>
      <xdr:rowOff>0</xdr:rowOff>
    </xdr:from>
    <xdr:to>
      <xdr:col>12</xdr:col>
      <xdr:colOff>276225</xdr:colOff>
      <xdr:row>12</xdr:row>
      <xdr:rowOff>161925</xdr:rowOff>
    </xdr:to>
    <xdr:cxnSp macro="">
      <xdr:nvCxnSpPr>
        <xdr:cNvPr id="26" name="Přímá spojnice se šipkou 25">
          <a:extLst>
            <a:ext uri="{FF2B5EF4-FFF2-40B4-BE49-F238E27FC236}">
              <a16:creationId xmlns:a16="http://schemas.microsoft.com/office/drawing/2014/main" id="{00000000-0008-0000-0400-00001A000000}"/>
            </a:ext>
          </a:extLst>
        </xdr:cNvPr>
        <xdr:cNvCxnSpPr/>
      </xdr:nvCxnSpPr>
      <xdr:spPr>
        <a:xfrm>
          <a:off x="86391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9</xdr:row>
      <xdr:rowOff>0</xdr:rowOff>
    </xdr:from>
    <xdr:to>
      <xdr:col>3</xdr:col>
      <xdr:colOff>276225</xdr:colOff>
      <xdr:row>12</xdr:row>
      <xdr:rowOff>161925</xdr:rowOff>
    </xdr:to>
    <xdr:cxnSp macro="">
      <xdr:nvCxnSpPr>
        <xdr:cNvPr id="27" name="Přímá spojnice se šipkou 11">
          <a:extLst>
            <a:ext uri="{FF2B5EF4-FFF2-40B4-BE49-F238E27FC236}">
              <a16:creationId xmlns:a16="http://schemas.microsoft.com/office/drawing/2014/main" id="{00000000-0008-0000-0400-00001B000000}"/>
            </a:ext>
          </a:extLst>
        </xdr:cNvPr>
        <xdr:cNvCxnSpPr/>
      </xdr:nvCxnSpPr>
      <xdr:spPr>
        <a:xfrm>
          <a:off x="40100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266700</xdr:colOff>
      <xdr:row>9</xdr:row>
      <xdr:rowOff>0</xdr:rowOff>
    </xdr:from>
    <xdr:to>
      <xdr:col>4</xdr:col>
      <xdr:colOff>276225</xdr:colOff>
      <xdr:row>12</xdr:row>
      <xdr:rowOff>161925</xdr:rowOff>
    </xdr:to>
    <xdr:cxnSp macro="">
      <xdr:nvCxnSpPr>
        <xdr:cNvPr id="28" name="Přímá spojnice se šipkou 12">
          <a:extLst>
            <a:ext uri="{FF2B5EF4-FFF2-40B4-BE49-F238E27FC236}">
              <a16:creationId xmlns:a16="http://schemas.microsoft.com/office/drawing/2014/main" id="{00000000-0008-0000-0400-00001C000000}"/>
            </a:ext>
          </a:extLst>
        </xdr:cNvPr>
        <xdr:cNvCxnSpPr/>
      </xdr:nvCxnSpPr>
      <xdr:spPr>
        <a:xfrm>
          <a:off x="45243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9</xdr:row>
      <xdr:rowOff>0</xdr:rowOff>
    </xdr:from>
    <xdr:to>
      <xdr:col>5</xdr:col>
      <xdr:colOff>276225</xdr:colOff>
      <xdr:row>12</xdr:row>
      <xdr:rowOff>161925</xdr:rowOff>
    </xdr:to>
    <xdr:cxnSp macro="">
      <xdr:nvCxnSpPr>
        <xdr:cNvPr id="29" name="Přímá spojnice se šipkou 13">
          <a:extLst>
            <a:ext uri="{FF2B5EF4-FFF2-40B4-BE49-F238E27FC236}">
              <a16:creationId xmlns:a16="http://schemas.microsoft.com/office/drawing/2014/main" id="{00000000-0008-0000-0400-00001D000000}"/>
            </a:ext>
          </a:extLst>
        </xdr:cNvPr>
        <xdr:cNvCxnSpPr/>
      </xdr:nvCxnSpPr>
      <xdr:spPr>
        <a:xfrm>
          <a:off x="50387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9</xdr:row>
      <xdr:rowOff>0</xdr:rowOff>
    </xdr:from>
    <xdr:to>
      <xdr:col>6</xdr:col>
      <xdr:colOff>276225</xdr:colOff>
      <xdr:row>12</xdr:row>
      <xdr:rowOff>161925</xdr:rowOff>
    </xdr:to>
    <xdr:cxnSp macro="">
      <xdr:nvCxnSpPr>
        <xdr:cNvPr id="30" name="Přímá spojnice se šipkou 14">
          <a:extLst>
            <a:ext uri="{FF2B5EF4-FFF2-40B4-BE49-F238E27FC236}">
              <a16:creationId xmlns:a16="http://schemas.microsoft.com/office/drawing/2014/main" id="{00000000-0008-0000-0400-00001E000000}"/>
            </a:ext>
          </a:extLst>
        </xdr:cNvPr>
        <xdr:cNvCxnSpPr/>
      </xdr:nvCxnSpPr>
      <xdr:spPr>
        <a:xfrm>
          <a:off x="55530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9</xdr:row>
      <xdr:rowOff>0</xdr:rowOff>
    </xdr:from>
    <xdr:to>
      <xdr:col>7</xdr:col>
      <xdr:colOff>276225</xdr:colOff>
      <xdr:row>12</xdr:row>
      <xdr:rowOff>161925</xdr:rowOff>
    </xdr:to>
    <xdr:cxnSp macro="">
      <xdr:nvCxnSpPr>
        <xdr:cNvPr id="31" name="Přímá spojnice se šipkou 15">
          <a:extLst>
            <a:ext uri="{FF2B5EF4-FFF2-40B4-BE49-F238E27FC236}">
              <a16:creationId xmlns:a16="http://schemas.microsoft.com/office/drawing/2014/main" id="{00000000-0008-0000-0400-00001F000000}"/>
            </a:ext>
          </a:extLst>
        </xdr:cNvPr>
        <xdr:cNvCxnSpPr/>
      </xdr:nvCxnSpPr>
      <xdr:spPr>
        <a:xfrm>
          <a:off x="60674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9</xdr:row>
      <xdr:rowOff>0</xdr:rowOff>
    </xdr:from>
    <xdr:to>
      <xdr:col>8</xdr:col>
      <xdr:colOff>276225</xdr:colOff>
      <xdr:row>12</xdr:row>
      <xdr:rowOff>161925</xdr:rowOff>
    </xdr:to>
    <xdr:cxnSp macro="">
      <xdr:nvCxnSpPr>
        <xdr:cNvPr id="32" name="Přímá spojnice se šipkou 16">
          <a:extLst>
            <a:ext uri="{FF2B5EF4-FFF2-40B4-BE49-F238E27FC236}">
              <a16:creationId xmlns:a16="http://schemas.microsoft.com/office/drawing/2014/main" id="{00000000-0008-0000-0400-000020000000}"/>
            </a:ext>
          </a:extLst>
        </xdr:cNvPr>
        <xdr:cNvCxnSpPr/>
      </xdr:nvCxnSpPr>
      <xdr:spPr>
        <a:xfrm>
          <a:off x="65817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9</xdr:row>
      <xdr:rowOff>0</xdr:rowOff>
    </xdr:from>
    <xdr:to>
      <xdr:col>9</xdr:col>
      <xdr:colOff>276225</xdr:colOff>
      <xdr:row>12</xdr:row>
      <xdr:rowOff>161925</xdr:rowOff>
    </xdr:to>
    <xdr:cxnSp macro="">
      <xdr:nvCxnSpPr>
        <xdr:cNvPr id="33" name="Přímá spojnice se šipkou 17">
          <a:extLst>
            <a:ext uri="{FF2B5EF4-FFF2-40B4-BE49-F238E27FC236}">
              <a16:creationId xmlns:a16="http://schemas.microsoft.com/office/drawing/2014/main" id="{00000000-0008-0000-0400-000021000000}"/>
            </a:ext>
          </a:extLst>
        </xdr:cNvPr>
        <xdr:cNvCxnSpPr/>
      </xdr:nvCxnSpPr>
      <xdr:spPr>
        <a:xfrm>
          <a:off x="70961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9</xdr:row>
      <xdr:rowOff>0</xdr:rowOff>
    </xdr:from>
    <xdr:to>
      <xdr:col>10</xdr:col>
      <xdr:colOff>276225</xdr:colOff>
      <xdr:row>12</xdr:row>
      <xdr:rowOff>161925</xdr:rowOff>
    </xdr:to>
    <xdr:cxnSp macro="">
      <xdr:nvCxnSpPr>
        <xdr:cNvPr id="34" name="Přímá spojnice se šipkou 18">
          <a:extLst>
            <a:ext uri="{FF2B5EF4-FFF2-40B4-BE49-F238E27FC236}">
              <a16:creationId xmlns:a16="http://schemas.microsoft.com/office/drawing/2014/main" id="{00000000-0008-0000-0400-000022000000}"/>
            </a:ext>
          </a:extLst>
        </xdr:cNvPr>
        <xdr:cNvCxnSpPr/>
      </xdr:nvCxnSpPr>
      <xdr:spPr>
        <a:xfrm>
          <a:off x="76104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9</xdr:row>
      <xdr:rowOff>0</xdr:rowOff>
    </xdr:from>
    <xdr:to>
      <xdr:col>11</xdr:col>
      <xdr:colOff>276225</xdr:colOff>
      <xdr:row>12</xdr:row>
      <xdr:rowOff>161925</xdr:rowOff>
    </xdr:to>
    <xdr:cxnSp macro="">
      <xdr:nvCxnSpPr>
        <xdr:cNvPr id="35" name="Přímá spojnice se šipkou 19">
          <a:extLst>
            <a:ext uri="{FF2B5EF4-FFF2-40B4-BE49-F238E27FC236}">
              <a16:creationId xmlns:a16="http://schemas.microsoft.com/office/drawing/2014/main" id="{00000000-0008-0000-0400-000023000000}"/>
            </a:ext>
          </a:extLst>
        </xdr:cNvPr>
        <xdr:cNvCxnSpPr/>
      </xdr:nvCxnSpPr>
      <xdr:spPr>
        <a:xfrm>
          <a:off x="812482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266700</xdr:colOff>
      <xdr:row>9</xdr:row>
      <xdr:rowOff>0</xdr:rowOff>
    </xdr:from>
    <xdr:to>
      <xdr:col>12</xdr:col>
      <xdr:colOff>276225</xdr:colOff>
      <xdr:row>12</xdr:row>
      <xdr:rowOff>161925</xdr:rowOff>
    </xdr:to>
    <xdr:cxnSp macro="">
      <xdr:nvCxnSpPr>
        <xdr:cNvPr id="36" name="Přímá spojnice se šipkou 20">
          <a:extLst>
            <a:ext uri="{FF2B5EF4-FFF2-40B4-BE49-F238E27FC236}">
              <a16:creationId xmlns:a16="http://schemas.microsoft.com/office/drawing/2014/main" id="{00000000-0008-0000-0400-000024000000}"/>
            </a:ext>
          </a:extLst>
        </xdr:cNvPr>
        <xdr:cNvCxnSpPr/>
      </xdr:nvCxnSpPr>
      <xdr:spPr>
        <a:xfrm>
          <a:off x="8639175" y="94202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Drive%20=\Mott%20MacDonald\Projects\2014_09%20MSK%20VR%20autobusy\Model%20MS%20Excel\2014_12_02%20Draft%20Final\MSK_zavazny_nastroj_2014-1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s41365/Documents/396136%20Dopravci%20Pardubice/Model/Pardubicky%20kraj_Vypocetni%20nastroj_2018-04-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ok58738/Documents/2017/02_unor/MSK_model/pomocny%20nastroj/MSK_Dopravn&#237;%20obslu&#382;nost_&#268;eskot&#283;&#353;&#237;nsko_ZD%20P12_Pomocn&#253;%20n&#225;stroj_2015-08-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S"/>
      <sheetName val="Informace"/>
      <sheetName val="NASTAVENI ZADAVATELE"/>
      <sheetName val="NABIDKA DOPRAVCE"/>
      <sheetName val="Technicke hodnoceni"/>
      <sheetName val="Financni hodnoceni"/>
      <sheetName val="Cenova nabidka CELKOVA"/>
      <sheetName val="Cenova nabidka PREPOCTENA"/>
      <sheetName val="Cenova nabidka NAFTA"/>
      <sheetName val="Cenova nabidka CNG"/>
      <sheetName val="Cenova nabidka JINY POHON"/>
      <sheetName val="Cenove indexy"/>
      <sheetName val="Skutecnost"/>
      <sheetName val="Vypocty indexu"/>
      <sheetName val="Beh smlouvy"/>
      <sheetName val="Pocty vozidel"/>
      <sheetName val="Vypocty NAFTA"/>
      <sheetName val="Vypocty CNG"/>
      <sheetName val="Vypocty JINY POHON"/>
      <sheetName val="Modelovane odlisnosti"/>
    </sheetNames>
    <sheetDataSet>
      <sheetData sheetId="0"/>
      <sheetData sheetId="1"/>
      <sheetData sheetId="2">
        <row r="6">
          <cell r="H6">
            <v>1</v>
          </cell>
        </row>
        <row r="8">
          <cell r="F8">
            <v>-0.05</v>
          </cell>
          <cell r="H8">
            <v>0.05</v>
          </cell>
        </row>
        <row r="10">
          <cell r="H10">
            <v>1751060</v>
          </cell>
        </row>
        <row r="17">
          <cell r="H17">
            <v>-0.1</v>
          </cell>
        </row>
        <row r="18">
          <cell r="H18">
            <v>26</v>
          </cell>
        </row>
      </sheetData>
      <sheetData sheetId="3">
        <row r="4">
          <cell r="I4">
            <v>30</v>
          </cell>
        </row>
      </sheetData>
      <sheetData sheetId="4"/>
      <sheetData sheetId="5"/>
      <sheetData sheetId="6"/>
      <sheetData sheetId="7"/>
      <sheetData sheetId="8">
        <row r="33">
          <cell r="L33">
            <v>677076.53333333344</v>
          </cell>
        </row>
      </sheetData>
      <sheetData sheetId="9"/>
      <sheetData sheetId="10"/>
      <sheetData sheetId="11"/>
      <sheetData sheetId="12">
        <row r="53">
          <cell r="G53">
            <v>0.5</v>
          </cell>
        </row>
      </sheetData>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S"/>
      <sheetName val="Informace"/>
      <sheetName val="NASTAVENI ZADAVATELE"/>
      <sheetName val="NABIDKA DOPRAVCE"/>
      <sheetName val="Technicke hodnoceni"/>
      <sheetName val="Financni hodnoceni"/>
      <sheetName val="Cenova nabidka CELKOVA"/>
      <sheetName val="Cenova nabidka NAFTA"/>
      <sheetName val="Cenova nabidka Alternativni"/>
      <sheetName val="Cenove indexy"/>
      <sheetName val="Cenove indexy-prepocet"/>
      <sheetName val="Skutecnost"/>
      <sheetName val="Vypocty indexu"/>
      <sheetName val="Beh smlouvy"/>
      <sheetName val="Vypocty NAFTA"/>
      <sheetName val="Vypocty Alternativni"/>
      <sheetName val="Modelovane odlisnosti"/>
    </sheetNames>
    <sheetDataSet>
      <sheetData sheetId="0"/>
      <sheetData sheetId="1"/>
      <sheetData sheetId="2">
        <row r="7">
          <cell r="H7">
            <v>1</v>
          </cell>
        </row>
        <row r="8">
          <cell r="F8">
            <v>-0.05</v>
          </cell>
          <cell r="H8">
            <v>0.05</v>
          </cell>
        </row>
        <row r="10">
          <cell r="H10">
            <v>2196215</v>
          </cell>
        </row>
      </sheetData>
      <sheetData sheetId="3">
        <row r="4">
          <cell r="I4"/>
        </row>
      </sheetData>
      <sheetData sheetId="4"/>
      <sheetData sheetId="5"/>
      <sheetData sheetId="6"/>
      <sheetData sheetId="7">
        <row r="33">
          <cell r="L33">
            <v>2196215</v>
          </cell>
        </row>
      </sheetData>
      <sheetData sheetId="8"/>
      <sheetData sheetId="9"/>
      <sheetData sheetId="10"/>
      <sheetData sheetId="11">
        <row r="53">
          <cell r="G53">
            <v>0.5</v>
          </cell>
        </row>
      </sheetData>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S"/>
      <sheetName val="Informace"/>
      <sheetName val="Nastaveni"/>
      <sheetName val="Vozidla"/>
      <sheetName val="Technicke hodnoceni"/>
      <sheetName val="Stari vozoveho parku"/>
    </sheetNames>
    <sheetDataSet>
      <sheetData sheetId="0" refreshError="1"/>
      <sheetData sheetId="1"/>
      <sheetData sheetId="2">
        <row r="4">
          <cell r="H4">
            <v>2016</v>
          </cell>
        </row>
      </sheetData>
      <sheetData sheetId="3" refreshError="1"/>
      <sheetData sheetId="4" refreshError="1"/>
      <sheetData sheetId="5"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76"/>
  <sheetViews>
    <sheetView showGridLines="0" workbookViewId="0">
      <selection activeCell="C7" sqref="C7"/>
    </sheetView>
  </sheetViews>
  <sheetFormatPr defaultColWidth="0" defaultRowHeight="12.75" zeroHeight="1"/>
  <cols>
    <col min="1" max="1" width="4.7109375" customWidth="1"/>
    <col min="2" max="2" width="19.5703125" customWidth="1"/>
    <col min="3" max="3" width="27" customWidth="1"/>
    <col min="4" max="5" width="9.140625" customWidth="1"/>
    <col min="6" max="6" width="12.85546875" customWidth="1"/>
    <col min="7" max="8" width="9.140625" customWidth="1"/>
    <col min="9" max="9" width="10.140625" bestFit="1" customWidth="1"/>
    <col min="10" max="10" width="4.7109375" customWidth="1"/>
    <col min="11" max="11" width="9.140625" hidden="1" customWidth="1"/>
    <col min="12" max="12" width="0" hidden="1" customWidth="1"/>
    <col min="13" max="16384" width="9.140625" hidden="1"/>
  </cols>
  <sheetData>
    <row r="1" spans="2:9" ht="13.5" thickBot="1"/>
    <row r="2" spans="2:9" ht="18.75" thickBot="1">
      <c r="B2" s="110" t="s">
        <v>38</v>
      </c>
      <c r="C2" s="111"/>
      <c r="D2" s="111"/>
      <c r="E2" s="111"/>
      <c r="F2" s="111"/>
      <c r="G2" s="111"/>
      <c r="H2" s="111"/>
      <c r="I2" s="112"/>
    </row>
    <row r="3" spans="2:9">
      <c r="B3" s="113" t="s">
        <v>39</v>
      </c>
      <c r="C3" s="114" t="s">
        <v>40</v>
      </c>
      <c r="D3" s="115"/>
      <c r="E3" s="115"/>
      <c r="F3" s="115"/>
      <c r="G3" s="115"/>
      <c r="H3" s="115"/>
      <c r="I3" s="116"/>
    </row>
    <row r="4" spans="2:9">
      <c r="B4" s="117" t="s">
        <v>41</v>
      </c>
      <c r="C4" s="290">
        <v>304834</v>
      </c>
      <c r="D4" s="290"/>
      <c r="E4" s="118" t="s">
        <v>42</v>
      </c>
      <c r="F4" s="119" t="s">
        <v>43</v>
      </c>
      <c r="G4" s="120"/>
      <c r="H4" s="121" t="s">
        <v>44</v>
      </c>
      <c r="I4" s="122"/>
    </row>
    <row r="5" spans="2:9">
      <c r="B5" s="123" t="s">
        <v>45</v>
      </c>
      <c r="C5" s="291" t="s">
        <v>77</v>
      </c>
      <c r="D5" s="291"/>
      <c r="E5" s="291"/>
      <c r="F5" s="291"/>
      <c r="G5" s="124"/>
      <c r="H5" s="125" t="s">
        <v>46</v>
      </c>
      <c r="I5" s="126"/>
    </row>
    <row r="6" spans="2:9">
      <c r="B6" s="127" t="s">
        <v>47</v>
      </c>
      <c r="C6" s="292" t="s">
        <v>80</v>
      </c>
      <c r="D6" s="293"/>
      <c r="E6" s="293"/>
      <c r="F6" s="293"/>
      <c r="G6" s="293"/>
      <c r="H6" s="293"/>
      <c r="I6" s="294"/>
    </row>
    <row r="7" spans="2:9">
      <c r="B7" s="128" t="s">
        <v>48</v>
      </c>
      <c r="C7" s="129" t="s">
        <v>49</v>
      </c>
      <c r="D7" s="130" t="s">
        <v>50</v>
      </c>
      <c r="E7" s="129"/>
      <c r="F7" s="131" t="s">
        <v>49</v>
      </c>
      <c r="G7" s="295" t="s">
        <v>51</v>
      </c>
      <c r="H7" s="295"/>
      <c r="I7" s="132" t="s">
        <v>49</v>
      </c>
    </row>
    <row r="8" spans="2:9" s="29" customFormat="1">
      <c r="B8" s="133"/>
      <c r="C8" s="134"/>
      <c r="D8" s="296"/>
      <c r="E8" s="290"/>
      <c r="F8" s="135"/>
      <c r="G8" s="134"/>
      <c r="H8" s="134"/>
      <c r="I8" s="122"/>
    </row>
    <row r="9" spans="2:9" ht="13.5" thickBot="1">
      <c r="B9" s="136"/>
      <c r="C9" s="137"/>
      <c r="D9" s="288"/>
      <c r="E9" s="289"/>
      <c r="F9" s="138"/>
      <c r="G9" s="288"/>
      <c r="H9" s="289"/>
      <c r="I9" s="139"/>
    </row>
    <row r="10" spans="2:9">
      <c r="B10" s="285" t="s">
        <v>52</v>
      </c>
      <c r="C10" s="286"/>
      <c r="D10" s="286"/>
      <c r="E10" s="286"/>
      <c r="F10" s="286"/>
      <c r="G10" s="286"/>
      <c r="H10" s="286"/>
      <c r="I10" s="287"/>
    </row>
    <row r="11" spans="2:9">
      <c r="B11" s="128" t="s">
        <v>53</v>
      </c>
      <c r="C11" s="131"/>
      <c r="D11" s="130" t="s">
        <v>54</v>
      </c>
      <c r="E11" s="140"/>
      <c r="F11" s="140"/>
      <c r="G11" s="129"/>
      <c r="H11" s="129"/>
      <c r="I11" s="132"/>
    </row>
    <row r="12" spans="2:9">
      <c r="B12" s="133" t="s">
        <v>55</v>
      </c>
      <c r="C12" s="141"/>
      <c r="D12" s="142">
        <v>2010</v>
      </c>
      <c r="E12" s="134"/>
      <c r="F12" s="134"/>
      <c r="G12" s="121"/>
      <c r="H12" s="121"/>
      <c r="I12" s="143"/>
    </row>
    <row r="13" spans="2:9" ht="13.5" thickBot="1">
      <c r="B13" s="136"/>
      <c r="C13" s="144"/>
      <c r="D13" s="145"/>
      <c r="E13" s="146"/>
      <c r="F13" s="146"/>
      <c r="G13" s="147"/>
      <c r="H13" s="147"/>
      <c r="I13" s="148"/>
    </row>
    <row r="14" spans="2:9">
      <c r="B14" s="285" t="s">
        <v>56</v>
      </c>
      <c r="C14" s="286"/>
      <c r="D14" s="286"/>
      <c r="E14" s="286"/>
      <c r="F14" s="286"/>
      <c r="G14" s="286"/>
      <c r="H14" s="286"/>
      <c r="I14" s="287"/>
    </row>
    <row r="15" spans="2:9">
      <c r="B15" s="270"/>
      <c r="C15" s="271"/>
      <c r="D15" s="271"/>
      <c r="E15" s="271"/>
      <c r="F15" s="271"/>
      <c r="G15" s="271"/>
      <c r="H15" s="271"/>
      <c r="I15" s="272"/>
    </row>
    <row r="16" spans="2:9">
      <c r="B16" s="282" t="s">
        <v>57</v>
      </c>
      <c r="C16" s="283"/>
      <c r="D16" s="283"/>
      <c r="E16" s="283"/>
      <c r="F16" s="283"/>
      <c r="G16" s="283"/>
      <c r="H16" s="283"/>
      <c r="I16" s="284"/>
    </row>
    <row r="17" spans="2:9">
      <c r="B17" s="282" t="s">
        <v>78</v>
      </c>
      <c r="C17" s="283"/>
      <c r="D17" s="283"/>
      <c r="E17" s="283"/>
      <c r="F17" s="283"/>
      <c r="G17" s="283"/>
      <c r="H17" s="283"/>
      <c r="I17" s="284"/>
    </row>
    <row r="18" spans="2:9">
      <c r="B18" s="282" t="s">
        <v>79</v>
      </c>
      <c r="C18" s="283"/>
      <c r="D18" s="283"/>
      <c r="E18" s="283"/>
      <c r="F18" s="283"/>
      <c r="G18" s="283"/>
      <c r="H18" s="283"/>
      <c r="I18" s="284"/>
    </row>
    <row r="19" spans="2:9">
      <c r="B19" s="282" t="s">
        <v>58</v>
      </c>
      <c r="C19" s="283"/>
      <c r="D19" s="283"/>
      <c r="E19" s="283"/>
      <c r="F19" s="283"/>
      <c r="G19" s="283"/>
      <c r="H19" s="283"/>
      <c r="I19" s="284"/>
    </row>
    <row r="20" spans="2:9" ht="13.5" thickBot="1">
      <c r="B20" s="267"/>
      <c r="C20" s="268"/>
      <c r="D20" s="268"/>
      <c r="E20" s="268"/>
      <c r="F20" s="268"/>
      <c r="G20" s="268"/>
      <c r="H20" s="268"/>
      <c r="I20" s="269"/>
    </row>
    <row r="21" spans="2:9">
      <c r="B21" s="258" t="s">
        <v>59</v>
      </c>
      <c r="C21" s="259"/>
      <c r="D21" s="259"/>
      <c r="E21" s="259"/>
      <c r="F21" s="259"/>
      <c r="G21" s="259"/>
      <c r="H21" s="259"/>
      <c r="I21" s="260"/>
    </row>
    <row r="22" spans="2:9">
      <c r="B22" s="149" t="s">
        <v>60</v>
      </c>
      <c r="C22" s="150" t="s">
        <v>61</v>
      </c>
      <c r="D22" s="150"/>
      <c r="E22" s="150"/>
      <c r="F22" s="150"/>
      <c r="G22" s="279" t="s">
        <v>62</v>
      </c>
      <c r="H22" s="279"/>
      <c r="I22" s="151"/>
    </row>
    <row r="23" spans="2:9">
      <c r="B23" s="152"/>
      <c r="C23" s="280"/>
      <c r="D23" s="280"/>
      <c r="E23" s="280"/>
      <c r="F23" s="280"/>
      <c r="G23" s="281"/>
      <c r="H23" s="281"/>
      <c r="I23" s="153"/>
    </row>
    <row r="24" spans="2:9">
      <c r="B24" s="270"/>
      <c r="C24" s="271"/>
      <c r="D24" s="271"/>
      <c r="E24" s="271"/>
      <c r="F24" s="271"/>
      <c r="G24" s="271"/>
      <c r="H24" s="271"/>
      <c r="I24" s="272"/>
    </row>
    <row r="25" spans="2:9">
      <c r="B25" s="270"/>
      <c r="C25" s="271"/>
      <c r="D25" s="271"/>
      <c r="E25" s="271"/>
      <c r="F25" s="271"/>
      <c r="G25" s="271"/>
      <c r="H25" s="271"/>
      <c r="I25" s="272"/>
    </row>
    <row r="26" spans="2:9">
      <c r="B26" s="270"/>
      <c r="C26" s="271"/>
      <c r="D26" s="271"/>
      <c r="E26" s="271"/>
      <c r="F26" s="271"/>
      <c r="G26" s="271"/>
      <c r="H26" s="271"/>
      <c r="I26" s="272"/>
    </row>
    <row r="27" spans="2:9" ht="13.5" thickBot="1">
      <c r="B27" s="267"/>
      <c r="C27" s="268"/>
      <c r="D27" s="268"/>
      <c r="E27" s="268"/>
      <c r="F27" s="268"/>
      <c r="G27" s="268"/>
      <c r="H27" s="268"/>
      <c r="I27" s="269"/>
    </row>
    <row r="28" spans="2:9" ht="12.75" customHeight="1">
      <c r="B28" s="149" t="s">
        <v>63</v>
      </c>
      <c r="C28" s="278" t="s">
        <v>61</v>
      </c>
      <c r="D28" s="278"/>
      <c r="E28" s="278"/>
      <c r="F28" s="154" t="s">
        <v>62</v>
      </c>
      <c r="G28" s="279" t="s">
        <v>64</v>
      </c>
      <c r="H28" s="279"/>
      <c r="I28" s="151" t="s">
        <v>60</v>
      </c>
    </row>
    <row r="29" spans="2:9" s="158" customFormat="1">
      <c r="B29" s="155"/>
      <c r="C29" s="273"/>
      <c r="D29" s="273"/>
      <c r="E29" s="273"/>
      <c r="F29" s="156"/>
      <c r="G29" s="274"/>
      <c r="H29" s="274"/>
      <c r="I29" s="157"/>
    </row>
    <row r="30" spans="2:9" s="158" customFormat="1">
      <c r="B30" s="155"/>
      <c r="C30" s="273"/>
      <c r="D30" s="273"/>
      <c r="E30" s="273"/>
      <c r="F30" s="156"/>
      <c r="G30" s="274"/>
      <c r="H30" s="274"/>
      <c r="I30" s="157"/>
    </row>
    <row r="31" spans="2:9" s="158" customFormat="1">
      <c r="B31" s="155"/>
      <c r="C31" s="273"/>
      <c r="D31" s="273"/>
      <c r="E31" s="273"/>
      <c r="F31" s="156"/>
      <c r="G31" s="274"/>
      <c r="H31" s="274"/>
      <c r="I31" s="157"/>
    </row>
    <row r="32" spans="2:9" s="158" customFormat="1">
      <c r="B32" s="155"/>
      <c r="C32" s="273"/>
      <c r="D32" s="273"/>
      <c r="E32" s="273"/>
      <c r="F32" s="156"/>
      <c r="G32" s="274"/>
      <c r="H32" s="274"/>
      <c r="I32" s="157"/>
    </row>
    <row r="33" spans="2:9" s="158" customFormat="1">
      <c r="B33" s="155"/>
      <c r="C33" s="273"/>
      <c r="D33" s="273"/>
      <c r="E33" s="273"/>
      <c r="F33" s="156"/>
      <c r="G33" s="274"/>
      <c r="H33" s="274"/>
      <c r="I33" s="157"/>
    </row>
    <row r="34" spans="2:9" s="158" customFormat="1">
      <c r="B34" s="155"/>
      <c r="C34" s="273"/>
      <c r="D34" s="273"/>
      <c r="E34" s="273"/>
      <c r="F34" s="156"/>
      <c r="G34" s="274"/>
      <c r="H34" s="274"/>
      <c r="I34" s="157"/>
    </row>
    <row r="35" spans="2:9" s="158" customFormat="1">
      <c r="B35" s="155"/>
      <c r="C35" s="273"/>
      <c r="D35" s="273"/>
      <c r="E35" s="273"/>
      <c r="F35" s="156"/>
      <c r="G35" s="274"/>
      <c r="H35" s="274"/>
      <c r="I35" s="157"/>
    </row>
    <row r="36" spans="2:9" s="158" customFormat="1">
      <c r="B36" s="155"/>
      <c r="C36" s="273"/>
      <c r="D36" s="273"/>
      <c r="E36" s="273"/>
      <c r="F36" s="156"/>
      <c r="G36" s="274"/>
      <c r="H36" s="274"/>
      <c r="I36" s="157"/>
    </row>
    <row r="37" spans="2:9" s="158" customFormat="1">
      <c r="B37" s="155"/>
      <c r="C37" s="273"/>
      <c r="D37" s="273"/>
      <c r="E37" s="273"/>
      <c r="F37" s="156"/>
      <c r="G37" s="274"/>
      <c r="H37" s="274"/>
      <c r="I37" s="157"/>
    </row>
    <row r="38" spans="2:9" s="158" customFormat="1">
      <c r="B38" s="159"/>
      <c r="C38" s="160"/>
      <c r="D38" s="160"/>
      <c r="E38" s="160"/>
      <c r="F38" s="160"/>
      <c r="G38" s="160"/>
      <c r="H38" s="160"/>
      <c r="I38" s="161"/>
    </row>
    <row r="39" spans="2:9">
      <c r="B39" s="162" t="s">
        <v>65</v>
      </c>
      <c r="C39" s="163"/>
      <c r="D39" s="164"/>
      <c r="E39" s="164"/>
      <c r="F39" s="164"/>
      <c r="G39" s="164"/>
      <c r="H39" s="163"/>
      <c r="I39" s="165"/>
    </row>
    <row r="40" spans="2:9">
      <c r="B40" s="270" t="s">
        <v>66</v>
      </c>
      <c r="C40" s="271"/>
      <c r="D40" s="271"/>
      <c r="E40" s="271"/>
      <c r="F40" s="271"/>
      <c r="G40" s="271"/>
      <c r="H40" s="271"/>
      <c r="I40" s="272"/>
    </row>
    <row r="41" spans="2:9">
      <c r="B41" s="275"/>
      <c r="C41" s="276"/>
      <c r="D41" s="276"/>
      <c r="E41" s="276"/>
      <c r="F41" s="276"/>
      <c r="G41" s="276"/>
      <c r="H41" s="276"/>
      <c r="I41" s="277"/>
    </row>
    <row r="42" spans="2:9">
      <c r="B42" s="270" t="s">
        <v>67</v>
      </c>
      <c r="C42" s="271"/>
      <c r="D42" s="271"/>
      <c r="E42" s="271"/>
      <c r="F42" s="271"/>
      <c r="G42" s="271"/>
      <c r="H42" s="271"/>
      <c r="I42" s="272"/>
    </row>
    <row r="43" spans="2:9">
      <c r="B43" s="275"/>
      <c r="C43" s="276"/>
      <c r="D43" s="276"/>
      <c r="E43" s="276"/>
      <c r="F43" s="276"/>
      <c r="G43" s="276"/>
      <c r="H43" s="276"/>
      <c r="I43" s="277"/>
    </row>
    <row r="44" spans="2:9">
      <c r="B44" s="270" t="s">
        <v>68</v>
      </c>
      <c r="C44" s="271"/>
      <c r="D44" s="271"/>
      <c r="E44" s="271"/>
      <c r="F44" s="271"/>
      <c r="G44" s="271"/>
      <c r="H44" s="271"/>
      <c r="I44" s="272"/>
    </row>
    <row r="45" spans="2:9" ht="13.5" thickBot="1">
      <c r="B45" s="267"/>
      <c r="C45" s="268"/>
      <c r="D45" s="268"/>
      <c r="E45" s="268"/>
      <c r="F45" s="268"/>
      <c r="G45" s="268"/>
      <c r="H45" s="268"/>
      <c r="I45" s="269"/>
    </row>
    <row r="46" spans="2:9">
      <c r="B46" s="258" t="s">
        <v>69</v>
      </c>
      <c r="C46" s="259"/>
      <c r="D46" s="259"/>
      <c r="E46" s="259"/>
      <c r="F46" s="259"/>
      <c r="G46" s="259"/>
      <c r="H46" s="259"/>
      <c r="I46" s="260"/>
    </row>
    <row r="47" spans="2:9">
      <c r="B47" s="270"/>
      <c r="C47" s="271"/>
      <c r="D47" s="271"/>
      <c r="E47" s="271"/>
      <c r="F47" s="271"/>
      <c r="G47" s="271"/>
      <c r="H47" s="271"/>
      <c r="I47" s="272"/>
    </row>
    <row r="48" spans="2:9">
      <c r="B48" s="270"/>
      <c r="C48" s="271"/>
      <c r="D48" s="271"/>
      <c r="E48" s="271"/>
      <c r="F48" s="271"/>
      <c r="G48" s="271"/>
      <c r="H48" s="271"/>
      <c r="I48" s="272"/>
    </row>
    <row r="49" spans="2:9" ht="13.5" thickBot="1">
      <c r="B49" s="267"/>
      <c r="C49" s="268"/>
      <c r="D49" s="268"/>
      <c r="E49" s="268"/>
      <c r="F49" s="268"/>
      <c r="G49" s="268"/>
      <c r="H49" s="268"/>
      <c r="I49" s="269"/>
    </row>
    <row r="50" spans="2:9">
      <c r="B50" s="258" t="s">
        <v>70</v>
      </c>
      <c r="C50" s="259"/>
      <c r="D50" s="259"/>
      <c r="E50" s="259"/>
      <c r="F50" s="259"/>
      <c r="G50" s="259"/>
      <c r="H50" s="259"/>
      <c r="I50" s="260"/>
    </row>
    <row r="51" spans="2:9">
      <c r="B51" s="270"/>
      <c r="C51" s="271"/>
      <c r="D51" s="271"/>
      <c r="E51" s="271"/>
      <c r="F51" s="271"/>
      <c r="G51" s="271"/>
      <c r="H51" s="271"/>
      <c r="I51" s="272"/>
    </row>
    <row r="52" spans="2:9">
      <c r="B52" s="270"/>
      <c r="C52" s="271"/>
      <c r="D52" s="271"/>
      <c r="E52" s="271"/>
      <c r="F52" s="271"/>
      <c r="G52" s="271"/>
      <c r="H52" s="271"/>
      <c r="I52" s="272"/>
    </row>
    <row r="53" spans="2:9" ht="13.5" thickBot="1">
      <c r="B53" s="267"/>
      <c r="C53" s="268"/>
      <c r="D53" s="268"/>
      <c r="E53" s="268"/>
      <c r="F53" s="268"/>
      <c r="G53" s="268"/>
      <c r="H53" s="268"/>
      <c r="I53" s="269"/>
    </row>
    <row r="54" spans="2:9">
      <c r="B54" s="258" t="s">
        <v>71</v>
      </c>
      <c r="C54" s="259"/>
      <c r="D54" s="259"/>
      <c r="E54" s="259"/>
      <c r="F54" s="259"/>
      <c r="G54" s="259"/>
      <c r="H54" s="259"/>
      <c r="I54" s="260"/>
    </row>
    <row r="55" spans="2:9">
      <c r="B55" s="270"/>
      <c r="C55" s="271"/>
      <c r="D55" s="271"/>
      <c r="E55" s="271"/>
      <c r="F55" s="271"/>
      <c r="G55" s="271"/>
      <c r="H55" s="271"/>
      <c r="I55" s="272"/>
    </row>
    <row r="56" spans="2:9">
      <c r="B56" s="270"/>
      <c r="C56" s="271"/>
      <c r="D56" s="271"/>
      <c r="E56" s="271"/>
      <c r="F56" s="271"/>
      <c r="G56" s="271"/>
      <c r="H56" s="271"/>
      <c r="I56" s="272"/>
    </row>
    <row r="57" spans="2:9" ht="13.5" thickBot="1">
      <c r="B57" s="267"/>
      <c r="C57" s="268"/>
      <c r="D57" s="268"/>
      <c r="E57" s="268"/>
      <c r="F57" s="268"/>
      <c r="G57" s="268"/>
      <c r="H57" s="268"/>
      <c r="I57" s="269"/>
    </row>
    <row r="58" spans="2:9">
      <c r="B58" s="258" t="s">
        <v>72</v>
      </c>
      <c r="C58" s="259"/>
      <c r="D58" s="259"/>
      <c r="E58" s="259"/>
      <c r="F58" s="259"/>
      <c r="G58" s="259"/>
      <c r="H58" s="259"/>
      <c r="I58" s="260"/>
    </row>
    <row r="59" spans="2:9">
      <c r="B59" s="261" t="s">
        <v>73</v>
      </c>
      <c r="C59" s="262"/>
      <c r="D59" s="262"/>
      <c r="E59" s="262"/>
      <c r="F59" s="262"/>
      <c r="G59" s="262"/>
      <c r="H59" s="262"/>
      <c r="I59" s="263"/>
    </row>
    <row r="60" spans="2:9">
      <c r="B60" s="261" t="s">
        <v>74</v>
      </c>
      <c r="C60" s="262"/>
      <c r="D60" s="262"/>
      <c r="E60" s="262"/>
      <c r="F60" s="262"/>
      <c r="G60" s="262"/>
      <c r="H60" s="262"/>
      <c r="I60" s="263"/>
    </row>
    <row r="61" spans="2:9">
      <c r="B61" s="261" t="s">
        <v>75</v>
      </c>
      <c r="C61" s="262"/>
      <c r="D61" s="262"/>
      <c r="E61" s="262"/>
      <c r="F61" s="262"/>
      <c r="G61" s="262"/>
      <c r="H61" s="262"/>
      <c r="I61" s="263"/>
    </row>
    <row r="62" spans="2:9" ht="13.5" thickBot="1">
      <c r="B62" s="264" t="s">
        <v>76</v>
      </c>
      <c r="C62" s="265"/>
      <c r="D62" s="265"/>
      <c r="E62" s="265"/>
      <c r="F62" s="265"/>
      <c r="G62" s="265"/>
      <c r="H62" s="265"/>
      <c r="I62" s="266"/>
    </row>
    <row r="63" spans="2:9" ht="15">
      <c r="B63" s="166"/>
      <c r="C63" s="166"/>
      <c r="D63" s="166"/>
      <c r="E63" s="166"/>
      <c r="F63" s="166"/>
      <c r="G63" s="166"/>
      <c r="H63" s="166"/>
      <c r="I63" s="166"/>
    </row>
    <row r="64" spans="2:9"/>
    <row r="65"/>
    <row r="66"/>
    <row r="67"/>
    <row r="68"/>
    <row r="69"/>
    <row r="70"/>
    <row r="71"/>
    <row r="72"/>
    <row r="73"/>
    <row r="74"/>
    <row r="75"/>
    <row r="76"/>
  </sheetData>
  <sheetProtection password="EEFD" sheet="1" scenarios="1" formatRows="0"/>
  <mergeCells count="66">
    <mergeCell ref="D9:E9"/>
    <mergeCell ref="G9:H9"/>
    <mergeCell ref="C4:D4"/>
    <mergeCell ref="C5:F5"/>
    <mergeCell ref="C6:I6"/>
    <mergeCell ref="G7:H7"/>
    <mergeCell ref="D8:E8"/>
    <mergeCell ref="B19:I19"/>
    <mergeCell ref="B10:I10"/>
    <mergeCell ref="B14:I14"/>
    <mergeCell ref="B15:I15"/>
    <mergeCell ref="B16:I16"/>
    <mergeCell ref="B17:I17"/>
    <mergeCell ref="B18:I18"/>
    <mergeCell ref="B20:I20"/>
    <mergeCell ref="B21:I21"/>
    <mergeCell ref="G22:H22"/>
    <mergeCell ref="C23:F23"/>
    <mergeCell ref="G23:H23"/>
    <mergeCell ref="B24:I24"/>
    <mergeCell ref="B25:I25"/>
    <mergeCell ref="B26:I26"/>
    <mergeCell ref="B27:I27"/>
    <mergeCell ref="C28:E28"/>
    <mergeCell ref="G28:H28"/>
    <mergeCell ref="C29:E29"/>
    <mergeCell ref="G29:H29"/>
    <mergeCell ref="C30:E30"/>
    <mergeCell ref="G30:H30"/>
    <mergeCell ref="C31:E31"/>
    <mergeCell ref="G31:H31"/>
    <mergeCell ref="C32:E32"/>
    <mergeCell ref="G32:H32"/>
    <mergeCell ref="C33:E33"/>
    <mergeCell ref="G33:H33"/>
    <mergeCell ref="C34:E34"/>
    <mergeCell ref="G34:H34"/>
    <mergeCell ref="B45:I45"/>
    <mergeCell ref="C35:E35"/>
    <mergeCell ref="G35:H35"/>
    <mergeCell ref="C36:E36"/>
    <mergeCell ref="G36:H36"/>
    <mergeCell ref="C37:E37"/>
    <mergeCell ref="G37:H37"/>
    <mergeCell ref="B40:I40"/>
    <mergeCell ref="B41:I41"/>
    <mergeCell ref="B42:I42"/>
    <mergeCell ref="B43:I43"/>
    <mergeCell ref="B44:I44"/>
    <mergeCell ref="B57:I57"/>
    <mergeCell ref="B46:I46"/>
    <mergeCell ref="B47:I47"/>
    <mergeCell ref="B48:I48"/>
    <mergeCell ref="B49:I49"/>
    <mergeCell ref="B50:I50"/>
    <mergeCell ref="B51:I51"/>
    <mergeCell ref="B52:I52"/>
    <mergeCell ref="B53:I53"/>
    <mergeCell ref="B54:I54"/>
    <mergeCell ref="B55:I55"/>
    <mergeCell ref="B56:I56"/>
    <mergeCell ref="B58:I58"/>
    <mergeCell ref="B59:I59"/>
    <mergeCell ref="B60:I60"/>
    <mergeCell ref="B61:I61"/>
    <mergeCell ref="B62:I6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10" zoomScaleNormal="110" workbookViewId="0">
      <selection activeCell="B10" sqref="B10"/>
    </sheetView>
  </sheetViews>
  <sheetFormatPr defaultColWidth="0" defaultRowHeight="12.75" customHeight="1" zeroHeight="1"/>
  <cols>
    <col min="1" max="1" width="4.7109375" customWidth="1"/>
    <col min="2" max="8" width="12.7109375" customWidth="1"/>
    <col min="9" max="9" width="4.7109375" customWidth="1"/>
    <col min="10" max="16384" width="9.140625" hidden="1"/>
  </cols>
  <sheetData>
    <row r="1" spans="1:9">
      <c r="A1" s="26"/>
      <c r="B1" s="26"/>
      <c r="C1" s="26"/>
      <c r="D1" s="26"/>
      <c r="E1" s="26"/>
      <c r="F1" s="26"/>
      <c r="G1" s="26"/>
      <c r="H1" s="26"/>
      <c r="I1" s="26"/>
    </row>
    <row r="2" spans="1:9">
      <c r="A2" s="26"/>
      <c r="B2" s="27" t="s">
        <v>82</v>
      </c>
      <c r="C2" s="26"/>
      <c r="D2" s="26"/>
      <c r="E2" s="26"/>
      <c r="F2" s="26"/>
      <c r="G2" s="26"/>
      <c r="H2" s="26"/>
      <c r="I2" s="26"/>
    </row>
    <row r="3" spans="1:9">
      <c r="A3" s="26"/>
      <c r="B3" s="26"/>
      <c r="C3" s="26"/>
      <c r="D3" s="26"/>
      <c r="E3" s="26"/>
      <c r="F3" s="26"/>
      <c r="G3" s="26"/>
      <c r="H3" s="26"/>
      <c r="I3" s="26"/>
    </row>
    <row r="4" spans="1:9">
      <c r="A4" s="26"/>
      <c r="B4" s="297" t="s">
        <v>83</v>
      </c>
      <c r="C4" s="298"/>
      <c r="D4" s="298"/>
      <c r="E4" s="298"/>
      <c r="F4" s="298"/>
      <c r="G4" s="298"/>
      <c r="H4" s="299"/>
      <c r="I4" s="26"/>
    </row>
    <row r="5" spans="1:9">
      <c r="A5" s="26"/>
      <c r="B5" s="300"/>
      <c r="C5" s="301"/>
      <c r="D5" s="301"/>
      <c r="E5" s="301"/>
      <c r="F5" s="301"/>
      <c r="G5" s="301"/>
      <c r="H5" s="302"/>
      <c r="I5" s="26"/>
    </row>
    <row r="6" spans="1:9">
      <c r="A6" s="26"/>
      <c r="B6" s="300"/>
      <c r="C6" s="301"/>
      <c r="D6" s="301"/>
      <c r="E6" s="301"/>
      <c r="F6" s="301"/>
      <c r="G6" s="301"/>
      <c r="H6" s="302"/>
      <c r="I6" s="26"/>
    </row>
    <row r="7" spans="1:9">
      <c r="A7" s="26"/>
      <c r="B7" s="303"/>
      <c r="C7" s="304"/>
      <c r="D7" s="304"/>
      <c r="E7" s="304"/>
      <c r="F7" s="304"/>
      <c r="G7" s="304"/>
      <c r="H7" s="305"/>
      <c r="I7" s="26"/>
    </row>
    <row r="8" spans="1:9">
      <c r="A8" s="26"/>
      <c r="B8" s="26"/>
      <c r="C8" s="26"/>
      <c r="D8" s="26"/>
      <c r="E8" s="26"/>
      <c r="F8" s="26"/>
      <c r="G8" s="26"/>
      <c r="H8" s="26"/>
      <c r="I8" s="26"/>
    </row>
    <row r="9" spans="1:9">
      <c r="A9" s="26"/>
      <c r="B9" s="27" t="s">
        <v>107</v>
      </c>
      <c r="C9" s="26"/>
      <c r="D9" s="26"/>
      <c r="E9" s="26"/>
      <c r="F9" s="26"/>
      <c r="G9" s="26"/>
      <c r="H9" s="26"/>
      <c r="I9" s="26"/>
    </row>
    <row r="10" spans="1:9">
      <c r="A10" s="26"/>
      <c r="C10" s="26"/>
      <c r="D10" s="26"/>
      <c r="E10" s="26"/>
      <c r="F10" s="26"/>
      <c r="G10" s="26"/>
      <c r="H10" s="26"/>
      <c r="I10" s="26"/>
    </row>
    <row r="11" spans="1:9" ht="12.75" hidden="1" customHeight="1"/>
    <row r="12" spans="1:9" ht="12.75" hidden="1" customHeight="1"/>
    <row r="13" spans="1:9" ht="12.75" hidden="1" customHeight="1"/>
    <row r="14" spans="1:9" ht="12.75" hidden="1" customHeight="1"/>
    <row r="15" spans="1:9" ht="12.75" hidden="1" customHeight="1"/>
    <row r="16" spans="1:9"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sheetData>
  <sheetProtection formatRows="0"/>
  <mergeCells count="1">
    <mergeCell ref="B4:H7"/>
  </mergeCells>
  <pageMargins left="0.7" right="0.7" top="0.78740157499999996" bottom="0.78740157499999996"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L30"/>
  <sheetViews>
    <sheetView zoomScaleNormal="100" workbookViewId="0">
      <selection activeCell="B5" sqref="B5"/>
    </sheetView>
  </sheetViews>
  <sheetFormatPr defaultColWidth="0" defaultRowHeight="12.75" zeroHeight="1"/>
  <cols>
    <col min="1" max="1" width="4.7109375" customWidth="1"/>
    <col min="2" max="8" width="9.140625" customWidth="1"/>
    <col min="9" max="9" width="4.7109375" customWidth="1"/>
    <col min="10" max="16384" width="9.140625" hidden="1"/>
  </cols>
  <sheetData>
    <row r="1" spans="1:12">
      <c r="A1" s="26"/>
      <c r="B1" s="26"/>
      <c r="C1" s="26"/>
      <c r="D1" s="26"/>
      <c r="E1" s="26"/>
      <c r="F1" s="26"/>
      <c r="G1" s="26"/>
      <c r="H1" s="26"/>
      <c r="I1" s="26"/>
    </row>
    <row r="2" spans="1:12">
      <c r="A2" s="26"/>
      <c r="B2" s="27" t="s">
        <v>81</v>
      </c>
      <c r="C2" s="26"/>
      <c r="D2" s="26"/>
      <c r="E2" s="26"/>
      <c r="F2" s="26"/>
      <c r="G2" s="26"/>
      <c r="H2" s="26"/>
      <c r="I2" s="26"/>
    </row>
    <row r="3" spans="1:12">
      <c r="A3" s="26"/>
      <c r="B3" s="28"/>
      <c r="C3" s="28"/>
      <c r="D3" s="26"/>
      <c r="E3" s="26"/>
      <c r="F3" s="26"/>
      <c r="G3" s="26"/>
      <c r="H3" s="176">
        <v>1</v>
      </c>
      <c r="I3" s="26"/>
      <c r="J3" s="26"/>
      <c r="K3" s="26"/>
      <c r="L3" s="26"/>
    </row>
    <row r="4" spans="1:12">
      <c r="A4" s="26"/>
      <c r="B4" s="28" t="s">
        <v>108</v>
      </c>
      <c r="C4" s="28"/>
      <c r="D4" s="26"/>
      <c r="E4" s="26"/>
      <c r="F4" s="26"/>
      <c r="G4" s="26"/>
      <c r="H4" s="183">
        <v>2019</v>
      </c>
      <c r="I4" s="26"/>
      <c r="J4" s="26"/>
      <c r="K4" s="26"/>
    </row>
    <row r="5" spans="1:12">
      <c r="A5" s="26"/>
      <c r="B5" s="26"/>
      <c r="C5" s="26"/>
      <c r="D5" s="26"/>
      <c r="E5" s="26"/>
      <c r="F5" s="26"/>
      <c r="G5" s="26"/>
      <c r="H5" s="26"/>
      <c r="I5" s="26"/>
    </row>
    <row r="6" spans="1:12">
      <c r="A6" s="63"/>
      <c r="B6" s="63"/>
      <c r="C6" s="63"/>
      <c r="D6" s="63"/>
      <c r="E6" s="63"/>
      <c r="F6" s="63"/>
      <c r="G6" s="63"/>
      <c r="H6" s="63"/>
      <c r="I6" s="63"/>
    </row>
    <row r="7" spans="1:12">
      <c r="A7" s="63"/>
      <c r="B7" s="64" t="s">
        <v>21</v>
      </c>
      <c r="C7" s="63"/>
      <c r="D7" s="63"/>
      <c r="E7" s="63"/>
      <c r="F7" s="63"/>
      <c r="G7" s="63"/>
      <c r="H7" s="63"/>
      <c r="I7" s="63"/>
    </row>
    <row r="8" spans="1:12">
      <c r="A8" s="63"/>
      <c r="B8" s="63"/>
      <c r="C8" s="63"/>
      <c r="D8" s="63"/>
      <c r="E8" s="63"/>
      <c r="F8" s="63"/>
      <c r="G8" s="63"/>
      <c r="H8" s="63"/>
      <c r="I8" s="63"/>
    </row>
    <row r="9" spans="1:12">
      <c r="A9" s="63"/>
      <c r="B9" s="63" t="s">
        <v>18</v>
      </c>
      <c r="C9" s="63"/>
      <c r="D9" s="63"/>
      <c r="E9" s="63"/>
      <c r="F9" s="63"/>
      <c r="G9" s="63"/>
      <c r="H9" s="183"/>
      <c r="I9" s="63"/>
    </row>
    <row r="10" spans="1:12">
      <c r="A10" s="63"/>
      <c r="B10" s="63"/>
      <c r="C10" s="63"/>
      <c r="D10" s="63"/>
      <c r="E10" s="63"/>
      <c r="F10" s="63"/>
      <c r="G10" s="63"/>
      <c r="H10" s="63"/>
      <c r="I10" s="63"/>
    </row>
    <row r="11" spans="1:12">
      <c r="A11" s="63"/>
      <c r="B11" s="63" t="s">
        <v>17</v>
      </c>
      <c r="C11" s="63"/>
      <c r="D11" s="63"/>
      <c r="E11" s="63"/>
      <c r="F11" s="63"/>
      <c r="G11" s="63"/>
      <c r="H11" s="30"/>
      <c r="I11" s="63"/>
    </row>
    <row r="12" spans="1:12">
      <c r="A12" s="63"/>
      <c r="B12" s="63"/>
      <c r="C12" s="63"/>
      <c r="D12" s="63"/>
      <c r="E12" s="63"/>
      <c r="F12" s="63"/>
      <c r="G12" s="63"/>
      <c r="H12" s="63"/>
      <c r="I12" s="63"/>
    </row>
    <row r="13" spans="1:12">
      <c r="A13" s="26"/>
      <c r="B13" s="26"/>
      <c r="C13" s="26"/>
      <c r="D13" s="26"/>
      <c r="E13" s="26"/>
      <c r="F13" s="26"/>
      <c r="G13" s="26"/>
      <c r="H13" s="26"/>
      <c r="I13" s="26"/>
    </row>
    <row r="14" spans="1:12" hidden="1">
      <c r="A14" s="26"/>
      <c r="B14" s="26"/>
      <c r="C14" s="26"/>
      <c r="D14" s="26"/>
      <c r="E14" s="26"/>
      <c r="F14" s="26"/>
      <c r="G14" s="26"/>
      <c r="H14" s="26"/>
      <c r="I14" s="26"/>
    </row>
    <row r="15" spans="1:12" hidden="1">
      <c r="A15" s="26"/>
      <c r="B15" s="26"/>
      <c r="C15" s="26"/>
      <c r="D15" s="26"/>
      <c r="E15" s="26"/>
      <c r="F15" s="26"/>
      <c r="G15" s="26"/>
      <c r="H15" s="26"/>
      <c r="I15" s="26"/>
    </row>
    <row r="16" spans="1:12" hidden="1">
      <c r="A16" s="26"/>
      <c r="B16" s="26"/>
      <c r="C16" s="26"/>
      <c r="D16" s="26"/>
      <c r="E16" s="26"/>
      <c r="F16" s="26"/>
      <c r="G16" s="26"/>
      <c r="H16" s="26"/>
      <c r="I16" s="26"/>
    </row>
    <row r="17" hidden="1"/>
    <row r="18" hidden="1"/>
    <row r="19" hidden="1"/>
    <row r="20" hidden="1"/>
    <row r="21" hidden="1"/>
    <row r="22" hidden="1"/>
    <row r="23" hidden="1"/>
    <row r="24" hidden="1"/>
    <row r="25" hidden="1"/>
    <row r="26" hidden="1"/>
    <row r="27" hidden="1"/>
    <row r="28" hidden="1"/>
    <row r="29" hidden="1"/>
    <row r="30" hidden="1"/>
  </sheetData>
  <sheetProtection formatRows="0"/>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BI282"/>
  <sheetViews>
    <sheetView showGridLines="0" tabSelected="1" zoomScaleNormal="100" workbookViewId="0">
      <pane ySplit="6" topLeftCell="A30" activePane="bottomLeft" state="frozen"/>
      <selection pane="bottomLeft" activeCell="B3" sqref="B3"/>
    </sheetView>
  </sheetViews>
  <sheetFormatPr defaultColWidth="0" defaultRowHeight="12.75" zeroHeight="1" outlineLevelRow="1"/>
  <cols>
    <col min="1" max="1" width="4.7109375" customWidth="1"/>
    <col min="2" max="2" width="8.5703125" bestFit="1" customWidth="1"/>
    <col min="3" max="6" width="12.7109375" customWidth="1"/>
    <col min="7" max="12" width="10.7109375" customWidth="1"/>
    <col min="13" max="22" width="5.7109375" customWidth="1"/>
    <col min="23" max="23" width="4.7109375" customWidth="1"/>
    <col min="24" max="33" width="5" style="31" hidden="1" customWidth="1"/>
    <col min="34" max="34" width="4.7109375" hidden="1" customWidth="1"/>
    <col min="35" max="35" width="34.28515625" customWidth="1"/>
    <col min="36" max="36" width="15.85546875" customWidth="1"/>
    <col min="37" max="46" width="5.7109375" customWidth="1"/>
    <col min="47" max="47" width="4.7109375" customWidth="1"/>
    <col min="48" max="48" width="34.28515625" customWidth="1"/>
    <col min="49" max="49" width="15" bestFit="1" customWidth="1"/>
    <col min="50" max="59" width="5.7109375" customWidth="1"/>
    <col min="60" max="60" width="4.7109375" customWidth="1"/>
    <col min="61" max="61" width="0" hidden="1" customWidth="1"/>
    <col min="62" max="16384" width="9.140625" hidden="1"/>
  </cols>
  <sheetData>
    <row r="1" spans="1:59">
      <c r="A1" s="31">
        <f>SUM(A29:A126)</f>
        <v>0</v>
      </c>
    </row>
    <row r="2" spans="1:59">
      <c r="B2" s="24" t="s">
        <v>31</v>
      </c>
      <c r="C2" s="24"/>
      <c r="D2" s="24"/>
      <c r="E2" s="24"/>
      <c r="AI2" s="24" t="s">
        <v>23</v>
      </c>
      <c r="AV2" s="24" t="s">
        <v>15</v>
      </c>
    </row>
    <row r="3" spans="1:59">
      <c r="B3" s="29" t="s">
        <v>109</v>
      </c>
      <c r="C3" s="29"/>
      <c r="D3" s="29"/>
      <c r="E3" s="29"/>
      <c r="AI3" s="29" t="s">
        <v>6</v>
      </c>
      <c r="AV3" s="29" t="s">
        <v>6</v>
      </c>
    </row>
    <row r="4" spans="1:59" ht="13.5" thickBot="1"/>
    <row r="5" spans="1:59" ht="18" customHeight="1">
      <c r="B5" s="306" t="s">
        <v>25</v>
      </c>
      <c r="C5" s="307"/>
      <c r="D5" s="307"/>
      <c r="E5" s="307"/>
      <c r="F5" s="308" t="s">
        <v>7</v>
      </c>
      <c r="G5" s="307"/>
      <c r="H5" s="307"/>
      <c r="I5" s="309" t="s">
        <v>3</v>
      </c>
      <c r="J5" s="309"/>
      <c r="K5" s="309"/>
      <c r="L5" s="309"/>
      <c r="M5" s="309" t="s">
        <v>20</v>
      </c>
      <c r="N5" s="309"/>
      <c r="O5" s="309"/>
      <c r="P5" s="309"/>
      <c r="Q5" s="309"/>
      <c r="R5" s="309"/>
      <c r="S5" s="309"/>
      <c r="T5" s="309"/>
      <c r="U5" s="309"/>
      <c r="V5" s="310"/>
      <c r="W5" s="41"/>
      <c r="X5" s="42"/>
      <c r="Y5" s="42"/>
      <c r="Z5" s="42"/>
      <c r="AA5" s="42"/>
      <c r="AB5" s="42"/>
      <c r="AC5" s="42"/>
      <c r="AD5" s="42"/>
      <c r="AE5" s="42"/>
      <c r="AF5" s="42"/>
      <c r="AG5" s="42"/>
      <c r="AH5" s="41"/>
      <c r="AI5" s="316" t="s">
        <v>5</v>
      </c>
      <c r="AJ5" s="320" t="s">
        <v>9</v>
      </c>
      <c r="AK5" s="318" t="s">
        <v>20</v>
      </c>
      <c r="AL5" s="307"/>
      <c r="AM5" s="307"/>
      <c r="AN5" s="307"/>
      <c r="AO5" s="307"/>
      <c r="AP5" s="307"/>
      <c r="AQ5" s="307"/>
      <c r="AR5" s="307"/>
      <c r="AS5" s="307"/>
      <c r="AT5" s="319"/>
      <c r="AV5" s="316" t="s">
        <v>5</v>
      </c>
      <c r="AW5" s="320" t="s">
        <v>9</v>
      </c>
      <c r="AX5" s="318" t="s">
        <v>20</v>
      </c>
      <c r="AY5" s="307"/>
      <c r="AZ5" s="307"/>
      <c r="BA5" s="307"/>
      <c r="BB5" s="307"/>
      <c r="BC5" s="307"/>
      <c r="BD5" s="307"/>
      <c r="BE5" s="307"/>
      <c r="BF5" s="307"/>
      <c r="BG5" s="319"/>
    </row>
    <row r="6" spans="1:59" ht="26.25" thickBot="1">
      <c r="B6" s="87" t="s">
        <v>26</v>
      </c>
      <c r="C6" s="88" t="s">
        <v>95</v>
      </c>
      <c r="D6" s="88" t="s">
        <v>96</v>
      </c>
      <c r="E6" s="88" t="s">
        <v>97</v>
      </c>
      <c r="F6" s="20" t="s">
        <v>0</v>
      </c>
      <c r="G6" s="20" t="s">
        <v>84</v>
      </c>
      <c r="H6" s="20" t="s">
        <v>1</v>
      </c>
      <c r="I6" s="20" t="s">
        <v>2</v>
      </c>
      <c r="J6" s="20" t="s">
        <v>93</v>
      </c>
      <c r="K6" s="20" t="s">
        <v>94</v>
      </c>
      <c r="L6" s="20" t="s">
        <v>4</v>
      </c>
      <c r="M6" s="13">
        <f>VR</f>
        <v>1</v>
      </c>
      <c r="N6" s="13">
        <f>M6+1</f>
        <v>2</v>
      </c>
      <c r="O6" s="13">
        <f t="shared" ref="O6:V6" si="0">N6+1</f>
        <v>3</v>
      </c>
      <c r="P6" s="13">
        <f t="shared" si="0"/>
        <v>4</v>
      </c>
      <c r="Q6" s="13">
        <f t="shared" si="0"/>
        <v>5</v>
      </c>
      <c r="R6" s="13">
        <f t="shared" si="0"/>
        <v>6</v>
      </c>
      <c r="S6" s="13">
        <f t="shared" si="0"/>
        <v>7</v>
      </c>
      <c r="T6" s="13">
        <f t="shared" si="0"/>
        <v>8</v>
      </c>
      <c r="U6" s="13">
        <f t="shared" si="0"/>
        <v>9</v>
      </c>
      <c r="V6" s="14">
        <f t="shared" si="0"/>
        <v>10</v>
      </c>
      <c r="X6" s="33"/>
      <c r="Y6" s="33"/>
      <c r="Z6" s="33"/>
      <c r="AA6" s="33"/>
      <c r="AB6" s="33"/>
      <c r="AC6" s="33"/>
      <c r="AD6" s="33"/>
      <c r="AE6" s="33"/>
      <c r="AF6" s="33"/>
      <c r="AG6" s="33"/>
      <c r="AI6" s="317"/>
      <c r="AJ6" s="321"/>
      <c r="AK6" s="38">
        <f>VR</f>
        <v>1</v>
      </c>
      <c r="AL6" s="39">
        <f>AK6+1</f>
        <v>2</v>
      </c>
      <c r="AM6" s="39">
        <f t="shared" ref="AM6:AT6" si="1">AL6+1</f>
        <v>3</v>
      </c>
      <c r="AN6" s="39">
        <f t="shared" si="1"/>
        <v>4</v>
      </c>
      <c r="AO6" s="39">
        <f t="shared" si="1"/>
        <v>5</v>
      </c>
      <c r="AP6" s="39">
        <f t="shared" si="1"/>
        <v>6</v>
      </c>
      <c r="AQ6" s="39">
        <f t="shared" si="1"/>
        <v>7</v>
      </c>
      <c r="AR6" s="39">
        <f t="shared" si="1"/>
        <v>8</v>
      </c>
      <c r="AS6" s="39">
        <f t="shared" si="1"/>
        <v>9</v>
      </c>
      <c r="AT6" s="40">
        <f t="shared" si="1"/>
        <v>10</v>
      </c>
      <c r="AV6" s="317"/>
      <c r="AW6" s="321"/>
      <c r="AX6" s="38">
        <f>VR</f>
        <v>1</v>
      </c>
      <c r="AY6" s="39">
        <f>AX6+1</f>
        <v>2</v>
      </c>
      <c r="AZ6" s="39">
        <f t="shared" ref="AZ6" si="2">AY6+1</f>
        <v>3</v>
      </c>
      <c r="BA6" s="39">
        <f t="shared" ref="BA6" si="3">AZ6+1</f>
        <v>4</v>
      </c>
      <c r="BB6" s="39">
        <f t="shared" ref="BB6" si="4">BA6+1</f>
        <v>5</v>
      </c>
      <c r="BC6" s="39">
        <f t="shared" ref="BC6" si="5">BB6+1</f>
        <v>6</v>
      </c>
      <c r="BD6" s="39">
        <f t="shared" ref="BD6" si="6">BC6+1</f>
        <v>7</v>
      </c>
      <c r="BE6" s="39">
        <f t="shared" ref="BE6" si="7">BD6+1</f>
        <v>8</v>
      </c>
      <c r="BF6" s="39">
        <f t="shared" ref="BF6" si="8">BE6+1</f>
        <v>9</v>
      </c>
      <c r="BG6" s="40">
        <f t="shared" ref="BG6" si="9">BF6+1</f>
        <v>10</v>
      </c>
    </row>
    <row r="7" spans="1:59" ht="13.5" hidden="1" outlineLevel="1" thickTop="1">
      <c r="B7" s="100"/>
      <c r="C7" s="101"/>
      <c r="D7" s="101"/>
      <c r="E7" s="101"/>
      <c r="F7" s="16" t="s">
        <v>87</v>
      </c>
      <c r="G7" s="18">
        <v>2007</v>
      </c>
      <c r="H7" s="18" t="s">
        <v>91</v>
      </c>
      <c r="I7" s="18" t="s">
        <v>102</v>
      </c>
      <c r="J7" s="18" t="s">
        <v>102</v>
      </c>
      <c r="K7" s="18" t="s">
        <v>102</v>
      </c>
      <c r="L7" s="18" t="s">
        <v>102</v>
      </c>
      <c r="M7" s="18" t="s">
        <v>102</v>
      </c>
      <c r="N7" s="18" t="s">
        <v>102</v>
      </c>
      <c r="O7" s="18" t="s">
        <v>102</v>
      </c>
      <c r="P7" s="18" t="s">
        <v>102</v>
      </c>
      <c r="Q7" s="18" t="s">
        <v>102</v>
      </c>
      <c r="R7" s="18" t="s">
        <v>102</v>
      </c>
      <c r="S7" s="18" t="s">
        <v>102</v>
      </c>
      <c r="T7" s="18" t="s">
        <v>102</v>
      </c>
      <c r="U7" s="18" t="s">
        <v>102</v>
      </c>
      <c r="V7" s="19" t="s">
        <v>102</v>
      </c>
      <c r="AI7" s="65"/>
      <c r="AJ7" s="66"/>
      <c r="AK7" s="67"/>
      <c r="AL7" s="68"/>
      <c r="AM7" s="68"/>
      <c r="AN7" s="68"/>
      <c r="AO7" s="68"/>
      <c r="AP7" s="68"/>
      <c r="AQ7" s="68"/>
      <c r="AR7" s="68"/>
      <c r="AS7" s="68"/>
      <c r="AT7" s="69"/>
      <c r="AV7" s="65"/>
      <c r="AW7" s="66"/>
      <c r="AX7" s="67"/>
      <c r="AY7" s="68"/>
      <c r="AZ7" s="68"/>
      <c r="BA7" s="68"/>
      <c r="BB7" s="68"/>
      <c r="BC7" s="68"/>
      <c r="BD7" s="68"/>
      <c r="BE7" s="68"/>
      <c r="BF7" s="68"/>
      <c r="BG7" s="69"/>
    </row>
    <row r="8" spans="1:59" hidden="1" outlineLevel="1">
      <c r="B8" s="100"/>
      <c r="C8" s="101"/>
      <c r="D8" s="101"/>
      <c r="E8" s="101"/>
      <c r="F8" s="16" t="s">
        <v>88</v>
      </c>
      <c r="G8" s="16">
        <v>2008</v>
      </c>
      <c r="H8" s="16" t="s">
        <v>92</v>
      </c>
      <c r="I8" s="16" t="s">
        <v>106</v>
      </c>
      <c r="J8" s="16" t="s">
        <v>106</v>
      </c>
      <c r="K8" s="16" t="s">
        <v>106</v>
      </c>
      <c r="L8" s="16" t="s">
        <v>106</v>
      </c>
      <c r="M8" s="16" t="s">
        <v>106</v>
      </c>
      <c r="N8" s="16" t="s">
        <v>106</v>
      </c>
      <c r="O8" s="16" t="s">
        <v>106</v>
      </c>
      <c r="P8" s="16" t="s">
        <v>106</v>
      </c>
      <c r="Q8" s="16" t="s">
        <v>106</v>
      </c>
      <c r="R8" s="16" t="s">
        <v>106</v>
      </c>
      <c r="S8" s="16" t="s">
        <v>106</v>
      </c>
      <c r="T8" s="16" t="s">
        <v>106</v>
      </c>
      <c r="U8" s="16" t="s">
        <v>106</v>
      </c>
      <c r="V8" s="17" t="s">
        <v>106</v>
      </c>
      <c r="AI8" s="65"/>
      <c r="AJ8" s="66"/>
      <c r="AK8" s="67"/>
      <c r="AL8" s="68"/>
      <c r="AM8" s="68"/>
      <c r="AN8" s="68"/>
      <c r="AO8" s="68"/>
      <c r="AP8" s="68"/>
      <c r="AQ8" s="68"/>
      <c r="AR8" s="68"/>
      <c r="AS8" s="68"/>
      <c r="AT8" s="69"/>
      <c r="AV8" s="65"/>
      <c r="AW8" s="66"/>
      <c r="AX8" s="67"/>
      <c r="AY8" s="68"/>
      <c r="AZ8" s="68"/>
      <c r="BA8" s="68"/>
      <c r="BB8" s="68"/>
      <c r="BC8" s="68"/>
      <c r="BD8" s="68"/>
      <c r="BE8" s="68"/>
      <c r="BF8" s="68"/>
      <c r="BG8" s="69"/>
    </row>
    <row r="9" spans="1:59" hidden="1" outlineLevel="1">
      <c r="B9" s="100"/>
      <c r="C9" s="101"/>
      <c r="D9" s="101"/>
      <c r="E9" s="101"/>
      <c r="F9" s="16" t="s">
        <v>89</v>
      </c>
      <c r="G9" s="16">
        <v>2009</v>
      </c>
      <c r="H9" s="94"/>
      <c r="I9" s="94"/>
      <c r="J9" s="94"/>
      <c r="K9" s="94"/>
      <c r="L9" s="94"/>
      <c r="M9" s="95"/>
      <c r="N9" s="95"/>
      <c r="O9" s="95"/>
      <c r="P9" s="95"/>
      <c r="Q9" s="95"/>
      <c r="R9" s="95"/>
      <c r="S9" s="95"/>
      <c r="T9" s="95"/>
      <c r="U9" s="95"/>
      <c r="V9" s="96"/>
      <c r="AI9" s="65"/>
      <c r="AJ9" s="66"/>
      <c r="AK9" s="67"/>
      <c r="AL9" s="68"/>
      <c r="AM9" s="68"/>
      <c r="AN9" s="68"/>
      <c r="AO9" s="68"/>
      <c r="AP9" s="68"/>
      <c r="AQ9" s="68"/>
      <c r="AR9" s="68"/>
      <c r="AS9" s="68"/>
      <c r="AT9" s="69"/>
      <c r="AV9" s="65"/>
      <c r="AW9" s="66"/>
      <c r="AX9" s="67"/>
      <c r="AY9" s="68"/>
      <c r="AZ9" s="68"/>
      <c r="BA9" s="68"/>
      <c r="BB9" s="68"/>
      <c r="BC9" s="68"/>
      <c r="BD9" s="68"/>
      <c r="BE9" s="68"/>
      <c r="BF9" s="68"/>
      <c r="BG9" s="69"/>
    </row>
    <row r="10" spans="1:59" hidden="1" outlineLevel="1">
      <c r="B10" s="100"/>
      <c r="C10" s="101"/>
      <c r="D10" s="101"/>
      <c r="E10" s="101"/>
      <c r="F10" s="16" t="s">
        <v>90</v>
      </c>
      <c r="G10" s="16">
        <v>2010</v>
      </c>
      <c r="H10" s="97"/>
      <c r="I10" s="97"/>
      <c r="J10" s="97"/>
      <c r="K10" s="97"/>
      <c r="L10" s="97"/>
      <c r="M10" s="98"/>
      <c r="N10" s="98"/>
      <c r="O10" s="98"/>
      <c r="P10" s="98"/>
      <c r="Q10" s="98"/>
      <c r="R10" s="98"/>
      <c r="S10" s="98"/>
      <c r="T10" s="98"/>
      <c r="U10" s="98"/>
      <c r="V10" s="99"/>
      <c r="AI10" s="65"/>
      <c r="AJ10" s="66"/>
      <c r="AK10" s="67"/>
      <c r="AL10" s="68"/>
      <c r="AM10" s="68"/>
      <c r="AN10" s="68"/>
      <c r="AO10" s="68"/>
      <c r="AP10" s="68"/>
      <c r="AQ10" s="68"/>
      <c r="AR10" s="68"/>
      <c r="AS10" s="68"/>
      <c r="AT10" s="69"/>
      <c r="AV10" s="65"/>
      <c r="AW10" s="66"/>
      <c r="AX10" s="67"/>
      <c r="AY10" s="68"/>
      <c r="AZ10" s="68"/>
      <c r="BA10" s="68"/>
      <c r="BB10" s="68"/>
      <c r="BC10" s="68"/>
      <c r="BD10" s="68"/>
      <c r="BE10" s="68"/>
      <c r="BF10" s="68"/>
      <c r="BG10" s="69"/>
    </row>
    <row r="11" spans="1:59" hidden="1" outlineLevel="1">
      <c r="B11" s="100"/>
      <c r="C11" s="101"/>
      <c r="D11" s="101"/>
      <c r="E11" s="101"/>
      <c r="F11" s="97"/>
      <c r="G11" s="16">
        <v>2011</v>
      </c>
      <c r="H11" s="97"/>
      <c r="I11" s="97"/>
      <c r="J11" s="97"/>
      <c r="K11" s="97"/>
      <c r="L11" s="97"/>
      <c r="M11" s="98"/>
      <c r="N11" s="98"/>
      <c r="O11" s="98"/>
      <c r="P11" s="98"/>
      <c r="Q11" s="98"/>
      <c r="R11" s="98"/>
      <c r="S11" s="98"/>
      <c r="T11" s="98"/>
      <c r="U11" s="98"/>
      <c r="V11" s="99"/>
      <c r="AI11" s="65"/>
      <c r="AJ11" s="66"/>
      <c r="AK11" s="67"/>
      <c r="AL11" s="68"/>
      <c r="AM11" s="68"/>
      <c r="AN11" s="68"/>
      <c r="AO11" s="68"/>
      <c r="AP11" s="68"/>
      <c r="AQ11" s="68"/>
      <c r="AR11" s="68"/>
      <c r="AS11" s="68"/>
      <c r="AT11" s="69"/>
      <c r="AV11" s="65"/>
      <c r="AW11" s="66"/>
      <c r="AX11" s="67"/>
      <c r="AY11" s="68"/>
      <c r="AZ11" s="68"/>
      <c r="BA11" s="68"/>
      <c r="BB11" s="68"/>
      <c r="BC11" s="68"/>
      <c r="BD11" s="68"/>
      <c r="BE11" s="68"/>
      <c r="BF11" s="68"/>
      <c r="BG11" s="69"/>
    </row>
    <row r="12" spans="1:59" hidden="1" outlineLevel="1">
      <c r="B12" s="100"/>
      <c r="C12" s="101"/>
      <c r="D12" s="101"/>
      <c r="E12" s="101"/>
      <c r="F12" s="97"/>
      <c r="G12" s="16">
        <v>2012</v>
      </c>
      <c r="H12" s="97"/>
      <c r="I12" s="97"/>
      <c r="J12" s="97"/>
      <c r="K12" s="97"/>
      <c r="L12" s="97"/>
      <c r="M12" s="98"/>
      <c r="N12" s="98"/>
      <c r="O12" s="98"/>
      <c r="P12" s="98"/>
      <c r="Q12" s="98"/>
      <c r="R12" s="98"/>
      <c r="S12" s="98"/>
      <c r="T12" s="98"/>
      <c r="U12" s="98"/>
      <c r="V12" s="99"/>
      <c r="AI12" s="65"/>
      <c r="AJ12" s="66"/>
      <c r="AK12" s="67"/>
      <c r="AL12" s="68"/>
      <c r="AM12" s="68"/>
      <c r="AN12" s="68"/>
      <c r="AO12" s="68"/>
      <c r="AP12" s="68"/>
      <c r="AQ12" s="68"/>
      <c r="AR12" s="68"/>
      <c r="AS12" s="68"/>
      <c r="AT12" s="69"/>
      <c r="AV12" s="65"/>
      <c r="AW12" s="66"/>
      <c r="AX12" s="67"/>
      <c r="AY12" s="68"/>
      <c r="AZ12" s="68"/>
      <c r="BA12" s="68"/>
      <c r="BB12" s="68"/>
      <c r="BC12" s="68"/>
      <c r="BD12" s="68"/>
      <c r="BE12" s="68"/>
      <c r="BF12" s="68"/>
      <c r="BG12" s="69"/>
    </row>
    <row r="13" spans="1:59" hidden="1" outlineLevel="1">
      <c r="B13" s="100"/>
      <c r="C13" s="101"/>
      <c r="D13" s="101"/>
      <c r="E13" s="101"/>
      <c r="F13" s="97"/>
      <c r="G13" s="16">
        <v>2013</v>
      </c>
      <c r="H13" s="97"/>
      <c r="I13" s="97"/>
      <c r="J13" s="97"/>
      <c r="K13" s="97"/>
      <c r="L13" s="97"/>
      <c r="M13" s="98"/>
      <c r="N13" s="98"/>
      <c r="O13" s="98"/>
      <c r="P13" s="98"/>
      <c r="Q13" s="98"/>
      <c r="R13" s="98"/>
      <c r="S13" s="98"/>
      <c r="T13" s="98"/>
      <c r="U13" s="98"/>
      <c r="V13" s="99"/>
      <c r="AI13" s="65"/>
      <c r="AJ13" s="66"/>
      <c r="AK13" s="67"/>
      <c r="AL13" s="68"/>
      <c r="AM13" s="68"/>
      <c r="AN13" s="68"/>
      <c r="AO13" s="68"/>
      <c r="AP13" s="68"/>
      <c r="AQ13" s="68"/>
      <c r="AR13" s="68"/>
      <c r="AS13" s="68"/>
      <c r="AT13" s="69"/>
      <c r="AV13" s="65"/>
      <c r="AW13" s="66"/>
      <c r="AX13" s="67"/>
      <c r="AY13" s="68"/>
      <c r="AZ13" s="68"/>
      <c r="BA13" s="68"/>
      <c r="BB13" s="68"/>
      <c r="BC13" s="68"/>
      <c r="BD13" s="68"/>
      <c r="BE13" s="68"/>
      <c r="BF13" s="68"/>
      <c r="BG13" s="69"/>
    </row>
    <row r="14" spans="1:59" hidden="1" outlineLevel="1">
      <c r="B14" s="100"/>
      <c r="C14" s="101"/>
      <c r="D14" s="101"/>
      <c r="E14" s="101"/>
      <c r="F14" s="97"/>
      <c r="G14" s="16">
        <v>2014</v>
      </c>
      <c r="H14" s="97"/>
      <c r="I14" s="97"/>
      <c r="J14" s="97"/>
      <c r="K14" s="97"/>
      <c r="L14" s="97"/>
      <c r="M14" s="98"/>
      <c r="N14" s="98"/>
      <c r="O14" s="98"/>
      <c r="P14" s="98"/>
      <c r="Q14" s="98"/>
      <c r="R14" s="98"/>
      <c r="S14" s="98"/>
      <c r="T14" s="98"/>
      <c r="U14" s="98"/>
      <c r="V14" s="99"/>
      <c r="AI14" s="65"/>
      <c r="AJ14" s="66"/>
      <c r="AK14" s="67"/>
      <c r="AL14" s="68"/>
      <c r="AM14" s="68"/>
      <c r="AN14" s="68"/>
      <c r="AO14" s="68"/>
      <c r="AP14" s="68"/>
      <c r="AQ14" s="68"/>
      <c r="AR14" s="68"/>
      <c r="AS14" s="68"/>
      <c r="AT14" s="69"/>
      <c r="AV14" s="65"/>
      <c r="AW14" s="66"/>
      <c r="AX14" s="67"/>
      <c r="AY14" s="68"/>
      <c r="AZ14" s="68"/>
      <c r="BA14" s="68"/>
      <c r="BB14" s="68"/>
      <c r="BC14" s="68"/>
      <c r="BD14" s="68"/>
      <c r="BE14" s="68"/>
      <c r="BF14" s="68"/>
      <c r="BG14" s="69"/>
    </row>
    <row r="15" spans="1:59" hidden="1" outlineLevel="1">
      <c r="B15" s="100"/>
      <c r="C15" s="101"/>
      <c r="D15" s="101"/>
      <c r="E15" s="101"/>
      <c r="F15" s="97"/>
      <c r="G15" s="16">
        <v>2015</v>
      </c>
      <c r="H15" s="97"/>
      <c r="I15" s="97"/>
      <c r="J15" s="97"/>
      <c r="K15" s="97"/>
      <c r="L15" s="97"/>
      <c r="M15" s="98"/>
      <c r="N15" s="98"/>
      <c r="O15" s="98"/>
      <c r="P15" s="98"/>
      <c r="Q15" s="98"/>
      <c r="R15" s="98"/>
      <c r="S15" s="98"/>
      <c r="T15" s="98"/>
      <c r="U15" s="98"/>
      <c r="V15" s="99"/>
      <c r="AI15" s="65"/>
      <c r="AJ15" s="66"/>
      <c r="AK15" s="67"/>
      <c r="AL15" s="68"/>
      <c r="AM15" s="68"/>
      <c r="AN15" s="68"/>
      <c r="AO15" s="68"/>
      <c r="AP15" s="68"/>
      <c r="AQ15" s="68"/>
      <c r="AR15" s="68"/>
      <c r="AS15" s="68"/>
      <c r="AT15" s="69"/>
      <c r="AV15" s="65"/>
      <c r="AW15" s="66"/>
      <c r="AX15" s="67"/>
      <c r="AY15" s="68"/>
      <c r="AZ15" s="68"/>
      <c r="BA15" s="68"/>
      <c r="BB15" s="68"/>
      <c r="BC15" s="68"/>
      <c r="BD15" s="68"/>
      <c r="BE15" s="68"/>
      <c r="BF15" s="68"/>
      <c r="BG15" s="69"/>
    </row>
    <row r="16" spans="1:59" hidden="1" outlineLevel="1">
      <c r="B16" s="100"/>
      <c r="C16" s="101"/>
      <c r="D16" s="101"/>
      <c r="E16" s="101"/>
      <c r="F16" s="97"/>
      <c r="G16" s="16">
        <v>2016</v>
      </c>
      <c r="H16" s="97"/>
      <c r="I16" s="97"/>
      <c r="J16" s="97"/>
      <c r="K16" s="97"/>
      <c r="L16" s="97"/>
      <c r="M16" s="98"/>
      <c r="N16" s="98"/>
      <c r="O16" s="98"/>
      <c r="P16" s="98"/>
      <c r="Q16" s="98"/>
      <c r="R16" s="98"/>
      <c r="S16" s="98"/>
      <c r="T16" s="98"/>
      <c r="U16" s="98"/>
      <c r="V16" s="99"/>
      <c r="AI16" s="65"/>
      <c r="AJ16" s="66"/>
      <c r="AK16" s="67"/>
      <c r="AL16" s="68"/>
      <c r="AM16" s="68"/>
      <c r="AN16" s="68"/>
      <c r="AO16" s="68"/>
      <c r="AP16" s="68"/>
      <c r="AQ16" s="68"/>
      <c r="AR16" s="68"/>
      <c r="AS16" s="68"/>
      <c r="AT16" s="69"/>
      <c r="AV16" s="65"/>
      <c r="AW16" s="66"/>
      <c r="AX16" s="67"/>
      <c r="AY16" s="68"/>
      <c r="AZ16" s="68"/>
      <c r="BA16" s="68"/>
      <c r="BB16" s="68"/>
      <c r="BC16" s="68"/>
      <c r="BD16" s="68"/>
      <c r="BE16" s="68"/>
      <c r="BF16" s="68"/>
      <c r="BG16" s="69"/>
    </row>
    <row r="17" spans="1:59" hidden="1" outlineLevel="1">
      <c r="B17" s="100"/>
      <c r="C17" s="101"/>
      <c r="D17" s="101"/>
      <c r="E17" s="101"/>
      <c r="F17" s="97"/>
      <c r="G17" s="16">
        <v>2017</v>
      </c>
      <c r="H17" s="97"/>
      <c r="I17" s="97"/>
      <c r="J17" s="97"/>
      <c r="K17" s="97"/>
      <c r="L17" s="97"/>
      <c r="M17" s="98"/>
      <c r="N17" s="98"/>
      <c r="O17" s="98"/>
      <c r="P17" s="98"/>
      <c r="Q17" s="98"/>
      <c r="R17" s="98"/>
      <c r="S17" s="98"/>
      <c r="T17" s="98"/>
      <c r="U17" s="98"/>
      <c r="V17" s="99"/>
      <c r="AI17" s="65"/>
      <c r="AJ17" s="66"/>
      <c r="AK17" s="67"/>
      <c r="AL17" s="68"/>
      <c r="AM17" s="68"/>
      <c r="AN17" s="68"/>
      <c r="AO17" s="68"/>
      <c r="AP17" s="68"/>
      <c r="AQ17" s="68"/>
      <c r="AR17" s="68"/>
      <c r="AS17" s="68"/>
      <c r="AT17" s="69"/>
      <c r="AV17" s="65"/>
      <c r="AW17" s="66"/>
      <c r="AX17" s="67"/>
      <c r="AY17" s="68"/>
      <c r="AZ17" s="68"/>
      <c r="BA17" s="68"/>
      <c r="BB17" s="68"/>
      <c r="BC17" s="68"/>
      <c r="BD17" s="68"/>
      <c r="BE17" s="68"/>
      <c r="BF17" s="68"/>
      <c r="BG17" s="69"/>
    </row>
    <row r="18" spans="1:59" hidden="1" outlineLevel="1">
      <c r="B18" s="100"/>
      <c r="C18" s="101"/>
      <c r="D18" s="101"/>
      <c r="E18" s="101"/>
      <c r="F18" s="97"/>
      <c r="G18" s="16">
        <v>2018</v>
      </c>
      <c r="H18" s="97"/>
      <c r="I18" s="97"/>
      <c r="J18" s="97"/>
      <c r="K18" s="97"/>
      <c r="L18" s="97"/>
      <c r="M18" s="98"/>
      <c r="N18" s="98"/>
      <c r="O18" s="98"/>
      <c r="P18" s="98"/>
      <c r="Q18" s="98"/>
      <c r="R18" s="98"/>
      <c r="S18" s="98"/>
      <c r="T18" s="98"/>
      <c r="U18" s="98"/>
      <c r="V18" s="99"/>
      <c r="AI18" s="65"/>
      <c r="AJ18" s="66"/>
      <c r="AK18" s="67"/>
      <c r="AL18" s="68"/>
      <c r="AM18" s="68"/>
      <c r="AN18" s="68"/>
      <c r="AO18" s="68"/>
      <c r="AP18" s="68"/>
      <c r="AQ18" s="68"/>
      <c r="AR18" s="68"/>
      <c r="AS18" s="68"/>
      <c r="AT18" s="69"/>
      <c r="AV18" s="65"/>
      <c r="AW18" s="66"/>
      <c r="AX18" s="67"/>
      <c r="AY18" s="68"/>
      <c r="AZ18" s="68"/>
      <c r="BA18" s="68"/>
      <c r="BB18" s="68"/>
      <c r="BC18" s="68"/>
      <c r="BD18" s="68"/>
      <c r="BE18" s="68"/>
      <c r="BF18" s="68"/>
      <c r="BG18" s="69"/>
    </row>
    <row r="19" spans="1:59" hidden="1" outlineLevel="1">
      <c r="B19" s="100"/>
      <c r="C19" s="101"/>
      <c r="D19" s="101"/>
      <c r="E19" s="101"/>
      <c r="F19" s="97"/>
      <c r="G19" s="16">
        <v>2019</v>
      </c>
      <c r="H19" s="97"/>
      <c r="I19" s="97"/>
      <c r="J19" s="97"/>
      <c r="K19" s="97"/>
      <c r="L19" s="97"/>
      <c r="M19" s="98"/>
      <c r="N19" s="98"/>
      <c r="O19" s="98"/>
      <c r="P19" s="98"/>
      <c r="Q19" s="98"/>
      <c r="R19" s="98"/>
      <c r="S19" s="98"/>
      <c r="T19" s="98"/>
      <c r="U19" s="98"/>
      <c r="V19" s="99"/>
      <c r="AI19" s="65"/>
      <c r="AJ19" s="66"/>
      <c r="AK19" s="67"/>
      <c r="AL19" s="68"/>
      <c r="AM19" s="68"/>
      <c r="AN19" s="68"/>
      <c r="AO19" s="68"/>
      <c r="AP19" s="68"/>
      <c r="AQ19" s="68"/>
      <c r="AR19" s="68"/>
      <c r="AS19" s="68"/>
      <c r="AT19" s="69"/>
      <c r="AV19" s="65"/>
      <c r="AW19" s="66"/>
      <c r="AX19" s="67"/>
      <c r="AY19" s="68"/>
      <c r="AZ19" s="68"/>
      <c r="BA19" s="68"/>
      <c r="BB19" s="68"/>
      <c r="BC19" s="68"/>
      <c r="BD19" s="68"/>
      <c r="BE19" s="68"/>
      <c r="BF19" s="68"/>
      <c r="BG19" s="69"/>
    </row>
    <row r="20" spans="1:59" hidden="1" outlineLevel="1">
      <c r="B20" s="100"/>
      <c r="C20" s="101"/>
      <c r="D20" s="101"/>
      <c r="E20" s="101"/>
      <c r="F20" s="97"/>
      <c r="G20" s="16">
        <v>2020</v>
      </c>
      <c r="H20" s="97"/>
      <c r="I20" s="97"/>
      <c r="J20" s="97"/>
      <c r="K20" s="97"/>
      <c r="L20" s="97"/>
      <c r="M20" s="98"/>
      <c r="N20" s="98"/>
      <c r="O20" s="98"/>
      <c r="P20" s="98"/>
      <c r="Q20" s="98"/>
      <c r="R20" s="98"/>
      <c r="S20" s="98"/>
      <c r="T20" s="98"/>
      <c r="U20" s="98"/>
      <c r="V20" s="99"/>
      <c r="AI20" s="65"/>
      <c r="AJ20" s="66"/>
      <c r="AK20" s="67"/>
      <c r="AL20" s="68"/>
      <c r="AM20" s="68"/>
      <c r="AN20" s="68"/>
      <c r="AO20" s="68"/>
      <c r="AP20" s="68"/>
      <c r="AQ20" s="68"/>
      <c r="AR20" s="68"/>
      <c r="AS20" s="68"/>
      <c r="AT20" s="69"/>
      <c r="AV20" s="65"/>
      <c r="AW20" s="66"/>
      <c r="AX20" s="67"/>
      <c r="AY20" s="68"/>
      <c r="AZ20" s="68"/>
      <c r="BA20" s="68"/>
      <c r="BB20" s="68"/>
      <c r="BC20" s="68"/>
      <c r="BD20" s="68"/>
      <c r="BE20" s="68"/>
      <c r="BF20" s="68"/>
      <c r="BG20" s="69"/>
    </row>
    <row r="21" spans="1:59" hidden="1" outlineLevel="1">
      <c r="B21" s="100"/>
      <c r="C21" s="101"/>
      <c r="D21" s="101"/>
      <c r="E21" s="101"/>
      <c r="F21" s="97"/>
      <c r="G21" s="16">
        <v>2021</v>
      </c>
      <c r="H21" s="97"/>
      <c r="I21" s="97"/>
      <c r="J21" s="97"/>
      <c r="K21" s="97"/>
      <c r="L21" s="97"/>
      <c r="M21" s="98"/>
      <c r="N21" s="98"/>
      <c r="O21" s="98"/>
      <c r="P21" s="98"/>
      <c r="Q21" s="98"/>
      <c r="R21" s="98"/>
      <c r="S21" s="98"/>
      <c r="T21" s="98"/>
      <c r="U21" s="98"/>
      <c r="V21" s="99"/>
      <c r="AI21" s="65"/>
      <c r="AJ21" s="66"/>
      <c r="AK21" s="67"/>
      <c r="AL21" s="68"/>
      <c r="AM21" s="68"/>
      <c r="AN21" s="68"/>
      <c r="AO21" s="68"/>
      <c r="AP21" s="68"/>
      <c r="AQ21" s="68"/>
      <c r="AR21" s="68"/>
      <c r="AS21" s="68"/>
      <c r="AT21" s="69"/>
      <c r="AV21" s="65"/>
      <c r="AW21" s="66"/>
      <c r="AX21" s="67"/>
      <c r="AY21" s="68"/>
      <c r="AZ21" s="68"/>
      <c r="BA21" s="68"/>
      <c r="BB21" s="68"/>
      <c r="BC21" s="68"/>
      <c r="BD21" s="68"/>
      <c r="BE21" s="68"/>
      <c r="BF21" s="68"/>
      <c r="BG21" s="69"/>
    </row>
    <row r="22" spans="1:59" hidden="1" outlineLevel="1">
      <c r="B22" s="100"/>
      <c r="C22" s="101"/>
      <c r="D22" s="101"/>
      <c r="E22" s="101"/>
      <c r="F22" s="97"/>
      <c r="G22" s="16">
        <v>2022</v>
      </c>
      <c r="H22" s="97"/>
      <c r="I22" s="97"/>
      <c r="J22" s="97"/>
      <c r="K22" s="97"/>
      <c r="L22" s="97"/>
      <c r="M22" s="98"/>
      <c r="N22" s="98"/>
      <c r="O22" s="98"/>
      <c r="P22" s="98"/>
      <c r="Q22" s="98"/>
      <c r="R22" s="98"/>
      <c r="S22" s="98"/>
      <c r="T22" s="98"/>
      <c r="U22" s="98"/>
      <c r="V22" s="99"/>
      <c r="AI22" s="65"/>
      <c r="AJ22" s="66"/>
      <c r="AK22" s="67"/>
      <c r="AL22" s="68"/>
      <c r="AM22" s="68"/>
      <c r="AN22" s="68"/>
      <c r="AO22" s="68"/>
      <c r="AP22" s="68"/>
      <c r="AQ22" s="68"/>
      <c r="AR22" s="68"/>
      <c r="AS22" s="68"/>
      <c r="AT22" s="69"/>
      <c r="AV22" s="65"/>
      <c r="AW22" s="66"/>
      <c r="AX22" s="67"/>
      <c r="AY22" s="68"/>
      <c r="AZ22" s="68"/>
      <c r="BA22" s="68"/>
      <c r="BB22" s="68"/>
      <c r="BC22" s="68"/>
      <c r="BD22" s="68"/>
      <c r="BE22" s="68"/>
      <c r="BF22" s="68"/>
      <c r="BG22" s="69"/>
    </row>
    <row r="23" spans="1:59" hidden="1" outlineLevel="1">
      <c r="B23" s="100"/>
      <c r="C23" s="101"/>
      <c r="D23" s="101"/>
      <c r="E23" s="101"/>
      <c r="F23" s="97"/>
      <c r="G23" s="16">
        <v>2023</v>
      </c>
      <c r="H23" s="97"/>
      <c r="I23" s="97"/>
      <c r="J23" s="97"/>
      <c r="K23" s="97"/>
      <c r="L23" s="97"/>
      <c r="M23" s="98"/>
      <c r="N23" s="98"/>
      <c r="O23" s="98"/>
      <c r="P23" s="98"/>
      <c r="Q23" s="98"/>
      <c r="R23" s="98"/>
      <c r="S23" s="98"/>
      <c r="T23" s="98"/>
      <c r="U23" s="98"/>
      <c r="V23" s="99"/>
      <c r="AI23" s="65"/>
      <c r="AJ23" s="66"/>
      <c r="AK23" s="67"/>
      <c r="AL23" s="68"/>
      <c r="AM23" s="68"/>
      <c r="AN23" s="68"/>
      <c r="AO23" s="68"/>
      <c r="AP23" s="68"/>
      <c r="AQ23" s="68"/>
      <c r="AR23" s="68"/>
      <c r="AS23" s="68"/>
      <c r="AT23" s="69"/>
      <c r="AV23" s="65"/>
      <c r="AW23" s="66"/>
      <c r="AX23" s="67"/>
      <c r="AY23" s="68"/>
      <c r="AZ23" s="68"/>
      <c r="BA23" s="68"/>
      <c r="BB23" s="68"/>
      <c r="BC23" s="68"/>
      <c r="BD23" s="68"/>
      <c r="BE23" s="68"/>
      <c r="BF23" s="68"/>
      <c r="BG23" s="69"/>
    </row>
    <row r="24" spans="1:59" hidden="1" outlineLevel="1">
      <c r="B24" s="100"/>
      <c r="C24" s="101"/>
      <c r="D24" s="101"/>
      <c r="E24" s="101"/>
      <c r="F24" s="97"/>
      <c r="G24" s="16">
        <v>2024</v>
      </c>
      <c r="H24" s="97"/>
      <c r="I24" s="97"/>
      <c r="J24" s="97"/>
      <c r="K24" s="97"/>
      <c r="L24" s="97"/>
      <c r="M24" s="98"/>
      <c r="N24" s="98"/>
      <c r="O24" s="98"/>
      <c r="P24" s="98"/>
      <c r="Q24" s="98"/>
      <c r="R24" s="98"/>
      <c r="S24" s="98"/>
      <c r="T24" s="98"/>
      <c r="U24" s="98"/>
      <c r="V24" s="99"/>
      <c r="AI24" s="65"/>
      <c r="AJ24" s="66"/>
      <c r="AK24" s="67"/>
      <c r="AL24" s="68"/>
      <c r="AM24" s="68"/>
      <c r="AN24" s="68"/>
      <c r="AO24" s="68"/>
      <c r="AP24" s="68"/>
      <c r="AQ24" s="68"/>
      <c r="AR24" s="68"/>
      <c r="AS24" s="68"/>
      <c r="AT24" s="69"/>
      <c r="AV24" s="65"/>
      <c r="AW24" s="66"/>
      <c r="AX24" s="67"/>
      <c r="AY24" s="68"/>
      <c r="AZ24" s="68"/>
      <c r="BA24" s="68"/>
      <c r="BB24" s="68"/>
      <c r="BC24" s="68"/>
      <c r="BD24" s="68"/>
      <c r="BE24" s="68"/>
      <c r="BF24" s="68"/>
      <c r="BG24" s="69"/>
    </row>
    <row r="25" spans="1:59" hidden="1" outlineLevel="1">
      <c r="B25" s="100"/>
      <c r="C25" s="101"/>
      <c r="D25" s="101"/>
      <c r="E25" s="101"/>
      <c r="F25" s="97"/>
      <c r="G25" s="16">
        <v>2025</v>
      </c>
      <c r="H25" s="97"/>
      <c r="I25" s="97"/>
      <c r="J25" s="97"/>
      <c r="K25" s="97"/>
      <c r="L25" s="97"/>
      <c r="M25" s="98"/>
      <c r="N25" s="98"/>
      <c r="O25" s="98"/>
      <c r="P25" s="98"/>
      <c r="Q25" s="98"/>
      <c r="R25" s="98"/>
      <c r="S25" s="98"/>
      <c r="T25" s="98"/>
      <c r="U25" s="98"/>
      <c r="V25" s="99"/>
      <c r="AI25" s="65"/>
      <c r="AJ25" s="66"/>
      <c r="AK25" s="67"/>
      <c r="AL25" s="68"/>
      <c r="AM25" s="68"/>
      <c r="AN25" s="68"/>
      <c r="AO25" s="68"/>
      <c r="AP25" s="68"/>
      <c r="AQ25" s="68"/>
      <c r="AR25" s="68"/>
      <c r="AS25" s="68"/>
      <c r="AT25" s="69"/>
      <c r="AV25" s="65"/>
      <c r="AW25" s="66"/>
      <c r="AX25" s="67"/>
      <c r="AY25" s="68"/>
      <c r="AZ25" s="68"/>
      <c r="BA25" s="68"/>
      <c r="BB25" s="68"/>
      <c r="BC25" s="68"/>
      <c r="BD25" s="68"/>
      <c r="BE25" s="68"/>
      <c r="BF25" s="68"/>
      <c r="BG25" s="69"/>
    </row>
    <row r="26" spans="1:59" hidden="1" outlineLevel="1">
      <c r="B26" s="100"/>
      <c r="C26" s="101"/>
      <c r="D26" s="101"/>
      <c r="E26" s="101"/>
      <c r="F26" s="97"/>
      <c r="G26" s="16">
        <v>2026</v>
      </c>
      <c r="H26" s="97"/>
      <c r="I26" s="97"/>
      <c r="J26" s="97"/>
      <c r="K26" s="97"/>
      <c r="L26" s="97"/>
      <c r="M26" s="98"/>
      <c r="N26" s="98"/>
      <c r="O26" s="98"/>
      <c r="P26" s="98"/>
      <c r="Q26" s="98"/>
      <c r="R26" s="98"/>
      <c r="S26" s="98"/>
      <c r="T26" s="98"/>
      <c r="U26" s="98"/>
      <c r="V26" s="99"/>
      <c r="AI26" s="65"/>
      <c r="AJ26" s="66"/>
      <c r="AK26" s="67"/>
      <c r="AL26" s="68"/>
      <c r="AM26" s="68"/>
      <c r="AN26" s="68"/>
      <c r="AO26" s="68"/>
      <c r="AP26" s="68"/>
      <c r="AQ26" s="68"/>
      <c r="AR26" s="68"/>
      <c r="AS26" s="68"/>
      <c r="AT26" s="69"/>
      <c r="AV26" s="65"/>
      <c r="AW26" s="66"/>
      <c r="AX26" s="67"/>
      <c r="AY26" s="68"/>
      <c r="AZ26" s="68"/>
      <c r="BA26" s="68"/>
      <c r="BB26" s="68"/>
      <c r="BC26" s="68"/>
      <c r="BD26" s="68"/>
      <c r="BE26" s="68"/>
      <c r="BF26" s="68"/>
      <c r="BG26" s="69"/>
    </row>
    <row r="27" spans="1:59" hidden="1" outlineLevel="1">
      <c r="B27" s="100"/>
      <c r="C27" s="101"/>
      <c r="D27" s="101"/>
      <c r="E27" s="101"/>
      <c r="F27" s="97"/>
      <c r="G27" s="16">
        <v>2027</v>
      </c>
      <c r="H27" s="97"/>
      <c r="I27" s="97"/>
      <c r="J27" s="97"/>
      <c r="K27" s="97"/>
      <c r="L27" s="97"/>
      <c r="M27" s="98"/>
      <c r="N27" s="98"/>
      <c r="O27" s="98"/>
      <c r="P27" s="98"/>
      <c r="Q27" s="98"/>
      <c r="R27" s="98"/>
      <c r="S27" s="98"/>
      <c r="T27" s="98"/>
      <c r="U27" s="98"/>
      <c r="V27" s="99"/>
      <c r="AI27" s="65"/>
      <c r="AJ27" s="66"/>
      <c r="AK27" s="67"/>
      <c r="AL27" s="68"/>
      <c r="AM27" s="68"/>
      <c r="AN27" s="68"/>
      <c r="AO27" s="68"/>
      <c r="AP27" s="68"/>
      <c r="AQ27" s="68"/>
      <c r="AR27" s="68"/>
      <c r="AS27" s="68"/>
      <c r="AT27" s="69"/>
      <c r="AV27" s="65"/>
      <c r="AW27" s="66"/>
      <c r="AX27" s="67"/>
      <c r="AY27" s="68"/>
      <c r="AZ27" s="68"/>
      <c r="BA27" s="68"/>
      <c r="BB27" s="68"/>
      <c r="BC27" s="68"/>
      <c r="BD27" s="68"/>
      <c r="BE27" s="68"/>
      <c r="BF27" s="68"/>
      <c r="BG27" s="69"/>
    </row>
    <row r="28" spans="1:59" ht="13.5" hidden="1" outlineLevel="1" thickBot="1">
      <c r="B28" s="100"/>
      <c r="C28" s="101"/>
      <c r="D28" s="101"/>
      <c r="E28" s="101"/>
      <c r="F28" s="97"/>
      <c r="G28" s="16">
        <v>2028</v>
      </c>
      <c r="H28" s="97"/>
      <c r="I28" s="97"/>
      <c r="J28" s="97"/>
      <c r="K28" s="97"/>
      <c r="L28" s="97"/>
      <c r="M28" s="98"/>
      <c r="N28" s="98"/>
      <c r="O28" s="98"/>
      <c r="P28" s="98"/>
      <c r="Q28" s="98"/>
      <c r="R28" s="98"/>
      <c r="S28" s="98"/>
      <c r="T28" s="98"/>
      <c r="U28" s="98"/>
      <c r="V28" s="99"/>
      <c r="AI28" s="89"/>
      <c r="AJ28" s="90"/>
      <c r="AK28" s="91"/>
      <c r="AL28" s="92"/>
      <c r="AM28" s="92"/>
      <c r="AN28" s="92"/>
      <c r="AO28" s="92"/>
      <c r="AP28" s="92"/>
      <c r="AQ28" s="92"/>
      <c r="AR28" s="92"/>
      <c r="AS28" s="92"/>
      <c r="AT28" s="93"/>
      <c r="AV28" s="89"/>
      <c r="AW28" s="90"/>
      <c r="AX28" s="91"/>
      <c r="AY28" s="92"/>
      <c r="AZ28" s="92"/>
      <c r="BA28" s="92"/>
      <c r="BB28" s="92"/>
      <c r="BC28" s="92"/>
      <c r="BD28" s="92"/>
      <c r="BE28" s="92"/>
      <c r="BF28" s="92"/>
      <c r="BG28" s="93"/>
    </row>
    <row r="29" spans="1:59" ht="13.5" collapsed="1" thickTop="1">
      <c r="A29" s="31">
        <f t="shared" ref="A29:A60" si="10">IF(G29=0,0,IF(OR(G29=KR-1,G29=KR),0,1))</f>
        <v>0</v>
      </c>
      <c r="B29" s="85">
        <v>1</v>
      </c>
      <c r="C29" s="167"/>
      <c r="D29" s="167"/>
      <c r="E29" s="167"/>
      <c r="F29" s="168"/>
      <c r="G29" s="168"/>
      <c r="H29" s="168"/>
      <c r="I29" s="168"/>
      <c r="J29" s="168"/>
      <c r="K29" s="168"/>
      <c r="L29" s="168"/>
      <c r="M29" s="168"/>
      <c r="N29" s="168"/>
      <c r="O29" s="168"/>
      <c r="P29" s="168"/>
      <c r="Q29" s="168"/>
      <c r="R29" s="168"/>
      <c r="S29" s="168"/>
      <c r="T29" s="168"/>
      <c r="U29" s="168"/>
      <c r="V29" s="169"/>
      <c r="X29" s="32">
        <f>IF(M29="ano",1,0)</f>
        <v>0</v>
      </c>
      <c r="Y29" s="32">
        <f t="shared" ref="Y29:AG29" si="11">IF(N29="ano",1,0)</f>
        <v>0</v>
      </c>
      <c r="Z29" s="32">
        <f t="shared" si="11"/>
        <v>0</v>
      </c>
      <c r="AA29" s="32">
        <f t="shared" si="11"/>
        <v>0</v>
      </c>
      <c r="AB29" s="32">
        <f t="shared" si="11"/>
        <v>0</v>
      </c>
      <c r="AC29" s="32">
        <f t="shared" si="11"/>
        <v>0</v>
      </c>
      <c r="AD29" s="32">
        <f t="shared" si="11"/>
        <v>0</v>
      </c>
      <c r="AE29" s="32">
        <f t="shared" si="11"/>
        <v>0</v>
      </c>
      <c r="AF29" s="32">
        <f t="shared" si="11"/>
        <v>0</v>
      </c>
      <c r="AG29" s="32">
        <f t="shared" si="11"/>
        <v>0</v>
      </c>
      <c r="AI29" s="70" t="s">
        <v>100</v>
      </c>
      <c r="AJ29" s="71" t="s">
        <v>22</v>
      </c>
      <c r="AK29" s="72">
        <f t="shared" ref="AK29:AT29" si="12">SUM(X29:X126)</f>
        <v>0</v>
      </c>
      <c r="AL29" s="73">
        <f t="shared" si="12"/>
        <v>0</v>
      </c>
      <c r="AM29" s="73">
        <f t="shared" si="12"/>
        <v>0</v>
      </c>
      <c r="AN29" s="73">
        <f t="shared" si="12"/>
        <v>0</v>
      </c>
      <c r="AO29" s="73">
        <f t="shared" si="12"/>
        <v>0</v>
      </c>
      <c r="AP29" s="73">
        <f t="shared" si="12"/>
        <v>0</v>
      </c>
      <c r="AQ29" s="73">
        <f t="shared" si="12"/>
        <v>0</v>
      </c>
      <c r="AR29" s="73">
        <f t="shared" si="12"/>
        <v>0</v>
      </c>
      <c r="AS29" s="73">
        <f t="shared" si="12"/>
        <v>0</v>
      </c>
      <c r="AT29" s="74">
        <f t="shared" si="12"/>
        <v>0</v>
      </c>
      <c r="AV29" s="75" t="s">
        <v>12</v>
      </c>
      <c r="AW29" s="76" t="s">
        <v>8</v>
      </c>
      <c r="AX29" s="77">
        <f>SUM(AK30:AK33)</f>
        <v>0</v>
      </c>
      <c r="AY29" s="78">
        <f t="shared" ref="AY29:BG29" si="13">SUM(AL30:AL33)</f>
        <v>0</v>
      </c>
      <c r="AZ29" s="78">
        <f t="shared" si="13"/>
        <v>0</v>
      </c>
      <c r="BA29" s="78">
        <f t="shared" si="13"/>
        <v>0</v>
      </c>
      <c r="BB29" s="78">
        <f t="shared" si="13"/>
        <v>0</v>
      </c>
      <c r="BC29" s="78">
        <f t="shared" si="13"/>
        <v>0</v>
      </c>
      <c r="BD29" s="78">
        <f t="shared" si="13"/>
        <v>0</v>
      </c>
      <c r="BE29" s="78">
        <f t="shared" si="13"/>
        <v>0</v>
      </c>
      <c r="BF29" s="78">
        <f t="shared" si="13"/>
        <v>0</v>
      </c>
      <c r="BG29" s="79">
        <f t="shared" si="13"/>
        <v>0</v>
      </c>
    </row>
    <row r="30" spans="1:59">
      <c r="A30" s="31">
        <f t="shared" si="10"/>
        <v>0</v>
      </c>
      <c r="B30" s="85">
        <v>2</v>
      </c>
      <c r="C30" s="167"/>
      <c r="D30" s="167"/>
      <c r="E30" s="167"/>
      <c r="F30" s="168"/>
      <c r="G30" s="168"/>
      <c r="H30" s="168"/>
      <c r="I30" s="168"/>
      <c r="J30" s="168"/>
      <c r="K30" s="168"/>
      <c r="L30" s="168"/>
      <c r="M30" s="168"/>
      <c r="N30" s="168"/>
      <c r="O30" s="168"/>
      <c r="P30" s="168"/>
      <c r="Q30" s="168"/>
      <c r="R30" s="168"/>
      <c r="S30" s="168"/>
      <c r="T30" s="168"/>
      <c r="U30" s="168"/>
      <c r="V30" s="169"/>
      <c r="X30" s="32">
        <f t="shared" ref="X30:X91" si="14">IF(M30="ano",1,0)</f>
        <v>0</v>
      </c>
      <c r="Y30" s="32">
        <f t="shared" ref="Y30:Y91" si="15">IF(N30="ano",1,0)</f>
        <v>0</v>
      </c>
      <c r="Z30" s="32">
        <f t="shared" ref="Z30:Z91" si="16">IF(O30="ano",1,0)</f>
        <v>0</v>
      </c>
      <c r="AA30" s="32">
        <f t="shared" ref="AA30:AA91" si="17">IF(P30="ano",1,0)</f>
        <v>0</v>
      </c>
      <c r="AB30" s="32">
        <f t="shared" ref="AB30:AB91" si="18">IF(Q30="ano",1,0)</f>
        <v>0</v>
      </c>
      <c r="AC30" s="32">
        <f t="shared" ref="AC30:AC91" si="19">IF(R30="ano",1,0)</f>
        <v>0</v>
      </c>
      <c r="AD30" s="32">
        <f t="shared" ref="AD30:AD91" si="20">IF(S30="ano",1,0)</f>
        <v>0</v>
      </c>
      <c r="AE30" s="32">
        <f t="shared" ref="AE30:AE91" si="21">IF(T30="ano",1,0)</f>
        <v>0</v>
      </c>
      <c r="AF30" s="32">
        <f t="shared" ref="AF30:AF91" si="22">IF(U30="ano",1,0)</f>
        <v>0</v>
      </c>
      <c r="AG30" s="32">
        <f t="shared" ref="AG30:AG91" si="23">IF(V30="ano",1,0)</f>
        <v>0</v>
      </c>
      <c r="AI30" s="324" t="s">
        <v>12</v>
      </c>
      <c r="AJ30" s="190" t="s">
        <v>87</v>
      </c>
      <c r="AK30" s="50">
        <f t="shared" ref="AK30:AT33" si="24">SUMIF($F$29:$F$126,$AJ30,X$29:X$126)</f>
        <v>0</v>
      </c>
      <c r="AL30" s="3">
        <f t="shared" si="24"/>
        <v>0</v>
      </c>
      <c r="AM30" s="3">
        <f t="shared" si="24"/>
        <v>0</v>
      </c>
      <c r="AN30" s="3">
        <f t="shared" si="24"/>
        <v>0</v>
      </c>
      <c r="AO30" s="3">
        <f t="shared" si="24"/>
        <v>0</v>
      </c>
      <c r="AP30" s="3">
        <f t="shared" si="24"/>
        <v>0</v>
      </c>
      <c r="AQ30" s="3">
        <f t="shared" si="24"/>
        <v>0</v>
      </c>
      <c r="AR30" s="3">
        <f t="shared" si="24"/>
        <v>0</v>
      </c>
      <c r="AS30" s="3">
        <f t="shared" si="24"/>
        <v>0</v>
      </c>
      <c r="AT30" s="4">
        <f t="shared" si="24"/>
        <v>0</v>
      </c>
      <c r="AV30" s="57" t="s">
        <v>13</v>
      </c>
      <c r="AW30" s="47" t="s">
        <v>8</v>
      </c>
      <c r="AX30" s="54">
        <f t="shared" ref="AX30" si="25">SUM(AK34:AK55)</f>
        <v>0</v>
      </c>
      <c r="AY30" s="7">
        <f t="shared" ref="AY30" si="26">SUM(AL34:AL55)</f>
        <v>0</v>
      </c>
      <c r="AZ30" s="7">
        <f t="shared" ref="AZ30" si="27">SUM(AM34:AM55)</f>
        <v>0</v>
      </c>
      <c r="BA30" s="7">
        <f t="shared" ref="BA30" si="28">SUM(AN34:AN55)</f>
        <v>0</v>
      </c>
      <c r="BB30" s="7">
        <f t="shared" ref="BB30" si="29">SUM(AO34:AO55)</f>
        <v>0</v>
      </c>
      <c r="BC30" s="7">
        <f t="shared" ref="BC30" si="30">SUM(AP34:AP55)</f>
        <v>0</v>
      </c>
      <c r="BD30" s="7">
        <f t="shared" ref="BD30" si="31">SUM(AQ34:AQ55)</f>
        <v>0</v>
      </c>
      <c r="BE30" s="7">
        <f t="shared" ref="BE30" si="32">SUM(AR34:AR55)</f>
        <v>0</v>
      </c>
      <c r="BF30" s="7">
        <f t="shared" ref="BF30" si="33">SUM(AS34:AS55)</f>
        <v>0</v>
      </c>
      <c r="BG30" s="8">
        <f t="shared" ref="BG30" si="34">SUM(AT34:AT55)</f>
        <v>0</v>
      </c>
    </row>
    <row r="31" spans="1:59">
      <c r="A31" s="31">
        <f t="shared" si="10"/>
        <v>0</v>
      </c>
      <c r="B31" s="85">
        <v>3</v>
      </c>
      <c r="C31" s="167"/>
      <c r="D31" s="167"/>
      <c r="E31" s="167"/>
      <c r="F31" s="168"/>
      <c r="G31" s="168"/>
      <c r="H31" s="168"/>
      <c r="I31" s="168"/>
      <c r="J31" s="168"/>
      <c r="K31" s="168"/>
      <c r="L31" s="168"/>
      <c r="M31" s="168"/>
      <c r="N31" s="168"/>
      <c r="O31" s="168"/>
      <c r="P31" s="168"/>
      <c r="Q31" s="168"/>
      <c r="R31" s="168"/>
      <c r="S31" s="168"/>
      <c r="T31" s="168"/>
      <c r="U31" s="168"/>
      <c r="V31" s="169"/>
      <c r="X31" s="32">
        <f t="shared" si="14"/>
        <v>0</v>
      </c>
      <c r="Y31" s="32">
        <f t="shared" si="15"/>
        <v>0</v>
      </c>
      <c r="Z31" s="32">
        <f t="shared" si="16"/>
        <v>0</v>
      </c>
      <c r="AA31" s="32">
        <f t="shared" si="17"/>
        <v>0</v>
      </c>
      <c r="AB31" s="32">
        <f t="shared" si="18"/>
        <v>0</v>
      </c>
      <c r="AC31" s="32">
        <f t="shared" si="19"/>
        <v>0</v>
      </c>
      <c r="AD31" s="32">
        <f t="shared" si="20"/>
        <v>0</v>
      </c>
      <c r="AE31" s="32">
        <f t="shared" si="21"/>
        <v>0</v>
      </c>
      <c r="AF31" s="32">
        <f t="shared" si="22"/>
        <v>0</v>
      </c>
      <c r="AG31" s="32">
        <f t="shared" si="23"/>
        <v>0</v>
      </c>
      <c r="AI31" s="325"/>
      <c r="AJ31" s="191" t="s">
        <v>88</v>
      </c>
      <c r="AK31" s="51">
        <f t="shared" si="24"/>
        <v>0</v>
      </c>
      <c r="AL31" s="5">
        <f t="shared" si="24"/>
        <v>0</v>
      </c>
      <c r="AM31" s="5">
        <f t="shared" si="24"/>
        <v>0</v>
      </c>
      <c r="AN31" s="5">
        <f t="shared" si="24"/>
        <v>0</v>
      </c>
      <c r="AO31" s="5">
        <f t="shared" si="24"/>
        <v>0</v>
      </c>
      <c r="AP31" s="5">
        <f t="shared" si="24"/>
        <v>0</v>
      </c>
      <c r="AQ31" s="5">
        <f t="shared" si="24"/>
        <v>0</v>
      </c>
      <c r="AR31" s="5">
        <f t="shared" si="24"/>
        <v>0</v>
      </c>
      <c r="AS31" s="5">
        <f t="shared" si="24"/>
        <v>0</v>
      </c>
      <c r="AT31" s="6">
        <f t="shared" si="24"/>
        <v>0</v>
      </c>
      <c r="AV31" s="57" t="s">
        <v>14</v>
      </c>
      <c r="AW31" s="47" t="s">
        <v>8</v>
      </c>
      <c r="AX31" s="54">
        <f t="shared" ref="AX31" si="35">SUM(AK56:AK57)</f>
        <v>0</v>
      </c>
      <c r="AY31" s="7">
        <f t="shared" ref="AY31" si="36">SUM(AL56:AL57)</f>
        <v>0</v>
      </c>
      <c r="AZ31" s="7">
        <f t="shared" ref="AZ31" si="37">SUM(AM56:AM57)</f>
        <v>0</v>
      </c>
      <c r="BA31" s="7">
        <f t="shared" ref="BA31" si="38">SUM(AN56:AN57)</f>
        <v>0</v>
      </c>
      <c r="BB31" s="7">
        <f t="shared" ref="BB31" si="39">SUM(AO56:AO57)</f>
        <v>0</v>
      </c>
      <c r="BC31" s="7">
        <f t="shared" ref="BC31" si="40">SUM(AP56:AP57)</f>
        <v>0</v>
      </c>
      <c r="BD31" s="7">
        <f t="shared" ref="BD31" si="41">SUM(AQ56:AQ57)</f>
        <v>0</v>
      </c>
      <c r="BE31" s="7">
        <f t="shared" ref="BE31" si="42">SUM(AR56:AR57)</f>
        <v>0</v>
      </c>
      <c r="BF31" s="7">
        <f t="shared" ref="BF31" si="43">SUM(AS56:AS57)</f>
        <v>0</v>
      </c>
      <c r="BG31" s="8">
        <f t="shared" ref="BG31" si="44">SUM(AT56:AT57)</f>
        <v>0</v>
      </c>
    </row>
    <row r="32" spans="1:59">
      <c r="A32" s="31">
        <f t="shared" si="10"/>
        <v>0</v>
      </c>
      <c r="B32" s="85">
        <v>4</v>
      </c>
      <c r="C32" s="167"/>
      <c r="D32" s="167"/>
      <c r="E32" s="167"/>
      <c r="F32" s="168"/>
      <c r="G32" s="168"/>
      <c r="H32" s="168"/>
      <c r="I32" s="168"/>
      <c r="J32" s="168"/>
      <c r="K32" s="168"/>
      <c r="L32" s="168"/>
      <c r="M32" s="168"/>
      <c r="N32" s="168"/>
      <c r="O32" s="168"/>
      <c r="P32" s="168"/>
      <c r="Q32" s="168"/>
      <c r="R32" s="168"/>
      <c r="S32" s="168"/>
      <c r="T32" s="168"/>
      <c r="U32" s="168"/>
      <c r="V32" s="169"/>
      <c r="X32" s="32">
        <f t="shared" si="14"/>
        <v>0</v>
      </c>
      <c r="Y32" s="32">
        <f t="shared" si="15"/>
        <v>0</v>
      </c>
      <c r="Z32" s="32">
        <f t="shared" si="16"/>
        <v>0</v>
      </c>
      <c r="AA32" s="32">
        <f t="shared" si="17"/>
        <v>0</v>
      </c>
      <c r="AB32" s="32">
        <f t="shared" si="18"/>
        <v>0</v>
      </c>
      <c r="AC32" s="32">
        <f t="shared" si="19"/>
        <v>0</v>
      </c>
      <c r="AD32" s="32">
        <f t="shared" si="20"/>
        <v>0</v>
      </c>
      <c r="AE32" s="32">
        <f t="shared" si="21"/>
        <v>0</v>
      </c>
      <c r="AF32" s="32">
        <f t="shared" si="22"/>
        <v>0</v>
      </c>
      <c r="AG32" s="32">
        <f t="shared" si="23"/>
        <v>0</v>
      </c>
      <c r="AI32" s="325"/>
      <c r="AJ32" s="191" t="s">
        <v>89</v>
      </c>
      <c r="AK32" s="187">
        <f t="shared" si="24"/>
        <v>0</v>
      </c>
      <c r="AL32" s="188">
        <f t="shared" si="24"/>
        <v>0</v>
      </c>
      <c r="AM32" s="188">
        <f t="shared" si="24"/>
        <v>0</v>
      </c>
      <c r="AN32" s="188">
        <f t="shared" si="24"/>
        <v>0</v>
      </c>
      <c r="AO32" s="188">
        <f t="shared" si="24"/>
        <v>0</v>
      </c>
      <c r="AP32" s="188">
        <f t="shared" si="24"/>
        <v>0</v>
      </c>
      <c r="AQ32" s="188">
        <f t="shared" si="24"/>
        <v>0</v>
      </c>
      <c r="AR32" s="188">
        <f t="shared" si="24"/>
        <v>0</v>
      </c>
      <c r="AS32" s="188">
        <f t="shared" si="24"/>
        <v>0</v>
      </c>
      <c r="AT32" s="189">
        <f t="shared" si="24"/>
        <v>0</v>
      </c>
      <c r="AV32" s="57" t="s">
        <v>10</v>
      </c>
      <c r="AW32" s="47" t="s">
        <v>8</v>
      </c>
      <c r="AX32" s="54">
        <f t="shared" ref="AX32" si="45">SUM(AK58:AK59)</f>
        <v>0</v>
      </c>
      <c r="AY32" s="7">
        <f t="shared" ref="AY32" si="46">SUM(AL58:AL59)</f>
        <v>0</v>
      </c>
      <c r="AZ32" s="7">
        <f t="shared" ref="AZ32" si="47">SUM(AM58:AM59)</f>
        <v>0</v>
      </c>
      <c r="BA32" s="7">
        <f t="shared" ref="BA32" si="48">SUM(AN58:AN59)</f>
        <v>0</v>
      </c>
      <c r="BB32" s="7">
        <f t="shared" ref="BB32" si="49">SUM(AO58:AO59)</f>
        <v>0</v>
      </c>
      <c r="BC32" s="7">
        <f t="shared" ref="BC32" si="50">SUM(AP58:AP59)</f>
        <v>0</v>
      </c>
      <c r="BD32" s="7">
        <f t="shared" ref="BD32" si="51">SUM(AQ58:AQ59)</f>
        <v>0</v>
      </c>
      <c r="BE32" s="7">
        <f t="shared" ref="BE32" si="52">SUM(AR58:AR59)</f>
        <v>0</v>
      </c>
      <c r="BF32" s="7">
        <f t="shared" ref="BF32" si="53">SUM(AS58:AS59)</f>
        <v>0</v>
      </c>
      <c r="BG32" s="8">
        <f t="shared" ref="BG32" si="54">SUM(AT58:AT59)</f>
        <v>0</v>
      </c>
    </row>
    <row r="33" spans="1:59">
      <c r="A33" s="31">
        <f t="shared" si="10"/>
        <v>0</v>
      </c>
      <c r="B33" s="85">
        <v>5</v>
      </c>
      <c r="C33" s="167"/>
      <c r="D33" s="167"/>
      <c r="E33" s="167"/>
      <c r="F33" s="168"/>
      <c r="G33" s="168"/>
      <c r="H33" s="168"/>
      <c r="I33" s="168"/>
      <c r="J33" s="168"/>
      <c r="K33" s="168"/>
      <c r="L33" s="168"/>
      <c r="M33" s="168"/>
      <c r="N33" s="168"/>
      <c r="O33" s="168"/>
      <c r="P33" s="168"/>
      <c r="Q33" s="168"/>
      <c r="R33" s="168"/>
      <c r="S33" s="168"/>
      <c r="T33" s="168"/>
      <c r="U33" s="168"/>
      <c r="V33" s="169"/>
      <c r="X33" s="32">
        <f t="shared" si="14"/>
        <v>0</v>
      </c>
      <c r="Y33" s="32">
        <f t="shared" si="15"/>
        <v>0</v>
      </c>
      <c r="Z33" s="32">
        <f t="shared" si="16"/>
        <v>0</v>
      </c>
      <c r="AA33" s="32">
        <f t="shared" si="17"/>
        <v>0</v>
      </c>
      <c r="AB33" s="32">
        <f t="shared" si="18"/>
        <v>0</v>
      </c>
      <c r="AC33" s="32">
        <f t="shared" si="19"/>
        <v>0</v>
      </c>
      <c r="AD33" s="32">
        <f t="shared" si="20"/>
        <v>0</v>
      </c>
      <c r="AE33" s="32">
        <f t="shared" si="21"/>
        <v>0</v>
      </c>
      <c r="AF33" s="32">
        <f t="shared" si="22"/>
        <v>0</v>
      </c>
      <c r="AG33" s="32">
        <f t="shared" si="23"/>
        <v>0</v>
      </c>
      <c r="AI33" s="326"/>
      <c r="AJ33" s="192" t="s">
        <v>90</v>
      </c>
      <c r="AK33" s="184">
        <f t="shared" si="24"/>
        <v>0</v>
      </c>
      <c r="AL33" s="185">
        <f t="shared" si="24"/>
        <v>0</v>
      </c>
      <c r="AM33" s="185">
        <f t="shared" si="24"/>
        <v>0</v>
      </c>
      <c r="AN33" s="185">
        <f t="shared" si="24"/>
        <v>0</v>
      </c>
      <c r="AO33" s="185">
        <f t="shared" si="24"/>
        <v>0</v>
      </c>
      <c r="AP33" s="185">
        <f t="shared" si="24"/>
        <v>0</v>
      </c>
      <c r="AQ33" s="185">
        <f t="shared" si="24"/>
        <v>0</v>
      </c>
      <c r="AR33" s="185">
        <f t="shared" si="24"/>
        <v>0</v>
      </c>
      <c r="AS33" s="185">
        <f t="shared" si="24"/>
        <v>0</v>
      </c>
      <c r="AT33" s="186">
        <f t="shared" si="24"/>
        <v>0</v>
      </c>
      <c r="AV33" s="57" t="s">
        <v>98</v>
      </c>
      <c r="AW33" s="47" t="s">
        <v>8</v>
      </c>
      <c r="AX33" s="54">
        <f>SUM(AK60:AK61)</f>
        <v>0</v>
      </c>
      <c r="AY33" s="7">
        <f t="shared" ref="AY33:BG33" si="55">SUM(AL60:AL61)</f>
        <v>0</v>
      </c>
      <c r="AZ33" s="7">
        <f t="shared" si="55"/>
        <v>0</v>
      </c>
      <c r="BA33" s="7">
        <f t="shared" si="55"/>
        <v>0</v>
      </c>
      <c r="BB33" s="7">
        <f t="shared" si="55"/>
        <v>0</v>
      </c>
      <c r="BC33" s="7">
        <f t="shared" si="55"/>
        <v>0</v>
      </c>
      <c r="BD33" s="7">
        <f t="shared" si="55"/>
        <v>0</v>
      </c>
      <c r="BE33" s="7">
        <f t="shared" si="55"/>
        <v>0</v>
      </c>
      <c r="BF33" s="7">
        <f t="shared" si="55"/>
        <v>0</v>
      </c>
      <c r="BG33" s="8">
        <f t="shared" si="55"/>
        <v>0</v>
      </c>
    </row>
    <row r="34" spans="1:59">
      <c r="A34" s="31">
        <f t="shared" si="10"/>
        <v>0</v>
      </c>
      <c r="B34" s="85">
        <v>6</v>
      </c>
      <c r="C34" s="167"/>
      <c r="D34" s="167"/>
      <c r="E34" s="167"/>
      <c r="F34" s="168"/>
      <c r="G34" s="168"/>
      <c r="H34" s="168"/>
      <c r="I34" s="168"/>
      <c r="J34" s="168"/>
      <c r="K34" s="168"/>
      <c r="L34" s="168"/>
      <c r="M34" s="168"/>
      <c r="N34" s="168"/>
      <c r="O34" s="168"/>
      <c r="P34" s="168"/>
      <c r="Q34" s="168"/>
      <c r="R34" s="168"/>
      <c r="S34" s="168"/>
      <c r="T34" s="168"/>
      <c r="U34" s="168"/>
      <c r="V34" s="169"/>
      <c r="X34" s="32">
        <f t="shared" si="14"/>
        <v>0</v>
      </c>
      <c r="Y34" s="32">
        <f t="shared" si="15"/>
        <v>0</v>
      </c>
      <c r="Z34" s="32">
        <f t="shared" si="16"/>
        <v>0</v>
      </c>
      <c r="AA34" s="32">
        <f t="shared" si="17"/>
        <v>0</v>
      </c>
      <c r="AB34" s="32">
        <f t="shared" si="18"/>
        <v>0</v>
      </c>
      <c r="AC34" s="32">
        <f t="shared" si="19"/>
        <v>0</v>
      </c>
      <c r="AD34" s="32">
        <f t="shared" si="20"/>
        <v>0</v>
      </c>
      <c r="AE34" s="32">
        <f t="shared" si="21"/>
        <v>0</v>
      </c>
      <c r="AF34" s="32">
        <f t="shared" si="22"/>
        <v>0</v>
      </c>
      <c r="AG34" s="32">
        <f t="shared" si="23"/>
        <v>0</v>
      </c>
      <c r="AI34" s="313" t="s">
        <v>13</v>
      </c>
      <c r="AJ34" s="44">
        <v>2007</v>
      </c>
      <c r="AK34" s="50">
        <f t="shared" ref="AK34:AK55" si="56">SUMIF($G$29:$G$126,$AJ34,X$29:X$126)</f>
        <v>0</v>
      </c>
      <c r="AL34" s="3">
        <f t="shared" ref="AL34:AL55" si="57">SUMIF($G$29:$G$126,$AJ34,Y$29:Y$126)</f>
        <v>0</v>
      </c>
      <c r="AM34" s="3">
        <f t="shared" ref="AM34:AM55" si="58">SUMIF($G$29:$G$126,$AJ34,Z$29:Z$126)</f>
        <v>0</v>
      </c>
      <c r="AN34" s="3">
        <f t="shared" ref="AN34:AN55" si="59">SUMIF($G$29:$G$126,$AJ34,AA$29:AA$126)</f>
        <v>0</v>
      </c>
      <c r="AO34" s="3">
        <f t="shared" ref="AO34:AO55" si="60">SUMIF($G$29:$G$126,$AJ34,AB$29:AB$126)</f>
        <v>0</v>
      </c>
      <c r="AP34" s="3">
        <f t="shared" ref="AP34:AP55" si="61">SUMIF($G$29:$G$126,$AJ34,AC$29:AC$126)</f>
        <v>0</v>
      </c>
      <c r="AQ34" s="3">
        <f t="shared" ref="AQ34:AQ55" si="62">SUMIF($G$29:$G$126,$AJ34,AD$29:AD$126)</f>
        <v>0</v>
      </c>
      <c r="AR34" s="3">
        <f t="shared" ref="AR34:AR55" si="63">SUMIF($G$29:$G$126,$AJ34,AE$29:AE$126)</f>
        <v>0</v>
      </c>
      <c r="AS34" s="3">
        <f t="shared" ref="AS34:AS55" si="64">SUMIF($G$29:$G$126,$AJ34,AF$29:AF$126)</f>
        <v>0</v>
      </c>
      <c r="AT34" s="4">
        <f t="shared" ref="AT34:AT55" si="65">SUMIF($G$29:$G$126,$AJ34,AG$29:AG$126)</f>
        <v>0</v>
      </c>
      <c r="AV34" s="57" t="s">
        <v>99</v>
      </c>
      <c r="AW34" s="47" t="s">
        <v>8</v>
      </c>
      <c r="AX34" s="54">
        <f>SUM(AK62:AK63)</f>
        <v>0</v>
      </c>
      <c r="AY34" s="7">
        <f t="shared" ref="AY34:BG34" si="66">SUM(AL62:AL63)</f>
        <v>0</v>
      </c>
      <c r="AZ34" s="7">
        <f t="shared" si="66"/>
        <v>0</v>
      </c>
      <c r="BA34" s="7">
        <f t="shared" si="66"/>
        <v>0</v>
      </c>
      <c r="BB34" s="7">
        <f t="shared" si="66"/>
        <v>0</v>
      </c>
      <c r="BC34" s="7">
        <f t="shared" si="66"/>
        <v>0</v>
      </c>
      <c r="BD34" s="7">
        <f t="shared" si="66"/>
        <v>0</v>
      </c>
      <c r="BE34" s="7">
        <f t="shared" si="66"/>
        <v>0</v>
      </c>
      <c r="BF34" s="7">
        <f t="shared" si="66"/>
        <v>0</v>
      </c>
      <c r="BG34" s="8">
        <f t="shared" si="66"/>
        <v>0</v>
      </c>
    </row>
    <row r="35" spans="1:59" ht="13.5" thickBot="1">
      <c r="A35" s="31">
        <f t="shared" si="10"/>
        <v>0</v>
      </c>
      <c r="B35" s="85">
        <v>7</v>
      </c>
      <c r="C35" s="167"/>
      <c r="D35" s="167"/>
      <c r="E35" s="167"/>
      <c r="F35" s="168"/>
      <c r="G35" s="168"/>
      <c r="H35" s="168"/>
      <c r="I35" s="168"/>
      <c r="J35" s="168"/>
      <c r="K35" s="168"/>
      <c r="L35" s="168"/>
      <c r="M35" s="168"/>
      <c r="N35" s="168"/>
      <c r="O35" s="168"/>
      <c r="P35" s="168"/>
      <c r="Q35" s="168"/>
      <c r="R35" s="168"/>
      <c r="S35" s="168"/>
      <c r="T35" s="168"/>
      <c r="U35" s="168"/>
      <c r="V35" s="169"/>
      <c r="X35" s="32">
        <f t="shared" si="14"/>
        <v>0</v>
      </c>
      <c r="Y35" s="32">
        <f t="shared" si="15"/>
        <v>0</v>
      </c>
      <c r="Z35" s="32">
        <f t="shared" si="16"/>
        <v>0</v>
      </c>
      <c r="AA35" s="32">
        <f t="shared" si="17"/>
        <v>0</v>
      </c>
      <c r="AB35" s="32">
        <f t="shared" si="18"/>
        <v>0</v>
      </c>
      <c r="AC35" s="32">
        <f t="shared" si="19"/>
        <v>0</v>
      </c>
      <c r="AD35" s="32">
        <f t="shared" si="20"/>
        <v>0</v>
      </c>
      <c r="AE35" s="32">
        <f t="shared" si="21"/>
        <v>0</v>
      </c>
      <c r="AF35" s="32">
        <f t="shared" si="22"/>
        <v>0</v>
      </c>
      <c r="AG35" s="32">
        <f t="shared" si="23"/>
        <v>0</v>
      </c>
      <c r="AI35" s="314"/>
      <c r="AJ35" s="45">
        <v>2008</v>
      </c>
      <c r="AK35" s="51">
        <f t="shared" si="56"/>
        <v>0</v>
      </c>
      <c r="AL35" s="5">
        <f t="shared" si="57"/>
        <v>0</v>
      </c>
      <c r="AM35" s="5">
        <f t="shared" si="58"/>
        <v>0</v>
      </c>
      <c r="AN35" s="5">
        <f t="shared" si="59"/>
        <v>0</v>
      </c>
      <c r="AO35" s="5">
        <f t="shared" si="60"/>
        <v>0</v>
      </c>
      <c r="AP35" s="5">
        <f t="shared" si="61"/>
        <v>0</v>
      </c>
      <c r="AQ35" s="5">
        <f t="shared" si="62"/>
        <v>0</v>
      </c>
      <c r="AR35" s="5">
        <f t="shared" si="63"/>
        <v>0</v>
      </c>
      <c r="AS35" s="5">
        <f t="shared" si="64"/>
        <v>0</v>
      </c>
      <c r="AT35" s="6">
        <f t="shared" si="65"/>
        <v>0</v>
      </c>
      <c r="AV35" s="58" t="s">
        <v>11</v>
      </c>
      <c r="AW35" s="48" t="s">
        <v>8</v>
      </c>
      <c r="AX35" s="55">
        <f t="shared" ref="AX35" si="67">SUM(AK64:AK65)</f>
        <v>0</v>
      </c>
      <c r="AY35" s="34">
        <f t="shared" ref="AY35" si="68">SUM(AL64:AL65)</f>
        <v>0</v>
      </c>
      <c r="AZ35" s="34">
        <f t="shared" ref="AZ35" si="69">SUM(AM64:AM65)</f>
        <v>0</v>
      </c>
      <c r="BA35" s="34">
        <f t="shared" ref="BA35" si="70">SUM(AN64:AN65)</f>
        <v>0</v>
      </c>
      <c r="BB35" s="34">
        <f t="shared" ref="BB35" si="71">SUM(AO64:AO65)</f>
        <v>0</v>
      </c>
      <c r="BC35" s="34">
        <f t="shared" ref="BC35" si="72">SUM(AP64:AP65)</f>
        <v>0</v>
      </c>
      <c r="BD35" s="34">
        <f t="shared" ref="BD35" si="73">SUM(AQ64:AQ65)</f>
        <v>0</v>
      </c>
      <c r="BE35" s="34">
        <f t="shared" ref="BE35" si="74">SUM(AR64:AR65)</f>
        <v>0</v>
      </c>
      <c r="BF35" s="34">
        <f t="shared" ref="BF35" si="75">SUM(AS64:AS65)</f>
        <v>0</v>
      </c>
      <c r="BG35" s="35">
        <f t="shared" ref="BG35" si="76">SUM(AT64:AT65)</f>
        <v>0</v>
      </c>
    </row>
    <row r="36" spans="1:59">
      <c r="A36" s="31">
        <f t="shared" si="10"/>
        <v>0</v>
      </c>
      <c r="B36" s="85">
        <v>8</v>
      </c>
      <c r="C36" s="167"/>
      <c r="D36" s="167"/>
      <c r="E36" s="167"/>
      <c r="F36" s="168"/>
      <c r="G36" s="168"/>
      <c r="H36" s="168"/>
      <c r="I36" s="168"/>
      <c r="J36" s="168"/>
      <c r="K36" s="168"/>
      <c r="L36" s="168"/>
      <c r="M36" s="168"/>
      <c r="N36" s="168"/>
      <c r="O36" s="168"/>
      <c r="P36" s="168"/>
      <c r="Q36" s="168"/>
      <c r="R36" s="168"/>
      <c r="S36" s="168"/>
      <c r="T36" s="168"/>
      <c r="U36" s="168"/>
      <c r="V36" s="169"/>
      <c r="X36" s="32">
        <f t="shared" si="14"/>
        <v>0</v>
      </c>
      <c r="Y36" s="32">
        <f t="shared" si="15"/>
        <v>0</v>
      </c>
      <c r="Z36" s="32">
        <f t="shared" si="16"/>
        <v>0</v>
      </c>
      <c r="AA36" s="32">
        <f t="shared" si="17"/>
        <v>0</v>
      </c>
      <c r="AB36" s="32">
        <f t="shared" si="18"/>
        <v>0</v>
      </c>
      <c r="AC36" s="32">
        <f t="shared" si="19"/>
        <v>0</v>
      </c>
      <c r="AD36" s="32">
        <f t="shared" si="20"/>
        <v>0</v>
      </c>
      <c r="AE36" s="32">
        <f t="shared" si="21"/>
        <v>0</v>
      </c>
      <c r="AF36" s="32">
        <f t="shared" si="22"/>
        <v>0</v>
      </c>
      <c r="AG36" s="32">
        <f t="shared" si="23"/>
        <v>0</v>
      </c>
      <c r="AI36" s="314"/>
      <c r="AJ36" s="45">
        <v>2009</v>
      </c>
      <c r="AK36" s="51">
        <f t="shared" si="56"/>
        <v>0</v>
      </c>
      <c r="AL36" s="5">
        <f t="shared" si="57"/>
        <v>0</v>
      </c>
      <c r="AM36" s="5">
        <f t="shared" si="58"/>
        <v>0</v>
      </c>
      <c r="AN36" s="5">
        <f t="shared" si="59"/>
        <v>0</v>
      </c>
      <c r="AO36" s="5">
        <f t="shared" si="60"/>
        <v>0</v>
      </c>
      <c r="AP36" s="5">
        <f t="shared" si="61"/>
        <v>0</v>
      </c>
      <c r="AQ36" s="5">
        <f t="shared" si="62"/>
        <v>0</v>
      </c>
      <c r="AR36" s="5">
        <f t="shared" si="63"/>
        <v>0</v>
      </c>
      <c r="AS36" s="5">
        <f t="shared" si="64"/>
        <v>0</v>
      </c>
      <c r="AT36" s="6">
        <f t="shared" si="65"/>
        <v>0</v>
      </c>
    </row>
    <row r="37" spans="1:59">
      <c r="A37" s="31">
        <f t="shared" si="10"/>
        <v>0</v>
      </c>
      <c r="B37" s="85">
        <v>9</v>
      </c>
      <c r="C37" s="167"/>
      <c r="D37" s="167"/>
      <c r="E37" s="167"/>
      <c r="F37" s="168"/>
      <c r="G37" s="168"/>
      <c r="H37" s="168"/>
      <c r="I37" s="168"/>
      <c r="J37" s="168"/>
      <c r="K37" s="168"/>
      <c r="L37" s="168"/>
      <c r="M37" s="168"/>
      <c r="N37" s="168"/>
      <c r="O37" s="168"/>
      <c r="P37" s="168"/>
      <c r="Q37" s="168"/>
      <c r="R37" s="168"/>
      <c r="S37" s="168"/>
      <c r="T37" s="168"/>
      <c r="U37" s="168"/>
      <c r="V37" s="169"/>
      <c r="X37" s="32">
        <f t="shared" si="14"/>
        <v>0</v>
      </c>
      <c r="Y37" s="32">
        <f t="shared" si="15"/>
        <v>0</v>
      </c>
      <c r="Z37" s="32">
        <f t="shared" si="16"/>
        <v>0</v>
      </c>
      <c r="AA37" s="32">
        <f t="shared" si="17"/>
        <v>0</v>
      </c>
      <c r="AB37" s="32">
        <f t="shared" si="18"/>
        <v>0</v>
      </c>
      <c r="AC37" s="32">
        <f t="shared" si="19"/>
        <v>0</v>
      </c>
      <c r="AD37" s="32">
        <f t="shared" si="20"/>
        <v>0</v>
      </c>
      <c r="AE37" s="32">
        <f t="shared" si="21"/>
        <v>0</v>
      </c>
      <c r="AF37" s="32">
        <f t="shared" si="22"/>
        <v>0</v>
      </c>
      <c r="AG37" s="32">
        <f t="shared" si="23"/>
        <v>0</v>
      </c>
      <c r="AI37" s="314"/>
      <c r="AJ37" s="45">
        <v>2010</v>
      </c>
      <c r="AK37" s="51">
        <f t="shared" si="56"/>
        <v>0</v>
      </c>
      <c r="AL37" s="5">
        <f t="shared" si="57"/>
        <v>0</v>
      </c>
      <c r="AM37" s="5">
        <f t="shared" si="58"/>
        <v>0</v>
      </c>
      <c r="AN37" s="5">
        <f t="shared" si="59"/>
        <v>0</v>
      </c>
      <c r="AO37" s="5">
        <f t="shared" si="60"/>
        <v>0</v>
      </c>
      <c r="AP37" s="5">
        <f t="shared" si="61"/>
        <v>0</v>
      </c>
      <c r="AQ37" s="5">
        <f t="shared" si="62"/>
        <v>0</v>
      </c>
      <c r="AR37" s="5">
        <f t="shared" si="63"/>
        <v>0</v>
      </c>
      <c r="AS37" s="5">
        <f t="shared" si="64"/>
        <v>0</v>
      </c>
      <c r="AT37" s="6">
        <f t="shared" si="65"/>
        <v>0</v>
      </c>
    </row>
    <row r="38" spans="1:59">
      <c r="A38" s="31">
        <f t="shared" si="10"/>
        <v>0</v>
      </c>
      <c r="B38" s="85">
        <v>10</v>
      </c>
      <c r="C38" s="167"/>
      <c r="D38" s="167"/>
      <c r="E38" s="167"/>
      <c r="F38" s="168"/>
      <c r="G38" s="168"/>
      <c r="H38" s="168"/>
      <c r="I38" s="168"/>
      <c r="J38" s="168"/>
      <c r="K38" s="168"/>
      <c r="L38" s="168"/>
      <c r="M38" s="168"/>
      <c r="N38" s="168"/>
      <c r="O38" s="168"/>
      <c r="P38" s="168"/>
      <c r="Q38" s="168"/>
      <c r="R38" s="168"/>
      <c r="S38" s="168"/>
      <c r="T38" s="168"/>
      <c r="U38" s="168"/>
      <c r="V38" s="169"/>
      <c r="X38" s="32">
        <f t="shared" si="14"/>
        <v>0</v>
      </c>
      <c r="Y38" s="32">
        <f t="shared" si="15"/>
        <v>0</v>
      </c>
      <c r="Z38" s="32">
        <f t="shared" si="16"/>
        <v>0</v>
      </c>
      <c r="AA38" s="32">
        <f t="shared" si="17"/>
        <v>0</v>
      </c>
      <c r="AB38" s="32">
        <f t="shared" si="18"/>
        <v>0</v>
      </c>
      <c r="AC38" s="32">
        <f t="shared" si="19"/>
        <v>0</v>
      </c>
      <c r="AD38" s="32">
        <f t="shared" si="20"/>
        <v>0</v>
      </c>
      <c r="AE38" s="32">
        <f t="shared" si="21"/>
        <v>0</v>
      </c>
      <c r="AF38" s="32">
        <f t="shared" si="22"/>
        <v>0</v>
      </c>
      <c r="AG38" s="32">
        <f t="shared" si="23"/>
        <v>0</v>
      </c>
      <c r="AI38" s="314"/>
      <c r="AJ38" s="45">
        <v>2011</v>
      </c>
      <c r="AK38" s="51">
        <f t="shared" si="56"/>
        <v>0</v>
      </c>
      <c r="AL38" s="5">
        <f t="shared" si="57"/>
        <v>0</v>
      </c>
      <c r="AM38" s="5">
        <f t="shared" si="58"/>
        <v>0</v>
      </c>
      <c r="AN38" s="5">
        <f t="shared" si="59"/>
        <v>0</v>
      </c>
      <c r="AO38" s="5">
        <f t="shared" si="60"/>
        <v>0</v>
      </c>
      <c r="AP38" s="5">
        <f t="shared" si="61"/>
        <v>0</v>
      </c>
      <c r="AQ38" s="5">
        <f t="shared" si="62"/>
        <v>0</v>
      </c>
      <c r="AR38" s="5">
        <f t="shared" si="63"/>
        <v>0</v>
      </c>
      <c r="AS38" s="5">
        <f t="shared" si="64"/>
        <v>0</v>
      </c>
      <c r="AT38" s="6">
        <f t="shared" si="65"/>
        <v>0</v>
      </c>
    </row>
    <row r="39" spans="1:59">
      <c r="A39" s="31">
        <f t="shared" si="10"/>
        <v>0</v>
      </c>
      <c r="B39" s="85">
        <v>11</v>
      </c>
      <c r="C39" s="167"/>
      <c r="D39" s="167"/>
      <c r="E39" s="167"/>
      <c r="F39" s="168"/>
      <c r="G39" s="168"/>
      <c r="H39" s="168"/>
      <c r="I39" s="168"/>
      <c r="J39" s="168"/>
      <c r="K39" s="168"/>
      <c r="L39" s="168"/>
      <c r="M39" s="168"/>
      <c r="N39" s="168"/>
      <c r="O39" s="168"/>
      <c r="P39" s="168"/>
      <c r="Q39" s="168"/>
      <c r="R39" s="168"/>
      <c r="S39" s="168"/>
      <c r="T39" s="168"/>
      <c r="U39" s="168"/>
      <c r="V39" s="169"/>
      <c r="X39" s="32">
        <f t="shared" si="14"/>
        <v>0</v>
      </c>
      <c r="Y39" s="32">
        <f t="shared" si="15"/>
        <v>0</v>
      </c>
      <c r="Z39" s="32">
        <f t="shared" si="16"/>
        <v>0</v>
      </c>
      <c r="AA39" s="32">
        <f t="shared" si="17"/>
        <v>0</v>
      </c>
      <c r="AB39" s="32">
        <f t="shared" si="18"/>
        <v>0</v>
      </c>
      <c r="AC39" s="32">
        <f t="shared" si="19"/>
        <v>0</v>
      </c>
      <c r="AD39" s="32">
        <f t="shared" si="20"/>
        <v>0</v>
      </c>
      <c r="AE39" s="32">
        <f t="shared" si="21"/>
        <v>0</v>
      </c>
      <c r="AF39" s="32">
        <f t="shared" si="22"/>
        <v>0</v>
      </c>
      <c r="AG39" s="32">
        <f t="shared" si="23"/>
        <v>0</v>
      </c>
      <c r="AI39" s="314"/>
      <c r="AJ39" s="45">
        <v>2012</v>
      </c>
      <c r="AK39" s="51">
        <f t="shared" si="56"/>
        <v>0</v>
      </c>
      <c r="AL39" s="5">
        <f t="shared" si="57"/>
        <v>0</v>
      </c>
      <c r="AM39" s="5">
        <f t="shared" si="58"/>
        <v>0</v>
      </c>
      <c r="AN39" s="5">
        <f t="shared" si="59"/>
        <v>0</v>
      </c>
      <c r="AO39" s="5">
        <f t="shared" si="60"/>
        <v>0</v>
      </c>
      <c r="AP39" s="5">
        <f t="shared" si="61"/>
        <v>0</v>
      </c>
      <c r="AQ39" s="5">
        <f t="shared" si="62"/>
        <v>0</v>
      </c>
      <c r="AR39" s="5">
        <f t="shared" si="63"/>
        <v>0</v>
      </c>
      <c r="AS39" s="5">
        <f t="shared" si="64"/>
        <v>0</v>
      </c>
      <c r="AT39" s="6">
        <f t="shared" si="65"/>
        <v>0</v>
      </c>
    </row>
    <row r="40" spans="1:59">
      <c r="A40" s="31">
        <f t="shared" si="10"/>
        <v>0</v>
      </c>
      <c r="B40" s="85">
        <v>12</v>
      </c>
      <c r="C40" s="167"/>
      <c r="D40" s="167"/>
      <c r="E40" s="167"/>
      <c r="F40" s="168"/>
      <c r="G40" s="168"/>
      <c r="H40" s="168"/>
      <c r="I40" s="168"/>
      <c r="J40" s="168"/>
      <c r="K40" s="168"/>
      <c r="L40" s="168"/>
      <c r="M40" s="168"/>
      <c r="N40" s="168"/>
      <c r="O40" s="168"/>
      <c r="P40" s="168"/>
      <c r="Q40" s="168"/>
      <c r="R40" s="168"/>
      <c r="S40" s="168"/>
      <c r="T40" s="168"/>
      <c r="U40" s="168"/>
      <c r="V40" s="169"/>
      <c r="X40" s="32">
        <f t="shared" si="14"/>
        <v>0</v>
      </c>
      <c r="Y40" s="32">
        <f t="shared" si="15"/>
        <v>0</v>
      </c>
      <c r="Z40" s="32">
        <f t="shared" si="16"/>
        <v>0</v>
      </c>
      <c r="AA40" s="32">
        <f t="shared" si="17"/>
        <v>0</v>
      </c>
      <c r="AB40" s="32">
        <f t="shared" si="18"/>
        <v>0</v>
      </c>
      <c r="AC40" s="32">
        <f t="shared" si="19"/>
        <v>0</v>
      </c>
      <c r="AD40" s="32">
        <f t="shared" si="20"/>
        <v>0</v>
      </c>
      <c r="AE40" s="32">
        <f t="shared" si="21"/>
        <v>0</v>
      </c>
      <c r="AF40" s="32">
        <f t="shared" si="22"/>
        <v>0</v>
      </c>
      <c r="AG40" s="32">
        <f t="shared" si="23"/>
        <v>0</v>
      </c>
      <c r="AI40" s="314"/>
      <c r="AJ40" s="45">
        <v>2013</v>
      </c>
      <c r="AK40" s="51">
        <f t="shared" si="56"/>
        <v>0</v>
      </c>
      <c r="AL40" s="5">
        <f t="shared" si="57"/>
        <v>0</v>
      </c>
      <c r="AM40" s="5">
        <f t="shared" si="58"/>
        <v>0</v>
      </c>
      <c r="AN40" s="5">
        <f t="shared" si="59"/>
        <v>0</v>
      </c>
      <c r="AO40" s="5">
        <f t="shared" si="60"/>
        <v>0</v>
      </c>
      <c r="AP40" s="5">
        <f t="shared" si="61"/>
        <v>0</v>
      </c>
      <c r="AQ40" s="5">
        <f t="shared" si="62"/>
        <v>0</v>
      </c>
      <c r="AR40" s="5">
        <f t="shared" si="63"/>
        <v>0</v>
      </c>
      <c r="AS40" s="5">
        <f t="shared" si="64"/>
        <v>0</v>
      </c>
      <c r="AT40" s="6">
        <f t="shared" si="65"/>
        <v>0</v>
      </c>
    </row>
    <row r="41" spans="1:59">
      <c r="A41" s="31">
        <f t="shared" si="10"/>
        <v>0</v>
      </c>
      <c r="B41" s="85">
        <v>13</v>
      </c>
      <c r="C41" s="167"/>
      <c r="D41" s="167"/>
      <c r="E41" s="167"/>
      <c r="F41" s="168"/>
      <c r="G41" s="168"/>
      <c r="H41" s="168"/>
      <c r="I41" s="168"/>
      <c r="J41" s="168"/>
      <c r="K41" s="168"/>
      <c r="L41" s="168"/>
      <c r="M41" s="168"/>
      <c r="N41" s="168"/>
      <c r="O41" s="168"/>
      <c r="P41" s="168"/>
      <c r="Q41" s="168"/>
      <c r="R41" s="168"/>
      <c r="S41" s="168"/>
      <c r="T41" s="168"/>
      <c r="U41" s="168"/>
      <c r="V41" s="169"/>
      <c r="X41" s="32">
        <f t="shared" si="14"/>
        <v>0</v>
      </c>
      <c r="Y41" s="32">
        <f t="shared" si="15"/>
        <v>0</v>
      </c>
      <c r="Z41" s="32">
        <f t="shared" si="16"/>
        <v>0</v>
      </c>
      <c r="AA41" s="32">
        <f t="shared" si="17"/>
        <v>0</v>
      </c>
      <c r="AB41" s="32">
        <f t="shared" si="18"/>
        <v>0</v>
      </c>
      <c r="AC41" s="32">
        <f t="shared" si="19"/>
        <v>0</v>
      </c>
      <c r="AD41" s="32">
        <f t="shared" si="20"/>
        <v>0</v>
      </c>
      <c r="AE41" s="32">
        <f t="shared" si="21"/>
        <v>0</v>
      </c>
      <c r="AF41" s="32">
        <f t="shared" si="22"/>
        <v>0</v>
      </c>
      <c r="AG41" s="32">
        <f t="shared" si="23"/>
        <v>0</v>
      </c>
      <c r="AI41" s="314"/>
      <c r="AJ41" s="45">
        <v>2014</v>
      </c>
      <c r="AK41" s="51">
        <f t="shared" si="56"/>
        <v>0</v>
      </c>
      <c r="AL41" s="5">
        <f t="shared" si="57"/>
        <v>0</v>
      </c>
      <c r="AM41" s="5">
        <f t="shared" si="58"/>
        <v>0</v>
      </c>
      <c r="AN41" s="5">
        <f t="shared" si="59"/>
        <v>0</v>
      </c>
      <c r="AO41" s="5">
        <f t="shared" si="60"/>
        <v>0</v>
      </c>
      <c r="AP41" s="5">
        <f t="shared" si="61"/>
        <v>0</v>
      </c>
      <c r="AQ41" s="5">
        <f t="shared" si="62"/>
        <v>0</v>
      </c>
      <c r="AR41" s="5">
        <f t="shared" si="63"/>
        <v>0</v>
      </c>
      <c r="AS41" s="5">
        <f t="shared" si="64"/>
        <v>0</v>
      </c>
      <c r="AT41" s="6">
        <f t="shared" si="65"/>
        <v>0</v>
      </c>
    </row>
    <row r="42" spans="1:59">
      <c r="A42" s="31">
        <f t="shared" si="10"/>
        <v>0</v>
      </c>
      <c r="B42" s="85">
        <v>14</v>
      </c>
      <c r="C42" s="167"/>
      <c r="D42" s="167"/>
      <c r="E42" s="167"/>
      <c r="F42" s="168"/>
      <c r="G42" s="168"/>
      <c r="H42" s="168"/>
      <c r="I42" s="168"/>
      <c r="J42" s="168"/>
      <c r="K42" s="168"/>
      <c r="L42" s="168"/>
      <c r="M42" s="168"/>
      <c r="N42" s="168"/>
      <c r="O42" s="168"/>
      <c r="P42" s="168"/>
      <c r="Q42" s="168"/>
      <c r="R42" s="168"/>
      <c r="S42" s="168"/>
      <c r="T42" s="168"/>
      <c r="U42" s="168"/>
      <c r="V42" s="169"/>
      <c r="X42" s="32">
        <f t="shared" si="14"/>
        <v>0</v>
      </c>
      <c r="Y42" s="32">
        <f t="shared" si="15"/>
        <v>0</v>
      </c>
      <c r="Z42" s="32">
        <f t="shared" si="16"/>
        <v>0</v>
      </c>
      <c r="AA42" s="32">
        <f t="shared" si="17"/>
        <v>0</v>
      </c>
      <c r="AB42" s="32">
        <f t="shared" si="18"/>
        <v>0</v>
      </c>
      <c r="AC42" s="32">
        <f t="shared" si="19"/>
        <v>0</v>
      </c>
      <c r="AD42" s="32">
        <f t="shared" si="20"/>
        <v>0</v>
      </c>
      <c r="AE42" s="32">
        <f t="shared" si="21"/>
        <v>0</v>
      </c>
      <c r="AF42" s="32">
        <f t="shared" si="22"/>
        <v>0</v>
      </c>
      <c r="AG42" s="32">
        <f t="shared" si="23"/>
        <v>0</v>
      </c>
      <c r="AI42" s="314"/>
      <c r="AJ42" s="45">
        <v>2015</v>
      </c>
      <c r="AK42" s="51">
        <f t="shared" si="56"/>
        <v>0</v>
      </c>
      <c r="AL42" s="5">
        <f t="shared" si="57"/>
        <v>0</v>
      </c>
      <c r="AM42" s="5">
        <f t="shared" si="58"/>
        <v>0</v>
      </c>
      <c r="AN42" s="5">
        <f t="shared" si="59"/>
        <v>0</v>
      </c>
      <c r="AO42" s="5">
        <f t="shared" si="60"/>
        <v>0</v>
      </c>
      <c r="AP42" s="5">
        <f t="shared" si="61"/>
        <v>0</v>
      </c>
      <c r="AQ42" s="5">
        <f t="shared" si="62"/>
        <v>0</v>
      </c>
      <c r="AR42" s="5">
        <f t="shared" si="63"/>
        <v>0</v>
      </c>
      <c r="AS42" s="5">
        <f t="shared" si="64"/>
        <v>0</v>
      </c>
      <c r="AT42" s="6">
        <f t="shared" si="65"/>
        <v>0</v>
      </c>
    </row>
    <row r="43" spans="1:59">
      <c r="A43" s="31">
        <f t="shared" si="10"/>
        <v>0</v>
      </c>
      <c r="B43" s="85">
        <v>15</v>
      </c>
      <c r="C43" s="167"/>
      <c r="D43" s="167"/>
      <c r="E43" s="167"/>
      <c r="F43" s="168"/>
      <c r="G43" s="168"/>
      <c r="H43" s="168"/>
      <c r="I43" s="168"/>
      <c r="J43" s="168"/>
      <c r="K43" s="168"/>
      <c r="L43" s="168"/>
      <c r="M43" s="168"/>
      <c r="N43" s="168"/>
      <c r="O43" s="168"/>
      <c r="P43" s="168"/>
      <c r="Q43" s="168"/>
      <c r="R43" s="168"/>
      <c r="S43" s="168"/>
      <c r="T43" s="168"/>
      <c r="U43" s="168"/>
      <c r="V43" s="169"/>
      <c r="X43" s="32">
        <f t="shared" si="14"/>
        <v>0</v>
      </c>
      <c r="Y43" s="32">
        <f t="shared" si="15"/>
        <v>0</v>
      </c>
      <c r="Z43" s="32">
        <f t="shared" si="16"/>
        <v>0</v>
      </c>
      <c r="AA43" s="32">
        <f t="shared" si="17"/>
        <v>0</v>
      </c>
      <c r="AB43" s="32">
        <f t="shared" si="18"/>
        <v>0</v>
      </c>
      <c r="AC43" s="32">
        <f t="shared" si="19"/>
        <v>0</v>
      </c>
      <c r="AD43" s="32">
        <f t="shared" si="20"/>
        <v>0</v>
      </c>
      <c r="AE43" s="32">
        <f t="shared" si="21"/>
        <v>0</v>
      </c>
      <c r="AF43" s="32">
        <f t="shared" si="22"/>
        <v>0</v>
      </c>
      <c r="AG43" s="32">
        <f t="shared" si="23"/>
        <v>0</v>
      </c>
      <c r="AI43" s="314"/>
      <c r="AJ43" s="45">
        <v>2016</v>
      </c>
      <c r="AK43" s="51">
        <f t="shared" si="56"/>
        <v>0</v>
      </c>
      <c r="AL43" s="5">
        <f t="shared" si="57"/>
        <v>0</v>
      </c>
      <c r="AM43" s="5">
        <f t="shared" si="58"/>
        <v>0</v>
      </c>
      <c r="AN43" s="5">
        <f t="shared" si="59"/>
        <v>0</v>
      </c>
      <c r="AO43" s="5">
        <f t="shared" si="60"/>
        <v>0</v>
      </c>
      <c r="AP43" s="5">
        <f t="shared" si="61"/>
        <v>0</v>
      </c>
      <c r="AQ43" s="5">
        <f t="shared" si="62"/>
        <v>0</v>
      </c>
      <c r="AR43" s="5">
        <f t="shared" si="63"/>
        <v>0</v>
      </c>
      <c r="AS43" s="5">
        <f t="shared" si="64"/>
        <v>0</v>
      </c>
      <c r="AT43" s="6">
        <f t="shared" si="65"/>
        <v>0</v>
      </c>
    </row>
    <row r="44" spans="1:59">
      <c r="A44" s="31">
        <f t="shared" si="10"/>
        <v>0</v>
      </c>
      <c r="B44" s="85">
        <v>16</v>
      </c>
      <c r="C44" s="167"/>
      <c r="D44" s="167"/>
      <c r="E44" s="167"/>
      <c r="F44" s="168"/>
      <c r="G44" s="168"/>
      <c r="H44" s="168"/>
      <c r="I44" s="168"/>
      <c r="J44" s="168"/>
      <c r="K44" s="168"/>
      <c r="L44" s="168"/>
      <c r="M44" s="168"/>
      <c r="N44" s="168"/>
      <c r="O44" s="168"/>
      <c r="P44" s="168"/>
      <c r="Q44" s="168"/>
      <c r="R44" s="168"/>
      <c r="S44" s="168"/>
      <c r="T44" s="168"/>
      <c r="U44" s="168"/>
      <c r="V44" s="169"/>
      <c r="X44" s="32">
        <f t="shared" si="14"/>
        <v>0</v>
      </c>
      <c r="Y44" s="32">
        <f t="shared" si="15"/>
        <v>0</v>
      </c>
      <c r="Z44" s="32">
        <f t="shared" si="16"/>
        <v>0</v>
      </c>
      <c r="AA44" s="32">
        <f t="shared" si="17"/>
        <v>0</v>
      </c>
      <c r="AB44" s="32">
        <f t="shared" si="18"/>
        <v>0</v>
      </c>
      <c r="AC44" s="32">
        <f t="shared" si="19"/>
        <v>0</v>
      </c>
      <c r="AD44" s="32">
        <f t="shared" si="20"/>
        <v>0</v>
      </c>
      <c r="AE44" s="32">
        <f t="shared" si="21"/>
        <v>0</v>
      </c>
      <c r="AF44" s="32">
        <f t="shared" si="22"/>
        <v>0</v>
      </c>
      <c r="AG44" s="32">
        <f t="shared" si="23"/>
        <v>0</v>
      </c>
      <c r="AI44" s="314"/>
      <c r="AJ44" s="45">
        <v>2017</v>
      </c>
      <c r="AK44" s="51">
        <f t="shared" si="56"/>
        <v>0</v>
      </c>
      <c r="AL44" s="5">
        <f t="shared" si="57"/>
        <v>0</v>
      </c>
      <c r="AM44" s="5">
        <f t="shared" si="58"/>
        <v>0</v>
      </c>
      <c r="AN44" s="5">
        <f t="shared" si="59"/>
        <v>0</v>
      </c>
      <c r="AO44" s="5">
        <f t="shared" si="60"/>
        <v>0</v>
      </c>
      <c r="AP44" s="5">
        <f t="shared" si="61"/>
        <v>0</v>
      </c>
      <c r="AQ44" s="5">
        <f t="shared" si="62"/>
        <v>0</v>
      </c>
      <c r="AR44" s="5">
        <f t="shared" si="63"/>
        <v>0</v>
      </c>
      <c r="AS44" s="5">
        <f t="shared" si="64"/>
        <v>0</v>
      </c>
      <c r="AT44" s="6">
        <f t="shared" si="65"/>
        <v>0</v>
      </c>
    </row>
    <row r="45" spans="1:59">
      <c r="A45" s="31">
        <f t="shared" si="10"/>
        <v>0</v>
      </c>
      <c r="B45" s="85">
        <v>17</v>
      </c>
      <c r="C45" s="167"/>
      <c r="D45" s="167"/>
      <c r="E45" s="167"/>
      <c r="F45" s="168"/>
      <c r="G45" s="168"/>
      <c r="H45" s="168"/>
      <c r="I45" s="168"/>
      <c r="J45" s="168"/>
      <c r="K45" s="168"/>
      <c r="L45" s="168"/>
      <c r="M45" s="168"/>
      <c r="N45" s="168"/>
      <c r="O45" s="168"/>
      <c r="P45" s="168"/>
      <c r="Q45" s="168"/>
      <c r="R45" s="168"/>
      <c r="S45" s="168"/>
      <c r="T45" s="168"/>
      <c r="U45" s="168"/>
      <c r="V45" s="169"/>
      <c r="X45" s="32">
        <f t="shared" si="14"/>
        <v>0</v>
      </c>
      <c r="Y45" s="32">
        <f t="shared" si="15"/>
        <v>0</v>
      </c>
      <c r="Z45" s="32">
        <f t="shared" si="16"/>
        <v>0</v>
      </c>
      <c r="AA45" s="32">
        <f t="shared" si="17"/>
        <v>0</v>
      </c>
      <c r="AB45" s="32">
        <f t="shared" si="18"/>
        <v>0</v>
      </c>
      <c r="AC45" s="32">
        <f t="shared" si="19"/>
        <v>0</v>
      </c>
      <c r="AD45" s="32">
        <f t="shared" si="20"/>
        <v>0</v>
      </c>
      <c r="AE45" s="32">
        <f t="shared" si="21"/>
        <v>0</v>
      </c>
      <c r="AF45" s="32">
        <f t="shared" si="22"/>
        <v>0</v>
      </c>
      <c r="AG45" s="32">
        <f t="shared" si="23"/>
        <v>0</v>
      </c>
      <c r="AI45" s="314"/>
      <c r="AJ45" s="45">
        <v>2018</v>
      </c>
      <c r="AK45" s="51">
        <f t="shared" si="56"/>
        <v>0</v>
      </c>
      <c r="AL45" s="5">
        <f t="shared" si="57"/>
        <v>0</v>
      </c>
      <c r="AM45" s="5">
        <f t="shared" si="58"/>
        <v>0</v>
      </c>
      <c r="AN45" s="5">
        <f t="shared" si="59"/>
        <v>0</v>
      </c>
      <c r="AO45" s="5">
        <f t="shared" si="60"/>
        <v>0</v>
      </c>
      <c r="AP45" s="5">
        <f t="shared" si="61"/>
        <v>0</v>
      </c>
      <c r="AQ45" s="5">
        <f t="shared" si="62"/>
        <v>0</v>
      </c>
      <c r="AR45" s="5">
        <f t="shared" si="63"/>
        <v>0</v>
      </c>
      <c r="AS45" s="5">
        <f t="shared" si="64"/>
        <v>0</v>
      </c>
      <c r="AT45" s="6">
        <f t="shared" si="65"/>
        <v>0</v>
      </c>
    </row>
    <row r="46" spans="1:59">
      <c r="A46" s="31">
        <f t="shared" si="10"/>
        <v>0</v>
      </c>
      <c r="B46" s="85">
        <v>18</v>
      </c>
      <c r="C46" s="167"/>
      <c r="D46" s="167"/>
      <c r="E46" s="167"/>
      <c r="F46" s="168"/>
      <c r="G46" s="168"/>
      <c r="H46" s="168"/>
      <c r="I46" s="168"/>
      <c r="J46" s="168"/>
      <c r="K46" s="168"/>
      <c r="L46" s="168"/>
      <c r="M46" s="168"/>
      <c r="N46" s="168"/>
      <c r="O46" s="168"/>
      <c r="P46" s="168"/>
      <c r="Q46" s="168"/>
      <c r="R46" s="168"/>
      <c r="S46" s="168"/>
      <c r="T46" s="168"/>
      <c r="U46" s="168"/>
      <c r="V46" s="169"/>
      <c r="X46" s="32">
        <f t="shared" si="14"/>
        <v>0</v>
      </c>
      <c r="Y46" s="32">
        <f t="shared" si="15"/>
        <v>0</v>
      </c>
      <c r="Z46" s="32">
        <f t="shared" si="16"/>
        <v>0</v>
      </c>
      <c r="AA46" s="32">
        <f t="shared" si="17"/>
        <v>0</v>
      </c>
      <c r="AB46" s="32">
        <f t="shared" si="18"/>
        <v>0</v>
      </c>
      <c r="AC46" s="32">
        <f t="shared" si="19"/>
        <v>0</v>
      </c>
      <c r="AD46" s="32">
        <f t="shared" si="20"/>
        <v>0</v>
      </c>
      <c r="AE46" s="32">
        <f t="shared" si="21"/>
        <v>0</v>
      </c>
      <c r="AF46" s="32">
        <f t="shared" si="22"/>
        <v>0</v>
      </c>
      <c r="AG46" s="32">
        <f t="shared" si="23"/>
        <v>0</v>
      </c>
      <c r="AI46" s="314"/>
      <c r="AJ46" s="45">
        <v>2019</v>
      </c>
      <c r="AK46" s="51">
        <f t="shared" si="56"/>
        <v>0</v>
      </c>
      <c r="AL46" s="5">
        <f t="shared" si="57"/>
        <v>0</v>
      </c>
      <c r="AM46" s="5">
        <f t="shared" si="58"/>
        <v>0</v>
      </c>
      <c r="AN46" s="5">
        <f t="shared" si="59"/>
        <v>0</v>
      </c>
      <c r="AO46" s="5">
        <f t="shared" si="60"/>
        <v>0</v>
      </c>
      <c r="AP46" s="5">
        <f t="shared" si="61"/>
        <v>0</v>
      </c>
      <c r="AQ46" s="5">
        <f t="shared" si="62"/>
        <v>0</v>
      </c>
      <c r="AR46" s="5">
        <f t="shared" si="63"/>
        <v>0</v>
      </c>
      <c r="AS46" s="5">
        <f t="shared" si="64"/>
        <v>0</v>
      </c>
      <c r="AT46" s="6">
        <f t="shared" si="65"/>
        <v>0</v>
      </c>
    </row>
    <row r="47" spans="1:59">
      <c r="A47" s="31">
        <f t="shared" si="10"/>
        <v>0</v>
      </c>
      <c r="B47" s="85">
        <v>19</v>
      </c>
      <c r="C47" s="167"/>
      <c r="D47" s="167"/>
      <c r="E47" s="167"/>
      <c r="F47" s="168"/>
      <c r="G47" s="168"/>
      <c r="H47" s="168"/>
      <c r="I47" s="168"/>
      <c r="J47" s="168"/>
      <c r="K47" s="168"/>
      <c r="L47" s="168"/>
      <c r="M47" s="168"/>
      <c r="N47" s="168"/>
      <c r="O47" s="168"/>
      <c r="P47" s="168"/>
      <c r="Q47" s="168"/>
      <c r="R47" s="168"/>
      <c r="S47" s="168"/>
      <c r="T47" s="168"/>
      <c r="U47" s="168"/>
      <c r="V47" s="169"/>
      <c r="X47" s="32">
        <f t="shared" si="14"/>
        <v>0</v>
      </c>
      <c r="Y47" s="32">
        <f t="shared" si="15"/>
        <v>0</v>
      </c>
      <c r="Z47" s="32">
        <f t="shared" si="16"/>
        <v>0</v>
      </c>
      <c r="AA47" s="32">
        <f t="shared" si="17"/>
        <v>0</v>
      </c>
      <c r="AB47" s="32">
        <f t="shared" si="18"/>
        <v>0</v>
      </c>
      <c r="AC47" s="32">
        <f t="shared" si="19"/>
        <v>0</v>
      </c>
      <c r="AD47" s="32">
        <f t="shared" si="20"/>
        <v>0</v>
      </c>
      <c r="AE47" s="32">
        <f t="shared" si="21"/>
        <v>0</v>
      </c>
      <c r="AF47" s="32">
        <f t="shared" si="22"/>
        <v>0</v>
      </c>
      <c r="AG47" s="32">
        <f t="shared" si="23"/>
        <v>0</v>
      </c>
      <c r="AI47" s="314"/>
      <c r="AJ47" s="45">
        <v>2020</v>
      </c>
      <c r="AK47" s="51">
        <f t="shared" si="56"/>
        <v>0</v>
      </c>
      <c r="AL47" s="5">
        <f t="shared" si="57"/>
        <v>0</v>
      </c>
      <c r="AM47" s="5">
        <f t="shared" si="58"/>
        <v>0</v>
      </c>
      <c r="AN47" s="5">
        <f t="shared" si="59"/>
        <v>0</v>
      </c>
      <c r="AO47" s="5">
        <f t="shared" si="60"/>
        <v>0</v>
      </c>
      <c r="AP47" s="5">
        <f t="shared" si="61"/>
        <v>0</v>
      </c>
      <c r="AQ47" s="5">
        <f t="shared" si="62"/>
        <v>0</v>
      </c>
      <c r="AR47" s="5">
        <f t="shared" si="63"/>
        <v>0</v>
      </c>
      <c r="AS47" s="5">
        <f t="shared" si="64"/>
        <v>0</v>
      </c>
      <c r="AT47" s="6">
        <f t="shared" si="65"/>
        <v>0</v>
      </c>
    </row>
    <row r="48" spans="1:59">
      <c r="A48" s="31">
        <f t="shared" si="10"/>
        <v>0</v>
      </c>
      <c r="B48" s="85">
        <v>20</v>
      </c>
      <c r="C48" s="167"/>
      <c r="D48" s="167"/>
      <c r="E48" s="167"/>
      <c r="F48" s="168"/>
      <c r="G48" s="168"/>
      <c r="H48" s="168"/>
      <c r="I48" s="168"/>
      <c r="J48" s="168"/>
      <c r="K48" s="168"/>
      <c r="L48" s="168"/>
      <c r="M48" s="168"/>
      <c r="N48" s="168"/>
      <c r="O48" s="168"/>
      <c r="P48" s="168"/>
      <c r="Q48" s="168"/>
      <c r="R48" s="168"/>
      <c r="S48" s="168"/>
      <c r="T48" s="168"/>
      <c r="U48" s="168"/>
      <c r="V48" s="169"/>
      <c r="X48" s="32">
        <f t="shared" si="14"/>
        <v>0</v>
      </c>
      <c r="Y48" s="32">
        <f t="shared" si="15"/>
        <v>0</v>
      </c>
      <c r="Z48" s="32">
        <f t="shared" si="16"/>
        <v>0</v>
      </c>
      <c r="AA48" s="32">
        <f t="shared" si="17"/>
        <v>0</v>
      </c>
      <c r="AB48" s="32">
        <f t="shared" si="18"/>
        <v>0</v>
      </c>
      <c r="AC48" s="32">
        <f t="shared" si="19"/>
        <v>0</v>
      </c>
      <c r="AD48" s="32">
        <f t="shared" si="20"/>
        <v>0</v>
      </c>
      <c r="AE48" s="32">
        <f t="shared" si="21"/>
        <v>0</v>
      </c>
      <c r="AF48" s="32">
        <f t="shared" si="22"/>
        <v>0</v>
      </c>
      <c r="AG48" s="32">
        <f t="shared" si="23"/>
        <v>0</v>
      </c>
      <c r="AI48" s="314"/>
      <c r="AJ48" s="45">
        <v>2021</v>
      </c>
      <c r="AK48" s="51">
        <f t="shared" si="56"/>
        <v>0</v>
      </c>
      <c r="AL48" s="5">
        <f t="shared" si="57"/>
        <v>0</v>
      </c>
      <c r="AM48" s="5">
        <f t="shared" si="58"/>
        <v>0</v>
      </c>
      <c r="AN48" s="5">
        <f t="shared" si="59"/>
        <v>0</v>
      </c>
      <c r="AO48" s="5">
        <f t="shared" si="60"/>
        <v>0</v>
      </c>
      <c r="AP48" s="5">
        <f t="shared" si="61"/>
        <v>0</v>
      </c>
      <c r="AQ48" s="5">
        <f t="shared" si="62"/>
        <v>0</v>
      </c>
      <c r="AR48" s="5">
        <f t="shared" si="63"/>
        <v>0</v>
      </c>
      <c r="AS48" s="5">
        <f t="shared" si="64"/>
        <v>0</v>
      </c>
      <c r="AT48" s="6">
        <f t="shared" si="65"/>
        <v>0</v>
      </c>
    </row>
    <row r="49" spans="1:46">
      <c r="A49" s="31">
        <f t="shared" si="10"/>
        <v>0</v>
      </c>
      <c r="B49" s="85">
        <v>21</v>
      </c>
      <c r="C49" s="167"/>
      <c r="D49" s="167"/>
      <c r="E49" s="167"/>
      <c r="F49" s="168"/>
      <c r="G49" s="168"/>
      <c r="H49" s="168"/>
      <c r="I49" s="168"/>
      <c r="J49" s="168"/>
      <c r="K49" s="168"/>
      <c r="L49" s="168"/>
      <c r="M49" s="168"/>
      <c r="N49" s="168"/>
      <c r="O49" s="168"/>
      <c r="P49" s="168"/>
      <c r="Q49" s="168"/>
      <c r="R49" s="168"/>
      <c r="S49" s="168"/>
      <c r="T49" s="168"/>
      <c r="U49" s="168"/>
      <c r="V49" s="169"/>
      <c r="X49" s="32">
        <f t="shared" si="14"/>
        <v>0</v>
      </c>
      <c r="Y49" s="32">
        <f t="shared" si="15"/>
        <v>0</v>
      </c>
      <c r="Z49" s="32">
        <f t="shared" si="16"/>
        <v>0</v>
      </c>
      <c r="AA49" s="32">
        <f t="shared" si="17"/>
        <v>0</v>
      </c>
      <c r="AB49" s="32">
        <f t="shared" si="18"/>
        <v>0</v>
      </c>
      <c r="AC49" s="32">
        <f t="shared" si="19"/>
        <v>0</v>
      </c>
      <c r="AD49" s="32">
        <f t="shared" si="20"/>
        <v>0</v>
      </c>
      <c r="AE49" s="32">
        <f t="shared" si="21"/>
        <v>0</v>
      </c>
      <c r="AF49" s="32">
        <f t="shared" si="22"/>
        <v>0</v>
      </c>
      <c r="AG49" s="32">
        <f t="shared" si="23"/>
        <v>0</v>
      </c>
      <c r="AI49" s="314"/>
      <c r="AJ49" s="45">
        <v>2022</v>
      </c>
      <c r="AK49" s="51">
        <f t="shared" si="56"/>
        <v>0</v>
      </c>
      <c r="AL49" s="5">
        <f t="shared" si="57"/>
        <v>0</v>
      </c>
      <c r="AM49" s="5">
        <f t="shared" si="58"/>
        <v>0</v>
      </c>
      <c r="AN49" s="5">
        <f t="shared" si="59"/>
        <v>0</v>
      </c>
      <c r="AO49" s="5">
        <f t="shared" si="60"/>
        <v>0</v>
      </c>
      <c r="AP49" s="5">
        <f t="shared" si="61"/>
        <v>0</v>
      </c>
      <c r="AQ49" s="5">
        <f t="shared" si="62"/>
        <v>0</v>
      </c>
      <c r="AR49" s="5">
        <f t="shared" si="63"/>
        <v>0</v>
      </c>
      <c r="AS49" s="5">
        <f t="shared" si="64"/>
        <v>0</v>
      </c>
      <c r="AT49" s="6">
        <f t="shared" si="65"/>
        <v>0</v>
      </c>
    </row>
    <row r="50" spans="1:46">
      <c r="A50" s="31">
        <f t="shared" si="10"/>
        <v>0</v>
      </c>
      <c r="B50" s="85">
        <v>22</v>
      </c>
      <c r="C50" s="167"/>
      <c r="D50" s="167"/>
      <c r="E50" s="167"/>
      <c r="F50" s="168"/>
      <c r="G50" s="168"/>
      <c r="H50" s="168"/>
      <c r="I50" s="168"/>
      <c r="J50" s="168"/>
      <c r="K50" s="168"/>
      <c r="L50" s="168"/>
      <c r="M50" s="168"/>
      <c r="N50" s="168"/>
      <c r="O50" s="168"/>
      <c r="P50" s="168"/>
      <c r="Q50" s="168"/>
      <c r="R50" s="168"/>
      <c r="S50" s="168"/>
      <c r="T50" s="168"/>
      <c r="U50" s="168"/>
      <c r="V50" s="169"/>
      <c r="X50" s="32">
        <f t="shared" si="14"/>
        <v>0</v>
      </c>
      <c r="Y50" s="32">
        <f t="shared" si="15"/>
        <v>0</v>
      </c>
      <c r="Z50" s="32">
        <f t="shared" si="16"/>
        <v>0</v>
      </c>
      <c r="AA50" s="32">
        <f t="shared" si="17"/>
        <v>0</v>
      </c>
      <c r="AB50" s="32">
        <f t="shared" si="18"/>
        <v>0</v>
      </c>
      <c r="AC50" s="32">
        <f t="shared" si="19"/>
        <v>0</v>
      </c>
      <c r="AD50" s="32">
        <f t="shared" si="20"/>
        <v>0</v>
      </c>
      <c r="AE50" s="32">
        <f t="shared" si="21"/>
        <v>0</v>
      </c>
      <c r="AF50" s="32">
        <f t="shared" si="22"/>
        <v>0</v>
      </c>
      <c r="AG50" s="32">
        <f t="shared" si="23"/>
        <v>0</v>
      </c>
      <c r="AI50" s="314"/>
      <c r="AJ50" s="45">
        <v>2023</v>
      </c>
      <c r="AK50" s="51">
        <f t="shared" si="56"/>
        <v>0</v>
      </c>
      <c r="AL50" s="5">
        <f t="shared" si="57"/>
        <v>0</v>
      </c>
      <c r="AM50" s="5">
        <f t="shared" si="58"/>
        <v>0</v>
      </c>
      <c r="AN50" s="5">
        <f t="shared" si="59"/>
        <v>0</v>
      </c>
      <c r="AO50" s="5">
        <f t="shared" si="60"/>
        <v>0</v>
      </c>
      <c r="AP50" s="5">
        <f t="shared" si="61"/>
        <v>0</v>
      </c>
      <c r="AQ50" s="5">
        <f t="shared" si="62"/>
        <v>0</v>
      </c>
      <c r="AR50" s="5">
        <f t="shared" si="63"/>
        <v>0</v>
      </c>
      <c r="AS50" s="5">
        <f t="shared" si="64"/>
        <v>0</v>
      </c>
      <c r="AT50" s="6">
        <f t="shared" si="65"/>
        <v>0</v>
      </c>
    </row>
    <row r="51" spans="1:46">
      <c r="A51" s="31">
        <f t="shared" si="10"/>
        <v>0</v>
      </c>
      <c r="B51" s="85">
        <v>23</v>
      </c>
      <c r="C51" s="167"/>
      <c r="D51" s="167"/>
      <c r="E51" s="167"/>
      <c r="F51" s="168"/>
      <c r="G51" s="168"/>
      <c r="H51" s="168"/>
      <c r="I51" s="168"/>
      <c r="J51" s="168"/>
      <c r="K51" s="168"/>
      <c r="L51" s="168"/>
      <c r="M51" s="168"/>
      <c r="N51" s="168"/>
      <c r="O51" s="168"/>
      <c r="P51" s="168"/>
      <c r="Q51" s="168"/>
      <c r="R51" s="168"/>
      <c r="S51" s="168"/>
      <c r="T51" s="168"/>
      <c r="U51" s="168"/>
      <c r="V51" s="169"/>
      <c r="X51" s="32">
        <f t="shared" si="14"/>
        <v>0</v>
      </c>
      <c r="Y51" s="32">
        <f t="shared" si="15"/>
        <v>0</v>
      </c>
      <c r="Z51" s="32">
        <f t="shared" si="16"/>
        <v>0</v>
      </c>
      <c r="AA51" s="32">
        <f t="shared" si="17"/>
        <v>0</v>
      </c>
      <c r="AB51" s="32">
        <f t="shared" si="18"/>
        <v>0</v>
      </c>
      <c r="AC51" s="32">
        <f t="shared" si="19"/>
        <v>0</v>
      </c>
      <c r="AD51" s="32">
        <f t="shared" si="20"/>
        <v>0</v>
      </c>
      <c r="AE51" s="32">
        <f t="shared" si="21"/>
        <v>0</v>
      </c>
      <c r="AF51" s="32">
        <f t="shared" si="22"/>
        <v>0</v>
      </c>
      <c r="AG51" s="32">
        <f t="shared" si="23"/>
        <v>0</v>
      </c>
      <c r="AI51" s="314"/>
      <c r="AJ51" s="45">
        <v>2024</v>
      </c>
      <c r="AK51" s="51">
        <f t="shared" si="56"/>
        <v>0</v>
      </c>
      <c r="AL51" s="5">
        <f t="shared" si="57"/>
        <v>0</v>
      </c>
      <c r="AM51" s="5">
        <f t="shared" si="58"/>
        <v>0</v>
      </c>
      <c r="AN51" s="5">
        <f t="shared" si="59"/>
        <v>0</v>
      </c>
      <c r="AO51" s="5">
        <f t="shared" si="60"/>
        <v>0</v>
      </c>
      <c r="AP51" s="5">
        <f t="shared" si="61"/>
        <v>0</v>
      </c>
      <c r="AQ51" s="5">
        <f t="shared" si="62"/>
        <v>0</v>
      </c>
      <c r="AR51" s="5">
        <f t="shared" si="63"/>
        <v>0</v>
      </c>
      <c r="AS51" s="5">
        <f t="shared" si="64"/>
        <v>0</v>
      </c>
      <c r="AT51" s="6">
        <f t="shared" si="65"/>
        <v>0</v>
      </c>
    </row>
    <row r="52" spans="1:46">
      <c r="A52" s="31">
        <f t="shared" si="10"/>
        <v>0</v>
      </c>
      <c r="B52" s="85">
        <v>24</v>
      </c>
      <c r="C52" s="167"/>
      <c r="D52" s="167"/>
      <c r="E52" s="167"/>
      <c r="F52" s="168"/>
      <c r="G52" s="168"/>
      <c r="H52" s="168"/>
      <c r="I52" s="168"/>
      <c r="J52" s="168"/>
      <c r="K52" s="168"/>
      <c r="L52" s="168"/>
      <c r="M52" s="168"/>
      <c r="N52" s="168"/>
      <c r="O52" s="168"/>
      <c r="P52" s="168"/>
      <c r="Q52" s="168"/>
      <c r="R52" s="168"/>
      <c r="S52" s="168"/>
      <c r="T52" s="168"/>
      <c r="U52" s="168"/>
      <c r="V52" s="169"/>
      <c r="X52" s="32">
        <f t="shared" si="14"/>
        <v>0</v>
      </c>
      <c r="Y52" s="32">
        <f t="shared" si="15"/>
        <v>0</v>
      </c>
      <c r="Z52" s="32">
        <f t="shared" si="16"/>
        <v>0</v>
      </c>
      <c r="AA52" s="32">
        <f t="shared" si="17"/>
        <v>0</v>
      </c>
      <c r="AB52" s="32">
        <f t="shared" si="18"/>
        <v>0</v>
      </c>
      <c r="AC52" s="32">
        <f t="shared" si="19"/>
        <v>0</v>
      </c>
      <c r="AD52" s="32">
        <f t="shared" si="20"/>
        <v>0</v>
      </c>
      <c r="AE52" s="32">
        <f t="shared" si="21"/>
        <v>0</v>
      </c>
      <c r="AF52" s="32">
        <f t="shared" si="22"/>
        <v>0</v>
      </c>
      <c r="AG52" s="32">
        <f t="shared" si="23"/>
        <v>0</v>
      </c>
      <c r="AI52" s="314"/>
      <c r="AJ52" s="45">
        <v>2025</v>
      </c>
      <c r="AK52" s="51">
        <f t="shared" si="56"/>
        <v>0</v>
      </c>
      <c r="AL52" s="5">
        <f t="shared" si="57"/>
        <v>0</v>
      </c>
      <c r="AM52" s="5">
        <f t="shared" si="58"/>
        <v>0</v>
      </c>
      <c r="AN52" s="5">
        <f t="shared" si="59"/>
        <v>0</v>
      </c>
      <c r="AO52" s="5">
        <f t="shared" si="60"/>
        <v>0</v>
      </c>
      <c r="AP52" s="5">
        <f t="shared" si="61"/>
        <v>0</v>
      </c>
      <c r="AQ52" s="5">
        <f t="shared" si="62"/>
        <v>0</v>
      </c>
      <c r="AR52" s="5">
        <f t="shared" si="63"/>
        <v>0</v>
      </c>
      <c r="AS52" s="5">
        <f t="shared" si="64"/>
        <v>0</v>
      </c>
      <c r="AT52" s="6">
        <f t="shared" si="65"/>
        <v>0</v>
      </c>
    </row>
    <row r="53" spans="1:46">
      <c r="A53" s="31">
        <f t="shared" si="10"/>
        <v>0</v>
      </c>
      <c r="B53" s="85">
        <v>25</v>
      </c>
      <c r="C53" s="167"/>
      <c r="D53" s="167"/>
      <c r="E53" s="167"/>
      <c r="F53" s="168"/>
      <c r="G53" s="168"/>
      <c r="H53" s="168"/>
      <c r="I53" s="168"/>
      <c r="J53" s="168"/>
      <c r="K53" s="168"/>
      <c r="L53" s="168"/>
      <c r="M53" s="168"/>
      <c r="N53" s="168"/>
      <c r="O53" s="168"/>
      <c r="P53" s="168"/>
      <c r="Q53" s="168"/>
      <c r="R53" s="168"/>
      <c r="S53" s="168"/>
      <c r="T53" s="168"/>
      <c r="U53" s="168"/>
      <c r="V53" s="169"/>
      <c r="X53" s="32">
        <f t="shared" si="14"/>
        <v>0</v>
      </c>
      <c r="Y53" s="32">
        <f t="shared" si="15"/>
        <v>0</v>
      </c>
      <c r="Z53" s="32">
        <f t="shared" si="16"/>
        <v>0</v>
      </c>
      <c r="AA53" s="32">
        <f t="shared" si="17"/>
        <v>0</v>
      </c>
      <c r="AB53" s="32">
        <f t="shared" si="18"/>
        <v>0</v>
      </c>
      <c r="AC53" s="32">
        <f t="shared" si="19"/>
        <v>0</v>
      </c>
      <c r="AD53" s="32">
        <f t="shared" si="20"/>
        <v>0</v>
      </c>
      <c r="AE53" s="32">
        <f t="shared" si="21"/>
        <v>0</v>
      </c>
      <c r="AF53" s="32">
        <f t="shared" si="22"/>
        <v>0</v>
      </c>
      <c r="AG53" s="32">
        <f t="shared" si="23"/>
        <v>0</v>
      </c>
      <c r="AI53" s="314"/>
      <c r="AJ53" s="45">
        <v>2026</v>
      </c>
      <c r="AK53" s="51">
        <f t="shared" si="56"/>
        <v>0</v>
      </c>
      <c r="AL53" s="5">
        <f t="shared" si="57"/>
        <v>0</v>
      </c>
      <c r="AM53" s="5">
        <f t="shared" si="58"/>
        <v>0</v>
      </c>
      <c r="AN53" s="5">
        <f t="shared" si="59"/>
        <v>0</v>
      </c>
      <c r="AO53" s="5">
        <f t="shared" si="60"/>
        <v>0</v>
      </c>
      <c r="AP53" s="5">
        <f t="shared" si="61"/>
        <v>0</v>
      </c>
      <c r="AQ53" s="5">
        <f t="shared" si="62"/>
        <v>0</v>
      </c>
      <c r="AR53" s="5">
        <f t="shared" si="63"/>
        <v>0</v>
      </c>
      <c r="AS53" s="5">
        <f t="shared" si="64"/>
        <v>0</v>
      </c>
      <c r="AT53" s="6">
        <f t="shared" si="65"/>
        <v>0</v>
      </c>
    </row>
    <row r="54" spans="1:46">
      <c r="A54" s="31">
        <f t="shared" si="10"/>
        <v>0</v>
      </c>
      <c r="B54" s="85">
        <v>26</v>
      </c>
      <c r="C54" s="167"/>
      <c r="D54" s="167"/>
      <c r="E54" s="167"/>
      <c r="F54" s="168"/>
      <c r="G54" s="168"/>
      <c r="H54" s="168"/>
      <c r="I54" s="168"/>
      <c r="J54" s="168"/>
      <c r="K54" s="168"/>
      <c r="L54" s="168"/>
      <c r="M54" s="168"/>
      <c r="N54" s="168"/>
      <c r="O54" s="168"/>
      <c r="P54" s="168"/>
      <c r="Q54" s="168"/>
      <c r="R54" s="168"/>
      <c r="S54" s="168"/>
      <c r="T54" s="168"/>
      <c r="U54" s="168"/>
      <c r="V54" s="169"/>
      <c r="X54" s="32">
        <f t="shared" si="14"/>
        <v>0</v>
      </c>
      <c r="Y54" s="32">
        <f t="shared" si="15"/>
        <v>0</v>
      </c>
      <c r="Z54" s="32">
        <f t="shared" si="16"/>
        <v>0</v>
      </c>
      <c r="AA54" s="32">
        <f t="shared" si="17"/>
        <v>0</v>
      </c>
      <c r="AB54" s="32">
        <f t="shared" si="18"/>
        <v>0</v>
      </c>
      <c r="AC54" s="32">
        <f t="shared" si="19"/>
        <v>0</v>
      </c>
      <c r="AD54" s="32">
        <f t="shared" si="20"/>
        <v>0</v>
      </c>
      <c r="AE54" s="32">
        <f t="shared" si="21"/>
        <v>0</v>
      </c>
      <c r="AF54" s="32">
        <f t="shared" si="22"/>
        <v>0</v>
      </c>
      <c r="AG54" s="32">
        <f t="shared" si="23"/>
        <v>0</v>
      </c>
      <c r="AI54" s="314"/>
      <c r="AJ54" s="45">
        <v>2027</v>
      </c>
      <c r="AK54" s="51">
        <f t="shared" si="56"/>
        <v>0</v>
      </c>
      <c r="AL54" s="5">
        <f t="shared" si="57"/>
        <v>0</v>
      </c>
      <c r="AM54" s="5">
        <f t="shared" si="58"/>
        <v>0</v>
      </c>
      <c r="AN54" s="5">
        <f t="shared" si="59"/>
        <v>0</v>
      </c>
      <c r="AO54" s="5">
        <f t="shared" si="60"/>
        <v>0</v>
      </c>
      <c r="AP54" s="5">
        <f t="shared" si="61"/>
        <v>0</v>
      </c>
      <c r="AQ54" s="5">
        <f t="shared" si="62"/>
        <v>0</v>
      </c>
      <c r="AR54" s="5">
        <f t="shared" si="63"/>
        <v>0</v>
      </c>
      <c r="AS54" s="5">
        <f t="shared" si="64"/>
        <v>0</v>
      </c>
      <c r="AT54" s="6">
        <f t="shared" si="65"/>
        <v>0</v>
      </c>
    </row>
    <row r="55" spans="1:46">
      <c r="A55" s="31">
        <f t="shared" si="10"/>
        <v>0</v>
      </c>
      <c r="B55" s="85">
        <v>27</v>
      </c>
      <c r="C55" s="167"/>
      <c r="D55" s="167"/>
      <c r="E55" s="167"/>
      <c r="F55" s="168"/>
      <c r="G55" s="168"/>
      <c r="H55" s="168"/>
      <c r="I55" s="168"/>
      <c r="J55" s="168"/>
      <c r="K55" s="168"/>
      <c r="L55" s="168"/>
      <c r="M55" s="168"/>
      <c r="N55" s="168"/>
      <c r="O55" s="168"/>
      <c r="P55" s="168"/>
      <c r="Q55" s="168"/>
      <c r="R55" s="168"/>
      <c r="S55" s="168"/>
      <c r="T55" s="168"/>
      <c r="U55" s="168"/>
      <c r="V55" s="169"/>
      <c r="X55" s="32">
        <f t="shared" si="14"/>
        <v>0</v>
      </c>
      <c r="Y55" s="32">
        <f t="shared" si="15"/>
        <v>0</v>
      </c>
      <c r="Z55" s="32">
        <f t="shared" si="16"/>
        <v>0</v>
      </c>
      <c r="AA55" s="32">
        <f t="shared" si="17"/>
        <v>0</v>
      </c>
      <c r="AB55" s="32">
        <f t="shared" si="18"/>
        <v>0</v>
      </c>
      <c r="AC55" s="32">
        <f t="shared" si="19"/>
        <v>0</v>
      </c>
      <c r="AD55" s="32">
        <f t="shared" si="20"/>
        <v>0</v>
      </c>
      <c r="AE55" s="32">
        <f t="shared" si="21"/>
        <v>0</v>
      </c>
      <c r="AF55" s="32">
        <f t="shared" si="22"/>
        <v>0</v>
      </c>
      <c r="AG55" s="32">
        <f t="shared" si="23"/>
        <v>0</v>
      </c>
      <c r="AI55" s="315"/>
      <c r="AJ55" s="43">
        <v>2028</v>
      </c>
      <c r="AK55" s="49">
        <f t="shared" si="56"/>
        <v>0</v>
      </c>
      <c r="AL55" s="1">
        <f t="shared" si="57"/>
        <v>0</v>
      </c>
      <c r="AM55" s="1">
        <f t="shared" si="58"/>
        <v>0</v>
      </c>
      <c r="AN55" s="1">
        <f t="shared" si="59"/>
        <v>0</v>
      </c>
      <c r="AO55" s="1">
        <f t="shared" si="60"/>
        <v>0</v>
      </c>
      <c r="AP55" s="1">
        <f t="shared" si="61"/>
        <v>0</v>
      </c>
      <c r="AQ55" s="1">
        <f t="shared" si="62"/>
        <v>0</v>
      </c>
      <c r="AR55" s="1">
        <f t="shared" si="63"/>
        <v>0</v>
      </c>
      <c r="AS55" s="1">
        <f t="shared" si="64"/>
        <v>0</v>
      </c>
      <c r="AT55" s="2">
        <f t="shared" si="65"/>
        <v>0</v>
      </c>
    </row>
    <row r="56" spans="1:46">
      <c r="A56" s="31">
        <f t="shared" si="10"/>
        <v>0</v>
      </c>
      <c r="B56" s="85">
        <v>28</v>
      </c>
      <c r="C56" s="167"/>
      <c r="D56" s="167"/>
      <c r="E56" s="167"/>
      <c r="F56" s="168"/>
      <c r="G56" s="168"/>
      <c r="H56" s="168"/>
      <c r="I56" s="168"/>
      <c r="J56" s="168"/>
      <c r="K56" s="168"/>
      <c r="L56" s="168"/>
      <c r="M56" s="168"/>
      <c r="N56" s="168"/>
      <c r="O56" s="168"/>
      <c r="P56" s="168"/>
      <c r="Q56" s="168"/>
      <c r="R56" s="168"/>
      <c r="S56" s="168"/>
      <c r="T56" s="168"/>
      <c r="U56" s="168"/>
      <c r="V56" s="169"/>
      <c r="X56" s="32">
        <f t="shared" si="14"/>
        <v>0</v>
      </c>
      <c r="Y56" s="32">
        <f t="shared" si="15"/>
        <v>0</v>
      </c>
      <c r="Z56" s="32">
        <f t="shared" si="16"/>
        <v>0</v>
      </c>
      <c r="AA56" s="32">
        <f t="shared" si="17"/>
        <v>0</v>
      </c>
      <c r="AB56" s="32">
        <f t="shared" si="18"/>
        <v>0</v>
      </c>
      <c r="AC56" s="32">
        <f t="shared" si="19"/>
        <v>0</v>
      </c>
      <c r="AD56" s="32">
        <f t="shared" si="20"/>
        <v>0</v>
      </c>
      <c r="AE56" s="32">
        <f t="shared" si="21"/>
        <v>0</v>
      </c>
      <c r="AF56" s="32">
        <f t="shared" si="22"/>
        <v>0</v>
      </c>
      <c r="AG56" s="32">
        <f t="shared" si="23"/>
        <v>0</v>
      </c>
      <c r="AI56" s="311" t="s">
        <v>14</v>
      </c>
      <c r="AJ56" s="44" t="s">
        <v>91</v>
      </c>
      <c r="AK56" s="50">
        <f t="shared" ref="AK56:AT57" si="77">SUMIF($H$29:$H$126,$AJ56,X$29:X$126)</f>
        <v>0</v>
      </c>
      <c r="AL56" s="3">
        <f t="shared" si="77"/>
        <v>0</v>
      </c>
      <c r="AM56" s="3">
        <f t="shared" si="77"/>
        <v>0</v>
      </c>
      <c r="AN56" s="3">
        <f t="shared" si="77"/>
        <v>0</v>
      </c>
      <c r="AO56" s="3">
        <f t="shared" si="77"/>
        <v>0</v>
      </c>
      <c r="AP56" s="3">
        <f t="shared" si="77"/>
        <v>0</v>
      </c>
      <c r="AQ56" s="3">
        <f t="shared" si="77"/>
        <v>0</v>
      </c>
      <c r="AR56" s="3">
        <f t="shared" si="77"/>
        <v>0</v>
      </c>
      <c r="AS56" s="3">
        <f t="shared" si="77"/>
        <v>0</v>
      </c>
      <c r="AT56" s="4">
        <f t="shared" si="77"/>
        <v>0</v>
      </c>
    </row>
    <row r="57" spans="1:46">
      <c r="A57" s="31">
        <f t="shared" si="10"/>
        <v>0</v>
      </c>
      <c r="B57" s="85">
        <v>29</v>
      </c>
      <c r="C57" s="167"/>
      <c r="D57" s="167"/>
      <c r="E57" s="167"/>
      <c r="F57" s="168"/>
      <c r="G57" s="168"/>
      <c r="H57" s="168"/>
      <c r="I57" s="168"/>
      <c r="J57" s="168"/>
      <c r="K57" s="168"/>
      <c r="L57" s="168"/>
      <c r="M57" s="168"/>
      <c r="N57" s="168"/>
      <c r="O57" s="168"/>
      <c r="P57" s="168"/>
      <c r="Q57" s="168"/>
      <c r="R57" s="168"/>
      <c r="S57" s="168"/>
      <c r="T57" s="168"/>
      <c r="U57" s="168"/>
      <c r="V57" s="169"/>
      <c r="X57" s="32">
        <f t="shared" si="14"/>
        <v>0</v>
      </c>
      <c r="Y57" s="32">
        <f t="shared" si="15"/>
        <v>0</v>
      </c>
      <c r="Z57" s="32">
        <f t="shared" si="16"/>
        <v>0</v>
      </c>
      <c r="AA57" s="32">
        <f t="shared" si="17"/>
        <v>0</v>
      </c>
      <c r="AB57" s="32">
        <f t="shared" si="18"/>
        <v>0</v>
      </c>
      <c r="AC57" s="32">
        <f t="shared" si="19"/>
        <v>0</v>
      </c>
      <c r="AD57" s="32">
        <f t="shared" si="20"/>
        <v>0</v>
      </c>
      <c r="AE57" s="32">
        <f t="shared" si="21"/>
        <v>0</v>
      </c>
      <c r="AF57" s="32">
        <f t="shared" si="22"/>
        <v>0</v>
      </c>
      <c r="AG57" s="32">
        <f t="shared" si="23"/>
        <v>0</v>
      </c>
      <c r="AI57" s="312"/>
      <c r="AJ57" s="59" t="s">
        <v>92</v>
      </c>
      <c r="AK57" s="60">
        <f t="shared" si="77"/>
        <v>0</v>
      </c>
      <c r="AL57" s="61">
        <f t="shared" si="77"/>
        <v>0</v>
      </c>
      <c r="AM57" s="61">
        <f t="shared" si="77"/>
        <v>0</v>
      </c>
      <c r="AN57" s="61">
        <f t="shared" si="77"/>
        <v>0</v>
      </c>
      <c r="AO57" s="61">
        <f t="shared" si="77"/>
        <v>0</v>
      </c>
      <c r="AP57" s="61">
        <f t="shared" si="77"/>
        <v>0</v>
      </c>
      <c r="AQ57" s="61">
        <f t="shared" si="77"/>
        <v>0</v>
      </c>
      <c r="AR57" s="61">
        <f t="shared" si="77"/>
        <v>0</v>
      </c>
      <c r="AS57" s="61">
        <f t="shared" si="77"/>
        <v>0</v>
      </c>
      <c r="AT57" s="62">
        <f t="shared" si="77"/>
        <v>0</v>
      </c>
    </row>
    <row r="58" spans="1:46">
      <c r="A58" s="31">
        <f t="shared" si="10"/>
        <v>0</v>
      </c>
      <c r="B58" s="85">
        <v>30</v>
      </c>
      <c r="C58" s="167"/>
      <c r="D58" s="167"/>
      <c r="E58" s="167"/>
      <c r="F58" s="168"/>
      <c r="G58" s="168"/>
      <c r="H58" s="168"/>
      <c r="I58" s="168"/>
      <c r="J58" s="168"/>
      <c r="K58" s="168"/>
      <c r="L58" s="168"/>
      <c r="M58" s="168"/>
      <c r="N58" s="168"/>
      <c r="O58" s="168"/>
      <c r="P58" s="168"/>
      <c r="Q58" s="168"/>
      <c r="R58" s="168"/>
      <c r="S58" s="168"/>
      <c r="T58" s="168"/>
      <c r="U58" s="168"/>
      <c r="V58" s="169"/>
      <c r="X58" s="32">
        <f t="shared" si="14"/>
        <v>0</v>
      </c>
      <c r="Y58" s="32">
        <f t="shared" si="15"/>
        <v>0</v>
      </c>
      <c r="Z58" s="32">
        <f t="shared" si="16"/>
        <v>0</v>
      </c>
      <c r="AA58" s="32">
        <f t="shared" si="17"/>
        <v>0</v>
      </c>
      <c r="AB58" s="32">
        <f t="shared" si="18"/>
        <v>0</v>
      </c>
      <c r="AC58" s="32">
        <f t="shared" si="19"/>
        <v>0</v>
      </c>
      <c r="AD58" s="32">
        <f t="shared" si="20"/>
        <v>0</v>
      </c>
      <c r="AE58" s="32">
        <f t="shared" si="21"/>
        <v>0</v>
      </c>
      <c r="AF58" s="32">
        <f t="shared" si="22"/>
        <v>0</v>
      </c>
      <c r="AG58" s="32">
        <f t="shared" si="23"/>
        <v>0</v>
      </c>
      <c r="AI58" s="311" t="s">
        <v>10</v>
      </c>
      <c r="AJ58" s="44" t="s">
        <v>102</v>
      </c>
      <c r="AK58" s="50">
        <f t="shared" ref="AK58:AT59" si="78">SUMIF($I$29:$I$126,$AJ58,X$29:X$126)</f>
        <v>0</v>
      </c>
      <c r="AL58" s="3">
        <f t="shared" si="78"/>
        <v>0</v>
      </c>
      <c r="AM58" s="3">
        <f t="shared" si="78"/>
        <v>0</v>
      </c>
      <c r="AN58" s="3">
        <f t="shared" si="78"/>
        <v>0</v>
      </c>
      <c r="AO58" s="3">
        <f t="shared" si="78"/>
        <v>0</v>
      </c>
      <c r="AP58" s="3">
        <f t="shared" si="78"/>
        <v>0</v>
      </c>
      <c r="AQ58" s="3">
        <f t="shared" si="78"/>
        <v>0</v>
      </c>
      <c r="AR58" s="3">
        <f t="shared" si="78"/>
        <v>0</v>
      </c>
      <c r="AS58" s="3">
        <f t="shared" si="78"/>
        <v>0</v>
      </c>
      <c r="AT58" s="4">
        <f t="shared" si="78"/>
        <v>0</v>
      </c>
    </row>
    <row r="59" spans="1:46">
      <c r="A59" s="31">
        <f t="shared" si="10"/>
        <v>0</v>
      </c>
      <c r="B59" s="85">
        <v>31</v>
      </c>
      <c r="C59" s="167"/>
      <c r="D59" s="167"/>
      <c r="E59" s="167"/>
      <c r="F59" s="168"/>
      <c r="G59" s="168"/>
      <c r="H59" s="168"/>
      <c r="I59" s="168"/>
      <c r="J59" s="168"/>
      <c r="K59" s="168"/>
      <c r="L59" s="168"/>
      <c r="M59" s="168"/>
      <c r="N59" s="168"/>
      <c r="O59" s="168"/>
      <c r="P59" s="168"/>
      <c r="Q59" s="168"/>
      <c r="R59" s="168"/>
      <c r="S59" s="168"/>
      <c r="T59" s="168"/>
      <c r="U59" s="168"/>
      <c r="V59" s="169"/>
      <c r="X59" s="32">
        <f t="shared" si="14"/>
        <v>0</v>
      </c>
      <c r="Y59" s="32">
        <f t="shared" si="15"/>
        <v>0</v>
      </c>
      <c r="Z59" s="32">
        <f t="shared" si="16"/>
        <v>0</v>
      </c>
      <c r="AA59" s="32">
        <f t="shared" si="17"/>
        <v>0</v>
      </c>
      <c r="AB59" s="32">
        <f t="shared" si="18"/>
        <v>0</v>
      </c>
      <c r="AC59" s="32">
        <f t="shared" si="19"/>
        <v>0</v>
      </c>
      <c r="AD59" s="32">
        <f t="shared" si="20"/>
        <v>0</v>
      </c>
      <c r="AE59" s="32">
        <f t="shared" si="21"/>
        <v>0</v>
      </c>
      <c r="AF59" s="32">
        <f t="shared" si="22"/>
        <v>0</v>
      </c>
      <c r="AG59" s="32">
        <f t="shared" si="23"/>
        <v>0</v>
      </c>
      <c r="AI59" s="312"/>
      <c r="AJ59" s="43" t="s">
        <v>106</v>
      </c>
      <c r="AK59" s="49">
        <f t="shared" si="78"/>
        <v>0</v>
      </c>
      <c r="AL59" s="1">
        <f t="shared" si="78"/>
        <v>0</v>
      </c>
      <c r="AM59" s="1">
        <f t="shared" si="78"/>
        <v>0</v>
      </c>
      <c r="AN59" s="1">
        <f t="shared" si="78"/>
        <v>0</v>
      </c>
      <c r="AO59" s="1">
        <f t="shared" si="78"/>
        <v>0</v>
      </c>
      <c r="AP59" s="1">
        <f t="shared" si="78"/>
        <v>0</v>
      </c>
      <c r="AQ59" s="1">
        <f t="shared" si="78"/>
        <v>0</v>
      </c>
      <c r="AR59" s="1">
        <f t="shared" si="78"/>
        <v>0</v>
      </c>
      <c r="AS59" s="1">
        <f t="shared" si="78"/>
        <v>0</v>
      </c>
      <c r="AT59" s="2">
        <f t="shared" si="78"/>
        <v>0</v>
      </c>
    </row>
    <row r="60" spans="1:46">
      <c r="A60" s="31">
        <f t="shared" si="10"/>
        <v>0</v>
      </c>
      <c r="B60" s="85">
        <v>32</v>
      </c>
      <c r="C60" s="167"/>
      <c r="D60" s="167"/>
      <c r="E60" s="167"/>
      <c r="F60" s="168"/>
      <c r="G60" s="168"/>
      <c r="H60" s="168"/>
      <c r="I60" s="168"/>
      <c r="J60" s="168"/>
      <c r="K60" s="168"/>
      <c r="L60" s="168"/>
      <c r="M60" s="168"/>
      <c r="N60" s="168"/>
      <c r="O60" s="168"/>
      <c r="P60" s="168"/>
      <c r="Q60" s="168"/>
      <c r="R60" s="168"/>
      <c r="S60" s="168"/>
      <c r="T60" s="168"/>
      <c r="U60" s="168"/>
      <c r="V60" s="169"/>
      <c r="X60" s="32">
        <f t="shared" si="14"/>
        <v>0</v>
      </c>
      <c r="Y60" s="32">
        <f t="shared" si="15"/>
        <v>0</v>
      </c>
      <c r="Z60" s="32">
        <f t="shared" si="16"/>
        <v>0</v>
      </c>
      <c r="AA60" s="32">
        <f t="shared" si="17"/>
        <v>0</v>
      </c>
      <c r="AB60" s="32">
        <f t="shared" si="18"/>
        <v>0</v>
      </c>
      <c r="AC60" s="32">
        <f t="shared" si="19"/>
        <v>0</v>
      </c>
      <c r="AD60" s="32">
        <f t="shared" si="20"/>
        <v>0</v>
      </c>
      <c r="AE60" s="32">
        <f t="shared" si="21"/>
        <v>0</v>
      </c>
      <c r="AF60" s="32">
        <f t="shared" si="22"/>
        <v>0</v>
      </c>
      <c r="AG60" s="32">
        <f t="shared" si="23"/>
        <v>0</v>
      </c>
      <c r="AI60" s="311" t="s">
        <v>98</v>
      </c>
      <c r="AJ60" s="44" t="s">
        <v>102</v>
      </c>
      <c r="AK60" s="50">
        <f t="shared" ref="AK60:AT61" si="79">SUMIF($J$29:$J$126,$AJ60,X$29:X$126)</f>
        <v>0</v>
      </c>
      <c r="AL60" s="3">
        <f t="shared" si="79"/>
        <v>0</v>
      </c>
      <c r="AM60" s="3">
        <f t="shared" si="79"/>
        <v>0</v>
      </c>
      <c r="AN60" s="3">
        <f t="shared" si="79"/>
        <v>0</v>
      </c>
      <c r="AO60" s="3">
        <f t="shared" si="79"/>
        <v>0</v>
      </c>
      <c r="AP60" s="3">
        <f t="shared" si="79"/>
        <v>0</v>
      </c>
      <c r="AQ60" s="3">
        <f t="shared" si="79"/>
        <v>0</v>
      </c>
      <c r="AR60" s="3">
        <f t="shared" si="79"/>
        <v>0</v>
      </c>
      <c r="AS60" s="3">
        <f t="shared" si="79"/>
        <v>0</v>
      </c>
      <c r="AT60" s="4">
        <f t="shared" si="79"/>
        <v>0</v>
      </c>
    </row>
    <row r="61" spans="1:46">
      <c r="A61" s="31">
        <f t="shared" ref="A61:A90" si="80">IF(G61=0,0,IF(OR(G61=KR-1,G61=KR),0,1))</f>
        <v>0</v>
      </c>
      <c r="B61" s="85">
        <v>33</v>
      </c>
      <c r="C61" s="167"/>
      <c r="D61" s="167"/>
      <c r="E61" s="167"/>
      <c r="F61" s="168"/>
      <c r="G61" s="168"/>
      <c r="H61" s="168"/>
      <c r="I61" s="168"/>
      <c r="J61" s="168"/>
      <c r="K61" s="168"/>
      <c r="L61" s="168"/>
      <c r="M61" s="168"/>
      <c r="N61" s="168"/>
      <c r="O61" s="168"/>
      <c r="P61" s="168"/>
      <c r="Q61" s="168"/>
      <c r="R61" s="168"/>
      <c r="S61" s="168"/>
      <c r="T61" s="168"/>
      <c r="U61" s="168"/>
      <c r="V61" s="169"/>
      <c r="X61" s="32">
        <f t="shared" si="14"/>
        <v>0</v>
      </c>
      <c r="Y61" s="32">
        <f t="shared" si="15"/>
        <v>0</v>
      </c>
      <c r="Z61" s="32">
        <f t="shared" si="16"/>
        <v>0</v>
      </c>
      <c r="AA61" s="32">
        <f t="shared" si="17"/>
        <v>0</v>
      </c>
      <c r="AB61" s="32">
        <f t="shared" si="18"/>
        <v>0</v>
      </c>
      <c r="AC61" s="32">
        <f t="shared" si="19"/>
        <v>0</v>
      </c>
      <c r="AD61" s="32">
        <f t="shared" si="20"/>
        <v>0</v>
      </c>
      <c r="AE61" s="32">
        <f t="shared" si="21"/>
        <v>0</v>
      </c>
      <c r="AF61" s="32">
        <f t="shared" si="22"/>
        <v>0</v>
      </c>
      <c r="AG61" s="32">
        <f t="shared" si="23"/>
        <v>0</v>
      </c>
      <c r="AI61" s="312"/>
      <c r="AJ61" s="43" t="s">
        <v>106</v>
      </c>
      <c r="AK61" s="49">
        <f t="shared" si="79"/>
        <v>0</v>
      </c>
      <c r="AL61" s="1">
        <f t="shared" si="79"/>
        <v>0</v>
      </c>
      <c r="AM61" s="1">
        <f t="shared" si="79"/>
        <v>0</v>
      </c>
      <c r="AN61" s="1">
        <f t="shared" si="79"/>
        <v>0</v>
      </c>
      <c r="AO61" s="1">
        <f t="shared" si="79"/>
        <v>0</v>
      </c>
      <c r="AP61" s="1">
        <f t="shared" si="79"/>
        <v>0</v>
      </c>
      <c r="AQ61" s="1">
        <f t="shared" si="79"/>
        <v>0</v>
      </c>
      <c r="AR61" s="1">
        <f t="shared" si="79"/>
        <v>0</v>
      </c>
      <c r="AS61" s="1">
        <f t="shared" si="79"/>
        <v>0</v>
      </c>
      <c r="AT61" s="2">
        <f t="shared" si="79"/>
        <v>0</v>
      </c>
    </row>
    <row r="62" spans="1:46">
      <c r="A62" s="31">
        <f t="shared" si="80"/>
        <v>0</v>
      </c>
      <c r="B62" s="85">
        <v>34</v>
      </c>
      <c r="C62" s="167"/>
      <c r="D62" s="167"/>
      <c r="E62" s="167"/>
      <c r="F62" s="168"/>
      <c r="G62" s="168"/>
      <c r="H62" s="168"/>
      <c r="I62" s="168"/>
      <c r="J62" s="168"/>
      <c r="K62" s="168"/>
      <c r="L62" s="168"/>
      <c r="M62" s="168"/>
      <c r="N62" s="168"/>
      <c r="O62" s="168"/>
      <c r="P62" s="168"/>
      <c r="Q62" s="168"/>
      <c r="R62" s="168"/>
      <c r="S62" s="168"/>
      <c r="T62" s="168"/>
      <c r="U62" s="168"/>
      <c r="V62" s="169"/>
      <c r="X62" s="32">
        <f t="shared" si="14"/>
        <v>0</v>
      </c>
      <c r="Y62" s="32">
        <f t="shared" si="15"/>
        <v>0</v>
      </c>
      <c r="Z62" s="32">
        <f t="shared" si="16"/>
        <v>0</v>
      </c>
      <c r="AA62" s="32">
        <f t="shared" si="17"/>
        <v>0</v>
      </c>
      <c r="AB62" s="32">
        <f t="shared" si="18"/>
        <v>0</v>
      </c>
      <c r="AC62" s="32">
        <f t="shared" si="19"/>
        <v>0</v>
      </c>
      <c r="AD62" s="32">
        <f t="shared" si="20"/>
        <v>0</v>
      </c>
      <c r="AE62" s="32">
        <f t="shared" si="21"/>
        <v>0</v>
      </c>
      <c r="AF62" s="32">
        <f t="shared" si="22"/>
        <v>0</v>
      </c>
      <c r="AG62" s="32">
        <f t="shared" si="23"/>
        <v>0</v>
      </c>
      <c r="AI62" s="311" t="s">
        <v>99</v>
      </c>
      <c r="AJ62" s="44" t="s">
        <v>102</v>
      </c>
      <c r="AK62" s="50">
        <f t="shared" ref="AK62:AT63" si="81">SUMIF($K$29:$K$126,$AJ62,X$29:X$126)</f>
        <v>0</v>
      </c>
      <c r="AL62" s="3">
        <f t="shared" si="81"/>
        <v>0</v>
      </c>
      <c r="AM62" s="3">
        <f t="shared" si="81"/>
        <v>0</v>
      </c>
      <c r="AN62" s="3">
        <f t="shared" si="81"/>
        <v>0</v>
      </c>
      <c r="AO62" s="3">
        <f t="shared" si="81"/>
        <v>0</v>
      </c>
      <c r="AP62" s="3">
        <f t="shared" si="81"/>
        <v>0</v>
      </c>
      <c r="AQ62" s="3">
        <f t="shared" si="81"/>
        <v>0</v>
      </c>
      <c r="AR62" s="3">
        <f t="shared" si="81"/>
        <v>0</v>
      </c>
      <c r="AS62" s="3">
        <f t="shared" si="81"/>
        <v>0</v>
      </c>
      <c r="AT62" s="4">
        <f t="shared" si="81"/>
        <v>0</v>
      </c>
    </row>
    <row r="63" spans="1:46">
      <c r="A63" s="31">
        <f t="shared" si="80"/>
        <v>0</v>
      </c>
      <c r="B63" s="85">
        <v>35</v>
      </c>
      <c r="C63" s="167"/>
      <c r="D63" s="167"/>
      <c r="E63" s="167"/>
      <c r="F63" s="168"/>
      <c r="G63" s="168"/>
      <c r="H63" s="168"/>
      <c r="I63" s="168"/>
      <c r="J63" s="168"/>
      <c r="K63" s="168"/>
      <c r="L63" s="168"/>
      <c r="M63" s="168"/>
      <c r="N63" s="168"/>
      <c r="O63" s="168"/>
      <c r="P63" s="168"/>
      <c r="Q63" s="168"/>
      <c r="R63" s="168"/>
      <c r="S63" s="168"/>
      <c r="T63" s="168"/>
      <c r="U63" s="168"/>
      <c r="V63" s="169"/>
      <c r="X63" s="32">
        <f t="shared" si="14"/>
        <v>0</v>
      </c>
      <c r="Y63" s="32">
        <f t="shared" si="15"/>
        <v>0</v>
      </c>
      <c r="Z63" s="32">
        <f t="shared" si="16"/>
        <v>0</v>
      </c>
      <c r="AA63" s="32">
        <f t="shared" si="17"/>
        <v>0</v>
      </c>
      <c r="AB63" s="32">
        <f t="shared" si="18"/>
        <v>0</v>
      </c>
      <c r="AC63" s="32">
        <f t="shared" si="19"/>
        <v>0</v>
      </c>
      <c r="AD63" s="32">
        <f t="shared" si="20"/>
        <v>0</v>
      </c>
      <c r="AE63" s="32">
        <f t="shared" si="21"/>
        <v>0</v>
      </c>
      <c r="AF63" s="32">
        <f t="shared" si="22"/>
        <v>0</v>
      </c>
      <c r="AG63" s="32">
        <f t="shared" si="23"/>
        <v>0</v>
      </c>
      <c r="AI63" s="312"/>
      <c r="AJ63" s="43" t="s">
        <v>106</v>
      </c>
      <c r="AK63" s="49">
        <f t="shared" si="81"/>
        <v>0</v>
      </c>
      <c r="AL63" s="1">
        <f t="shared" si="81"/>
        <v>0</v>
      </c>
      <c r="AM63" s="1">
        <f t="shared" si="81"/>
        <v>0</v>
      </c>
      <c r="AN63" s="1">
        <f t="shared" si="81"/>
        <v>0</v>
      </c>
      <c r="AO63" s="1">
        <f t="shared" si="81"/>
        <v>0</v>
      </c>
      <c r="AP63" s="1">
        <f t="shared" si="81"/>
        <v>0</v>
      </c>
      <c r="AQ63" s="1">
        <f t="shared" si="81"/>
        <v>0</v>
      </c>
      <c r="AR63" s="1">
        <f t="shared" si="81"/>
        <v>0</v>
      </c>
      <c r="AS63" s="1">
        <f t="shared" si="81"/>
        <v>0</v>
      </c>
      <c r="AT63" s="2">
        <f t="shared" si="81"/>
        <v>0</v>
      </c>
    </row>
    <row r="64" spans="1:46">
      <c r="A64" s="31">
        <f t="shared" si="80"/>
        <v>0</v>
      </c>
      <c r="B64" s="85">
        <v>36</v>
      </c>
      <c r="C64" s="167"/>
      <c r="D64" s="167"/>
      <c r="E64" s="167"/>
      <c r="F64" s="168"/>
      <c r="G64" s="168"/>
      <c r="H64" s="168"/>
      <c r="I64" s="168"/>
      <c r="J64" s="168"/>
      <c r="K64" s="168"/>
      <c r="L64" s="168"/>
      <c r="M64" s="168"/>
      <c r="N64" s="168"/>
      <c r="O64" s="168"/>
      <c r="P64" s="168"/>
      <c r="Q64" s="168"/>
      <c r="R64" s="168"/>
      <c r="S64" s="168"/>
      <c r="T64" s="168"/>
      <c r="U64" s="168"/>
      <c r="V64" s="169"/>
      <c r="X64" s="32">
        <f t="shared" si="14"/>
        <v>0</v>
      </c>
      <c r="Y64" s="32">
        <f t="shared" si="15"/>
        <v>0</v>
      </c>
      <c r="Z64" s="32">
        <f t="shared" si="16"/>
        <v>0</v>
      </c>
      <c r="AA64" s="32">
        <f t="shared" si="17"/>
        <v>0</v>
      </c>
      <c r="AB64" s="32">
        <f t="shared" si="18"/>
        <v>0</v>
      </c>
      <c r="AC64" s="32">
        <f t="shared" si="19"/>
        <v>0</v>
      </c>
      <c r="AD64" s="32">
        <f t="shared" si="20"/>
        <v>0</v>
      </c>
      <c r="AE64" s="32">
        <f t="shared" si="21"/>
        <v>0</v>
      </c>
      <c r="AF64" s="32">
        <f t="shared" si="22"/>
        <v>0</v>
      </c>
      <c r="AG64" s="32">
        <f t="shared" si="23"/>
        <v>0</v>
      </c>
      <c r="AI64" s="322" t="s">
        <v>11</v>
      </c>
      <c r="AJ64" s="44" t="s">
        <v>102</v>
      </c>
      <c r="AK64" s="15">
        <f t="shared" ref="AK64:AT65" si="82">SUMIF($L$29:$L$126,$AJ64,X$29:X$126)</f>
        <v>0</v>
      </c>
      <c r="AL64" s="9">
        <f t="shared" si="82"/>
        <v>0</v>
      </c>
      <c r="AM64" s="9">
        <f t="shared" si="82"/>
        <v>0</v>
      </c>
      <c r="AN64" s="9">
        <f t="shared" si="82"/>
        <v>0</v>
      </c>
      <c r="AO64" s="9">
        <f t="shared" si="82"/>
        <v>0</v>
      </c>
      <c r="AP64" s="9">
        <f t="shared" si="82"/>
        <v>0</v>
      </c>
      <c r="AQ64" s="9">
        <f t="shared" si="82"/>
        <v>0</v>
      </c>
      <c r="AR64" s="9">
        <f t="shared" si="82"/>
        <v>0</v>
      </c>
      <c r="AS64" s="9">
        <f t="shared" si="82"/>
        <v>0</v>
      </c>
      <c r="AT64" s="10">
        <f t="shared" si="82"/>
        <v>0</v>
      </c>
    </row>
    <row r="65" spans="1:46" ht="13.5" thickBot="1">
      <c r="A65" s="31">
        <f t="shared" si="80"/>
        <v>0</v>
      </c>
      <c r="B65" s="85">
        <v>37</v>
      </c>
      <c r="C65" s="167"/>
      <c r="D65" s="167"/>
      <c r="E65" s="167"/>
      <c r="F65" s="168"/>
      <c r="G65" s="168"/>
      <c r="H65" s="168"/>
      <c r="I65" s="168"/>
      <c r="J65" s="168"/>
      <c r="K65" s="168"/>
      <c r="L65" s="168"/>
      <c r="M65" s="168"/>
      <c r="N65" s="168"/>
      <c r="O65" s="168"/>
      <c r="P65" s="168"/>
      <c r="Q65" s="168"/>
      <c r="R65" s="168"/>
      <c r="S65" s="168"/>
      <c r="T65" s="168"/>
      <c r="U65" s="168"/>
      <c r="V65" s="169"/>
      <c r="X65" s="32">
        <f t="shared" si="14"/>
        <v>0</v>
      </c>
      <c r="Y65" s="32">
        <f t="shared" si="15"/>
        <v>0</v>
      </c>
      <c r="Z65" s="32">
        <f t="shared" si="16"/>
        <v>0</v>
      </c>
      <c r="AA65" s="32">
        <f t="shared" si="17"/>
        <v>0</v>
      </c>
      <c r="AB65" s="32">
        <f t="shared" si="18"/>
        <v>0</v>
      </c>
      <c r="AC65" s="32">
        <f t="shared" si="19"/>
        <v>0</v>
      </c>
      <c r="AD65" s="32">
        <f t="shared" si="20"/>
        <v>0</v>
      </c>
      <c r="AE65" s="32">
        <f t="shared" si="21"/>
        <v>0</v>
      </c>
      <c r="AF65" s="32">
        <f t="shared" si="22"/>
        <v>0</v>
      </c>
      <c r="AG65" s="32">
        <f t="shared" si="23"/>
        <v>0</v>
      </c>
      <c r="AI65" s="323"/>
      <c r="AJ65" s="46" t="s">
        <v>106</v>
      </c>
      <c r="AK65" s="52">
        <f t="shared" si="82"/>
        <v>0</v>
      </c>
      <c r="AL65" s="11">
        <f t="shared" si="82"/>
        <v>0</v>
      </c>
      <c r="AM65" s="11">
        <f t="shared" si="82"/>
        <v>0</v>
      </c>
      <c r="AN65" s="11">
        <f t="shared" si="82"/>
        <v>0</v>
      </c>
      <c r="AO65" s="11">
        <f t="shared" si="82"/>
        <v>0</v>
      </c>
      <c r="AP65" s="11">
        <f t="shared" si="82"/>
        <v>0</v>
      </c>
      <c r="AQ65" s="11">
        <f t="shared" si="82"/>
        <v>0</v>
      </c>
      <c r="AR65" s="11">
        <f t="shared" si="82"/>
        <v>0</v>
      </c>
      <c r="AS65" s="11">
        <f t="shared" si="82"/>
        <v>0</v>
      </c>
      <c r="AT65" s="12">
        <f t="shared" si="82"/>
        <v>0</v>
      </c>
    </row>
    <row r="66" spans="1:46" ht="13.5" thickBot="1">
      <c r="A66" s="31">
        <f t="shared" si="80"/>
        <v>0</v>
      </c>
      <c r="B66" s="85">
        <v>38</v>
      </c>
      <c r="C66" s="167"/>
      <c r="D66" s="167"/>
      <c r="E66" s="167"/>
      <c r="F66" s="168"/>
      <c r="G66" s="168"/>
      <c r="H66" s="168"/>
      <c r="I66" s="168"/>
      <c r="J66" s="168"/>
      <c r="K66" s="168"/>
      <c r="L66" s="168"/>
      <c r="M66" s="168"/>
      <c r="N66" s="168"/>
      <c r="O66" s="168"/>
      <c r="P66" s="168"/>
      <c r="Q66" s="168"/>
      <c r="R66" s="168"/>
      <c r="S66" s="168"/>
      <c r="T66" s="168"/>
      <c r="U66" s="168"/>
      <c r="V66" s="169"/>
      <c r="X66" s="32">
        <f t="shared" si="14"/>
        <v>0</v>
      </c>
      <c r="Y66" s="32">
        <f t="shared" si="15"/>
        <v>0</v>
      </c>
      <c r="Z66" s="32">
        <f t="shared" si="16"/>
        <v>0</v>
      </c>
      <c r="AA66" s="32">
        <f t="shared" si="17"/>
        <v>0</v>
      </c>
      <c r="AB66" s="32">
        <f t="shared" si="18"/>
        <v>0</v>
      </c>
      <c r="AC66" s="32">
        <f t="shared" si="19"/>
        <v>0</v>
      </c>
      <c r="AD66" s="32">
        <f t="shared" si="20"/>
        <v>0</v>
      </c>
      <c r="AE66" s="32">
        <f t="shared" si="21"/>
        <v>0</v>
      </c>
      <c r="AF66" s="32">
        <f t="shared" si="22"/>
        <v>0</v>
      </c>
      <c r="AG66" s="32">
        <f t="shared" si="23"/>
        <v>0</v>
      </c>
      <c r="AI66" s="194"/>
      <c r="AJ66" s="195"/>
      <c r="AK66" s="67"/>
      <c r="AL66" s="68"/>
      <c r="AM66" s="68"/>
      <c r="AN66" s="68"/>
      <c r="AO66" s="68"/>
      <c r="AP66" s="68"/>
      <c r="AQ66" s="68"/>
      <c r="AR66" s="68"/>
      <c r="AS66" s="68"/>
      <c r="AT66" s="69"/>
    </row>
    <row r="67" spans="1:46">
      <c r="A67" s="31">
        <f t="shared" si="80"/>
        <v>0</v>
      </c>
      <c r="B67" s="85">
        <v>39</v>
      </c>
      <c r="C67" s="167"/>
      <c r="D67" s="167"/>
      <c r="E67" s="167"/>
      <c r="F67" s="168"/>
      <c r="G67" s="168"/>
      <c r="H67" s="168"/>
      <c r="I67" s="168"/>
      <c r="J67" s="168"/>
      <c r="K67" s="168"/>
      <c r="L67" s="168"/>
      <c r="M67" s="168"/>
      <c r="N67" s="168"/>
      <c r="O67" s="168"/>
      <c r="P67" s="168"/>
      <c r="Q67" s="168"/>
      <c r="R67" s="168"/>
      <c r="S67" s="168"/>
      <c r="T67" s="168"/>
      <c r="U67" s="168"/>
      <c r="V67" s="169"/>
      <c r="X67" s="32">
        <f t="shared" si="14"/>
        <v>0</v>
      </c>
      <c r="Y67" s="32">
        <f t="shared" si="15"/>
        <v>0</v>
      </c>
      <c r="Z67" s="32">
        <f t="shared" si="16"/>
        <v>0</v>
      </c>
      <c r="AA67" s="32">
        <f t="shared" si="17"/>
        <v>0</v>
      </c>
      <c r="AB67" s="32">
        <f t="shared" si="18"/>
        <v>0</v>
      </c>
      <c r="AC67" s="32">
        <f t="shared" si="19"/>
        <v>0</v>
      </c>
      <c r="AD67" s="32">
        <f t="shared" si="20"/>
        <v>0</v>
      </c>
      <c r="AE67" s="32">
        <f t="shared" si="21"/>
        <v>0</v>
      </c>
      <c r="AF67" s="32">
        <f t="shared" si="22"/>
        <v>0</v>
      </c>
      <c r="AG67" s="32">
        <f t="shared" si="23"/>
        <v>0</v>
      </c>
      <c r="AI67" s="314" t="s">
        <v>24</v>
      </c>
      <c r="AJ67" s="193">
        <v>2007</v>
      </c>
      <c r="AK67" s="80">
        <f t="shared" ref="AK67:AT67" si="83">IF(AK34&gt;0,IF(AK$6+KR-$AJ34&gt;0,AK$6+KR-$AJ34,0),0)</f>
        <v>0</v>
      </c>
      <c r="AL67" s="81">
        <f t="shared" si="83"/>
        <v>0</v>
      </c>
      <c r="AM67" s="81">
        <f t="shared" si="83"/>
        <v>0</v>
      </c>
      <c r="AN67" s="81">
        <f t="shared" si="83"/>
        <v>0</v>
      </c>
      <c r="AO67" s="81">
        <f t="shared" si="83"/>
        <v>0</v>
      </c>
      <c r="AP67" s="81">
        <f t="shared" si="83"/>
        <v>0</v>
      </c>
      <c r="AQ67" s="81">
        <f t="shared" si="83"/>
        <v>0</v>
      </c>
      <c r="AR67" s="81">
        <f t="shared" si="83"/>
        <v>0</v>
      </c>
      <c r="AS67" s="81">
        <f t="shared" si="83"/>
        <v>0</v>
      </c>
      <c r="AT67" s="82">
        <f t="shared" si="83"/>
        <v>0</v>
      </c>
    </row>
    <row r="68" spans="1:46">
      <c r="A68" s="31">
        <f t="shared" si="80"/>
        <v>0</v>
      </c>
      <c r="B68" s="85">
        <v>40</v>
      </c>
      <c r="C68" s="167"/>
      <c r="D68" s="167"/>
      <c r="E68" s="167"/>
      <c r="F68" s="168"/>
      <c r="G68" s="168"/>
      <c r="H68" s="168"/>
      <c r="I68" s="168"/>
      <c r="J68" s="168"/>
      <c r="K68" s="168"/>
      <c r="L68" s="168"/>
      <c r="M68" s="168"/>
      <c r="N68" s="168"/>
      <c r="O68" s="168"/>
      <c r="P68" s="168"/>
      <c r="Q68" s="168"/>
      <c r="R68" s="168"/>
      <c r="S68" s="168"/>
      <c r="T68" s="168"/>
      <c r="U68" s="168"/>
      <c r="V68" s="169"/>
      <c r="X68" s="32">
        <f t="shared" si="14"/>
        <v>0</v>
      </c>
      <c r="Y68" s="32">
        <f t="shared" si="15"/>
        <v>0</v>
      </c>
      <c r="Z68" s="32">
        <f t="shared" si="16"/>
        <v>0</v>
      </c>
      <c r="AA68" s="32">
        <f t="shared" si="17"/>
        <v>0</v>
      </c>
      <c r="AB68" s="32">
        <f t="shared" si="18"/>
        <v>0</v>
      </c>
      <c r="AC68" s="32">
        <f t="shared" si="19"/>
        <v>0</v>
      </c>
      <c r="AD68" s="32">
        <f t="shared" si="20"/>
        <v>0</v>
      </c>
      <c r="AE68" s="32">
        <f t="shared" si="21"/>
        <v>0</v>
      </c>
      <c r="AF68" s="32">
        <f t="shared" si="22"/>
        <v>0</v>
      </c>
      <c r="AG68" s="32">
        <f t="shared" si="23"/>
        <v>0</v>
      </c>
      <c r="AI68" s="314"/>
      <c r="AJ68" s="45">
        <v>2008</v>
      </c>
      <c r="AK68" s="51">
        <f t="shared" ref="AK68:AT68" si="84">IF(AK35&gt;0,IF(AK$6+KR-$AJ35&gt;0,AK$6+KR-$AJ35,0),0)</f>
        <v>0</v>
      </c>
      <c r="AL68" s="5">
        <f t="shared" si="84"/>
        <v>0</v>
      </c>
      <c r="AM68" s="5">
        <f t="shared" si="84"/>
        <v>0</v>
      </c>
      <c r="AN68" s="5">
        <f t="shared" si="84"/>
        <v>0</v>
      </c>
      <c r="AO68" s="5">
        <f t="shared" si="84"/>
        <v>0</v>
      </c>
      <c r="AP68" s="5">
        <f t="shared" si="84"/>
        <v>0</v>
      </c>
      <c r="AQ68" s="5">
        <f t="shared" si="84"/>
        <v>0</v>
      </c>
      <c r="AR68" s="5">
        <f t="shared" si="84"/>
        <v>0</v>
      </c>
      <c r="AS68" s="5">
        <f t="shared" si="84"/>
        <v>0</v>
      </c>
      <c r="AT68" s="6">
        <f t="shared" si="84"/>
        <v>0</v>
      </c>
    </row>
    <row r="69" spans="1:46">
      <c r="A69" s="31">
        <f t="shared" si="80"/>
        <v>0</v>
      </c>
      <c r="B69" s="85">
        <v>41</v>
      </c>
      <c r="C69" s="167"/>
      <c r="D69" s="167"/>
      <c r="E69" s="167"/>
      <c r="F69" s="168"/>
      <c r="G69" s="168"/>
      <c r="H69" s="168"/>
      <c r="I69" s="168"/>
      <c r="J69" s="168"/>
      <c r="K69" s="168"/>
      <c r="L69" s="168"/>
      <c r="M69" s="168"/>
      <c r="N69" s="168"/>
      <c r="O69" s="168"/>
      <c r="P69" s="168"/>
      <c r="Q69" s="168"/>
      <c r="R69" s="168"/>
      <c r="S69" s="168"/>
      <c r="T69" s="168"/>
      <c r="U69" s="168"/>
      <c r="V69" s="169"/>
      <c r="X69" s="32">
        <f t="shared" si="14"/>
        <v>0</v>
      </c>
      <c r="Y69" s="32">
        <f t="shared" si="15"/>
        <v>0</v>
      </c>
      <c r="Z69" s="32">
        <f t="shared" si="16"/>
        <v>0</v>
      </c>
      <c r="AA69" s="32">
        <f t="shared" si="17"/>
        <v>0</v>
      </c>
      <c r="AB69" s="32">
        <f t="shared" si="18"/>
        <v>0</v>
      </c>
      <c r="AC69" s="32">
        <f t="shared" si="19"/>
        <v>0</v>
      </c>
      <c r="AD69" s="32">
        <f t="shared" si="20"/>
        <v>0</v>
      </c>
      <c r="AE69" s="32">
        <f t="shared" si="21"/>
        <v>0</v>
      </c>
      <c r="AF69" s="32">
        <f t="shared" si="22"/>
        <v>0</v>
      </c>
      <c r="AG69" s="32">
        <f t="shared" si="23"/>
        <v>0</v>
      </c>
      <c r="AI69" s="314"/>
      <c r="AJ69" s="45">
        <v>2009</v>
      </c>
      <c r="AK69" s="51">
        <f t="shared" ref="AK69:AT69" si="85">IF(AK36&gt;0,IF(AK$6+KR-$AJ36&gt;0,AK$6+KR-$AJ36,0),0)</f>
        <v>0</v>
      </c>
      <c r="AL69" s="5">
        <f t="shared" si="85"/>
        <v>0</v>
      </c>
      <c r="AM69" s="5">
        <f t="shared" si="85"/>
        <v>0</v>
      </c>
      <c r="AN69" s="5">
        <f t="shared" si="85"/>
        <v>0</v>
      </c>
      <c r="AO69" s="5">
        <f t="shared" si="85"/>
        <v>0</v>
      </c>
      <c r="AP69" s="5">
        <f t="shared" si="85"/>
        <v>0</v>
      </c>
      <c r="AQ69" s="5">
        <f t="shared" si="85"/>
        <v>0</v>
      </c>
      <c r="AR69" s="5">
        <f t="shared" si="85"/>
        <v>0</v>
      </c>
      <c r="AS69" s="5">
        <f t="shared" si="85"/>
        <v>0</v>
      </c>
      <c r="AT69" s="6">
        <f t="shared" si="85"/>
        <v>0</v>
      </c>
    </row>
    <row r="70" spans="1:46">
      <c r="A70" s="31">
        <f t="shared" si="80"/>
        <v>0</v>
      </c>
      <c r="B70" s="85">
        <v>42</v>
      </c>
      <c r="C70" s="167"/>
      <c r="D70" s="167"/>
      <c r="E70" s="167"/>
      <c r="F70" s="168"/>
      <c r="G70" s="168"/>
      <c r="H70" s="168"/>
      <c r="I70" s="168"/>
      <c r="J70" s="168"/>
      <c r="K70" s="168"/>
      <c r="L70" s="168"/>
      <c r="M70" s="168"/>
      <c r="N70" s="168"/>
      <c r="O70" s="168"/>
      <c r="P70" s="168"/>
      <c r="Q70" s="168"/>
      <c r="R70" s="168"/>
      <c r="S70" s="168"/>
      <c r="T70" s="168"/>
      <c r="U70" s="168"/>
      <c r="V70" s="169"/>
      <c r="X70" s="32">
        <f t="shared" si="14"/>
        <v>0</v>
      </c>
      <c r="Y70" s="32">
        <f t="shared" si="15"/>
        <v>0</v>
      </c>
      <c r="Z70" s="32">
        <f t="shared" si="16"/>
        <v>0</v>
      </c>
      <c r="AA70" s="32">
        <f t="shared" si="17"/>
        <v>0</v>
      </c>
      <c r="AB70" s="32">
        <f t="shared" si="18"/>
        <v>0</v>
      </c>
      <c r="AC70" s="32">
        <f t="shared" si="19"/>
        <v>0</v>
      </c>
      <c r="AD70" s="32">
        <f t="shared" si="20"/>
        <v>0</v>
      </c>
      <c r="AE70" s="32">
        <f t="shared" si="21"/>
        <v>0</v>
      </c>
      <c r="AF70" s="32">
        <f t="shared" si="22"/>
        <v>0</v>
      </c>
      <c r="AG70" s="32">
        <f t="shared" si="23"/>
        <v>0</v>
      </c>
      <c r="AI70" s="314"/>
      <c r="AJ70" s="45">
        <v>2010</v>
      </c>
      <c r="AK70" s="51">
        <f t="shared" ref="AK70:AT70" si="86">IF(AK37&gt;0,IF(AK$6+KR-$AJ37&gt;0,AK$6+KR-$AJ37,0),0)</f>
        <v>0</v>
      </c>
      <c r="AL70" s="5">
        <f t="shared" si="86"/>
        <v>0</v>
      </c>
      <c r="AM70" s="5">
        <f t="shared" si="86"/>
        <v>0</v>
      </c>
      <c r="AN70" s="5">
        <f t="shared" si="86"/>
        <v>0</v>
      </c>
      <c r="AO70" s="5">
        <f t="shared" si="86"/>
        <v>0</v>
      </c>
      <c r="AP70" s="5">
        <f t="shared" si="86"/>
        <v>0</v>
      </c>
      <c r="AQ70" s="5">
        <f t="shared" si="86"/>
        <v>0</v>
      </c>
      <c r="AR70" s="5">
        <f t="shared" si="86"/>
        <v>0</v>
      </c>
      <c r="AS70" s="5">
        <f t="shared" si="86"/>
        <v>0</v>
      </c>
      <c r="AT70" s="6">
        <f t="shared" si="86"/>
        <v>0</v>
      </c>
    </row>
    <row r="71" spans="1:46">
      <c r="A71" s="31">
        <f t="shared" si="80"/>
        <v>0</v>
      </c>
      <c r="B71" s="85">
        <v>43</v>
      </c>
      <c r="C71" s="167"/>
      <c r="D71" s="167"/>
      <c r="E71" s="167"/>
      <c r="F71" s="168"/>
      <c r="G71" s="168"/>
      <c r="H71" s="168"/>
      <c r="I71" s="168"/>
      <c r="J71" s="168"/>
      <c r="K71" s="168"/>
      <c r="L71" s="168"/>
      <c r="M71" s="168"/>
      <c r="N71" s="168"/>
      <c r="O71" s="168"/>
      <c r="P71" s="168"/>
      <c r="Q71" s="168"/>
      <c r="R71" s="168"/>
      <c r="S71" s="168"/>
      <c r="T71" s="168"/>
      <c r="U71" s="168"/>
      <c r="V71" s="169"/>
      <c r="X71" s="32">
        <f t="shared" si="14"/>
        <v>0</v>
      </c>
      <c r="Y71" s="32">
        <f t="shared" si="15"/>
        <v>0</v>
      </c>
      <c r="Z71" s="32">
        <f t="shared" si="16"/>
        <v>0</v>
      </c>
      <c r="AA71" s="32">
        <f t="shared" si="17"/>
        <v>0</v>
      </c>
      <c r="AB71" s="32">
        <f t="shared" si="18"/>
        <v>0</v>
      </c>
      <c r="AC71" s="32">
        <f t="shared" si="19"/>
        <v>0</v>
      </c>
      <c r="AD71" s="32">
        <f t="shared" si="20"/>
        <v>0</v>
      </c>
      <c r="AE71" s="32">
        <f t="shared" si="21"/>
        <v>0</v>
      </c>
      <c r="AF71" s="32">
        <f t="shared" si="22"/>
        <v>0</v>
      </c>
      <c r="AG71" s="32">
        <f t="shared" si="23"/>
        <v>0</v>
      </c>
      <c r="AI71" s="314"/>
      <c r="AJ71" s="45">
        <v>2011</v>
      </c>
      <c r="AK71" s="51">
        <f t="shared" ref="AK71:AT71" si="87">IF(AK38&gt;0,IF(AK$6+KR-$AJ38&gt;0,AK$6+KR-$AJ38,0),0)</f>
        <v>0</v>
      </c>
      <c r="AL71" s="5">
        <f t="shared" si="87"/>
        <v>0</v>
      </c>
      <c r="AM71" s="5">
        <f t="shared" si="87"/>
        <v>0</v>
      </c>
      <c r="AN71" s="5">
        <f t="shared" si="87"/>
        <v>0</v>
      </c>
      <c r="AO71" s="5">
        <f t="shared" si="87"/>
        <v>0</v>
      </c>
      <c r="AP71" s="5">
        <f t="shared" si="87"/>
        <v>0</v>
      </c>
      <c r="AQ71" s="5">
        <f t="shared" si="87"/>
        <v>0</v>
      </c>
      <c r="AR71" s="5">
        <f t="shared" si="87"/>
        <v>0</v>
      </c>
      <c r="AS71" s="5">
        <f t="shared" si="87"/>
        <v>0</v>
      </c>
      <c r="AT71" s="6">
        <f t="shared" si="87"/>
        <v>0</v>
      </c>
    </row>
    <row r="72" spans="1:46">
      <c r="A72" s="31">
        <f t="shared" si="80"/>
        <v>0</v>
      </c>
      <c r="B72" s="85">
        <v>44</v>
      </c>
      <c r="C72" s="167"/>
      <c r="D72" s="167"/>
      <c r="E72" s="167"/>
      <c r="F72" s="168"/>
      <c r="G72" s="168"/>
      <c r="H72" s="168"/>
      <c r="I72" s="168"/>
      <c r="J72" s="168"/>
      <c r="K72" s="168"/>
      <c r="L72" s="168"/>
      <c r="M72" s="168"/>
      <c r="N72" s="168"/>
      <c r="O72" s="168"/>
      <c r="P72" s="168"/>
      <c r="Q72" s="168"/>
      <c r="R72" s="168"/>
      <c r="S72" s="168"/>
      <c r="T72" s="168"/>
      <c r="U72" s="168"/>
      <c r="V72" s="169"/>
      <c r="X72" s="32">
        <f t="shared" si="14"/>
        <v>0</v>
      </c>
      <c r="Y72" s="32">
        <f t="shared" si="15"/>
        <v>0</v>
      </c>
      <c r="Z72" s="32">
        <f t="shared" si="16"/>
        <v>0</v>
      </c>
      <c r="AA72" s="32">
        <f t="shared" si="17"/>
        <v>0</v>
      </c>
      <c r="AB72" s="32">
        <f t="shared" si="18"/>
        <v>0</v>
      </c>
      <c r="AC72" s="32">
        <f t="shared" si="19"/>
        <v>0</v>
      </c>
      <c r="AD72" s="32">
        <f t="shared" si="20"/>
        <v>0</v>
      </c>
      <c r="AE72" s="32">
        <f t="shared" si="21"/>
        <v>0</v>
      </c>
      <c r="AF72" s="32">
        <f t="shared" si="22"/>
        <v>0</v>
      </c>
      <c r="AG72" s="32">
        <f t="shared" si="23"/>
        <v>0</v>
      </c>
      <c r="AI72" s="314"/>
      <c r="AJ72" s="45">
        <v>2012</v>
      </c>
      <c r="AK72" s="51">
        <f t="shared" ref="AK72:AT72" si="88">IF(AK39&gt;0,IF(AK$6+KR-$AJ39&gt;0,AK$6+KR-$AJ39,0),0)</f>
        <v>0</v>
      </c>
      <c r="AL72" s="5">
        <f t="shared" si="88"/>
        <v>0</v>
      </c>
      <c r="AM72" s="5">
        <f t="shared" si="88"/>
        <v>0</v>
      </c>
      <c r="AN72" s="5">
        <f t="shared" si="88"/>
        <v>0</v>
      </c>
      <c r="AO72" s="5">
        <f t="shared" si="88"/>
        <v>0</v>
      </c>
      <c r="AP72" s="5">
        <f t="shared" si="88"/>
        <v>0</v>
      </c>
      <c r="AQ72" s="5">
        <f t="shared" si="88"/>
        <v>0</v>
      </c>
      <c r="AR72" s="5">
        <f t="shared" si="88"/>
        <v>0</v>
      </c>
      <c r="AS72" s="5">
        <f t="shared" si="88"/>
        <v>0</v>
      </c>
      <c r="AT72" s="6">
        <f t="shared" si="88"/>
        <v>0</v>
      </c>
    </row>
    <row r="73" spans="1:46">
      <c r="A73" s="31">
        <f t="shared" si="80"/>
        <v>0</v>
      </c>
      <c r="B73" s="85">
        <v>45</v>
      </c>
      <c r="C73" s="167"/>
      <c r="D73" s="167"/>
      <c r="E73" s="167"/>
      <c r="F73" s="168"/>
      <c r="G73" s="168"/>
      <c r="H73" s="168"/>
      <c r="I73" s="168"/>
      <c r="J73" s="168"/>
      <c r="K73" s="168"/>
      <c r="L73" s="168"/>
      <c r="M73" s="168"/>
      <c r="N73" s="168"/>
      <c r="O73" s="168"/>
      <c r="P73" s="168"/>
      <c r="Q73" s="168"/>
      <c r="R73" s="168"/>
      <c r="S73" s="168"/>
      <c r="T73" s="168"/>
      <c r="U73" s="168"/>
      <c r="V73" s="169"/>
      <c r="X73" s="32">
        <f t="shared" si="14"/>
        <v>0</v>
      </c>
      <c r="Y73" s="32">
        <f t="shared" si="15"/>
        <v>0</v>
      </c>
      <c r="Z73" s="32">
        <f t="shared" si="16"/>
        <v>0</v>
      </c>
      <c r="AA73" s="32">
        <f t="shared" si="17"/>
        <v>0</v>
      </c>
      <c r="AB73" s="32">
        <f t="shared" si="18"/>
        <v>0</v>
      </c>
      <c r="AC73" s="32">
        <f t="shared" si="19"/>
        <v>0</v>
      </c>
      <c r="AD73" s="32">
        <f t="shared" si="20"/>
        <v>0</v>
      </c>
      <c r="AE73" s="32">
        <f t="shared" si="21"/>
        <v>0</v>
      </c>
      <c r="AF73" s="32">
        <f t="shared" si="22"/>
        <v>0</v>
      </c>
      <c r="AG73" s="32">
        <f t="shared" si="23"/>
        <v>0</v>
      </c>
      <c r="AI73" s="314"/>
      <c r="AJ73" s="45">
        <v>2013</v>
      </c>
      <c r="AK73" s="51">
        <f t="shared" ref="AK73:AT73" si="89">IF(AK40&gt;0,IF(AK$6+KR-$AJ40&gt;0,AK$6+KR-$AJ40,0),0)</f>
        <v>0</v>
      </c>
      <c r="AL73" s="5">
        <f t="shared" si="89"/>
        <v>0</v>
      </c>
      <c r="AM73" s="5">
        <f t="shared" si="89"/>
        <v>0</v>
      </c>
      <c r="AN73" s="5">
        <f t="shared" si="89"/>
        <v>0</v>
      </c>
      <c r="AO73" s="5">
        <f t="shared" si="89"/>
        <v>0</v>
      </c>
      <c r="AP73" s="5">
        <f t="shared" si="89"/>
        <v>0</v>
      </c>
      <c r="AQ73" s="5">
        <f t="shared" si="89"/>
        <v>0</v>
      </c>
      <c r="AR73" s="5">
        <f t="shared" si="89"/>
        <v>0</v>
      </c>
      <c r="AS73" s="5">
        <f t="shared" si="89"/>
        <v>0</v>
      </c>
      <c r="AT73" s="6">
        <f t="shared" si="89"/>
        <v>0</v>
      </c>
    </row>
    <row r="74" spans="1:46">
      <c r="A74" s="31">
        <f t="shared" si="80"/>
        <v>0</v>
      </c>
      <c r="B74" s="85">
        <v>46</v>
      </c>
      <c r="C74" s="167"/>
      <c r="D74" s="167"/>
      <c r="E74" s="167"/>
      <c r="F74" s="168"/>
      <c r="G74" s="168"/>
      <c r="H74" s="168"/>
      <c r="I74" s="168"/>
      <c r="J74" s="168"/>
      <c r="K74" s="168"/>
      <c r="L74" s="168"/>
      <c r="M74" s="168"/>
      <c r="N74" s="168"/>
      <c r="O74" s="168"/>
      <c r="P74" s="168"/>
      <c r="Q74" s="168"/>
      <c r="R74" s="168"/>
      <c r="S74" s="168"/>
      <c r="T74" s="168"/>
      <c r="U74" s="168"/>
      <c r="V74" s="169"/>
      <c r="X74" s="32">
        <f t="shared" si="14"/>
        <v>0</v>
      </c>
      <c r="Y74" s="32">
        <f t="shared" si="15"/>
        <v>0</v>
      </c>
      <c r="Z74" s="32">
        <f t="shared" si="16"/>
        <v>0</v>
      </c>
      <c r="AA74" s="32">
        <f t="shared" si="17"/>
        <v>0</v>
      </c>
      <c r="AB74" s="32">
        <f t="shared" si="18"/>
        <v>0</v>
      </c>
      <c r="AC74" s="32">
        <f t="shared" si="19"/>
        <v>0</v>
      </c>
      <c r="AD74" s="32">
        <f t="shared" si="20"/>
        <v>0</v>
      </c>
      <c r="AE74" s="32">
        <f t="shared" si="21"/>
        <v>0</v>
      </c>
      <c r="AF74" s="32">
        <f t="shared" si="22"/>
        <v>0</v>
      </c>
      <c r="AG74" s="32">
        <f t="shared" si="23"/>
        <v>0</v>
      </c>
      <c r="AI74" s="314"/>
      <c r="AJ74" s="45">
        <v>2014</v>
      </c>
      <c r="AK74" s="51">
        <f t="shared" ref="AK74:AT74" si="90">IF(AK41&gt;0,IF(AK$6+KR-$AJ41&gt;0,AK$6+KR-$AJ41,0),0)</f>
        <v>0</v>
      </c>
      <c r="AL74" s="5">
        <f t="shared" si="90"/>
        <v>0</v>
      </c>
      <c r="AM74" s="5">
        <f t="shared" si="90"/>
        <v>0</v>
      </c>
      <c r="AN74" s="5">
        <f t="shared" si="90"/>
        <v>0</v>
      </c>
      <c r="AO74" s="5">
        <f t="shared" si="90"/>
        <v>0</v>
      </c>
      <c r="AP74" s="5">
        <f t="shared" si="90"/>
        <v>0</v>
      </c>
      <c r="AQ74" s="5">
        <f t="shared" si="90"/>
        <v>0</v>
      </c>
      <c r="AR74" s="5">
        <f t="shared" si="90"/>
        <v>0</v>
      </c>
      <c r="AS74" s="5">
        <f t="shared" si="90"/>
        <v>0</v>
      </c>
      <c r="AT74" s="6">
        <f t="shared" si="90"/>
        <v>0</v>
      </c>
    </row>
    <row r="75" spans="1:46">
      <c r="A75" s="31">
        <f t="shared" si="80"/>
        <v>0</v>
      </c>
      <c r="B75" s="85">
        <v>47</v>
      </c>
      <c r="C75" s="167"/>
      <c r="D75" s="167"/>
      <c r="E75" s="167"/>
      <c r="F75" s="168"/>
      <c r="G75" s="168"/>
      <c r="H75" s="168"/>
      <c r="I75" s="168"/>
      <c r="J75" s="168"/>
      <c r="K75" s="168"/>
      <c r="L75" s="168"/>
      <c r="M75" s="168"/>
      <c r="N75" s="168"/>
      <c r="O75" s="168"/>
      <c r="P75" s="168"/>
      <c r="Q75" s="168"/>
      <c r="R75" s="168"/>
      <c r="S75" s="168"/>
      <c r="T75" s="168"/>
      <c r="U75" s="168"/>
      <c r="V75" s="169"/>
      <c r="X75" s="32">
        <f t="shared" si="14"/>
        <v>0</v>
      </c>
      <c r="Y75" s="32">
        <f t="shared" si="15"/>
        <v>0</v>
      </c>
      <c r="Z75" s="32">
        <f t="shared" si="16"/>
        <v>0</v>
      </c>
      <c r="AA75" s="32">
        <f t="shared" si="17"/>
        <v>0</v>
      </c>
      <c r="AB75" s="32">
        <f t="shared" si="18"/>
        <v>0</v>
      </c>
      <c r="AC75" s="32">
        <f t="shared" si="19"/>
        <v>0</v>
      </c>
      <c r="AD75" s="32">
        <f t="shared" si="20"/>
        <v>0</v>
      </c>
      <c r="AE75" s="32">
        <f t="shared" si="21"/>
        <v>0</v>
      </c>
      <c r="AF75" s="32">
        <f t="shared" si="22"/>
        <v>0</v>
      </c>
      <c r="AG75" s="32">
        <f t="shared" si="23"/>
        <v>0</v>
      </c>
      <c r="AI75" s="314"/>
      <c r="AJ75" s="45">
        <v>2015</v>
      </c>
      <c r="AK75" s="51">
        <f t="shared" ref="AK75:AT75" si="91">IF(AK42&gt;0,IF(AK$6+KR-$AJ42&gt;0,AK$6+KR-$AJ42,0),0)</f>
        <v>0</v>
      </c>
      <c r="AL75" s="5">
        <f t="shared" si="91"/>
        <v>0</v>
      </c>
      <c r="AM75" s="5">
        <f t="shared" si="91"/>
        <v>0</v>
      </c>
      <c r="AN75" s="5">
        <f t="shared" si="91"/>
        <v>0</v>
      </c>
      <c r="AO75" s="5">
        <f t="shared" si="91"/>
        <v>0</v>
      </c>
      <c r="AP75" s="5">
        <f t="shared" si="91"/>
        <v>0</v>
      </c>
      <c r="AQ75" s="5">
        <f t="shared" si="91"/>
        <v>0</v>
      </c>
      <c r="AR75" s="5">
        <f t="shared" si="91"/>
        <v>0</v>
      </c>
      <c r="AS75" s="5">
        <f t="shared" si="91"/>
        <v>0</v>
      </c>
      <c r="AT75" s="6">
        <f t="shared" si="91"/>
        <v>0</v>
      </c>
    </row>
    <row r="76" spans="1:46">
      <c r="A76" s="31">
        <f t="shared" si="80"/>
        <v>0</v>
      </c>
      <c r="B76" s="85">
        <v>48</v>
      </c>
      <c r="C76" s="167"/>
      <c r="D76" s="167"/>
      <c r="E76" s="167"/>
      <c r="F76" s="168"/>
      <c r="G76" s="168"/>
      <c r="H76" s="168"/>
      <c r="I76" s="168"/>
      <c r="J76" s="168"/>
      <c r="K76" s="168"/>
      <c r="L76" s="168"/>
      <c r="M76" s="168"/>
      <c r="N76" s="168"/>
      <c r="O76" s="168"/>
      <c r="P76" s="168"/>
      <c r="Q76" s="168"/>
      <c r="R76" s="168"/>
      <c r="S76" s="168"/>
      <c r="T76" s="168"/>
      <c r="U76" s="168"/>
      <c r="V76" s="169"/>
      <c r="X76" s="32">
        <f t="shared" si="14"/>
        <v>0</v>
      </c>
      <c r="Y76" s="32">
        <f t="shared" si="15"/>
        <v>0</v>
      </c>
      <c r="Z76" s="32">
        <f t="shared" si="16"/>
        <v>0</v>
      </c>
      <c r="AA76" s="32">
        <f t="shared" si="17"/>
        <v>0</v>
      </c>
      <c r="AB76" s="32">
        <f t="shared" si="18"/>
        <v>0</v>
      </c>
      <c r="AC76" s="32">
        <f t="shared" si="19"/>
        <v>0</v>
      </c>
      <c r="AD76" s="32">
        <f t="shared" si="20"/>
        <v>0</v>
      </c>
      <c r="AE76" s="32">
        <f t="shared" si="21"/>
        <v>0</v>
      </c>
      <c r="AF76" s="32">
        <f t="shared" si="22"/>
        <v>0</v>
      </c>
      <c r="AG76" s="32">
        <f t="shared" si="23"/>
        <v>0</v>
      </c>
      <c r="AI76" s="314"/>
      <c r="AJ76" s="45">
        <v>2016</v>
      </c>
      <c r="AK76" s="51">
        <f t="shared" ref="AK76:AT76" si="92">IF(AK43&gt;0,IF(AK$6+KR-$AJ43&gt;0,AK$6+KR-$AJ43,0),0)</f>
        <v>0</v>
      </c>
      <c r="AL76" s="5">
        <f t="shared" si="92"/>
        <v>0</v>
      </c>
      <c r="AM76" s="5">
        <f t="shared" si="92"/>
        <v>0</v>
      </c>
      <c r="AN76" s="5">
        <f t="shared" si="92"/>
        <v>0</v>
      </c>
      <c r="AO76" s="5">
        <f t="shared" si="92"/>
        <v>0</v>
      </c>
      <c r="AP76" s="5">
        <f t="shared" si="92"/>
        <v>0</v>
      </c>
      <c r="AQ76" s="5">
        <f t="shared" si="92"/>
        <v>0</v>
      </c>
      <c r="AR76" s="5">
        <f t="shared" si="92"/>
        <v>0</v>
      </c>
      <c r="AS76" s="5">
        <f t="shared" si="92"/>
        <v>0</v>
      </c>
      <c r="AT76" s="6">
        <f t="shared" si="92"/>
        <v>0</v>
      </c>
    </row>
    <row r="77" spans="1:46">
      <c r="A77" s="31">
        <f t="shared" si="80"/>
        <v>0</v>
      </c>
      <c r="B77" s="85">
        <v>49</v>
      </c>
      <c r="C77" s="167"/>
      <c r="D77" s="167"/>
      <c r="E77" s="167"/>
      <c r="F77" s="168"/>
      <c r="G77" s="168"/>
      <c r="H77" s="168"/>
      <c r="I77" s="168"/>
      <c r="J77" s="168"/>
      <c r="K77" s="168"/>
      <c r="L77" s="168"/>
      <c r="M77" s="168"/>
      <c r="N77" s="168"/>
      <c r="O77" s="168"/>
      <c r="P77" s="168"/>
      <c r="Q77" s="168"/>
      <c r="R77" s="168"/>
      <c r="S77" s="168"/>
      <c r="T77" s="168"/>
      <c r="U77" s="168"/>
      <c r="V77" s="169"/>
      <c r="X77" s="32">
        <f t="shared" si="14"/>
        <v>0</v>
      </c>
      <c r="Y77" s="32">
        <f t="shared" si="15"/>
        <v>0</v>
      </c>
      <c r="Z77" s="32">
        <f t="shared" si="16"/>
        <v>0</v>
      </c>
      <c r="AA77" s="32">
        <f t="shared" si="17"/>
        <v>0</v>
      </c>
      <c r="AB77" s="32">
        <f t="shared" si="18"/>
        <v>0</v>
      </c>
      <c r="AC77" s="32">
        <f t="shared" si="19"/>
        <v>0</v>
      </c>
      <c r="AD77" s="32">
        <f t="shared" si="20"/>
        <v>0</v>
      </c>
      <c r="AE77" s="32">
        <f t="shared" si="21"/>
        <v>0</v>
      </c>
      <c r="AF77" s="32">
        <f t="shared" si="22"/>
        <v>0</v>
      </c>
      <c r="AG77" s="32">
        <f t="shared" si="23"/>
        <v>0</v>
      </c>
      <c r="AI77" s="314"/>
      <c r="AJ77" s="45">
        <v>2017</v>
      </c>
      <c r="AK77" s="51">
        <f t="shared" ref="AK77:AT77" si="93">IF(AK44&gt;0,IF(AK$6+KR-$AJ44&gt;0,AK$6+KR-$AJ44,0),0)</f>
        <v>0</v>
      </c>
      <c r="AL77" s="5">
        <f t="shared" si="93"/>
        <v>0</v>
      </c>
      <c r="AM77" s="5">
        <f t="shared" si="93"/>
        <v>0</v>
      </c>
      <c r="AN77" s="5">
        <f t="shared" si="93"/>
        <v>0</v>
      </c>
      <c r="AO77" s="5">
        <f t="shared" si="93"/>
        <v>0</v>
      </c>
      <c r="AP77" s="5">
        <f t="shared" si="93"/>
        <v>0</v>
      </c>
      <c r="AQ77" s="5">
        <f t="shared" si="93"/>
        <v>0</v>
      </c>
      <c r="AR77" s="5">
        <f t="shared" si="93"/>
        <v>0</v>
      </c>
      <c r="AS77" s="5">
        <f t="shared" si="93"/>
        <v>0</v>
      </c>
      <c r="AT77" s="6">
        <f t="shared" si="93"/>
        <v>0</v>
      </c>
    </row>
    <row r="78" spans="1:46">
      <c r="A78" s="31">
        <f t="shared" si="80"/>
        <v>0</v>
      </c>
      <c r="B78" s="85">
        <v>50</v>
      </c>
      <c r="C78" s="167"/>
      <c r="D78" s="167"/>
      <c r="E78" s="167"/>
      <c r="F78" s="168"/>
      <c r="G78" s="168"/>
      <c r="H78" s="168"/>
      <c r="I78" s="168"/>
      <c r="J78" s="168"/>
      <c r="K78" s="168"/>
      <c r="L78" s="168"/>
      <c r="M78" s="168"/>
      <c r="N78" s="168"/>
      <c r="O78" s="168"/>
      <c r="P78" s="168"/>
      <c r="Q78" s="168"/>
      <c r="R78" s="168"/>
      <c r="S78" s="168"/>
      <c r="T78" s="168"/>
      <c r="U78" s="168"/>
      <c r="V78" s="169"/>
      <c r="X78" s="32">
        <f t="shared" si="14"/>
        <v>0</v>
      </c>
      <c r="Y78" s="32">
        <f t="shared" si="15"/>
        <v>0</v>
      </c>
      <c r="Z78" s="32">
        <f t="shared" si="16"/>
        <v>0</v>
      </c>
      <c r="AA78" s="32">
        <f t="shared" si="17"/>
        <v>0</v>
      </c>
      <c r="AB78" s="32">
        <f t="shared" si="18"/>
        <v>0</v>
      </c>
      <c r="AC78" s="32">
        <f t="shared" si="19"/>
        <v>0</v>
      </c>
      <c r="AD78" s="32">
        <f t="shared" si="20"/>
        <v>0</v>
      </c>
      <c r="AE78" s="32">
        <f t="shared" si="21"/>
        <v>0</v>
      </c>
      <c r="AF78" s="32">
        <f t="shared" si="22"/>
        <v>0</v>
      </c>
      <c r="AG78" s="32">
        <f t="shared" si="23"/>
        <v>0</v>
      </c>
      <c r="AI78" s="314"/>
      <c r="AJ78" s="45">
        <v>2018</v>
      </c>
      <c r="AK78" s="51">
        <f t="shared" ref="AK78:AT78" si="94">IF(AK45&gt;0,IF(AK$6+KR-$AJ45&gt;0,AK$6+KR-$AJ45,0),0)</f>
        <v>0</v>
      </c>
      <c r="AL78" s="5">
        <f t="shared" si="94"/>
        <v>0</v>
      </c>
      <c r="AM78" s="5">
        <f t="shared" si="94"/>
        <v>0</v>
      </c>
      <c r="AN78" s="5">
        <f t="shared" si="94"/>
        <v>0</v>
      </c>
      <c r="AO78" s="5">
        <f t="shared" si="94"/>
        <v>0</v>
      </c>
      <c r="AP78" s="5">
        <f t="shared" si="94"/>
        <v>0</v>
      </c>
      <c r="AQ78" s="5">
        <f t="shared" si="94"/>
        <v>0</v>
      </c>
      <c r="AR78" s="5">
        <f t="shared" si="94"/>
        <v>0</v>
      </c>
      <c r="AS78" s="5">
        <f t="shared" si="94"/>
        <v>0</v>
      </c>
      <c r="AT78" s="6">
        <f t="shared" si="94"/>
        <v>0</v>
      </c>
    </row>
    <row r="79" spans="1:46">
      <c r="A79" s="31">
        <f t="shared" si="80"/>
        <v>0</v>
      </c>
      <c r="B79" s="85">
        <v>51</v>
      </c>
      <c r="C79" s="167"/>
      <c r="D79" s="167"/>
      <c r="E79" s="167"/>
      <c r="F79" s="168"/>
      <c r="G79" s="168"/>
      <c r="H79" s="168"/>
      <c r="I79" s="168"/>
      <c r="J79" s="168"/>
      <c r="K79" s="168"/>
      <c r="L79" s="168"/>
      <c r="M79" s="168"/>
      <c r="N79" s="168"/>
      <c r="O79" s="168"/>
      <c r="P79" s="168"/>
      <c r="Q79" s="168"/>
      <c r="R79" s="168"/>
      <c r="S79" s="168"/>
      <c r="T79" s="168"/>
      <c r="U79" s="168"/>
      <c r="V79" s="169"/>
      <c r="X79" s="32">
        <f t="shared" si="14"/>
        <v>0</v>
      </c>
      <c r="Y79" s="32">
        <f t="shared" si="15"/>
        <v>0</v>
      </c>
      <c r="Z79" s="32">
        <f t="shared" si="16"/>
        <v>0</v>
      </c>
      <c r="AA79" s="32">
        <f t="shared" si="17"/>
        <v>0</v>
      </c>
      <c r="AB79" s="32">
        <f t="shared" si="18"/>
        <v>0</v>
      </c>
      <c r="AC79" s="32">
        <f t="shared" si="19"/>
        <v>0</v>
      </c>
      <c r="AD79" s="32">
        <f t="shared" si="20"/>
        <v>0</v>
      </c>
      <c r="AE79" s="32">
        <f t="shared" si="21"/>
        <v>0</v>
      </c>
      <c r="AF79" s="32">
        <f t="shared" si="22"/>
        <v>0</v>
      </c>
      <c r="AG79" s="32">
        <f t="shared" si="23"/>
        <v>0</v>
      </c>
      <c r="AI79" s="314"/>
      <c r="AJ79" s="45">
        <v>2019</v>
      </c>
      <c r="AK79" s="51">
        <f t="shared" ref="AK79:AT79" si="95">IF(AK46&gt;0,IF(AK$6+KR-$AJ46&gt;0,AK$6+KR-$AJ46,0),0)</f>
        <v>0</v>
      </c>
      <c r="AL79" s="5">
        <f t="shared" si="95"/>
        <v>0</v>
      </c>
      <c r="AM79" s="5">
        <f t="shared" si="95"/>
        <v>0</v>
      </c>
      <c r="AN79" s="5">
        <f t="shared" si="95"/>
        <v>0</v>
      </c>
      <c r="AO79" s="5">
        <f t="shared" si="95"/>
        <v>0</v>
      </c>
      <c r="AP79" s="5">
        <f t="shared" si="95"/>
        <v>0</v>
      </c>
      <c r="AQ79" s="5">
        <f t="shared" si="95"/>
        <v>0</v>
      </c>
      <c r="AR79" s="5">
        <f t="shared" si="95"/>
        <v>0</v>
      </c>
      <c r="AS79" s="5">
        <f t="shared" si="95"/>
        <v>0</v>
      </c>
      <c r="AT79" s="6">
        <f t="shared" si="95"/>
        <v>0</v>
      </c>
    </row>
    <row r="80" spans="1:46">
      <c r="A80" s="31">
        <f t="shared" si="80"/>
        <v>0</v>
      </c>
      <c r="B80" s="85">
        <v>52</v>
      </c>
      <c r="C80" s="167"/>
      <c r="D80" s="167"/>
      <c r="E80" s="167"/>
      <c r="F80" s="168"/>
      <c r="G80" s="168"/>
      <c r="H80" s="168"/>
      <c r="I80" s="168"/>
      <c r="J80" s="168"/>
      <c r="K80" s="168"/>
      <c r="L80" s="168"/>
      <c r="M80" s="168"/>
      <c r="N80" s="168"/>
      <c r="O80" s="168"/>
      <c r="P80" s="168"/>
      <c r="Q80" s="168"/>
      <c r="R80" s="168"/>
      <c r="S80" s="168"/>
      <c r="T80" s="168"/>
      <c r="U80" s="168"/>
      <c r="V80" s="169"/>
      <c r="X80" s="32">
        <f t="shared" si="14"/>
        <v>0</v>
      </c>
      <c r="Y80" s="32">
        <f t="shared" si="15"/>
        <v>0</v>
      </c>
      <c r="Z80" s="32">
        <f t="shared" si="16"/>
        <v>0</v>
      </c>
      <c r="AA80" s="32">
        <f t="shared" si="17"/>
        <v>0</v>
      </c>
      <c r="AB80" s="32">
        <f t="shared" si="18"/>
        <v>0</v>
      </c>
      <c r="AC80" s="32">
        <f t="shared" si="19"/>
        <v>0</v>
      </c>
      <c r="AD80" s="32">
        <f t="shared" si="20"/>
        <v>0</v>
      </c>
      <c r="AE80" s="32">
        <f t="shared" si="21"/>
        <v>0</v>
      </c>
      <c r="AF80" s="32">
        <f t="shared" si="22"/>
        <v>0</v>
      </c>
      <c r="AG80" s="32">
        <f t="shared" si="23"/>
        <v>0</v>
      </c>
      <c r="AI80" s="314"/>
      <c r="AJ80" s="45">
        <v>2020</v>
      </c>
      <c r="AK80" s="51">
        <f t="shared" ref="AK80:AT80" si="96">IF(AK47&gt;0,IF(AK$6+KR-$AJ47&gt;0,AK$6+KR-$AJ47,0),0)</f>
        <v>0</v>
      </c>
      <c r="AL80" s="5">
        <f t="shared" si="96"/>
        <v>0</v>
      </c>
      <c r="AM80" s="5">
        <f t="shared" si="96"/>
        <v>0</v>
      </c>
      <c r="AN80" s="5">
        <f t="shared" si="96"/>
        <v>0</v>
      </c>
      <c r="AO80" s="5">
        <f t="shared" si="96"/>
        <v>0</v>
      </c>
      <c r="AP80" s="5">
        <f t="shared" si="96"/>
        <v>0</v>
      </c>
      <c r="AQ80" s="5">
        <f t="shared" si="96"/>
        <v>0</v>
      </c>
      <c r="AR80" s="5">
        <f t="shared" si="96"/>
        <v>0</v>
      </c>
      <c r="AS80" s="5">
        <f t="shared" si="96"/>
        <v>0</v>
      </c>
      <c r="AT80" s="6">
        <f t="shared" si="96"/>
        <v>0</v>
      </c>
    </row>
    <row r="81" spans="1:46">
      <c r="A81" s="31">
        <f t="shared" si="80"/>
        <v>0</v>
      </c>
      <c r="B81" s="85">
        <v>53</v>
      </c>
      <c r="C81" s="167"/>
      <c r="D81" s="167"/>
      <c r="E81" s="167"/>
      <c r="F81" s="168"/>
      <c r="G81" s="168"/>
      <c r="H81" s="168"/>
      <c r="I81" s="168"/>
      <c r="J81" s="168"/>
      <c r="K81" s="168"/>
      <c r="L81" s="168"/>
      <c r="M81" s="168"/>
      <c r="N81" s="168"/>
      <c r="O81" s="168"/>
      <c r="P81" s="168"/>
      <c r="Q81" s="168"/>
      <c r="R81" s="168"/>
      <c r="S81" s="168"/>
      <c r="T81" s="168"/>
      <c r="U81" s="168"/>
      <c r="V81" s="169"/>
      <c r="X81" s="32">
        <f t="shared" si="14"/>
        <v>0</v>
      </c>
      <c r="Y81" s="32">
        <f t="shared" si="15"/>
        <v>0</v>
      </c>
      <c r="Z81" s="32">
        <f t="shared" si="16"/>
        <v>0</v>
      </c>
      <c r="AA81" s="32">
        <f t="shared" si="17"/>
        <v>0</v>
      </c>
      <c r="AB81" s="32">
        <f t="shared" si="18"/>
        <v>0</v>
      </c>
      <c r="AC81" s="32">
        <f t="shared" si="19"/>
        <v>0</v>
      </c>
      <c r="AD81" s="32">
        <f t="shared" si="20"/>
        <v>0</v>
      </c>
      <c r="AE81" s="32">
        <f t="shared" si="21"/>
        <v>0</v>
      </c>
      <c r="AF81" s="32">
        <f t="shared" si="22"/>
        <v>0</v>
      </c>
      <c r="AG81" s="32">
        <f t="shared" si="23"/>
        <v>0</v>
      </c>
      <c r="AI81" s="314"/>
      <c r="AJ81" s="45">
        <v>2021</v>
      </c>
      <c r="AK81" s="51">
        <f t="shared" ref="AK81:AT81" si="97">IF(AK48&gt;0,IF(AK$6+KR-$AJ48&gt;0,AK$6+KR-$AJ48,0),0)</f>
        <v>0</v>
      </c>
      <c r="AL81" s="5">
        <f t="shared" si="97"/>
        <v>0</v>
      </c>
      <c r="AM81" s="5">
        <f t="shared" si="97"/>
        <v>0</v>
      </c>
      <c r="AN81" s="5">
        <f t="shared" si="97"/>
        <v>0</v>
      </c>
      <c r="AO81" s="5">
        <f t="shared" si="97"/>
        <v>0</v>
      </c>
      <c r="AP81" s="5">
        <f t="shared" si="97"/>
        <v>0</v>
      </c>
      <c r="AQ81" s="5">
        <f t="shared" si="97"/>
        <v>0</v>
      </c>
      <c r="AR81" s="5">
        <f t="shared" si="97"/>
        <v>0</v>
      </c>
      <c r="AS81" s="5">
        <f t="shared" si="97"/>
        <v>0</v>
      </c>
      <c r="AT81" s="6">
        <f t="shared" si="97"/>
        <v>0</v>
      </c>
    </row>
    <row r="82" spans="1:46">
      <c r="A82" s="31">
        <f t="shared" si="80"/>
        <v>0</v>
      </c>
      <c r="B82" s="85">
        <v>54</v>
      </c>
      <c r="C82" s="167"/>
      <c r="D82" s="167"/>
      <c r="E82" s="167"/>
      <c r="F82" s="168"/>
      <c r="G82" s="168"/>
      <c r="H82" s="168"/>
      <c r="I82" s="168"/>
      <c r="J82" s="168"/>
      <c r="K82" s="168"/>
      <c r="L82" s="168"/>
      <c r="M82" s="168"/>
      <c r="N82" s="168"/>
      <c r="O82" s="168"/>
      <c r="P82" s="168"/>
      <c r="Q82" s="168"/>
      <c r="R82" s="168"/>
      <c r="S82" s="168"/>
      <c r="T82" s="168"/>
      <c r="U82" s="168"/>
      <c r="V82" s="169"/>
      <c r="X82" s="32">
        <f t="shared" si="14"/>
        <v>0</v>
      </c>
      <c r="Y82" s="32">
        <f t="shared" si="15"/>
        <v>0</v>
      </c>
      <c r="Z82" s="32">
        <f t="shared" si="16"/>
        <v>0</v>
      </c>
      <c r="AA82" s="32">
        <f t="shared" si="17"/>
        <v>0</v>
      </c>
      <c r="AB82" s="32">
        <f t="shared" si="18"/>
        <v>0</v>
      </c>
      <c r="AC82" s="32">
        <f t="shared" si="19"/>
        <v>0</v>
      </c>
      <c r="AD82" s="32">
        <f t="shared" si="20"/>
        <v>0</v>
      </c>
      <c r="AE82" s="32">
        <f t="shared" si="21"/>
        <v>0</v>
      </c>
      <c r="AF82" s="32">
        <f t="shared" si="22"/>
        <v>0</v>
      </c>
      <c r="AG82" s="32">
        <f t="shared" si="23"/>
        <v>0</v>
      </c>
      <c r="AI82" s="314"/>
      <c r="AJ82" s="45">
        <v>2022</v>
      </c>
      <c r="AK82" s="51">
        <f t="shared" ref="AK82:AT82" si="98">IF(AK49&gt;0,IF(AK$6+KR-$AJ49&gt;0,AK$6+KR-$AJ49,0),0)</f>
        <v>0</v>
      </c>
      <c r="AL82" s="5">
        <f t="shared" si="98"/>
        <v>0</v>
      </c>
      <c r="AM82" s="5">
        <f t="shared" si="98"/>
        <v>0</v>
      </c>
      <c r="AN82" s="5">
        <f t="shared" si="98"/>
        <v>0</v>
      </c>
      <c r="AO82" s="5">
        <f t="shared" si="98"/>
        <v>0</v>
      </c>
      <c r="AP82" s="5">
        <f t="shared" si="98"/>
        <v>0</v>
      </c>
      <c r="AQ82" s="5">
        <f t="shared" si="98"/>
        <v>0</v>
      </c>
      <c r="AR82" s="5">
        <f t="shared" si="98"/>
        <v>0</v>
      </c>
      <c r="AS82" s="5">
        <f t="shared" si="98"/>
        <v>0</v>
      </c>
      <c r="AT82" s="6">
        <f t="shared" si="98"/>
        <v>0</v>
      </c>
    </row>
    <row r="83" spans="1:46">
      <c r="A83" s="31">
        <f t="shared" si="80"/>
        <v>0</v>
      </c>
      <c r="B83" s="85">
        <v>55</v>
      </c>
      <c r="C83" s="167"/>
      <c r="D83" s="167"/>
      <c r="E83" s="167"/>
      <c r="F83" s="168"/>
      <c r="G83" s="168"/>
      <c r="H83" s="168"/>
      <c r="I83" s="168"/>
      <c r="J83" s="168"/>
      <c r="K83" s="168"/>
      <c r="L83" s="168"/>
      <c r="M83" s="168"/>
      <c r="N83" s="168"/>
      <c r="O83" s="168"/>
      <c r="P83" s="168"/>
      <c r="Q83" s="168"/>
      <c r="R83" s="168"/>
      <c r="S83" s="168"/>
      <c r="T83" s="168"/>
      <c r="U83" s="168"/>
      <c r="V83" s="169"/>
      <c r="X83" s="32">
        <f t="shared" si="14"/>
        <v>0</v>
      </c>
      <c r="Y83" s="32">
        <f t="shared" si="15"/>
        <v>0</v>
      </c>
      <c r="Z83" s="32">
        <f t="shared" si="16"/>
        <v>0</v>
      </c>
      <c r="AA83" s="32">
        <f t="shared" si="17"/>
        <v>0</v>
      </c>
      <c r="AB83" s="32">
        <f t="shared" si="18"/>
        <v>0</v>
      </c>
      <c r="AC83" s="32">
        <f t="shared" si="19"/>
        <v>0</v>
      </c>
      <c r="AD83" s="32">
        <f t="shared" si="20"/>
        <v>0</v>
      </c>
      <c r="AE83" s="32">
        <f t="shared" si="21"/>
        <v>0</v>
      </c>
      <c r="AF83" s="32">
        <f t="shared" si="22"/>
        <v>0</v>
      </c>
      <c r="AG83" s="32">
        <f t="shared" si="23"/>
        <v>0</v>
      </c>
      <c r="AI83" s="314"/>
      <c r="AJ83" s="45">
        <v>2023</v>
      </c>
      <c r="AK83" s="51">
        <f t="shared" ref="AK83:AT83" si="99">IF(AK50&gt;0,IF(AK$6+KR-$AJ50&gt;0,AK$6+KR-$AJ50,0),0)</f>
        <v>0</v>
      </c>
      <c r="AL83" s="5">
        <f t="shared" si="99"/>
        <v>0</v>
      </c>
      <c r="AM83" s="5">
        <f t="shared" si="99"/>
        <v>0</v>
      </c>
      <c r="AN83" s="5">
        <f t="shared" si="99"/>
        <v>0</v>
      </c>
      <c r="AO83" s="5">
        <f t="shared" si="99"/>
        <v>0</v>
      </c>
      <c r="AP83" s="5">
        <f t="shared" si="99"/>
        <v>0</v>
      </c>
      <c r="AQ83" s="5">
        <f t="shared" si="99"/>
        <v>0</v>
      </c>
      <c r="AR83" s="5">
        <f t="shared" si="99"/>
        <v>0</v>
      </c>
      <c r="AS83" s="5">
        <f t="shared" si="99"/>
        <v>0</v>
      </c>
      <c r="AT83" s="6">
        <f t="shared" si="99"/>
        <v>0</v>
      </c>
    </row>
    <row r="84" spans="1:46">
      <c r="A84" s="31">
        <f t="shared" si="80"/>
        <v>0</v>
      </c>
      <c r="B84" s="85">
        <v>56</v>
      </c>
      <c r="C84" s="167"/>
      <c r="D84" s="167"/>
      <c r="E84" s="167"/>
      <c r="F84" s="168"/>
      <c r="G84" s="168"/>
      <c r="H84" s="168"/>
      <c r="I84" s="168"/>
      <c r="J84" s="168"/>
      <c r="K84" s="168"/>
      <c r="L84" s="168"/>
      <c r="M84" s="168"/>
      <c r="N84" s="168"/>
      <c r="O84" s="168"/>
      <c r="P84" s="168"/>
      <c r="Q84" s="168"/>
      <c r="R84" s="168"/>
      <c r="S84" s="168"/>
      <c r="T84" s="168"/>
      <c r="U84" s="168"/>
      <c r="V84" s="169"/>
      <c r="X84" s="32">
        <f t="shared" si="14"/>
        <v>0</v>
      </c>
      <c r="Y84" s="32">
        <f t="shared" si="15"/>
        <v>0</v>
      </c>
      <c r="Z84" s="32">
        <f t="shared" si="16"/>
        <v>0</v>
      </c>
      <c r="AA84" s="32">
        <f t="shared" si="17"/>
        <v>0</v>
      </c>
      <c r="AB84" s="32">
        <f t="shared" si="18"/>
        <v>0</v>
      </c>
      <c r="AC84" s="32">
        <f t="shared" si="19"/>
        <v>0</v>
      </c>
      <c r="AD84" s="32">
        <f t="shared" si="20"/>
        <v>0</v>
      </c>
      <c r="AE84" s="32">
        <f t="shared" si="21"/>
        <v>0</v>
      </c>
      <c r="AF84" s="32">
        <f t="shared" si="22"/>
        <v>0</v>
      </c>
      <c r="AG84" s="32">
        <f t="shared" si="23"/>
        <v>0</v>
      </c>
      <c r="AI84" s="314"/>
      <c r="AJ84" s="45">
        <v>2024</v>
      </c>
      <c r="AK84" s="51">
        <f t="shared" ref="AK84:AT84" si="100">IF(AK51&gt;0,IF(AK$6+KR-$AJ51&gt;0,AK$6+KR-$AJ51,0),0)</f>
        <v>0</v>
      </c>
      <c r="AL84" s="5">
        <f t="shared" si="100"/>
        <v>0</v>
      </c>
      <c r="AM84" s="5">
        <f t="shared" si="100"/>
        <v>0</v>
      </c>
      <c r="AN84" s="5">
        <f t="shared" si="100"/>
        <v>0</v>
      </c>
      <c r="AO84" s="5">
        <f t="shared" si="100"/>
        <v>0</v>
      </c>
      <c r="AP84" s="5">
        <f t="shared" si="100"/>
        <v>0</v>
      </c>
      <c r="AQ84" s="5">
        <f t="shared" si="100"/>
        <v>0</v>
      </c>
      <c r="AR84" s="5">
        <f t="shared" si="100"/>
        <v>0</v>
      </c>
      <c r="AS84" s="5">
        <f t="shared" si="100"/>
        <v>0</v>
      </c>
      <c r="AT84" s="6">
        <f t="shared" si="100"/>
        <v>0</v>
      </c>
    </row>
    <row r="85" spans="1:46">
      <c r="A85" s="31">
        <f t="shared" si="80"/>
        <v>0</v>
      </c>
      <c r="B85" s="85">
        <v>57</v>
      </c>
      <c r="C85" s="167"/>
      <c r="D85" s="167"/>
      <c r="E85" s="167"/>
      <c r="F85" s="168"/>
      <c r="G85" s="168"/>
      <c r="H85" s="168"/>
      <c r="I85" s="168"/>
      <c r="J85" s="168"/>
      <c r="K85" s="168"/>
      <c r="L85" s="168"/>
      <c r="M85" s="168"/>
      <c r="N85" s="168"/>
      <c r="O85" s="168"/>
      <c r="P85" s="168"/>
      <c r="Q85" s="168"/>
      <c r="R85" s="168"/>
      <c r="S85" s="168"/>
      <c r="T85" s="168"/>
      <c r="U85" s="168"/>
      <c r="V85" s="169"/>
      <c r="X85" s="32">
        <f t="shared" si="14"/>
        <v>0</v>
      </c>
      <c r="Y85" s="32">
        <f t="shared" si="15"/>
        <v>0</v>
      </c>
      <c r="Z85" s="32">
        <f t="shared" si="16"/>
        <v>0</v>
      </c>
      <c r="AA85" s="32">
        <f t="shared" si="17"/>
        <v>0</v>
      </c>
      <c r="AB85" s="32">
        <f t="shared" si="18"/>
        <v>0</v>
      </c>
      <c r="AC85" s="32">
        <f t="shared" si="19"/>
        <v>0</v>
      </c>
      <c r="AD85" s="32">
        <f t="shared" si="20"/>
        <v>0</v>
      </c>
      <c r="AE85" s="32">
        <f t="shared" si="21"/>
        <v>0</v>
      </c>
      <c r="AF85" s="32">
        <f t="shared" si="22"/>
        <v>0</v>
      </c>
      <c r="AG85" s="32">
        <f t="shared" si="23"/>
        <v>0</v>
      </c>
      <c r="AI85" s="314"/>
      <c r="AJ85" s="45">
        <v>2025</v>
      </c>
      <c r="AK85" s="51">
        <f t="shared" ref="AK85:AT85" si="101">IF(AK52&gt;0,IF(AK$6+KR-$AJ52&gt;0,AK$6+KR-$AJ52,0),0)</f>
        <v>0</v>
      </c>
      <c r="AL85" s="5">
        <f t="shared" si="101"/>
        <v>0</v>
      </c>
      <c r="AM85" s="5">
        <f t="shared" si="101"/>
        <v>0</v>
      </c>
      <c r="AN85" s="5">
        <f t="shared" si="101"/>
        <v>0</v>
      </c>
      <c r="AO85" s="5">
        <f t="shared" si="101"/>
        <v>0</v>
      </c>
      <c r="AP85" s="5">
        <f t="shared" si="101"/>
        <v>0</v>
      </c>
      <c r="AQ85" s="5">
        <f t="shared" si="101"/>
        <v>0</v>
      </c>
      <c r="AR85" s="5">
        <f t="shared" si="101"/>
        <v>0</v>
      </c>
      <c r="AS85" s="5">
        <f t="shared" si="101"/>
        <v>0</v>
      </c>
      <c r="AT85" s="6">
        <f t="shared" si="101"/>
        <v>0</v>
      </c>
    </row>
    <row r="86" spans="1:46">
      <c r="A86" s="31">
        <f t="shared" si="80"/>
        <v>0</v>
      </c>
      <c r="B86" s="85">
        <v>58</v>
      </c>
      <c r="C86" s="167"/>
      <c r="D86" s="167"/>
      <c r="E86" s="167"/>
      <c r="F86" s="168"/>
      <c r="G86" s="168"/>
      <c r="H86" s="168"/>
      <c r="I86" s="168"/>
      <c r="J86" s="168"/>
      <c r="K86" s="168"/>
      <c r="L86" s="168"/>
      <c r="M86" s="168"/>
      <c r="N86" s="168"/>
      <c r="O86" s="168"/>
      <c r="P86" s="168"/>
      <c r="Q86" s="168"/>
      <c r="R86" s="168"/>
      <c r="S86" s="168"/>
      <c r="T86" s="168"/>
      <c r="U86" s="168"/>
      <c r="V86" s="169"/>
      <c r="X86" s="32">
        <f t="shared" si="14"/>
        <v>0</v>
      </c>
      <c r="Y86" s="32">
        <f t="shared" si="15"/>
        <v>0</v>
      </c>
      <c r="Z86" s="32">
        <f t="shared" si="16"/>
        <v>0</v>
      </c>
      <c r="AA86" s="32">
        <f t="shared" si="17"/>
        <v>0</v>
      </c>
      <c r="AB86" s="32">
        <f t="shared" si="18"/>
        <v>0</v>
      </c>
      <c r="AC86" s="32">
        <f t="shared" si="19"/>
        <v>0</v>
      </c>
      <c r="AD86" s="32">
        <f t="shared" si="20"/>
        <v>0</v>
      </c>
      <c r="AE86" s="32">
        <f t="shared" si="21"/>
        <v>0</v>
      </c>
      <c r="AF86" s="32">
        <f t="shared" si="22"/>
        <v>0</v>
      </c>
      <c r="AG86" s="32">
        <f t="shared" si="23"/>
        <v>0</v>
      </c>
      <c r="AI86" s="314"/>
      <c r="AJ86" s="45">
        <v>2026</v>
      </c>
      <c r="AK86" s="51">
        <f t="shared" ref="AK86:AT86" si="102">IF(AK53&gt;0,IF(AK$6+KR-$AJ53&gt;0,AK$6+KR-$AJ53,0),0)</f>
        <v>0</v>
      </c>
      <c r="AL86" s="5">
        <f t="shared" si="102"/>
        <v>0</v>
      </c>
      <c r="AM86" s="5">
        <f t="shared" si="102"/>
        <v>0</v>
      </c>
      <c r="AN86" s="5">
        <f t="shared" si="102"/>
        <v>0</v>
      </c>
      <c r="AO86" s="5">
        <f t="shared" si="102"/>
        <v>0</v>
      </c>
      <c r="AP86" s="5">
        <f t="shared" si="102"/>
        <v>0</v>
      </c>
      <c r="AQ86" s="5">
        <f t="shared" si="102"/>
        <v>0</v>
      </c>
      <c r="AR86" s="5">
        <f t="shared" si="102"/>
        <v>0</v>
      </c>
      <c r="AS86" s="5">
        <f t="shared" si="102"/>
        <v>0</v>
      </c>
      <c r="AT86" s="6">
        <f t="shared" si="102"/>
        <v>0</v>
      </c>
    </row>
    <row r="87" spans="1:46">
      <c r="A87" s="31">
        <f t="shared" si="80"/>
        <v>0</v>
      </c>
      <c r="B87" s="85">
        <v>59</v>
      </c>
      <c r="C87" s="167"/>
      <c r="D87" s="167"/>
      <c r="E87" s="167"/>
      <c r="F87" s="168"/>
      <c r="G87" s="168"/>
      <c r="H87" s="168"/>
      <c r="I87" s="168"/>
      <c r="J87" s="168"/>
      <c r="K87" s="168"/>
      <c r="L87" s="168"/>
      <c r="M87" s="168"/>
      <c r="N87" s="168"/>
      <c r="O87" s="168"/>
      <c r="P87" s="168"/>
      <c r="Q87" s="168"/>
      <c r="R87" s="168"/>
      <c r="S87" s="168"/>
      <c r="T87" s="168"/>
      <c r="U87" s="168"/>
      <c r="V87" s="169"/>
      <c r="X87" s="32">
        <f t="shared" si="14"/>
        <v>0</v>
      </c>
      <c r="Y87" s="32">
        <f t="shared" si="15"/>
        <v>0</v>
      </c>
      <c r="Z87" s="32">
        <f t="shared" si="16"/>
        <v>0</v>
      </c>
      <c r="AA87" s="32">
        <f t="shared" si="17"/>
        <v>0</v>
      </c>
      <c r="AB87" s="32">
        <f t="shared" si="18"/>
        <v>0</v>
      </c>
      <c r="AC87" s="32">
        <f t="shared" si="19"/>
        <v>0</v>
      </c>
      <c r="AD87" s="32">
        <f t="shared" si="20"/>
        <v>0</v>
      </c>
      <c r="AE87" s="32">
        <f t="shared" si="21"/>
        <v>0</v>
      </c>
      <c r="AF87" s="32">
        <f t="shared" si="22"/>
        <v>0</v>
      </c>
      <c r="AG87" s="32">
        <f t="shared" si="23"/>
        <v>0</v>
      </c>
      <c r="AI87" s="314"/>
      <c r="AJ87" s="45">
        <v>2027</v>
      </c>
      <c r="AK87" s="51">
        <f t="shared" ref="AK87:AT87" si="103">IF(AK54&gt;0,IF(AK$6+KR-$AJ54&gt;0,AK$6+KR-$AJ54,0),0)</f>
        <v>0</v>
      </c>
      <c r="AL87" s="5">
        <f t="shared" si="103"/>
        <v>0</v>
      </c>
      <c r="AM87" s="5">
        <f t="shared" si="103"/>
        <v>0</v>
      </c>
      <c r="AN87" s="5">
        <f t="shared" si="103"/>
        <v>0</v>
      </c>
      <c r="AO87" s="5">
        <f t="shared" si="103"/>
        <v>0</v>
      </c>
      <c r="AP87" s="5">
        <f t="shared" si="103"/>
        <v>0</v>
      </c>
      <c r="AQ87" s="5">
        <f t="shared" si="103"/>
        <v>0</v>
      </c>
      <c r="AR87" s="5">
        <f t="shared" si="103"/>
        <v>0</v>
      </c>
      <c r="AS87" s="5">
        <f t="shared" si="103"/>
        <v>0</v>
      </c>
      <c r="AT87" s="6">
        <f t="shared" si="103"/>
        <v>0</v>
      </c>
    </row>
    <row r="88" spans="1:46">
      <c r="A88" s="31">
        <f t="shared" si="80"/>
        <v>0</v>
      </c>
      <c r="B88" s="85">
        <v>60</v>
      </c>
      <c r="C88" s="167"/>
      <c r="D88" s="167"/>
      <c r="E88" s="167"/>
      <c r="F88" s="168"/>
      <c r="G88" s="168"/>
      <c r="H88" s="168"/>
      <c r="I88" s="168"/>
      <c r="J88" s="168"/>
      <c r="K88" s="168"/>
      <c r="L88" s="168"/>
      <c r="M88" s="168"/>
      <c r="N88" s="168"/>
      <c r="O88" s="168"/>
      <c r="P88" s="168"/>
      <c r="Q88" s="168"/>
      <c r="R88" s="168"/>
      <c r="S88" s="168"/>
      <c r="T88" s="168"/>
      <c r="U88" s="168"/>
      <c r="V88" s="169"/>
      <c r="X88" s="32">
        <f t="shared" si="14"/>
        <v>0</v>
      </c>
      <c r="Y88" s="32">
        <f t="shared" si="15"/>
        <v>0</v>
      </c>
      <c r="Z88" s="32">
        <f t="shared" si="16"/>
        <v>0</v>
      </c>
      <c r="AA88" s="32">
        <f t="shared" si="17"/>
        <v>0</v>
      </c>
      <c r="AB88" s="32">
        <f t="shared" si="18"/>
        <v>0</v>
      </c>
      <c r="AC88" s="32">
        <f t="shared" si="19"/>
        <v>0</v>
      </c>
      <c r="AD88" s="32">
        <f t="shared" si="20"/>
        <v>0</v>
      </c>
      <c r="AE88" s="32">
        <f t="shared" si="21"/>
        <v>0</v>
      </c>
      <c r="AF88" s="32">
        <f t="shared" si="22"/>
        <v>0</v>
      </c>
      <c r="AG88" s="32">
        <f t="shared" si="23"/>
        <v>0</v>
      </c>
      <c r="AI88" s="314"/>
      <c r="AJ88" s="43">
        <v>2028</v>
      </c>
      <c r="AK88" s="60">
        <f t="shared" ref="AK88:AT88" si="104">IF(AK55&gt;0,IF(AK$6+KR-$AJ55&gt;0,AK$6+KR-$AJ55,0),0)</f>
        <v>0</v>
      </c>
      <c r="AL88" s="61">
        <f t="shared" si="104"/>
        <v>0</v>
      </c>
      <c r="AM88" s="61">
        <f t="shared" si="104"/>
        <v>0</v>
      </c>
      <c r="AN88" s="61">
        <f t="shared" si="104"/>
        <v>0</v>
      </c>
      <c r="AO88" s="61">
        <f t="shared" si="104"/>
        <v>0</v>
      </c>
      <c r="AP88" s="61">
        <f t="shared" si="104"/>
        <v>0</v>
      </c>
      <c r="AQ88" s="61">
        <f t="shared" si="104"/>
        <v>0</v>
      </c>
      <c r="AR88" s="61">
        <f t="shared" si="104"/>
        <v>0</v>
      </c>
      <c r="AS88" s="61">
        <f t="shared" si="104"/>
        <v>0</v>
      </c>
      <c r="AT88" s="62">
        <f t="shared" si="104"/>
        <v>0</v>
      </c>
    </row>
    <row r="89" spans="1:46">
      <c r="A89" s="31">
        <f t="shared" si="80"/>
        <v>0</v>
      </c>
      <c r="B89" s="85">
        <v>61</v>
      </c>
      <c r="C89" s="167"/>
      <c r="D89" s="167"/>
      <c r="E89" s="167"/>
      <c r="F89" s="168"/>
      <c r="G89" s="168"/>
      <c r="H89" s="168"/>
      <c r="I89" s="168"/>
      <c r="J89" s="168"/>
      <c r="K89" s="168"/>
      <c r="L89" s="168"/>
      <c r="M89" s="168"/>
      <c r="N89" s="168"/>
      <c r="O89" s="168"/>
      <c r="P89" s="168"/>
      <c r="Q89" s="168"/>
      <c r="R89" s="168"/>
      <c r="S89" s="168"/>
      <c r="T89" s="168"/>
      <c r="U89" s="168"/>
      <c r="V89" s="169"/>
      <c r="X89" s="32">
        <f t="shared" si="14"/>
        <v>0</v>
      </c>
      <c r="Y89" s="32">
        <f t="shared" si="15"/>
        <v>0</v>
      </c>
      <c r="Z89" s="32">
        <f t="shared" si="16"/>
        <v>0</v>
      </c>
      <c r="AA89" s="32">
        <f t="shared" si="17"/>
        <v>0</v>
      </c>
      <c r="AB89" s="32">
        <f t="shared" si="18"/>
        <v>0</v>
      </c>
      <c r="AC89" s="32">
        <f t="shared" si="19"/>
        <v>0</v>
      </c>
      <c r="AD89" s="32">
        <f t="shared" si="20"/>
        <v>0</v>
      </c>
      <c r="AE89" s="32">
        <f t="shared" si="21"/>
        <v>0</v>
      </c>
      <c r="AF89" s="32">
        <f t="shared" si="22"/>
        <v>0</v>
      </c>
      <c r="AG89" s="32">
        <f t="shared" si="23"/>
        <v>0</v>
      </c>
      <c r="AI89" s="218" t="s">
        <v>16</v>
      </c>
      <c r="AJ89" s="219" t="s">
        <v>22</v>
      </c>
      <c r="AK89" s="102">
        <f>IFERROR(SUMPRODUCT(AK34:AK55,AK67:AK88)/AK29,0)</f>
        <v>0</v>
      </c>
      <c r="AL89" s="103">
        <f t="shared" ref="AL89:AT89" si="105">IFERROR(SUMPRODUCT(AL34:AL55,AL67:AL88)/AL29,0)</f>
        <v>0</v>
      </c>
      <c r="AM89" s="103">
        <f t="shared" si="105"/>
        <v>0</v>
      </c>
      <c r="AN89" s="103">
        <f t="shared" si="105"/>
        <v>0</v>
      </c>
      <c r="AO89" s="103">
        <f t="shared" si="105"/>
        <v>0</v>
      </c>
      <c r="AP89" s="103">
        <f t="shared" si="105"/>
        <v>0</v>
      </c>
      <c r="AQ89" s="103">
        <f t="shared" si="105"/>
        <v>0</v>
      </c>
      <c r="AR89" s="103">
        <f t="shared" si="105"/>
        <v>0</v>
      </c>
      <c r="AS89" s="103">
        <f t="shared" si="105"/>
        <v>0</v>
      </c>
      <c r="AT89" s="104">
        <f t="shared" si="105"/>
        <v>0</v>
      </c>
    </row>
    <row r="90" spans="1:46" ht="13.5" thickBot="1">
      <c r="A90" s="31">
        <f t="shared" si="80"/>
        <v>0</v>
      </c>
      <c r="B90" s="85">
        <v>63</v>
      </c>
      <c r="C90" s="167"/>
      <c r="D90" s="167"/>
      <c r="E90" s="167"/>
      <c r="F90" s="168"/>
      <c r="G90" s="168"/>
      <c r="H90" s="168"/>
      <c r="I90" s="168"/>
      <c r="J90" s="168"/>
      <c r="K90" s="168"/>
      <c r="L90" s="168"/>
      <c r="M90" s="168"/>
      <c r="N90" s="168"/>
      <c r="O90" s="168"/>
      <c r="P90" s="168"/>
      <c r="Q90" s="168"/>
      <c r="R90" s="168"/>
      <c r="S90" s="168"/>
      <c r="T90" s="168"/>
      <c r="U90" s="168"/>
      <c r="V90" s="169"/>
      <c r="X90" s="32">
        <f t="shared" si="14"/>
        <v>0</v>
      </c>
      <c r="Y90" s="32">
        <f t="shared" si="15"/>
        <v>0</v>
      </c>
      <c r="Z90" s="32">
        <f t="shared" si="16"/>
        <v>0</v>
      </c>
      <c r="AA90" s="32">
        <f t="shared" si="17"/>
        <v>0</v>
      </c>
      <c r="AB90" s="32">
        <f t="shared" si="18"/>
        <v>0</v>
      </c>
      <c r="AC90" s="32">
        <f t="shared" si="19"/>
        <v>0</v>
      </c>
      <c r="AD90" s="32">
        <f t="shared" si="20"/>
        <v>0</v>
      </c>
      <c r="AE90" s="32">
        <f t="shared" si="21"/>
        <v>0</v>
      </c>
      <c r="AF90" s="32">
        <f t="shared" si="22"/>
        <v>0</v>
      </c>
      <c r="AG90" s="32">
        <f t="shared" si="23"/>
        <v>0</v>
      </c>
      <c r="AI90" s="221" t="s">
        <v>27</v>
      </c>
      <c r="AJ90" s="222" t="s">
        <v>22</v>
      </c>
      <c r="AK90" s="223">
        <f t="shared" ref="AK90:AT90" si="106">MAX(AK67:AK88)</f>
        <v>0</v>
      </c>
      <c r="AL90" s="224">
        <f t="shared" si="106"/>
        <v>0</v>
      </c>
      <c r="AM90" s="224">
        <f t="shared" si="106"/>
        <v>0</v>
      </c>
      <c r="AN90" s="224">
        <f t="shared" si="106"/>
        <v>0</v>
      </c>
      <c r="AO90" s="224">
        <f t="shared" si="106"/>
        <v>0</v>
      </c>
      <c r="AP90" s="224">
        <f t="shared" si="106"/>
        <v>0</v>
      </c>
      <c r="AQ90" s="224">
        <f t="shared" si="106"/>
        <v>0</v>
      </c>
      <c r="AR90" s="224">
        <f t="shared" si="106"/>
        <v>0</v>
      </c>
      <c r="AS90" s="224">
        <f t="shared" si="106"/>
        <v>0</v>
      </c>
      <c r="AT90" s="225">
        <f t="shared" si="106"/>
        <v>0</v>
      </c>
    </row>
    <row r="91" spans="1:46">
      <c r="A91" s="31">
        <f t="shared" ref="A91:A126" si="107">IF(G91=0,0,IF(OR(G91=KR-1,G91=KR),0,1))</f>
        <v>0</v>
      </c>
      <c r="B91" s="85">
        <v>65</v>
      </c>
      <c r="C91" s="167"/>
      <c r="D91" s="167"/>
      <c r="E91" s="167"/>
      <c r="F91" s="168"/>
      <c r="G91" s="168"/>
      <c r="H91" s="168"/>
      <c r="I91" s="168"/>
      <c r="J91" s="168"/>
      <c r="K91" s="168"/>
      <c r="L91" s="168"/>
      <c r="M91" s="168"/>
      <c r="N91" s="168"/>
      <c r="O91" s="168"/>
      <c r="P91" s="168"/>
      <c r="Q91" s="168"/>
      <c r="R91" s="168"/>
      <c r="S91" s="168"/>
      <c r="T91" s="168"/>
      <c r="U91" s="168"/>
      <c r="V91" s="169"/>
      <c r="X91" s="32">
        <f t="shared" si="14"/>
        <v>0</v>
      </c>
      <c r="Y91" s="32">
        <f t="shared" si="15"/>
        <v>0</v>
      </c>
      <c r="Z91" s="32">
        <f t="shared" si="16"/>
        <v>0</v>
      </c>
      <c r="AA91" s="32">
        <f t="shared" si="17"/>
        <v>0</v>
      </c>
      <c r="AB91" s="32">
        <f t="shared" si="18"/>
        <v>0</v>
      </c>
      <c r="AC91" s="32">
        <f t="shared" si="19"/>
        <v>0</v>
      </c>
      <c r="AD91" s="32">
        <f t="shared" si="20"/>
        <v>0</v>
      </c>
      <c r="AE91" s="32">
        <f t="shared" si="21"/>
        <v>0</v>
      </c>
      <c r="AF91" s="32">
        <f t="shared" si="22"/>
        <v>0</v>
      </c>
      <c r="AG91" s="32">
        <f t="shared" si="23"/>
        <v>0</v>
      </c>
      <c r="AJ91" s="220"/>
      <c r="AK91" s="84"/>
      <c r="AL91" s="84"/>
      <c r="AM91" s="84"/>
      <c r="AN91" s="84"/>
      <c r="AO91" s="84"/>
      <c r="AP91" s="84"/>
      <c r="AQ91" s="84"/>
      <c r="AR91" s="84"/>
      <c r="AS91" s="84"/>
      <c r="AT91" s="84"/>
    </row>
    <row r="92" spans="1:46">
      <c r="A92" s="31">
        <f t="shared" si="107"/>
        <v>0</v>
      </c>
      <c r="B92" s="85">
        <v>66</v>
      </c>
      <c r="C92" s="167"/>
      <c r="D92" s="167"/>
      <c r="E92" s="167"/>
      <c r="F92" s="168"/>
      <c r="G92" s="168"/>
      <c r="H92" s="168"/>
      <c r="I92" s="168"/>
      <c r="J92" s="168"/>
      <c r="K92" s="168"/>
      <c r="L92" s="168"/>
      <c r="M92" s="168"/>
      <c r="N92" s="168"/>
      <c r="O92" s="168"/>
      <c r="P92" s="168"/>
      <c r="Q92" s="168"/>
      <c r="R92" s="168"/>
      <c r="S92" s="168"/>
      <c r="T92" s="168"/>
      <c r="U92" s="168"/>
      <c r="V92" s="169"/>
      <c r="X92" s="32">
        <f t="shared" ref="X92:X126" si="108">IF(M92="ano",1,0)</f>
        <v>0</v>
      </c>
      <c r="Y92" s="32">
        <f t="shared" ref="Y92:Y126" si="109">IF(N92="ano",1,0)</f>
        <v>0</v>
      </c>
      <c r="Z92" s="32">
        <f t="shared" ref="Z92:Z126" si="110">IF(O92="ano",1,0)</f>
        <v>0</v>
      </c>
      <c r="AA92" s="32">
        <f t="shared" ref="AA92:AA126" si="111">IF(P92="ano",1,0)</f>
        <v>0</v>
      </c>
      <c r="AB92" s="32">
        <f t="shared" ref="AB92:AB126" si="112">IF(Q92="ano",1,0)</f>
        <v>0</v>
      </c>
      <c r="AC92" s="32">
        <f t="shared" ref="AC92:AC126" si="113">IF(R92="ano",1,0)</f>
        <v>0</v>
      </c>
      <c r="AD92" s="32">
        <f t="shared" ref="AD92:AD126" si="114">IF(S92="ano",1,0)</f>
        <v>0</v>
      </c>
      <c r="AE92" s="32">
        <f t="shared" ref="AE92:AE126" si="115">IF(T92="ano",1,0)</f>
        <v>0</v>
      </c>
      <c r="AF92" s="32">
        <f t="shared" ref="AF92:AF126" si="116">IF(U92="ano",1,0)</f>
        <v>0</v>
      </c>
      <c r="AG92" s="32">
        <f t="shared" ref="AG92:AG126" si="117">IF(V92="ano",1,0)</f>
        <v>0</v>
      </c>
      <c r="AJ92" s="53"/>
      <c r="AK92" s="53"/>
    </row>
    <row r="93" spans="1:46">
      <c r="A93" s="31">
        <f t="shared" si="107"/>
        <v>0</v>
      </c>
      <c r="B93" s="85">
        <v>67</v>
      </c>
      <c r="C93" s="167"/>
      <c r="D93" s="167"/>
      <c r="E93" s="167"/>
      <c r="F93" s="168"/>
      <c r="G93" s="168"/>
      <c r="H93" s="168"/>
      <c r="I93" s="168"/>
      <c r="J93" s="168"/>
      <c r="K93" s="168"/>
      <c r="L93" s="168"/>
      <c r="M93" s="168"/>
      <c r="N93" s="168"/>
      <c r="O93" s="168"/>
      <c r="P93" s="168"/>
      <c r="Q93" s="168"/>
      <c r="R93" s="168"/>
      <c r="S93" s="168"/>
      <c r="T93" s="168"/>
      <c r="U93" s="168"/>
      <c r="V93" s="169"/>
      <c r="X93" s="32">
        <f t="shared" si="108"/>
        <v>0</v>
      </c>
      <c r="Y93" s="32">
        <f t="shared" si="109"/>
        <v>0</v>
      </c>
      <c r="Z93" s="32">
        <f t="shared" si="110"/>
        <v>0</v>
      </c>
      <c r="AA93" s="32">
        <f t="shared" si="111"/>
        <v>0</v>
      </c>
      <c r="AB93" s="32">
        <f t="shared" si="112"/>
        <v>0</v>
      </c>
      <c r="AC93" s="32">
        <f t="shared" si="113"/>
        <v>0</v>
      </c>
      <c r="AD93" s="32">
        <f t="shared" si="114"/>
        <v>0</v>
      </c>
      <c r="AE93" s="32">
        <f t="shared" si="115"/>
        <v>0</v>
      </c>
      <c r="AF93" s="32">
        <f t="shared" si="116"/>
        <v>0</v>
      </c>
      <c r="AG93" s="32">
        <f t="shared" si="117"/>
        <v>0</v>
      </c>
      <c r="AK93" s="53"/>
    </row>
    <row r="94" spans="1:46">
      <c r="A94" s="31">
        <f t="shared" si="107"/>
        <v>0</v>
      </c>
      <c r="B94" s="85">
        <v>68</v>
      </c>
      <c r="C94" s="167"/>
      <c r="D94" s="167"/>
      <c r="E94" s="167"/>
      <c r="F94" s="168"/>
      <c r="G94" s="168"/>
      <c r="H94" s="168"/>
      <c r="I94" s="168"/>
      <c r="J94" s="168"/>
      <c r="K94" s="168"/>
      <c r="L94" s="168"/>
      <c r="M94" s="168"/>
      <c r="N94" s="168"/>
      <c r="O94" s="168"/>
      <c r="P94" s="168"/>
      <c r="Q94" s="168"/>
      <c r="R94" s="168"/>
      <c r="S94" s="168"/>
      <c r="T94" s="168"/>
      <c r="U94" s="168"/>
      <c r="V94" s="169"/>
      <c r="X94" s="32">
        <f t="shared" si="108"/>
        <v>0</v>
      </c>
      <c r="Y94" s="32">
        <f t="shared" si="109"/>
        <v>0</v>
      </c>
      <c r="Z94" s="32">
        <f t="shared" si="110"/>
        <v>0</v>
      </c>
      <c r="AA94" s="32">
        <f t="shared" si="111"/>
        <v>0</v>
      </c>
      <c r="AB94" s="32">
        <f t="shared" si="112"/>
        <v>0</v>
      </c>
      <c r="AC94" s="32">
        <f t="shared" si="113"/>
        <v>0</v>
      </c>
      <c r="AD94" s="32">
        <f t="shared" si="114"/>
        <v>0</v>
      </c>
      <c r="AE94" s="32">
        <f t="shared" si="115"/>
        <v>0</v>
      </c>
      <c r="AF94" s="32">
        <f t="shared" si="116"/>
        <v>0</v>
      </c>
      <c r="AG94" s="32">
        <f t="shared" si="117"/>
        <v>0</v>
      </c>
      <c r="AK94" s="53"/>
    </row>
    <row r="95" spans="1:46">
      <c r="A95" s="31">
        <f t="shared" si="107"/>
        <v>0</v>
      </c>
      <c r="B95" s="85">
        <v>69</v>
      </c>
      <c r="C95" s="167"/>
      <c r="D95" s="167"/>
      <c r="E95" s="167"/>
      <c r="F95" s="168"/>
      <c r="G95" s="168"/>
      <c r="H95" s="168"/>
      <c r="I95" s="168"/>
      <c r="J95" s="168"/>
      <c r="K95" s="168"/>
      <c r="L95" s="168"/>
      <c r="M95" s="168"/>
      <c r="N95" s="168"/>
      <c r="O95" s="168"/>
      <c r="P95" s="168"/>
      <c r="Q95" s="168"/>
      <c r="R95" s="168"/>
      <c r="S95" s="168"/>
      <c r="T95" s="168"/>
      <c r="U95" s="168"/>
      <c r="V95" s="169"/>
      <c r="X95" s="32">
        <f t="shared" si="108"/>
        <v>0</v>
      </c>
      <c r="Y95" s="32">
        <f t="shared" si="109"/>
        <v>0</v>
      </c>
      <c r="Z95" s="32">
        <f t="shared" si="110"/>
        <v>0</v>
      </c>
      <c r="AA95" s="32">
        <f t="shared" si="111"/>
        <v>0</v>
      </c>
      <c r="AB95" s="32">
        <f t="shared" si="112"/>
        <v>0</v>
      </c>
      <c r="AC95" s="32">
        <f t="shared" si="113"/>
        <v>0</v>
      </c>
      <c r="AD95" s="32">
        <f t="shared" si="114"/>
        <v>0</v>
      </c>
      <c r="AE95" s="32">
        <f t="shared" si="115"/>
        <v>0</v>
      </c>
      <c r="AF95" s="32">
        <f t="shared" si="116"/>
        <v>0</v>
      </c>
      <c r="AG95" s="32">
        <f t="shared" si="117"/>
        <v>0</v>
      </c>
      <c r="AK95" s="53"/>
    </row>
    <row r="96" spans="1:46">
      <c r="A96" s="31">
        <f t="shared" si="107"/>
        <v>0</v>
      </c>
      <c r="B96" s="85">
        <v>70</v>
      </c>
      <c r="C96" s="167"/>
      <c r="D96" s="167"/>
      <c r="E96" s="167"/>
      <c r="F96" s="168"/>
      <c r="G96" s="168"/>
      <c r="H96" s="168"/>
      <c r="I96" s="168"/>
      <c r="J96" s="168"/>
      <c r="K96" s="168"/>
      <c r="L96" s="168"/>
      <c r="M96" s="168"/>
      <c r="N96" s="168"/>
      <c r="O96" s="168"/>
      <c r="P96" s="168"/>
      <c r="Q96" s="168"/>
      <c r="R96" s="168"/>
      <c r="S96" s="168"/>
      <c r="T96" s="168"/>
      <c r="U96" s="168"/>
      <c r="V96" s="169"/>
      <c r="X96" s="32">
        <f t="shared" si="108"/>
        <v>0</v>
      </c>
      <c r="Y96" s="32">
        <f t="shared" si="109"/>
        <v>0</v>
      </c>
      <c r="Z96" s="32">
        <f t="shared" si="110"/>
        <v>0</v>
      </c>
      <c r="AA96" s="32">
        <f t="shared" si="111"/>
        <v>0</v>
      </c>
      <c r="AB96" s="32">
        <f t="shared" si="112"/>
        <v>0</v>
      </c>
      <c r="AC96" s="32">
        <f t="shared" si="113"/>
        <v>0</v>
      </c>
      <c r="AD96" s="32">
        <f t="shared" si="114"/>
        <v>0</v>
      </c>
      <c r="AE96" s="32">
        <f t="shared" si="115"/>
        <v>0</v>
      </c>
      <c r="AF96" s="32">
        <f t="shared" si="116"/>
        <v>0</v>
      </c>
      <c r="AG96" s="32">
        <f t="shared" si="117"/>
        <v>0</v>
      </c>
      <c r="AK96" s="53"/>
    </row>
    <row r="97" spans="1:37">
      <c r="A97" s="31">
        <f t="shared" si="107"/>
        <v>0</v>
      </c>
      <c r="B97" s="85">
        <v>71</v>
      </c>
      <c r="C97" s="167"/>
      <c r="D97" s="167"/>
      <c r="E97" s="167"/>
      <c r="F97" s="168"/>
      <c r="G97" s="168"/>
      <c r="H97" s="168"/>
      <c r="I97" s="168"/>
      <c r="J97" s="168"/>
      <c r="K97" s="168"/>
      <c r="L97" s="168"/>
      <c r="M97" s="168"/>
      <c r="N97" s="168"/>
      <c r="O97" s="168"/>
      <c r="P97" s="168"/>
      <c r="Q97" s="168"/>
      <c r="R97" s="168"/>
      <c r="S97" s="168"/>
      <c r="T97" s="168"/>
      <c r="U97" s="168"/>
      <c r="V97" s="169"/>
      <c r="X97" s="32">
        <f t="shared" si="108"/>
        <v>0</v>
      </c>
      <c r="Y97" s="32">
        <f t="shared" si="109"/>
        <v>0</v>
      </c>
      <c r="Z97" s="32">
        <f t="shared" si="110"/>
        <v>0</v>
      </c>
      <c r="AA97" s="32">
        <f t="shared" si="111"/>
        <v>0</v>
      </c>
      <c r="AB97" s="32">
        <f t="shared" si="112"/>
        <v>0</v>
      </c>
      <c r="AC97" s="32">
        <f t="shared" si="113"/>
        <v>0</v>
      </c>
      <c r="AD97" s="32">
        <f t="shared" si="114"/>
        <v>0</v>
      </c>
      <c r="AE97" s="32">
        <f t="shared" si="115"/>
        <v>0</v>
      </c>
      <c r="AF97" s="32">
        <f t="shared" si="116"/>
        <v>0</v>
      </c>
      <c r="AG97" s="32">
        <f t="shared" si="117"/>
        <v>0</v>
      </c>
      <c r="AK97" s="53"/>
    </row>
    <row r="98" spans="1:37">
      <c r="A98" s="31">
        <f t="shared" si="107"/>
        <v>0</v>
      </c>
      <c r="B98" s="85">
        <v>72</v>
      </c>
      <c r="C98" s="167"/>
      <c r="D98" s="167"/>
      <c r="E98" s="167"/>
      <c r="F98" s="168"/>
      <c r="G98" s="168"/>
      <c r="H98" s="168"/>
      <c r="I98" s="168"/>
      <c r="J98" s="168"/>
      <c r="K98" s="168"/>
      <c r="L98" s="168"/>
      <c r="M98" s="168"/>
      <c r="N98" s="168"/>
      <c r="O98" s="168"/>
      <c r="P98" s="168"/>
      <c r="Q98" s="168"/>
      <c r="R98" s="168"/>
      <c r="S98" s="168"/>
      <c r="T98" s="168"/>
      <c r="U98" s="168"/>
      <c r="V98" s="169"/>
      <c r="X98" s="32">
        <f t="shared" si="108"/>
        <v>0</v>
      </c>
      <c r="Y98" s="32">
        <f t="shared" si="109"/>
        <v>0</v>
      </c>
      <c r="Z98" s="32">
        <f t="shared" si="110"/>
        <v>0</v>
      </c>
      <c r="AA98" s="32">
        <f t="shared" si="111"/>
        <v>0</v>
      </c>
      <c r="AB98" s="32">
        <f t="shared" si="112"/>
        <v>0</v>
      </c>
      <c r="AC98" s="32">
        <f t="shared" si="113"/>
        <v>0</v>
      </c>
      <c r="AD98" s="32">
        <f t="shared" si="114"/>
        <v>0</v>
      </c>
      <c r="AE98" s="32">
        <f t="shared" si="115"/>
        <v>0</v>
      </c>
      <c r="AF98" s="32">
        <f t="shared" si="116"/>
        <v>0</v>
      </c>
      <c r="AG98" s="32">
        <f t="shared" si="117"/>
        <v>0</v>
      </c>
      <c r="AK98" s="53"/>
    </row>
    <row r="99" spans="1:37">
      <c r="A99" s="31">
        <f t="shared" si="107"/>
        <v>0</v>
      </c>
      <c r="B99" s="85">
        <v>73</v>
      </c>
      <c r="C99" s="167"/>
      <c r="D99" s="167"/>
      <c r="E99" s="167"/>
      <c r="F99" s="168"/>
      <c r="G99" s="168"/>
      <c r="H99" s="168"/>
      <c r="I99" s="168"/>
      <c r="J99" s="168"/>
      <c r="K99" s="168"/>
      <c r="L99" s="168"/>
      <c r="M99" s="168"/>
      <c r="N99" s="168"/>
      <c r="O99" s="168"/>
      <c r="P99" s="168"/>
      <c r="Q99" s="168"/>
      <c r="R99" s="168"/>
      <c r="S99" s="168"/>
      <c r="T99" s="168"/>
      <c r="U99" s="168"/>
      <c r="V99" s="169"/>
      <c r="X99" s="32">
        <f t="shared" si="108"/>
        <v>0</v>
      </c>
      <c r="Y99" s="32">
        <f t="shared" si="109"/>
        <v>0</v>
      </c>
      <c r="Z99" s="32">
        <f t="shared" si="110"/>
        <v>0</v>
      </c>
      <c r="AA99" s="32">
        <f t="shared" si="111"/>
        <v>0</v>
      </c>
      <c r="AB99" s="32">
        <f t="shared" si="112"/>
        <v>0</v>
      </c>
      <c r="AC99" s="32">
        <f t="shared" si="113"/>
        <v>0</v>
      </c>
      <c r="AD99" s="32">
        <f t="shared" si="114"/>
        <v>0</v>
      </c>
      <c r="AE99" s="32">
        <f t="shared" si="115"/>
        <v>0</v>
      </c>
      <c r="AF99" s="32">
        <f t="shared" si="116"/>
        <v>0</v>
      </c>
      <c r="AG99" s="32">
        <f t="shared" si="117"/>
        <v>0</v>
      </c>
      <c r="AK99" s="53"/>
    </row>
    <row r="100" spans="1:37">
      <c r="A100" s="31">
        <f t="shared" si="107"/>
        <v>0</v>
      </c>
      <c r="B100" s="85">
        <v>74</v>
      </c>
      <c r="C100" s="167"/>
      <c r="D100" s="167"/>
      <c r="E100" s="167"/>
      <c r="F100" s="168"/>
      <c r="G100" s="168"/>
      <c r="H100" s="168"/>
      <c r="I100" s="168"/>
      <c r="J100" s="168"/>
      <c r="K100" s="168"/>
      <c r="L100" s="168"/>
      <c r="M100" s="168"/>
      <c r="N100" s="168"/>
      <c r="O100" s="168"/>
      <c r="P100" s="168"/>
      <c r="Q100" s="168"/>
      <c r="R100" s="168"/>
      <c r="S100" s="168"/>
      <c r="T100" s="168"/>
      <c r="U100" s="168"/>
      <c r="V100" s="169"/>
      <c r="X100" s="32">
        <f t="shared" si="108"/>
        <v>0</v>
      </c>
      <c r="Y100" s="32">
        <f t="shared" si="109"/>
        <v>0</v>
      </c>
      <c r="Z100" s="32">
        <f t="shared" si="110"/>
        <v>0</v>
      </c>
      <c r="AA100" s="32">
        <f t="shared" si="111"/>
        <v>0</v>
      </c>
      <c r="AB100" s="32">
        <f t="shared" si="112"/>
        <v>0</v>
      </c>
      <c r="AC100" s="32">
        <f t="shared" si="113"/>
        <v>0</v>
      </c>
      <c r="AD100" s="32">
        <f t="shared" si="114"/>
        <v>0</v>
      </c>
      <c r="AE100" s="32">
        <f t="shared" si="115"/>
        <v>0</v>
      </c>
      <c r="AF100" s="32">
        <f t="shared" si="116"/>
        <v>0</v>
      </c>
      <c r="AG100" s="32">
        <f t="shared" si="117"/>
        <v>0</v>
      </c>
      <c r="AK100" s="53"/>
    </row>
    <row r="101" spans="1:37">
      <c r="A101" s="31">
        <f t="shared" si="107"/>
        <v>0</v>
      </c>
      <c r="B101" s="85">
        <v>75</v>
      </c>
      <c r="C101" s="167"/>
      <c r="D101" s="167"/>
      <c r="E101" s="167"/>
      <c r="F101" s="168"/>
      <c r="G101" s="168"/>
      <c r="H101" s="168"/>
      <c r="I101" s="168"/>
      <c r="J101" s="168"/>
      <c r="K101" s="168"/>
      <c r="L101" s="168"/>
      <c r="M101" s="168"/>
      <c r="N101" s="168"/>
      <c r="O101" s="168"/>
      <c r="P101" s="168"/>
      <c r="Q101" s="168"/>
      <c r="R101" s="168"/>
      <c r="S101" s="168"/>
      <c r="T101" s="168"/>
      <c r="U101" s="168"/>
      <c r="V101" s="169"/>
      <c r="X101" s="32">
        <f t="shared" si="108"/>
        <v>0</v>
      </c>
      <c r="Y101" s="32">
        <f t="shared" si="109"/>
        <v>0</v>
      </c>
      <c r="Z101" s="32">
        <f t="shared" si="110"/>
        <v>0</v>
      </c>
      <c r="AA101" s="32">
        <f t="shared" si="111"/>
        <v>0</v>
      </c>
      <c r="AB101" s="32">
        <f t="shared" si="112"/>
        <v>0</v>
      </c>
      <c r="AC101" s="32">
        <f t="shared" si="113"/>
        <v>0</v>
      </c>
      <c r="AD101" s="32">
        <f t="shared" si="114"/>
        <v>0</v>
      </c>
      <c r="AE101" s="32">
        <f t="shared" si="115"/>
        <v>0</v>
      </c>
      <c r="AF101" s="32">
        <f t="shared" si="116"/>
        <v>0</v>
      </c>
      <c r="AG101" s="32">
        <f t="shared" si="117"/>
        <v>0</v>
      </c>
      <c r="AK101" s="53"/>
    </row>
    <row r="102" spans="1:37">
      <c r="A102" s="31">
        <f t="shared" si="107"/>
        <v>0</v>
      </c>
      <c r="B102" s="85">
        <v>76</v>
      </c>
      <c r="C102" s="167"/>
      <c r="D102" s="167"/>
      <c r="E102" s="167"/>
      <c r="F102" s="168"/>
      <c r="G102" s="168"/>
      <c r="H102" s="168"/>
      <c r="I102" s="168"/>
      <c r="J102" s="168"/>
      <c r="K102" s="168"/>
      <c r="L102" s="168"/>
      <c r="M102" s="168"/>
      <c r="N102" s="168"/>
      <c r="O102" s="168"/>
      <c r="P102" s="168"/>
      <c r="Q102" s="168"/>
      <c r="R102" s="168"/>
      <c r="S102" s="168"/>
      <c r="T102" s="168"/>
      <c r="U102" s="168"/>
      <c r="V102" s="169"/>
      <c r="X102" s="32">
        <f t="shared" si="108"/>
        <v>0</v>
      </c>
      <c r="Y102" s="32">
        <f t="shared" si="109"/>
        <v>0</v>
      </c>
      <c r="Z102" s="32">
        <f t="shared" si="110"/>
        <v>0</v>
      </c>
      <c r="AA102" s="32">
        <f t="shared" si="111"/>
        <v>0</v>
      </c>
      <c r="AB102" s="32">
        <f t="shared" si="112"/>
        <v>0</v>
      </c>
      <c r="AC102" s="32">
        <f t="shared" si="113"/>
        <v>0</v>
      </c>
      <c r="AD102" s="32">
        <f t="shared" si="114"/>
        <v>0</v>
      </c>
      <c r="AE102" s="32">
        <f t="shared" si="115"/>
        <v>0</v>
      </c>
      <c r="AF102" s="32">
        <f t="shared" si="116"/>
        <v>0</v>
      </c>
      <c r="AG102" s="32">
        <f t="shared" si="117"/>
        <v>0</v>
      </c>
      <c r="AK102" s="53"/>
    </row>
    <row r="103" spans="1:37">
      <c r="A103" s="31">
        <f t="shared" si="107"/>
        <v>0</v>
      </c>
      <c r="B103" s="85">
        <v>77</v>
      </c>
      <c r="C103" s="167"/>
      <c r="D103" s="167"/>
      <c r="E103" s="167"/>
      <c r="F103" s="168"/>
      <c r="G103" s="168"/>
      <c r="H103" s="168"/>
      <c r="I103" s="168"/>
      <c r="J103" s="168"/>
      <c r="K103" s="168"/>
      <c r="L103" s="168"/>
      <c r="M103" s="168"/>
      <c r="N103" s="168"/>
      <c r="O103" s="168"/>
      <c r="P103" s="168"/>
      <c r="Q103" s="168"/>
      <c r="R103" s="168"/>
      <c r="S103" s="168"/>
      <c r="T103" s="168"/>
      <c r="U103" s="168"/>
      <c r="V103" s="169"/>
      <c r="X103" s="32">
        <f t="shared" si="108"/>
        <v>0</v>
      </c>
      <c r="Y103" s="32">
        <f t="shared" si="109"/>
        <v>0</v>
      </c>
      <c r="Z103" s="32">
        <f t="shared" si="110"/>
        <v>0</v>
      </c>
      <c r="AA103" s="32">
        <f t="shared" si="111"/>
        <v>0</v>
      </c>
      <c r="AB103" s="32">
        <f t="shared" si="112"/>
        <v>0</v>
      </c>
      <c r="AC103" s="32">
        <f t="shared" si="113"/>
        <v>0</v>
      </c>
      <c r="AD103" s="32">
        <f t="shared" si="114"/>
        <v>0</v>
      </c>
      <c r="AE103" s="32">
        <f t="shared" si="115"/>
        <v>0</v>
      </c>
      <c r="AF103" s="32">
        <f t="shared" si="116"/>
        <v>0</v>
      </c>
      <c r="AG103" s="32">
        <f t="shared" si="117"/>
        <v>0</v>
      </c>
      <c r="AK103" s="53"/>
    </row>
    <row r="104" spans="1:37">
      <c r="A104" s="31">
        <f t="shared" si="107"/>
        <v>0</v>
      </c>
      <c r="B104" s="85">
        <v>78</v>
      </c>
      <c r="C104" s="167"/>
      <c r="D104" s="167"/>
      <c r="E104" s="167"/>
      <c r="F104" s="168"/>
      <c r="G104" s="168"/>
      <c r="H104" s="168"/>
      <c r="I104" s="168"/>
      <c r="J104" s="168"/>
      <c r="K104" s="168"/>
      <c r="L104" s="168"/>
      <c r="M104" s="168"/>
      <c r="N104" s="168"/>
      <c r="O104" s="168"/>
      <c r="P104" s="168"/>
      <c r="Q104" s="168"/>
      <c r="R104" s="168"/>
      <c r="S104" s="168"/>
      <c r="T104" s="168"/>
      <c r="U104" s="168"/>
      <c r="V104" s="169"/>
      <c r="X104" s="32">
        <f t="shared" si="108"/>
        <v>0</v>
      </c>
      <c r="Y104" s="32">
        <f t="shared" si="109"/>
        <v>0</v>
      </c>
      <c r="Z104" s="32">
        <f t="shared" si="110"/>
        <v>0</v>
      </c>
      <c r="AA104" s="32">
        <f t="shared" si="111"/>
        <v>0</v>
      </c>
      <c r="AB104" s="32">
        <f t="shared" si="112"/>
        <v>0</v>
      </c>
      <c r="AC104" s="32">
        <f t="shared" si="113"/>
        <v>0</v>
      </c>
      <c r="AD104" s="32">
        <f t="shared" si="114"/>
        <v>0</v>
      </c>
      <c r="AE104" s="32">
        <f t="shared" si="115"/>
        <v>0</v>
      </c>
      <c r="AF104" s="32">
        <f t="shared" si="116"/>
        <v>0</v>
      </c>
      <c r="AG104" s="32">
        <f t="shared" si="117"/>
        <v>0</v>
      </c>
      <c r="AK104" s="53"/>
    </row>
    <row r="105" spans="1:37">
      <c r="A105" s="31">
        <f t="shared" si="107"/>
        <v>0</v>
      </c>
      <c r="B105" s="85">
        <v>79</v>
      </c>
      <c r="C105" s="167"/>
      <c r="D105" s="167"/>
      <c r="E105" s="167"/>
      <c r="F105" s="168"/>
      <c r="G105" s="168"/>
      <c r="H105" s="168"/>
      <c r="I105" s="168"/>
      <c r="J105" s="168"/>
      <c r="K105" s="168"/>
      <c r="L105" s="168"/>
      <c r="M105" s="168"/>
      <c r="N105" s="168"/>
      <c r="O105" s="168"/>
      <c r="P105" s="168"/>
      <c r="Q105" s="168"/>
      <c r="R105" s="168"/>
      <c r="S105" s="168"/>
      <c r="T105" s="168"/>
      <c r="U105" s="168"/>
      <c r="V105" s="169"/>
      <c r="X105" s="32">
        <f t="shared" ref="X105:X124" si="118">IF(M105="ano",1,0)</f>
        <v>0</v>
      </c>
      <c r="Y105" s="32">
        <f t="shared" ref="Y105:Y124" si="119">IF(N105="ano",1,0)</f>
        <v>0</v>
      </c>
      <c r="Z105" s="32">
        <f t="shared" ref="Z105:Z124" si="120">IF(O105="ano",1,0)</f>
        <v>0</v>
      </c>
      <c r="AA105" s="32">
        <f t="shared" ref="AA105:AA124" si="121">IF(P105="ano",1,0)</f>
        <v>0</v>
      </c>
      <c r="AB105" s="32">
        <f t="shared" ref="AB105:AB124" si="122">IF(Q105="ano",1,0)</f>
        <v>0</v>
      </c>
      <c r="AC105" s="32">
        <f t="shared" ref="AC105:AC124" si="123">IF(R105="ano",1,0)</f>
        <v>0</v>
      </c>
      <c r="AD105" s="32">
        <f t="shared" ref="AD105:AD124" si="124">IF(S105="ano",1,0)</f>
        <v>0</v>
      </c>
      <c r="AE105" s="32">
        <f t="shared" ref="AE105:AE124" si="125">IF(T105="ano",1,0)</f>
        <v>0</v>
      </c>
      <c r="AF105" s="32">
        <f t="shared" ref="AF105:AF124" si="126">IF(U105="ano",1,0)</f>
        <v>0</v>
      </c>
      <c r="AG105" s="32">
        <f t="shared" ref="AG105:AG124" si="127">IF(V105="ano",1,0)</f>
        <v>0</v>
      </c>
      <c r="AK105" s="53"/>
    </row>
    <row r="106" spans="1:37">
      <c r="A106" s="31">
        <f t="shared" si="107"/>
        <v>0</v>
      </c>
      <c r="B106" s="85">
        <v>80</v>
      </c>
      <c r="C106" s="167"/>
      <c r="D106" s="167"/>
      <c r="E106" s="167"/>
      <c r="F106" s="168"/>
      <c r="G106" s="168"/>
      <c r="H106" s="168"/>
      <c r="I106" s="168"/>
      <c r="J106" s="168"/>
      <c r="K106" s="168"/>
      <c r="L106" s="168"/>
      <c r="M106" s="168"/>
      <c r="N106" s="168"/>
      <c r="O106" s="168"/>
      <c r="P106" s="168"/>
      <c r="Q106" s="168"/>
      <c r="R106" s="168"/>
      <c r="S106" s="168"/>
      <c r="T106" s="168"/>
      <c r="U106" s="168"/>
      <c r="V106" s="169"/>
      <c r="X106" s="32">
        <f t="shared" si="118"/>
        <v>0</v>
      </c>
      <c r="Y106" s="32">
        <f t="shared" si="119"/>
        <v>0</v>
      </c>
      <c r="Z106" s="32">
        <f t="shared" si="120"/>
        <v>0</v>
      </c>
      <c r="AA106" s="32">
        <f t="shared" si="121"/>
        <v>0</v>
      </c>
      <c r="AB106" s="32">
        <f t="shared" si="122"/>
        <v>0</v>
      </c>
      <c r="AC106" s="32">
        <f t="shared" si="123"/>
        <v>0</v>
      </c>
      <c r="AD106" s="32">
        <f t="shared" si="124"/>
        <v>0</v>
      </c>
      <c r="AE106" s="32">
        <f t="shared" si="125"/>
        <v>0</v>
      </c>
      <c r="AF106" s="32">
        <f t="shared" si="126"/>
        <v>0</v>
      </c>
      <c r="AG106" s="32">
        <f t="shared" si="127"/>
        <v>0</v>
      </c>
      <c r="AK106" s="53"/>
    </row>
    <row r="107" spans="1:37">
      <c r="A107" s="31">
        <f t="shared" si="107"/>
        <v>0</v>
      </c>
      <c r="B107" s="85">
        <v>81</v>
      </c>
      <c r="C107" s="167"/>
      <c r="D107" s="167"/>
      <c r="E107" s="167"/>
      <c r="F107" s="168"/>
      <c r="G107" s="168"/>
      <c r="H107" s="168"/>
      <c r="I107" s="168"/>
      <c r="J107" s="168"/>
      <c r="K107" s="168"/>
      <c r="L107" s="168"/>
      <c r="M107" s="168"/>
      <c r="N107" s="168"/>
      <c r="O107" s="168"/>
      <c r="P107" s="168"/>
      <c r="Q107" s="168"/>
      <c r="R107" s="168"/>
      <c r="S107" s="168"/>
      <c r="T107" s="168"/>
      <c r="U107" s="168"/>
      <c r="V107" s="169"/>
      <c r="X107" s="32">
        <f t="shared" si="118"/>
        <v>0</v>
      </c>
      <c r="Y107" s="32">
        <f t="shared" si="119"/>
        <v>0</v>
      </c>
      <c r="Z107" s="32">
        <f t="shared" si="120"/>
        <v>0</v>
      </c>
      <c r="AA107" s="32">
        <f t="shared" si="121"/>
        <v>0</v>
      </c>
      <c r="AB107" s="32">
        <f t="shared" si="122"/>
        <v>0</v>
      </c>
      <c r="AC107" s="32">
        <f t="shared" si="123"/>
        <v>0</v>
      </c>
      <c r="AD107" s="32">
        <f t="shared" si="124"/>
        <v>0</v>
      </c>
      <c r="AE107" s="32">
        <f t="shared" si="125"/>
        <v>0</v>
      </c>
      <c r="AF107" s="32">
        <f t="shared" si="126"/>
        <v>0</v>
      </c>
      <c r="AG107" s="32">
        <f t="shared" si="127"/>
        <v>0</v>
      </c>
      <c r="AK107" s="53"/>
    </row>
    <row r="108" spans="1:37">
      <c r="A108" s="31">
        <f t="shared" si="107"/>
        <v>0</v>
      </c>
      <c r="B108" s="85">
        <v>82</v>
      </c>
      <c r="C108" s="167"/>
      <c r="D108" s="167"/>
      <c r="E108" s="167"/>
      <c r="F108" s="168"/>
      <c r="G108" s="168"/>
      <c r="H108" s="168"/>
      <c r="I108" s="168"/>
      <c r="J108" s="168"/>
      <c r="K108" s="168"/>
      <c r="L108" s="168"/>
      <c r="M108" s="168"/>
      <c r="N108" s="168"/>
      <c r="O108" s="168"/>
      <c r="P108" s="168"/>
      <c r="Q108" s="168"/>
      <c r="R108" s="168"/>
      <c r="S108" s="168"/>
      <c r="T108" s="168"/>
      <c r="U108" s="168"/>
      <c r="V108" s="169"/>
      <c r="X108" s="32">
        <f t="shared" si="118"/>
        <v>0</v>
      </c>
      <c r="Y108" s="32">
        <f t="shared" si="119"/>
        <v>0</v>
      </c>
      <c r="Z108" s="32">
        <f t="shared" si="120"/>
        <v>0</v>
      </c>
      <c r="AA108" s="32">
        <f t="shared" si="121"/>
        <v>0</v>
      </c>
      <c r="AB108" s="32">
        <f t="shared" si="122"/>
        <v>0</v>
      </c>
      <c r="AC108" s="32">
        <f t="shared" si="123"/>
        <v>0</v>
      </c>
      <c r="AD108" s="32">
        <f t="shared" si="124"/>
        <v>0</v>
      </c>
      <c r="AE108" s="32">
        <f t="shared" si="125"/>
        <v>0</v>
      </c>
      <c r="AF108" s="32">
        <f t="shared" si="126"/>
        <v>0</v>
      </c>
      <c r="AG108" s="32">
        <f t="shared" si="127"/>
        <v>0</v>
      </c>
      <c r="AK108" s="53"/>
    </row>
    <row r="109" spans="1:37">
      <c r="A109" s="31">
        <f t="shared" si="107"/>
        <v>0</v>
      </c>
      <c r="B109" s="85">
        <v>83</v>
      </c>
      <c r="C109" s="167"/>
      <c r="D109" s="167"/>
      <c r="E109" s="167"/>
      <c r="F109" s="168"/>
      <c r="G109" s="168"/>
      <c r="H109" s="168"/>
      <c r="I109" s="168"/>
      <c r="J109" s="168"/>
      <c r="K109" s="168"/>
      <c r="L109" s="168"/>
      <c r="M109" s="168"/>
      <c r="N109" s="168"/>
      <c r="O109" s="168"/>
      <c r="P109" s="168"/>
      <c r="Q109" s="168"/>
      <c r="R109" s="168"/>
      <c r="S109" s="168"/>
      <c r="T109" s="168"/>
      <c r="U109" s="168"/>
      <c r="V109" s="169"/>
      <c r="X109" s="32">
        <f t="shared" si="118"/>
        <v>0</v>
      </c>
      <c r="Y109" s="32">
        <f t="shared" si="119"/>
        <v>0</v>
      </c>
      <c r="Z109" s="32">
        <f t="shared" si="120"/>
        <v>0</v>
      </c>
      <c r="AA109" s="32">
        <f t="shared" si="121"/>
        <v>0</v>
      </c>
      <c r="AB109" s="32">
        <f t="shared" si="122"/>
        <v>0</v>
      </c>
      <c r="AC109" s="32">
        <f t="shared" si="123"/>
        <v>0</v>
      </c>
      <c r="AD109" s="32">
        <f t="shared" si="124"/>
        <v>0</v>
      </c>
      <c r="AE109" s="32">
        <f t="shared" si="125"/>
        <v>0</v>
      </c>
      <c r="AF109" s="32">
        <f t="shared" si="126"/>
        <v>0</v>
      </c>
      <c r="AG109" s="32">
        <f t="shared" si="127"/>
        <v>0</v>
      </c>
      <c r="AK109" s="53"/>
    </row>
    <row r="110" spans="1:37">
      <c r="A110" s="31">
        <f t="shared" si="107"/>
        <v>0</v>
      </c>
      <c r="B110" s="85">
        <v>84</v>
      </c>
      <c r="C110" s="167"/>
      <c r="D110" s="167"/>
      <c r="E110" s="167"/>
      <c r="F110" s="168"/>
      <c r="G110" s="168"/>
      <c r="H110" s="168"/>
      <c r="I110" s="168"/>
      <c r="J110" s="168"/>
      <c r="K110" s="168"/>
      <c r="L110" s="168"/>
      <c r="M110" s="168"/>
      <c r="N110" s="168"/>
      <c r="O110" s="168"/>
      <c r="P110" s="168"/>
      <c r="Q110" s="168"/>
      <c r="R110" s="168"/>
      <c r="S110" s="168"/>
      <c r="T110" s="168"/>
      <c r="U110" s="168"/>
      <c r="V110" s="169"/>
      <c r="X110" s="32">
        <f t="shared" si="118"/>
        <v>0</v>
      </c>
      <c r="Y110" s="32">
        <f t="shared" si="119"/>
        <v>0</v>
      </c>
      <c r="Z110" s="32">
        <f t="shared" si="120"/>
        <v>0</v>
      </c>
      <c r="AA110" s="32">
        <f t="shared" si="121"/>
        <v>0</v>
      </c>
      <c r="AB110" s="32">
        <f t="shared" si="122"/>
        <v>0</v>
      </c>
      <c r="AC110" s="32">
        <f t="shared" si="123"/>
        <v>0</v>
      </c>
      <c r="AD110" s="32">
        <f t="shared" si="124"/>
        <v>0</v>
      </c>
      <c r="AE110" s="32">
        <f t="shared" si="125"/>
        <v>0</v>
      </c>
      <c r="AF110" s="32">
        <f t="shared" si="126"/>
        <v>0</v>
      </c>
      <c r="AG110" s="32">
        <f t="shared" si="127"/>
        <v>0</v>
      </c>
      <c r="AK110" s="53"/>
    </row>
    <row r="111" spans="1:37">
      <c r="A111" s="31">
        <f t="shared" si="107"/>
        <v>0</v>
      </c>
      <c r="B111" s="85">
        <v>85</v>
      </c>
      <c r="C111" s="167"/>
      <c r="D111" s="167"/>
      <c r="E111" s="167"/>
      <c r="F111" s="168"/>
      <c r="G111" s="168"/>
      <c r="H111" s="168"/>
      <c r="I111" s="168"/>
      <c r="J111" s="168"/>
      <c r="K111" s="168"/>
      <c r="L111" s="168"/>
      <c r="M111" s="168"/>
      <c r="N111" s="168"/>
      <c r="O111" s="168"/>
      <c r="P111" s="168"/>
      <c r="Q111" s="168"/>
      <c r="R111" s="168"/>
      <c r="S111" s="168"/>
      <c r="T111" s="168"/>
      <c r="U111" s="168"/>
      <c r="V111" s="169"/>
      <c r="X111" s="32">
        <f t="shared" si="118"/>
        <v>0</v>
      </c>
      <c r="Y111" s="32">
        <f t="shared" si="119"/>
        <v>0</v>
      </c>
      <c r="Z111" s="32">
        <f t="shared" si="120"/>
        <v>0</v>
      </c>
      <c r="AA111" s="32">
        <f t="shared" si="121"/>
        <v>0</v>
      </c>
      <c r="AB111" s="32">
        <f t="shared" si="122"/>
        <v>0</v>
      </c>
      <c r="AC111" s="32">
        <f t="shared" si="123"/>
        <v>0</v>
      </c>
      <c r="AD111" s="32">
        <f t="shared" si="124"/>
        <v>0</v>
      </c>
      <c r="AE111" s="32">
        <f t="shared" si="125"/>
        <v>0</v>
      </c>
      <c r="AF111" s="32">
        <f t="shared" si="126"/>
        <v>0</v>
      </c>
      <c r="AG111" s="32">
        <f t="shared" si="127"/>
        <v>0</v>
      </c>
      <c r="AK111" s="53"/>
    </row>
    <row r="112" spans="1:37">
      <c r="A112" s="31">
        <f t="shared" si="107"/>
        <v>0</v>
      </c>
      <c r="B112" s="85">
        <v>86</v>
      </c>
      <c r="C112" s="167"/>
      <c r="D112" s="167"/>
      <c r="E112" s="167"/>
      <c r="F112" s="168"/>
      <c r="G112" s="168"/>
      <c r="H112" s="168"/>
      <c r="I112" s="168"/>
      <c r="J112" s="168"/>
      <c r="K112" s="168"/>
      <c r="L112" s="168"/>
      <c r="M112" s="168"/>
      <c r="N112" s="168"/>
      <c r="O112" s="168"/>
      <c r="P112" s="168"/>
      <c r="Q112" s="168"/>
      <c r="R112" s="168"/>
      <c r="S112" s="168"/>
      <c r="T112" s="168"/>
      <c r="U112" s="168"/>
      <c r="V112" s="169"/>
      <c r="X112" s="32">
        <f t="shared" si="118"/>
        <v>0</v>
      </c>
      <c r="Y112" s="32">
        <f t="shared" si="119"/>
        <v>0</v>
      </c>
      <c r="Z112" s="32">
        <f t="shared" si="120"/>
        <v>0</v>
      </c>
      <c r="AA112" s="32">
        <f t="shared" si="121"/>
        <v>0</v>
      </c>
      <c r="AB112" s="32">
        <f t="shared" si="122"/>
        <v>0</v>
      </c>
      <c r="AC112" s="32">
        <f t="shared" si="123"/>
        <v>0</v>
      </c>
      <c r="AD112" s="32">
        <f t="shared" si="124"/>
        <v>0</v>
      </c>
      <c r="AE112" s="32">
        <f t="shared" si="125"/>
        <v>0</v>
      </c>
      <c r="AF112" s="32">
        <f t="shared" si="126"/>
        <v>0</v>
      </c>
      <c r="AG112" s="32">
        <f t="shared" si="127"/>
        <v>0</v>
      </c>
      <c r="AK112" s="53"/>
    </row>
    <row r="113" spans="1:37">
      <c r="A113" s="31">
        <f t="shared" si="107"/>
        <v>0</v>
      </c>
      <c r="B113" s="85">
        <v>87</v>
      </c>
      <c r="C113" s="167"/>
      <c r="D113" s="167"/>
      <c r="E113" s="167"/>
      <c r="F113" s="168"/>
      <c r="G113" s="168"/>
      <c r="H113" s="168"/>
      <c r="I113" s="168"/>
      <c r="J113" s="168"/>
      <c r="K113" s="168"/>
      <c r="L113" s="168"/>
      <c r="M113" s="168"/>
      <c r="N113" s="168"/>
      <c r="O113" s="168"/>
      <c r="P113" s="168"/>
      <c r="Q113" s="168"/>
      <c r="R113" s="168"/>
      <c r="S113" s="168"/>
      <c r="T113" s="168"/>
      <c r="U113" s="168"/>
      <c r="V113" s="169"/>
      <c r="X113" s="32">
        <f t="shared" si="118"/>
        <v>0</v>
      </c>
      <c r="Y113" s="32">
        <f t="shared" si="119"/>
        <v>0</v>
      </c>
      <c r="Z113" s="32">
        <f t="shared" si="120"/>
        <v>0</v>
      </c>
      <c r="AA113" s="32">
        <f t="shared" si="121"/>
        <v>0</v>
      </c>
      <c r="AB113" s="32">
        <f t="shared" si="122"/>
        <v>0</v>
      </c>
      <c r="AC113" s="32">
        <f t="shared" si="123"/>
        <v>0</v>
      </c>
      <c r="AD113" s="32">
        <f t="shared" si="124"/>
        <v>0</v>
      </c>
      <c r="AE113" s="32">
        <f t="shared" si="125"/>
        <v>0</v>
      </c>
      <c r="AF113" s="32">
        <f t="shared" si="126"/>
        <v>0</v>
      </c>
      <c r="AG113" s="32">
        <f t="shared" si="127"/>
        <v>0</v>
      </c>
      <c r="AK113" s="83"/>
    </row>
    <row r="114" spans="1:37">
      <c r="A114" s="31">
        <f t="shared" si="107"/>
        <v>0</v>
      </c>
      <c r="B114" s="85">
        <v>88</v>
      </c>
      <c r="C114" s="167"/>
      <c r="D114" s="167"/>
      <c r="E114" s="167"/>
      <c r="F114" s="168"/>
      <c r="G114" s="168"/>
      <c r="H114" s="168"/>
      <c r="I114" s="168"/>
      <c r="J114" s="168"/>
      <c r="K114" s="168"/>
      <c r="L114" s="168"/>
      <c r="M114" s="168"/>
      <c r="N114" s="168"/>
      <c r="O114" s="168"/>
      <c r="P114" s="168"/>
      <c r="Q114" s="168"/>
      <c r="R114" s="168"/>
      <c r="S114" s="168"/>
      <c r="T114" s="168"/>
      <c r="U114" s="168"/>
      <c r="V114" s="169"/>
      <c r="X114" s="32">
        <f t="shared" si="118"/>
        <v>0</v>
      </c>
      <c r="Y114" s="32">
        <f t="shared" si="119"/>
        <v>0</v>
      </c>
      <c r="Z114" s="32">
        <f t="shared" si="120"/>
        <v>0</v>
      </c>
      <c r="AA114" s="32">
        <f t="shared" si="121"/>
        <v>0</v>
      </c>
      <c r="AB114" s="32">
        <f t="shared" si="122"/>
        <v>0</v>
      </c>
      <c r="AC114" s="32">
        <f t="shared" si="123"/>
        <v>0</v>
      </c>
      <c r="AD114" s="32">
        <f t="shared" si="124"/>
        <v>0</v>
      </c>
      <c r="AE114" s="32">
        <f t="shared" si="125"/>
        <v>0</v>
      </c>
      <c r="AF114" s="32">
        <f t="shared" si="126"/>
        <v>0</v>
      </c>
      <c r="AG114" s="32">
        <f t="shared" si="127"/>
        <v>0</v>
      </c>
    </row>
    <row r="115" spans="1:37">
      <c r="A115" s="31">
        <f t="shared" si="107"/>
        <v>0</v>
      </c>
      <c r="B115" s="85">
        <v>89</v>
      </c>
      <c r="C115" s="167"/>
      <c r="D115" s="167"/>
      <c r="E115" s="167"/>
      <c r="F115" s="168"/>
      <c r="G115" s="168"/>
      <c r="H115" s="168"/>
      <c r="I115" s="168"/>
      <c r="J115" s="168"/>
      <c r="K115" s="168"/>
      <c r="L115" s="168"/>
      <c r="M115" s="168"/>
      <c r="N115" s="168"/>
      <c r="O115" s="168"/>
      <c r="P115" s="168"/>
      <c r="Q115" s="168"/>
      <c r="R115" s="168"/>
      <c r="S115" s="168"/>
      <c r="T115" s="168"/>
      <c r="U115" s="168"/>
      <c r="V115" s="169"/>
      <c r="X115" s="32">
        <f t="shared" si="118"/>
        <v>0</v>
      </c>
      <c r="Y115" s="32">
        <f t="shared" si="119"/>
        <v>0</v>
      </c>
      <c r="Z115" s="32">
        <f t="shared" si="120"/>
        <v>0</v>
      </c>
      <c r="AA115" s="32">
        <f t="shared" si="121"/>
        <v>0</v>
      </c>
      <c r="AB115" s="32">
        <f t="shared" si="122"/>
        <v>0</v>
      </c>
      <c r="AC115" s="32">
        <f t="shared" si="123"/>
        <v>0</v>
      </c>
      <c r="AD115" s="32">
        <f t="shared" si="124"/>
        <v>0</v>
      </c>
      <c r="AE115" s="32">
        <f t="shared" si="125"/>
        <v>0</v>
      </c>
      <c r="AF115" s="32">
        <f t="shared" si="126"/>
        <v>0</v>
      </c>
      <c r="AG115" s="32">
        <f t="shared" si="127"/>
        <v>0</v>
      </c>
    </row>
    <row r="116" spans="1:37">
      <c r="A116" s="31">
        <f t="shared" si="107"/>
        <v>0</v>
      </c>
      <c r="B116" s="85">
        <v>90</v>
      </c>
      <c r="C116" s="167"/>
      <c r="D116" s="167"/>
      <c r="E116" s="167"/>
      <c r="F116" s="168"/>
      <c r="G116" s="168"/>
      <c r="H116" s="168"/>
      <c r="I116" s="168"/>
      <c r="J116" s="168"/>
      <c r="K116" s="168"/>
      <c r="L116" s="168"/>
      <c r="M116" s="168"/>
      <c r="N116" s="168"/>
      <c r="O116" s="168"/>
      <c r="P116" s="168"/>
      <c r="Q116" s="168"/>
      <c r="R116" s="168"/>
      <c r="S116" s="168"/>
      <c r="T116" s="168"/>
      <c r="U116" s="168"/>
      <c r="V116" s="169"/>
      <c r="X116" s="32">
        <f t="shared" si="118"/>
        <v>0</v>
      </c>
      <c r="Y116" s="32">
        <f t="shared" si="119"/>
        <v>0</v>
      </c>
      <c r="Z116" s="32">
        <f t="shared" si="120"/>
        <v>0</v>
      </c>
      <c r="AA116" s="32">
        <f t="shared" si="121"/>
        <v>0</v>
      </c>
      <c r="AB116" s="32">
        <f t="shared" si="122"/>
        <v>0</v>
      </c>
      <c r="AC116" s="32">
        <f t="shared" si="123"/>
        <v>0</v>
      </c>
      <c r="AD116" s="32">
        <f t="shared" si="124"/>
        <v>0</v>
      </c>
      <c r="AE116" s="32">
        <f t="shared" si="125"/>
        <v>0</v>
      </c>
      <c r="AF116" s="32">
        <f t="shared" si="126"/>
        <v>0</v>
      </c>
      <c r="AG116" s="32">
        <f t="shared" si="127"/>
        <v>0</v>
      </c>
    </row>
    <row r="117" spans="1:37">
      <c r="A117" s="31">
        <f t="shared" si="107"/>
        <v>0</v>
      </c>
      <c r="B117" s="85">
        <v>91</v>
      </c>
      <c r="C117" s="167"/>
      <c r="D117" s="167"/>
      <c r="E117" s="167"/>
      <c r="F117" s="168"/>
      <c r="G117" s="168"/>
      <c r="H117" s="168"/>
      <c r="I117" s="168"/>
      <c r="J117" s="168"/>
      <c r="K117" s="168"/>
      <c r="L117" s="168"/>
      <c r="M117" s="168"/>
      <c r="N117" s="168"/>
      <c r="O117" s="168"/>
      <c r="P117" s="168"/>
      <c r="Q117" s="168"/>
      <c r="R117" s="168"/>
      <c r="S117" s="168"/>
      <c r="T117" s="168"/>
      <c r="U117" s="168"/>
      <c r="V117" s="169"/>
      <c r="X117" s="32">
        <f t="shared" si="118"/>
        <v>0</v>
      </c>
      <c r="Y117" s="32">
        <f t="shared" si="119"/>
        <v>0</v>
      </c>
      <c r="Z117" s="32">
        <f t="shared" si="120"/>
        <v>0</v>
      </c>
      <c r="AA117" s="32">
        <f t="shared" si="121"/>
        <v>0</v>
      </c>
      <c r="AB117" s="32">
        <f t="shared" si="122"/>
        <v>0</v>
      </c>
      <c r="AC117" s="32">
        <f t="shared" si="123"/>
        <v>0</v>
      </c>
      <c r="AD117" s="32">
        <f t="shared" si="124"/>
        <v>0</v>
      </c>
      <c r="AE117" s="32">
        <f t="shared" si="125"/>
        <v>0</v>
      </c>
      <c r="AF117" s="32">
        <f t="shared" si="126"/>
        <v>0</v>
      </c>
      <c r="AG117" s="32">
        <f t="shared" si="127"/>
        <v>0</v>
      </c>
    </row>
    <row r="118" spans="1:37">
      <c r="A118" s="31">
        <f t="shared" si="107"/>
        <v>0</v>
      </c>
      <c r="B118" s="85">
        <v>92</v>
      </c>
      <c r="C118" s="167"/>
      <c r="D118" s="167"/>
      <c r="E118" s="167"/>
      <c r="F118" s="168"/>
      <c r="G118" s="168"/>
      <c r="H118" s="168"/>
      <c r="I118" s="168"/>
      <c r="J118" s="168"/>
      <c r="K118" s="168"/>
      <c r="L118" s="168"/>
      <c r="M118" s="168"/>
      <c r="N118" s="168"/>
      <c r="O118" s="168"/>
      <c r="P118" s="168"/>
      <c r="Q118" s="168"/>
      <c r="R118" s="168"/>
      <c r="S118" s="168"/>
      <c r="T118" s="168"/>
      <c r="U118" s="168"/>
      <c r="V118" s="169"/>
      <c r="X118" s="32">
        <f t="shared" si="118"/>
        <v>0</v>
      </c>
      <c r="Y118" s="32">
        <f t="shared" si="119"/>
        <v>0</v>
      </c>
      <c r="Z118" s="32">
        <f t="shared" si="120"/>
        <v>0</v>
      </c>
      <c r="AA118" s="32">
        <f t="shared" si="121"/>
        <v>0</v>
      </c>
      <c r="AB118" s="32">
        <f t="shared" si="122"/>
        <v>0</v>
      </c>
      <c r="AC118" s="32">
        <f t="shared" si="123"/>
        <v>0</v>
      </c>
      <c r="AD118" s="32">
        <f t="shared" si="124"/>
        <v>0</v>
      </c>
      <c r="AE118" s="32">
        <f t="shared" si="125"/>
        <v>0</v>
      </c>
      <c r="AF118" s="32">
        <f t="shared" si="126"/>
        <v>0</v>
      </c>
      <c r="AG118" s="32">
        <f t="shared" si="127"/>
        <v>0</v>
      </c>
    </row>
    <row r="119" spans="1:37">
      <c r="A119" s="31">
        <f t="shared" si="107"/>
        <v>0</v>
      </c>
      <c r="B119" s="85">
        <v>93</v>
      </c>
      <c r="C119" s="167"/>
      <c r="D119" s="167"/>
      <c r="E119" s="167"/>
      <c r="F119" s="168"/>
      <c r="G119" s="168"/>
      <c r="H119" s="168"/>
      <c r="I119" s="168"/>
      <c r="J119" s="168"/>
      <c r="K119" s="168"/>
      <c r="L119" s="168"/>
      <c r="M119" s="168"/>
      <c r="N119" s="168"/>
      <c r="O119" s="168"/>
      <c r="P119" s="168"/>
      <c r="Q119" s="168"/>
      <c r="R119" s="168"/>
      <c r="S119" s="168"/>
      <c r="T119" s="168"/>
      <c r="U119" s="168"/>
      <c r="V119" s="169"/>
      <c r="X119" s="32">
        <f t="shared" si="118"/>
        <v>0</v>
      </c>
      <c r="Y119" s="32">
        <f t="shared" si="119"/>
        <v>0</v>
      </c>
      <c r="Z119" s="32">
        <f t="shared" si="120"/>
        <v>0</v>
      </c>
      <c r="AA119" s="32">
        <f t="shared" si="121"/>
        <v>0</v>
      </c>
      <c r="AB119" s="32">
        <f t="shared" si="122"/>
        <v>0</v>
      </c>
      <c r="AC119" s="32">
        <f t="shared" si="123"/>
        <v>0</v>
      </c>
      <c r="AD119" s="32">
        <f t="shared" si="124"/>
        <v>0</v>
      </c>
      <c r="AE119" s="32">
        <f t="shared" si="125"/>
        <v>0</v>
      </c>
      <c r="AF119" s="32">
        <f t="shared" si="126"/>
        <v>0</v>
      </c>
      <c r="AG119" s="32">
        <f t="shared" si="127"/>
        <v>0</v>
      </c>
    </row>
    <row r="120" spans="1:37">
      <c r="A120" s="31">
        <f t="shared" si="107"/>
        <v>0</v>
      </c>
      <c r="B120" s="85">
        <v>94</v>
      </c>
      <c r="C120" s="167"/>
      <c r="D120" s="167"/>
      <c r="E120" s="167"/>
      <c r="F120" s="168"/>
      <c r="G120" s="168"/>
      <c r="H120" s="168"/>
      <c r="I120" s="168"/>
      <c r="J120" s="168"/>
      <c r="K120" s="168"/>
      <c r="L120" s="168"/>
      <c r="M120" s="168"/>
      <c r="N120" s="168"/>
      <c r="O120" s="168"/>
      <c r="P120" s="168"/>
      <c r="Q120" s="168"/>
      <c r="R120" s="168"/>
      <c r="S120" s="168"/>
      <c r="T120" s="168"/>
      <c r="U120" s="168"/>
      <c r="V120" s="169"/>
      <c r="X120" s="32">
        <f t="shared" si="118"/>
        <v>0</v>
      </c>
      <c r="Y120" s="32">
        <f t="shared" si="119"/>
        <v>0</v>
      </c>
      <c r="Z120" s="32">
        <f t="shared" si="120"/>
        <v>0</v>
      </c>
      <c r="AA120" s="32">
        <f t="shared" si="121"/>
        <v>0</v>
      </c>
      <c r="AB120" s="32">
        <f t="shared" si="122"/>
        <v>0</v>
      </c>
      <c r="AC120" s="32">
        <f t="shared" si="123"/>
        <v>0</v>
      </c>
      <c r="AD120" s="32">
        <f t="shared" si="124"/>
        <v>0</v>
      </c>
      <c r="AE120" s="32">
        <f t="shared" si="125"/>
        <v>0</v>
      </c>
      <c r="AF120" s="32">
        <f t="shared" si="126"/>
        <v>0</v>
      </c>
      <c r="AG120" s="32">
        <f t="shared" si="127"/>
        <v>0</v>
      </c>
    </row>
    <row r="121" spans="1:37">
      <c r="A121" s="31">
        <f t="shared" si="107"/>
        <v>0</v>
      </c>
      <c r="B121" s="85">
        <v>95</v>
      </c>
      <c r="C121" s="167"/>
      <c r="D121" s="167"/>
      <c r="E121" s="167"/>
      <c r="F121" s="168"/>
      <c r="G121" s="168"/>
      <c r="H121" s="168"/>
      <c r="I121" s="168"/>
      <c r="J121" s="168"/>
      <c r="K121" s="168"/>
      <c r="L121" s="168"/>
      <c r="M121" s="168"/>
      <c r="N121" s="168"/>
      <c r="O121" s="168"/>
      <c r="P121" s="168"/>
      <c r="Q121" s="168"/>
      <c r="R121" s="168"/>
      <c r="S121" s="168"/>
      <c r="T121" s="168"/>
      <c r="U121" s="168"/>
      <c r="V121" s="169"/>
      <c r="X121" s="32">
        <f t="shared" si="118"/>
        <v>0</v>
      </c>
      <c r="Y121" s="32">
        <f t="shared" si="119"/>
        <v>0</v>
      </c>
      <c r="Z121" s="32">
        <f t="shared" si="120"/>
        <v>0</v>
      </c>
      <c r="AA121" s="32">
        <f t="shared" si="121"/>
        <v>0</v>
      </c>
      <c r="AB121" s="32">
        <f t="shared" si="122"/>
        <v>0</v>
      </c>
      <c r="AC121" s="32">
        <f t="shared" si="123"/>
        <v>0</v>
      </c>
      <c r="AD121" s="32">
        <f t="shared" si="124"/>
        <v>0</v>
      </c>
      <c r="AE121" s="32">
        <f t="shared" si="125"/>
        <v>0</v>
      </c>
      <c r="AF121" s="32">
        <f t="shared" si="126"/>
        <v>0</v>
      </c>
      <c r="AG121" s="32">
        <f t="shared" si="127"/>
        <v>0</v>
      </c>
    </row>
    <row r="122" spans="1:37">
      <c r="A122" s="31">
        <f t="shared" si="107"/>
        <v>0</v>
      </c>
      <c r="B122" s="85">
        <v>96</v>
      </c>
      <c r="C122" s="167"/>
      <c r="D122" s="167"/>
      <c r="E122" s="167"/>
      <c r="F122" s="168"/>
      <c r="G122" s="168"/>
      <c r="H122" s="168"/>
      <c r="I122" s="168"/>
      <c r="J122" s="168"/>
      <c r="K122" s="168"/>
      <c r="L122" s="168"/>
      <c r="M122" s="168"/>
      <c r="N122" s="168"/>
      <c r="O122" s="168"/>
      <c r="P122" s="168"/>
      <c r="Q122" s="168"/>
      <c r="R122" s="168"/>
      <c r="S122" s="168"/>
      <c r="T122" s="168"/>
      <c r="U122" s="168"/>
      <c r="V122" s="169"/>
      <c r="X122" s="32">
        <f t="shared" si="118"/>
        <v>0</v>
      </c>
      <c r="Y122" s="32">
        <f t="shared" si="119"/>
        <v>0</v>
      </c>
      <c r="Z122" s="32">
        <f t="shared" si="120"/>
        <v>0</v>
      </c>
      <c r="AA122" s="32">
        <f t="shared" si="121"/>
        <v>0</v>
      </c>
      <c r="AB122" s="32">
        <f t="shared" si="122"/>
        <v>0</v>
      </c>
      <c r="AC122" s="32">
        <f t="shared" si="123"/>
        <v>0</v>
      </c>
      <c r="AD122" s="32">
        <f t="shared" si="124"/>
        <v>0</v>
      </c>
      <c r="AE122" s="32">
        <f t="shared" si="125"/>
        <v>0</v>
      </c>
      <c r="AF122" s="32">
        <f t="shared" si="126"/>
        <v>0</v>
      </c>
      <c r="AG122" s="32">
        <f t="shared" si="127"/>
        <v>0</v>
      </c>
    </row>
    <row r="123" spans="1:37">
      <c r="A123" s="31">
        <f t="shared" si="107"/>
        <v>0</v>
      </c>
      <c r="B123" s="85">
        <v>97</v>
      </c>
      <c r="C123" s="167"/>
      <c r="D123" s="167"/>
      <c r="E123" s="167"/>
      <c r="F123" s="168"/>
      <c r="G123" s="168"/>
      <c r="H123" s="168"/>
      <c r="I123" s="168"/>
      <c r="J123" s="168"/>
      <c r="K123" s="168"/>
      <c r="L123" s="168"/>
      <c r="M123" s="168"/>
      <c r="N123" s="168"/>
      <c r="O123" s="168"/>
      <c r="P123" s="168"/>
      <c r="Q123" s="168"/>
      <c r="R123" s="168"/>
      <c r="S123" s="168"/>
      <c r="T123" s="168"/>
      <c r="U123" s="168"/>
      <c r="V123" s="169"/>
      <c r="X123" s="32">
        <f t="shared" si="118"/>
        <v>0</v>
      </c>
      <c r="Y123" s="32">
        <f t="shared" si="119"/>
        <v>0</v>
      </c>
      <c r="Z123" s="32">
        <f t="shared" si="120"/>
        <v>0</v>
      </c>
      <c r="AA123" s="32">
        <f t="shared" si="121"/>
        <v>0</v>
      </c>
      <c r="AB123" s="32">
        <f t="shared" si="122"/>
        <v>0</v>
      </c>
      <c r="AC123" s="32">
        <f t="shared" si="123"/>
        <v>0</v>
      </c>
      <c r="AD123" s="32">
        <f t="shared" si="124"/>
        <v>0</v>
      </c>
      <c r="AE123" s="32">
        <f t="shared" si="125"/>
        <v>0</v>
      </c>
      <c r="AF123" s="32">
        <f t="shared" si="126"/>
        <v>0</v>
      </c>
      <c r="AG123" s="32">
        <f t="shared" si="127"/>
        <v>0</v>
      </c>
    </row>
    <row r="124" spans="1:37">
      <c r="A124" s="31">
        <f t="shared" si="107"/>
        <v>0</v>
      </c>
      <c r="B124" s="85">
        <v>98</v>
      </c>
      <c r="C124" s="167"/>
      <c r="D124" s="167"/>
      <c r="E124" s="167"/>
      <c r="F124" s="168"/>
      <c r="G124" s="168"/>
      <c r="H124" s="168"/>
      <c r="I124" s="168"/>
      <c r="J124" s="168"/>
      <c r="K124" s="168"/>
      <c r="L124" s="168"/>
      <c r="M124" s="168"/>
      <c r="N124" s="168"/>
      <c r="O124" s="168"/>
      <c r="P124" s="168"/>
      <c r="Q124" s="168"/>
      <c r="R124" s="168"/>
      <c r="S124" s="168"/>
      <c r="T124" s="168"/>
      <c r="U124" s="168"/>
      <c r="V124" s="169"/>
      <c r="X124" s="32">
        <f t="shared" si="118"/>
        <v>0</v>
      </c>
      <c r="Y124" s="32">
        <f t="shared" si="119"/>
        <v>0</v>
      </c>
      <c r="Z124" s="32">
        <f t="shared" si="120"/>
        <v>0</v>
      </c>
      <c r="AA124" s="32">
        <f t="shared" si="121"/>
        <v>0</v>
      </c>
      <c r="AB124" s="32">
        <f t="shared" si="122"/>
        <v>0</v>
      </c>
      <c r="AC124" s="32">
        <f t="shared" si="123"/>
        <v>0</v>
      </c>
      <c r="AD124" s="32">
        <f t="shared" si="124"/>
        <v>0</v>
      </c>
      <c r="AE124" s="32">
        <f t="shared" si="125"/>
        <v>0</v>
      </c>
      <c r="AF124" s="32">
        <f t="shared" si="126"/>
        <v>0</v>
      </c>
      <c r="AG124" s="32">
        <f t="shared" si="127"/>
        <v>0</v>
      </c>
    </row>
    <row r="125" spans="1:37">
      <c r="A125" s="31">
        <f t="shared" si="107"/>
        <v>0</v>
      </c>
      <c r="B125" s="85">
        <v>99</v>
      </c>
      <c r="C125" s="167"/>
      <c r="D125" s="167"/>
      <c r="E125" s="167"/>
      <c r="F125" s="168"/>
      <c r="G125" s="168"/>
      <c r="H125" s="168"/>
      <c r="I125" s="168"/>
      <c r="J125" s="168"/>
      <c r="K125" s="168"/>
      <c r="L125" s="168"/>
      <c r="M125" s="168"/>
      <c r="N125" s="168"/>
      <c r="O125" s="168"/>
      <c r="P125" s="168"/>
      <c r="Q125" s="168"/>
      <c r="R125" s="168"/>
      <c r="S125" s="168"/>
      <c r="T125" s="168"/>
      <c r="U125" s="168"/>
      <c r="V125" s="169"/>
      <c r="X125" s="32">
        <f t="shared" si="108"/>
        <v>0</v>
      </c>
      <c r="Y125" s="32">
        <f t="shared" si="109"/>
        <v>0</v>
      </c>
      <c r="Z125" s="32">
        <f t="shared" si="110"/>
        <v>0</v>
      </c>
      <c r="AA125" s="32">
        <f t="shared" si="111"/>
        <v>0</v>
      </c>
      <c r="AB125" s="32">
        <f t="shared" si="112"/>
        <v>0</v>
      </c>
      <c r="AC125" s="32">
        <f t="shared" si="113"/>
        <v>0</v>
      </c>
      <c r="AD125" s="32">
        <f t="shared" si="114"/>
        <v>0</v>
      </c>
      <c r="AE125" s="32">
        <f t="shared" si="115"/>
        <v>0</v>
      </c>
      <c r="AF125" s="32">
        <f t="shared" si="116"/>
        <v>0</v>
      </c>
      <c r="AG125" s="32">
        <f t="shared" si="117"/>
        <v>0</v>
      </c>
    </row>
    <row r="126" spans="1:37" ht="13.5" thickBot="1">
      <c r="A126" s="31">
        <f t="shared" si="107"/>
        <v>0</v>
      </c>
      <c r="B126" s="86">
        <v>100</v>
      </c>
      <c r="C126" s="170"/>
      <c r="D126" s="170"/>
      <c r="E126" s="170"/>
      <c r="F126" s="171"/>
      <c r="G126" s="171"/>
      <c r="H126" s="171"/>
      <c r="I126" s="171"/>
      <c r="J126" s="171"/>
      <c r="K126" s="171"/>
      <c r="L126" s="171"/>
      <c r="M126" s="171"/>
      <c r="N126" s="171"/>
      <c r="O126" s="171"/>
      <c r="P126" s="171"/>
      <c r="Q126" s="171"/>
      <c r="R126" s="171"/>
      <c r="S126" s="171"/>
      <c r="T126" s="171"/>
      <c r="U126" s="171"/>
      <c r="V126" s="172"/>
      <c r="X126" s="32">
        <f t="shared" si="108"/>
        <v>0</v>
      </c>
      <c r="Y126" s="32">
        <f t="shared" si="109"/>
        <v>0</v>
      </c>
      <c r="Z126" s="32">
        <f t="shared" si="110"/>
        <v>0</v>
      </c>
      <c r="AA126" s="32">
        <f t="shared" si="111"/>
        <v>0</v>
      </c>
      <c r="AB126" s="32">
        <f t="shared" si="112"/>
        <v>0</v>
      </c>
      <c r="AC126" s="32">
        <f t="shared" si="113"/>
        <v>0</v>
      </c>
      <c r="AD126" s="32">
        <f t="shared" si="114"/>
        <v>0</v>
      </c>
      <c r="AE126" s="32">
        <f t="shared" si="115"/>
        <v>0</v>
      </c>
      <c r="AF126" s="32">
        <f t="shared" si="116"/>
        <v>0</v>
      </c>
      <c r="AG126" s="32">
        <f t="shared" si="117"/>
        <v>0</v>
      </c>
    </row>
    <row r="127" spans="1:37"/>
    <row r="128" spans="1:3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sheetData>
  <sheetProtection formatRows="0"/>
  <mergeCells count="18">
    <mergeCell ref="AX5:BG5"/>
    <mergeCell ref="AI67:AI88"/>
    <mergeCell ref="AV5:AV6"/>
    <mergeCell ref="AW5:AW6"/>
    <mergeCell ref="AI64:AI65"/>
    <mergeCell ref="AK5:AT5"/>
    <mergeCell ref="AJ5:AJ6"/>
    <mergeCell ref="AI56:AI57"/>
    <mergeCell ref="AI30:AI33"/>
    <mergeCell ref="AI60:AI61"/>
    <mergeCell ref="AI62:AI63"/>
    <mergeCell ref="B5:E5"/>
    <mergeCell ref="F5:H5"/>
    <mergeCell ref="M5:V5"/>
    <mergeCell ref="I5:L5"/>
    <mergeCell ref="AI58:AI59"/>
    <mergeCell ref="AI34:AI55"/>
    <mergeCell ref="AI5:AI6"/>
  </mergeCells>
  <conditionalFormatting sqref="M125:N126 P125:P126 S125:V126 X29:AG126">
    <cfRule type="cellIs" dxfId="33" priority="62" operator="equal">
      <formula>$M$8</formula>
    </cfRule>
    <cfRule type="cellIs" dxfId="32" priority="63" operator="equal">
      <formula>$M$7</formula>
    </cfRule>
  </conditionalFormatting>
  <conditionalFormatting sqref="AK67:AT88 AK29:AT59 AK64:AT65">
    <cfRule type="cellIs" dxfId="31" priority="59" operator="equal">
      <formula>0</formula>
    </cfRule>
  </conditionalFormatting>
  <conditionalFormatting sqref="AK67:AT88">
    <cfRule type="cellIs" dxfId="30" priority="29" operator="lessThan">
      <formula>0</formula>
    </cfRule>
  </conditionalFormatting>
  <conditionalFormatting sqref="AK60:AT61">
    <cfRule type="cellIs" dxfId="29" priority="28" operator="equal">
      <formula>0</formula>
    </cfRule>
  </conditionalFormatting>
  <conditionalFormatting sqref="AK62:AT63">
    <cfRule type="cellIs" dxfId="28" priority="27" operator="equal">
      <formula>0</formula>
    </cfRule>
  </conditionalFormatting>
  <conditionalFormatting sqref="AX29:AX35">
    <cfRule type="cellIs" dxfId="27" priority="19" operator="lessThan">
      <formula>$AK$29</formula>
    </cfRule>
    <cfRule type="cellIs" dxfId="26" priority="20" operator="greaterThan">
      <formula>$AK$29</formula>
    </cfRule>
  </conditionalFormatting>
  <conditionalFormatting sqref="AY29:AY35">
    <cfRule type="cellIs" dxfId="25" priority="17" operator="lessThan">
      <formula>$AL$29</formula>
    </cfRule>
    <cfRule type="cellIs" dxfId="24" priority="18" operator="greaterThan">
      <formula>$AL$29</formula>
    </cfRule>
  </conditionalFormatting>
  <conditionalFormatting sqref="AZ29:AZ35">
    <cfRule type="cellIs" dxfId="23" priority="15" operator="lessThan">
      <formula>$AM$29</formula>
    </cfRule>
    <cfRule type="cellIs" dxfId="22" priority="16" operator="greaterThan">
      <formula>$AM$29</formula>
    </cfRule>
  </conditionalFormatting>
  <conditionalFormatting sqref="BA29:BA35">
    <cfRule type="cellIs" dxfId="21" priority="13" operator="lessThan">
      <formula>$AN$29</formula>
    </cfRule>
    <cfRule type="cellIs" dxfId="20" priority="14" operator="greaterThan">
      <formula>$AN$29</formula>
    </cfRule>
  </conditionalFormatting>
  <conditionalFormatting sqref="BB29:BB35">
    <cfRule type="cellIs" dxfId="19" priority="11" operator="lessThan">
      <formula>$AO$29</formula>
    </cfRule>
    <cfRule type="cellIs" dxfId="18" priority="12" operator="greaterThan">
      <formula>$AO$29</formula>
    </cfRule>
  </conditionalFormatting>
  <conditionalFormatting sqref="BC29:BC35">
    <cfRule type="cellIs" dxfId="17" priority="9" operator="lessThan">
      <formula>$AP$29</formula>
    </cfRule>
    <cfRule type="cellIs" dxfId="16" priority="10" operator="greaterThan">
      <formula>$AP$29</formula>
    </cfRule>
  </conditionalFormatting>
  <conditionalFormatting sqref="BD29:BD35">
    <cfRule type="cellIs" dxfId="15" priority="7" operator="lessThan">
      <formula>$AQ$29</formula>
    </cfRule>
    <cfRule type="cellIs" dxfId="14" priority="8" operator="greaterThan">
      <formula>$AQ$29</formula>
    </cfRule>
  </conditionalFormatting>
  <conditionalFormatting sqref="BE29:BE35">
    <cfRule type="cellIs" dxfId="13" priority="5" operator="lessThan">
      <formula>$AR$29</formula>
    </cfRule>
    <cfRule type="cellIs" dxfId="12" priority="6" operator="greaterThan">
      <formula>$AR$29</formula>
    </cfRule>
  </conditionalFormatting>
  <conditionalFormatting sqref="BF29:BF35">
    <cfRule type="cellIs" dxfId="11" priority="3" operator="lessThan">
      <formula>$AS$29</formula>
    </cfRule>
    <cfRule type="cellIs" dxfId="10" priority="4" operator="greaterThan">
      <formula>$AS$29</formula>
    </cfRule>
  </conditionalFormatting>
  <conditionalFormatting sqref="BG29:BG35">
    <cfRule type="cellIs" dxfId="9" priority="1" operator="lessThan">
      <formula>$AT$29</formula>
    </cfRule>
    <cfRule type="cellIs" dxfId="8" priority="2" operator="greaterThan">
      <formula>$AT$29</formula>
    </cfRule>
  </conditionalFormatting>
  <dataValidations count="17">
    <dataValidation type="list" allowBlank="1" showInputMessage="1" showErrorMessage="1" promptTitle="Palivo" prompt="Vyberte druh paliva užívaného pro pohon vozidla." sqref="H29:H126">
      <formula1>$H$7:$H$8</formula1>
    </dataValidation>
    <dataValidation type="list" allowBlank="1" showInputMessage="1" showErrorMessage="1" promptTitle="Rok první registrace" prompt="Uveďte rok první registrace vozidla, včetně předpokladu pro vozidla zařazená během trvání smlouvy" sqref="G29:G126">
      <formula1>$G$7:$G$28</formula1>
    </dataValidation>
    <dataValidation type="list" allowBlank="1" showInputMessage="1" showErrorMessage="1" errorTitle="Nesprávná hodnota" error="Vyberte pouze hodnotu ze seznamu" promptTitle="Velikostní kategorie" prompt="Vyberte kategorii podle definice ve Smlouvě" sqref="F29:F126">
      <formula1>$F$7:$F$10</formula1>
    </dataValidation>
    <dataValidation type="list" allowBlank="1" showInputMessage="1" showErrorMessage="1" promptTitle="Klimatizace" prompt="Uveďte &quot;Ano&quot; v případě, že vozidlo je/bude vybaveno klimatizací prostoru pro cestující." sqref="I29:I126">
      <formula1>$I$7:$I$8</formula1>
    </dataValidation>
    <dataValidation type="list" allowBlank="1" showInputMessage="1" showErrorMessage="1" promptTitle="Wi-fi připojení" prompt="Uveďte &quot;Ano&quot; v případě, že vozidlo je vybaveno bezdrátovým připojením internetu pro cestující." sqref="J29:J126">
      <formula1>$L$7:$L$8</formula1>
    </dataValidation>
    <dataValidation type="list" allowBlank="1" showInputMessage="1" showErrorMessage="1" promptTitle="USB nabíjení" prompt="Uveďte &quot;Ano&quot; v případě, že vozidlo je vybaveno přípojkami USB pro nabíjení elektrických zařízení cestujících." sqref="K29:K126">
      <formula1>$L$7:$L$8</formula1>
    </dataValidation>
    <dataValidation type="list" allowBlank="1" showInputMessage="1" showErrorMessage="1" promptTitle="Nízkopodlažnost" prompt="Uveďte &quot;Ano&quot; v případě, že podlaha vozidla je alespoň u prvních dvou dveří přístupná bez schodů." sqref="L29:L126">
      <formula1>$L$7:$L$8</formula1>
    </dataValidation>
    <dataValidation type="list" allowBlank="1" showInputMessage="1" showErrorMessage="1" promptTitle="Dopravní rok 1" prompt="Uveďte &quot;Ano&quot; v případě, že vozidlo bude na počátku dopravního roku v provozu." sqref="M29:M126">
      <formula1>$M$7:$M$8</formula1>
    </dataValidation>
    <dataValidation type="list" allowBlank="1" showInputMessage="1" showErrorMessage="1" promptTitle="Dopravní rok 2" prompt="Uveďte &quot;Ano&quot; v případě, že vozidlo bude na počátku dopravního roku v provozu." sqref="N29:N126">
      <formula1>$N$7:$N$8</formula1>
    </dataValidation>
    <dataValidation type="list" allowBlank="1" showInputMessage="1" showErrorMessage="1" promptTitle="Dopravní rok 3 " prompt="Uveďte &quot;Ano&quot; v případě, že vozidlo bude na počátku dopravního roku v provozu." sqref="O29:O126">
      <formula1>$O$7:$O$8</formula1>
    </dataValidation>
    <dataValidation type="list" allowBlank="1" showInputMessage="1" showErrorMessage="1" promptTitle="Dopravní rok 4" prompt="Uveďte &quot;Ano&quot; v případě, že vozidlo bude na počátku dopravního roku v provozu." sqref="P29:P126">
      <formula1>$P$7:$P$8</formula1>
    </dataValidation>
    <dataValidation type="list" allowBlank="1" showInputMessage="1" showErrorMessage="1" promptTitle="Dopravní rok 5" prompt="Uveďte &quot;Ano&quot; v případě, že vozidlo bude na počátku dopravního roku v provozu." sqref="Q29:Q126">
      <formula1>$Q$7:$Q$8</formula1>
    </dataValidation>
    <dataValidation type="list" allowBlank="1" showInputMessage="1" showErrorMessage="1" promptTitle="Dopravní rok 6" prompt="Uveďte &quot;Ano&quot; v případě, že vozidlo bude na počátku dopravního roku v provozu." sqref="R29:R126">
      <formula1>$R$7:$R$8</formula1>
    </dataValidation>
    <dataValidation type="list" allowBlank="1" showInputMessage="1" showErrorMessage="1" promptTitle="Dopravní rok 7" prompt="Uveďte &quot;Ano&quot; v případě, že vozidlo bude na počátku dopravního roku v provozu." sqref="S29:S126">
      <formula1>$S$7:$S$8</formula1>
    </dataValidation>
    <dataValidation allowBlank="1" showInputMessage="1" showErrorMessage="1" promptTitle="Dopravní rok 8" prompt="Uveďte &quot;Ano&quot; v případě, že vozidlo bude na počátku dopravního roku v provozu." sqref="T29:T126"/>
    <dataValidation type="list" allowBlank="1" showInputMessage="1" showErrorMessage="1" promptTitle="Dopravní rok 9" prompt="Uveďte &quot;Ano&quot; v případě, že vozidlo bude na počátku dopravního roku v provozu." sqref="U29:U126">
      <formula1>$U$7:$U$8</formula1>
    </dataValidation>
    <dataValidation type="list" allowBlank="1" showInputMessage="1" showErrorMessage="1" promptTitle="Dopravní rok 10" prompt="Uveďte &quot;Ano&quot; v případě, že vozidlo bude na počátku dopravního roku v provozu." sqref="V29:V126">
      <formula1>$V$7:$V$8</formula1>
    </dataValidation>
  </dataValidations>
  <pageMargins left="0.70866141732283472" right="0.70866141732283472" top="0.70866141732283472" bottom="0.70866141732283472" header="0.31496062992125984" footer="0.31496062992125984"/>
  <pageSetup paperSize="9" scale="45" fitToHeight="0" orientation="landscape" r:id="rId1"/>
  <colBreaks count="2" manualBreakCount="2">
    <brk id="22" max="1048575" man="1"/>
    <brk id="46" min="1" max="107" man="1"/>
  </colBreaks>
  <ignoredErrors>
    <ignoredError sqref="AK9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35"/>
  <sheetViews>
    <sheetView showGridLines="0" zoomScaleNormal="100" zoomScaleSheetLayoutView="100" workbookViewId="0">
      <selection activeCell="B23" sqref="B23"/>
    </sheetView>
  </sheetViews>
  <sheetFormatPr defaultColWidth="12.7109375" defaultRowHeight="12.75" customHeight="1" zeroHeight="1"/>
  <cols>
    <col min="1" max="1" width="4.7109375" customWidth="1"/>
    <col min="2" max="2" width="36.7109375" customWidth="1"/>
    <col min="3" max="3" width="14.7109375" customWidth="1"/>
    <col min="4" max="13" width="7.7109375" customWidth="1"/>
    <col min="14" max="14" width="4.7109375" customWidth="1"/>
    <col min="15" max="16383" width="0" hidden="1" customWidth="1"/>
    <col min="16384" max="16384" width="9.140625" hidden="1" customWidth="1"/>
  </cols>
  <sheetData>
    <row r="1" spans="2:13"/>
    <row r="2" spans="2:13">
      <c r="B2" s="24" t="s">
        <v>19</v>
      </c>
      <c r="H2" s="196" t="s">
        <v>101</v>
      </c>
      <c r="I2" s="197"/>
      <c r="J2" s="197"/>
      <c r="K2" s="197"/>
      <c r="L2" s="197"/>
      <c r="M2" s="197"/>
    </row>
    <row r="3" spans="2:13">
      <c r="B3" s="29" t="s">
        <v>109</v>
      </c>
    </row>
    <row r="4" spans="2:13" ht="13.5" thickBot="1"/>
    <row r="5" spans="2:13">
      <c r="B5" s="327" t="s">
        <v>5</v>
      </c>
      <c r="C5" s="329" t="s">
        <v>9</v>
      </c>
      <c r="D5" s="331" t="s">
        <v>20</v>
      </c>
      <c r="E5" s="332"/>
      <c r="F5" s="332"/>
      <c r="G5" s="332"/>
      <c r="H5" s="332"/>
      <c r="I5" s="332"/>
      <c r="J5" s="332"/>
      <c r="K5" s="332"/>
      <c r="L5" s="332"/>
      <c r="M5" s="333"/>
    </row>
    <row r="6" spans="2:13" ht="13.5" thickBot="1">
      <c r="B6" s="328"/>
      <c r="C6" s="330"/>
      <c r="D6" s="38">
        <v>1</v>
      </c>
      <c r="E6" s="39">
        <f>D6+1</f>
        <v>2</v>
      </c>
      <c r="F6" s="39">
        <f t="shared" ref="F6:M6" si="0">E6+1</f>
        <v>3</v>
      </c>
      <c r="G6" s="39">
        <f t="shared" si="0"/>
        <v>4</v>
      </c>
      <c r="H6" s="39">
        <f t="shared" si="0"/>
        <v>5</v>
      </c>
      <c r="I6" s="39">
        <f t="shared" si="0"/>
        <v>6</v>
      </c>
      <c r="J6" s="39">
        <f t="shared" si="0"/>
        <v>7</v>
      </c>
      <c r="K6" s="39">
        <f t="shared" si="0"/>
        <v>8</v>
      </c>
      <c r="L6" s="39">
        <f t="shared" si="0"/>
        <v>9</v>
      </c>
      <c r="M6" s="40">
        <f t="shared" si="0"/>
        <v>10</v>
      </c>
    </row>
    <row r="7" spans="2:13" ht="13.5" thickTop="1">
      <c r="B7" s="334" t="s">
        <v>105</v>
      </c>
      <c r="C7" s="198" t="s">
        <v>87</v>
      </c>
      <c r="D7" s="252">
        <f>Vozidla!AK30</f>
        <v>0</v>
      </c>
      <c r="E7" s="253">
        <f>Vozidla!AL30</f>
        <v>0</v>
      </c>
      <c r="F7" s="253">
        <f>Vozidla!AM30</f>
        <v>0</v>
      </c>
      <c r="G7" s="253">
        <f>Vozidla!AN30</f>
        <v>0</v>
      </c>
      <c r="H7" s="253">
        <f>Vozidla!AO30</f>
        <v>0</v>
      </c>
      <c r="I7" s="253">
        <f>Vozidla!AP30</f>
        <v>0</v>
      </c>
      <c r="J7" s="253">
        <f>Vozidla!AQ30</f>
        <v>0</v>
      </c>
      <c r="K7" s="253">
        <f>Vozidla!AR30</f>
        <v>0</v>
      </c>
      <c r="L7" s="253">
        <f>Vozidla!AS30</f>
        <v>0</v>
      </c>
      <c r="M7" s="254">
        <f>Vozidla!AT30</f>
        <v>0</v>
      </c>
    </row>
    <row r="8" spans="2:13">
      <c r="B8" s="314"/>
      <c r="C8" s="199" t="s">
        <v>88</v>
      </c>
      <c r="D8" s="255">
        <f>Vozidla!AK31</f>
        <v>0</v>
      </c>
      <c r="E8" s="256">
        <f>Vozidla!AL31</f>
        <v>0</v>
      </c>
      <c r="F8" s="256">
        <f>Vozidla!AM31</f>
        <v>0</v>
      </c>
      <c r="G8" s="256">
        <f>Vozidla!AN31</f>
        <v>0</v>
      </c>
      <c r="H8" s="256">
        <f>Vozidla!AO31</f>
        <v>0</v>
      </c>
      <c r="I8" s="256">
        <f>Vozidla!AP31</f>
        <v>0</v>
      </c>
      <c r="J8" s="256">
        <f>Vozidla!AQ31</f>
        <v>0</v>
      </c>
      <c r="K8" s="256">
        <f>Vozidla!AR31</f>
        <v>0</v>
      </c>
      <c r="L8" s="256">
        <f>Vozidla!AS31</f>
        <v>0</v>
      </c>
      <c r="M8" s="257">
        <f>Vozidla!AT31</f>
        <v>0</v>
      </c>
    </row>
    <row r="9" spans="2:13">
      <c r="B9" s="314"/>
      <c r="C9" s="199" t="s">
        <v>89</v>
      </c>
      <c r="D9" s="255">
        <f>Vozidla!AK32</f>
        <v>0</v>
      </c>
      <c r="E9" s="256">
        <f>Vozidla!AL32</f>
        <v>0</v>
      </c>
      <c r="F9" s="256">
        <f>Vozidla!AM32</f>
        <v>0</v>
      </c>
      <c r="G9" s="256">
        <f>Vozidla!AN32</f>
        <v>0</v>
      </c>
      <c r="H9" s="256">
        <f>Vozidla!AO32</f>
        <v>0</v>
      </c>
      <c r="I9" s="256">
        <f>Vozidla!AP32</f>
        <v>0</v>
      </c>
      <c r="J9" s="256">
        <f>Vozidla!AQ32</f>
        <v>0</v>
      </c>
      <c r="K9" s="256">
        <f>Vozidla!AR32</f>
        <v>0</v>
      </c>
      <c r="L9" s="256">
        <f>Vozidla!AS32</f>
        <v>0</v>
      </c>
      <c r="M9" s="257">
        <f>Vozidla!AT32</f>
        <v>0</v>
      </c>
    </row>
    <row r="10" spans="2:13">
      <c r="B10" s="315"/>
      <c r="C10" s="200" t="s">
        <v>90</v>
      </c>
      <c r="D10" s="255">
        <f>Vozidla!AK33</f>
        <v>0</v>
      </c>
      <c r="E10" s="256">
        <f>Vozidla!AL33</f>
        <v>0</v>
      </c>
      <c r="F10" s="256">
        <f>Vozidla!AM33</f>
        <v>0</v>
      </c>
      <c r="G10" s="256">
        <f>Vozidla!AN33</f>
        <v>0</v>
      </c>
      <c r="H10" s="256">
        <f>Vozidla!AO33</f>
        <v>0</v>
      </c>
      <c r="I10" s="256">
        <f>Vozidla!AP33</f>
        <v>0</v>
      </c>
      <c r="J10" s="256">
        <f>Vozidla!AQ33</f>
        <v>0</v>
      </c>
      <c r="K10" s="256">
        <f>Vozidla!AR33</f>
        <v>0</v>
      </c>
      <c r="L10" s="256">
        <f>Vozidla!AS33</f>
        <v>0</v>
      </c>
      <c r="M10" s="257">
        <f>Vozidla!AT33</f>
        <v>0</v>
      </c>
    </row>
    <row r="11" spans="2:13">
      <c r="B11" s="313" t="s">
        <v>28</v>
      </c>
      <c r="C11" s="21" t="s">
        <v>91</v>
      </c>
      <c r="D11" s="201">
        <f>IFERROR(Vozidla!AK56/Vozidla!AK$29,0)</f>
        <v>0</v>
      </c>
      <c r="E11" s="201">
        <f>IFERROR(Vozidla!AL56/Vozidla!AL$29,0)</f>
        <v>0</v>
      </c>
      <c r="F11" s="201">
        <f>IFERROR(Vozidla!AM56/Vozidla!AM$29,0)</f>
        <v>0</v>
      </c>
      <c r="G11" s="201">
        <f>IFERROR(Vozidla!AN56/Vozidla!AN$29,0)</f>
        <v>0</v>
      </c>
      <c r="H11" s="201">
        <f>IFERROR(Vozidla!AO56/Vozidla!AO$29,0)</f>
        <v>0</v>
      </c>
      <c r="I11" s="201">
        <f>IFERROR(Vozidla!AP56/Vozidla!AP$29,0)</f>
        <v>0</v>
      </c>
      <c r="J11" s="201">
        <f>IFERROR(Vozidla!AQ56/Vozidla!AQ$29,0)</f>
        <v>0</v>
      </c>
      <c r="K11" s="201">
        <f>IFERROR(Vozidla!AR56/Vozidla!AR$29,0)</f>
        <v>0</v>
      </c>
      <c r="L11" s="201">
        <f>IFERROR(Vozidla!AS56/Vozidla!AS$29,0)</f>
        <v>0</v>
      </c>
      <c r="M11" s="202">
        <f>IFERROR(Vozidla!AT56/Vozidla!AT$29,0)</f>
        <v>0</v>
      </c>
    </row>
    <row r="12" spans="2:13">
      <c r="B12" s="314"/>
      <c r="C12" s="56" t="s">
        <v>92</v>
      </c>
      <c r="D12" s="203">
        <f>IFERROR(Vozidla!AK57/Vozidla!AK$29,0)</f>
        <v>0</v>
      </c>
      <c r="E12" s="204">
        <f>IFERROR(Vozidla!AL57/Vozidla!AL$29,0)</f>
        <v>0</v>
      </c>
      <c r="F12" s="204">
        <f>IFERROR(Vozidla!AM57/Vozidla!AM$29,0)</f>
        <v>0</v>
      </c>
      <c r="G12" s="204">
        <f>IFERROR(Vozidla!AN57/Vozidla!AN$29,0)</f>
        <v>0</v>
      </c>
      <c r="H12" s="204">
        <f>IFERROR(Vozidla!AO57/Vozidla!AO$29,0)</f>
        <v>0</v>
      </c>
      <c r="I12" s="204">
        <f>IFERROR(Vozidla!AP57/Vozidla!AP$29,0)</f>
        <v>0</v>
      </c>
      <c r="J12" s="204">
        <f>IFERROR(Vozidla!AQ57/Vozidla!AQ$29,0)</f>
        <v>0</v>
      </c>
      <c r="K12" s="204">
        <f>IFERROR(Vozidla!AR57/Vozidla!AR$29,0)</f>
        <v>0</v>
      </c>
      <c r="L12" s="204">
        <f>IFERROR(Vozidla!AS57/Vozidla!AS$29,0)</f>
        <v>0</v>
      </c>
      <c r="M12" s="205">
        <f>IFERROR(Vozidla!AT57/Vozidla!AT$29,0)</f>
        <v>0</v>
      </c>
    </row>
    <row r="13" spans="2:13">
      <c r="B13" s="335" t="s">
        <v>29</v>
      </c>
      <c r="C13" s="21" t="s">
        <v>102</v>
      </c>
      <c r="D13" s="206">
        <f>IFERROR(Vozidla!AK58/Vozidla!AK$29,0)</f>
        <v>0</v>
      </c>
      <c r="E13" s="207">
        <f>IFERROR(Vozidla!AL58/Vozidla!AL$29,0)</f>
        <v>0</v>
      </c>
      <c r="F13" s="207">
        <f>IFERROR(Vozidla!AM58/Vozidla!AM$29,0)</f>
        <v>0</v>
      </c>
      <c r="G13" s="207">
        <f>IFERROR(Vozidla!AN58/Vozidla!AN$29,0)</f>
        <v>0</v>
      </c>
      <c r="H13" s="207">
        <f>IFERROR(Vozidla!AO58/Vozidla!AO$29,0)</f>
        <v>0</v>
      </c>
      <c r="I13" s="207">
        <f>IFERROR(Vozidla!AP58/Vozidla!AP$29,0)</f>
        <v>0</v>
      </c>
      <c r="J13" s="207">
        <f>IFERROR(Vozidla!AQ58/Vozidla!AQ$29,0)</f>
        <v>0</v>
      </c>
      <c r="K13" s="207">
        <f>IFERROR(Vozidla!AR58/Vozidla!AR$29,0)</f>
        <v>0</v>
      </c>
      <c r="L13" s="207">
        <f>IFERROR(Vozidla!AS58/Vozidla!AS$29,0)</f>
        <v>0</v>
      </c>
      <c r="M13" s="208">
        <f>IFERROR(Vozidla!AT58/Vozidla!AT$29,0)</f>
        <v>0</v>
      </c>
    </row>
    <row r="14" spans="2:13">
      <c r="B14" s="336"/>
      <c r="C14" s="22" t="s">
        <v>106</v>
      </c>
      <c r="D14" s="209">
        <f>IFERROR(Vozidla!AK59/Vozidla!AK$29,0)</f>
        <v>0</v>
      </c>
      <c r="E14" s="210">
        <f>IFERROR(Vozidla!AL59/Vozidla!AL$29,0)</f>
        <v>0</v>
      </c>
      <c r="F14" s="210">
        <f>IFERROR(Vozidla!AM59/Vozidla!AM$29,0)</f>
        <v>0</v>
      </c>
      <c r="G14" s="210">
        <f>IFERROR(Vozidla!AN59/Vozidla!AN$29,0)</f>
        <v>0</v>
      </c>
      <c r="H14" s="210">
        <f>IFERROR(Vozidla!AO59/Vozidla!AO$29,0)</f>
        <v>0</v>
      </c>
      <c r="I14" s="210">
        <f>IFERROR(Vozidla!AP59/Vozidla!AP$29,0)</f>
        <v>0</v>
      </c>
      <c r="J14" s="210">
        <f>IFERROR(Vozidla!AQ59/Vozidla!AQ$29,0)</f>
        <v>0</v>
      </c>
      <c r="K14" s="210">
        <f>IFERROR(Vozidla!AR59/Vozidla!AR$29,0)</f>
        <v>0</v>
      </c>
      <c r="L14" s="210">
        <f>IFERROR(Vozidla!AS59/Vozidla!AS$29,0)</f>
        <v>0</v>
      </c>
      <c r="M14" s="211">
        <f>IFERROR(Vozidla!AT59/Vozidla!AT$29,0)</f>
        <v>0</v>
      </c>
    </row>
    <row r="15" spans="2:13">
      <c r="B15" s="335" t="s">
        <v>103</v>
      </c>
      <c r="C15" s="21" t="s">
        <v>102</v>
      </c>
      <c r="D15" s="206">
        <f>IFERROR(Vozidla!AK60/Vozidla!AK$29,0)</f>
        <v>0</v>
      </c>
      <c r="E15" s="207">
        <f>IFERROR(Vozidla!AL60/Vozidla!AL$29,0)</f>
        <v>0</v>
      </c>
      <c r="F15" s="207">
        <f>IFERROR(Vozidla!AM60/Vozidla!AM$29,0)</f>
        <v>0</v>
      </c>
      <c r="G15" s="207">
        <f>IFERROR(Vozidla!AN60/Vozidla!AN$29,0)</f>
        <v>0</v>
      </c>
      <c r="H15" s="207">
        <f>IFERROR(Vozidla!AO60/Vozidla!AO$29,0)</f>
        <v>0</v>
      </c>
      <c r="I15" s="207">
        <f>IFERROR(Vozidla!AP60/Vozidla!AP$29,0)</f>
        <v>0</v>
      </c>
      <c r="J15" s="207">
        <f>IFERROR(Vozidla!AQ60/Vozidla!AQ$29,0)</f>
        <v>0</v>
      </c>
      <c r="K15" s="207">
        <f>IFERROR(Vozidla!AR60/Vozidla!AR$29,0)</f>
        <v>0</v>
      </c>
      <c r="L15" s="207">
        <f>IFERROR(Vozidla!AS60/Vozidla!AS$29,0)</f>
        <v>0</v>
      </c>
      <c r="M15" s="208">
        <f>IFERROR(Vozidla!AT60/Vozidla!AT$29,0)</f>
        <v>0</v>
      </c>
    </row>
    <row r="16" spans="2:13">
      <c r="B16" s="336"/>
      <c r="C16" s="22" t="s">
        <v>106</v>
      </c>
      <c r="D16" s="209">
        <f>IFERROR(Vozidla!AK61/Vozidla!AK$29,0)</f>
        <v>0</v>
      </c>
      <c r="E16" s="210">
        <f>IFERROR(Vozidla!AL61/Vozidla!AL$29,0)</f>
        <v>0</v>
      </c>
      <c r="F16" s="210">
        <f>IFERROR(Vozidla!AM61/Vozidla!AM$29,0)</f>
        <v>0</v>
      </c>
      <c r="G16" s="210">
        <f>IFERROR(Vozidla!AN61/Vozidla!AN$29,0)</f>
        <v>0</v>
      </c>
      <c r="H16" s="210">
        <f>IFERROR(Vozidla!AO61/Vozidla!AO$29,0)</f>
        <v>0</v>
      </c>
      <c r="I16" s="210">
        <f>IFERROR(Vozidla!AP61/Vozidla!AP$29,0)</f>
        <v>0</v>
      </c>
      <c r="J16" s="210">
        <f>IFERROR(Vozidla!AQ61/Vozidla!AQ$29,0)</f>
        <v>0</v>
      </c>
      <c r="K16" s="210">
        <f>IFERROR(Vozidla!AR61/Vozidla!AR$29,0)</f>
        <v>0</v>
      </c>
      <c r="L16" s="210">
        <f>IFERROR(Vozidla!AS61/Vozidla!AS$29,0)</f>
        <v>0</v>
      </c>
      <c r="M16" s="211">
        <f>IFERROR(Vozidla!AT61/Vozidla!AT$29,0)</f>
        <v>0</v>
      </c>
    </row>
    <row r="17" spans="2:13">
      <c r="B17" s="335" t="s">
        <v>104</v>
      </c>
      <c r="C17" s="21" t="s">
        <v>102</v>
      </c>
      <c r="D17" s="206">
        <f>IFERROR(Vozidla!AK62/Vozidla!AK$29,0)</f>
        <v>0</v>
      </c>
      <c r="E17" s="207">
        <f>IFERROR(Vozidla!AL62/Vozidla!AL$29,0)</f>
        <v>0</v>
      </c>
      <c r="F17" s="207">
        <f>IFERROR(Vozidla!AM62/Vozidla!AM$29,0)</f>
        <v>0</v>
      </c>
      <c r="G17" s="207">
        <f>IFERROR(Vozidla!AN62/Vozidla!AN$29,0)</f>
        <v>0</v>
      </c>
      <c r="H17" s="207">
        <f>IFERROR(Vozidla!AO62/Vozidla!AO$29,0)</f>
        <v>0</v>
      </c>
      <c r="I17" s="207">
        <f>IFERROR(Vozidla!AP62/Vozidla!AP$29,0)</f>
        <v>0</v>
      </c>
      <c r="J17" s="207">
        <f>IFERROR(Vozidla!AQ62/Vozidla!AQ$29,0)</f>
        <v>0</v>
      </c>
      <c r="K17" s="207">
        <f>IFERROR(Vozidla!AR62/Vozidla!AR$29,0)</f>
        <v>0</v>
      </c>
      <c r="L17" s="207">
        <f>IFERROR(Vozidla!AS62/Vozidla!AS$29,0)</f>
        <v>0</v>
      </c>
      <c r="M17" s="208">
        <f>IFERROR(Vozidla!AT62/Vozidla!AT$29,0)</f>
        <v>0</v>
      </c>
    </row>
    <row r="18" spans="2:13">
      <c r="B18" s="336"/>
      <c r="C18" s="22" t="s">
        <v>106</v>
      </c>
      <c r="D18" s="209">
        <f>IFERROR(Vozidla!AK63/Vozidla!AK$29,0)</f>
        <v>0</v>
      </c>
      <c r="E18" s="210">
        <f>IFERROR(Vozidla!AL63/Vozidla!AL$29,0)</f>
        <v>0</v>
      </c>
      <c r="F18" s="210">
        <f>IFERROR(Vozidla!AM63/Vozidla!AM$29,0)</f>
        <v>0</v>
      </c>
      <c r="G18" s="210">
        <f>IFERROR(Vozidla!AN63/Vozidla!AN$29,0)</f>
        <v>0</v>
      </c>
      <c r="H18" s="210">
        <f>IFERROR(Vozidla!AO63/Vozidla!AO$29,0)</f>
        <v>0</v>
      </c>
      <c r="I18" s="210">
        <f>IFERROR(Vozidla!AP63/Vozidla!AP$29,0)</f>
        <v>0</v>
      </c>
      <c r="J18" s="210">
        <f>IFERROR(Vozidla!AQ63/Vozidla!AQ$29,0)</f>
        <v>0</v>
      </c>
      <c r="K18" s="210">
        <f>IFERROR(Vozidla!AR63/Vozidla!AR$29,0)</f>
        <v>0</v>
      </c>
      <c r="L18" s="210">
        <f>IFERROR(Vozidla!AS63/Vozidla!AS$29,0)</f>
        <v>0</v>
      </c>
      <c r="M18" s="211">
        <f>IFERROR(Vozidla!AT63/Vozidla!AT$29,0)</f>
        <v>0</v>
      </c>
    </row>
    <row r="19" spans="2:13">
      <c r="B19" s="322" t="s">
        <v>30</v>
      </c>
      <c r="C19" s="36" t="s">
        <v>102</v>
      </c>
      <c r="D19" s="212">
        <f>IFERROR(Vozidla!AK64/Vozidla!AK$29,0)</f>
        <v>0</v>
      </c>
      <c r="E19" s="213">
        <f>IFERROR(Vozidla!AL64/Vozidla!AL$29,0)</f>
        <v>0</v>
      </c>
      <c r="F19" s="213">
        <f>IFERROR(Vozidla!AM64/Vozidla!AM$29,0)</f>
        <v>0</v>
      </c>
      <c r="G19" s="213">
        <f>IFERROR(Vozidla!AN64/Vozidla!AN$29,0)</f>
        <v>0</v>
      </c>
      <c r="H19" s="213">
        <f>IFERROR(Vozidla!AO64/Vozidla!AO$29,0)</f>
        <v>0</v>
      </c>
      <c r="I19" s="213">
        <f>IFERROR(Vozidla!AP64/Vozidla!AP$29,0)</f>
        <v>0</v>
      </c>
      <c r="J19" s="213">
        <f>IFERROR(Vozidla!AQ64/Vozidla!AQ$29,0)</f>
        <v>0</v>
      </c>
      <c r="K19" s="213">
        <f>IFERROR(Vozidla!AR64/Vozidla!AR$29,0)</f>
        <v>0</v>
      </c>
      <c r="L19" s="213">
        <f>IFERROR(Vozidla!AS64/Vozidla!AS$29,0)</f>
        <v>0</v>
      </c>
      <c r="M19" s="214">
        <f>IFERROR(Vozidla!AT64/Vozidla!AT$29,0)</f>
        <v>0</v>
      </c>
    </row>
    <row r="20" spans="2:13" ht="13.5" thickBot="1">
      <c r="B20" s="323"/>
      <c r="C20" s="23" t="s">
        <v>106</v>
      </c>
      <c r="D20" s="215">
        <f>IFERROR(Vozidla!AK65/Vozidla!AK$29,0)</f>
        <v>0</v>
      </c>
      <c r="E20" s="216">
        <f>IFERROR(Vozidla!AL65/Vozidla!AL$29,0)</f>
        <v>0</v>
      </c>
      <c r="F20" s="216">
        <f>IFERROR(Vozidla!AM65/Vozidla!AM$29,0)</f>
        <v>0</v>
      </c>
      <c r="G20" s="216">
        <f>IFERROR(Vozidla!AN65/Vozidla!AN$29,0)</f>
        <v>0</v>
      </c>
      <c r="H20" s="216">
        <f>IFERROR(Vozidla!AO65/Vozidla!AO$29,0)</f>
        <v>0</v>
      </c>
      <c r="I20" s="216">
        <f>IFERROR(Vozidla!AP65/Vozidla!AP$29,0)</f>
        <v>0</v>
      </c>
      <c r="J20" s="216">
        <f>IFERROR(Vozidla!AQ65/Vozidla!AQ$29,0)</f>
        <v>0</v>
      </c>
      <c r="K20" s="216">
        <f>IFERROR(Vozidla!AR65/Vozidla!AR$29,0)</f>
        <v>0</v>
      </c>
      <c r="L20" s="216">
        <f>IFERROR(Vozidla!AS65/Vozidla!AS$29,0)</f>
        <v>0</v>
      </c>
      <c r="M20" s="217">
        <f>IFERROR(Vozidla!AT65/Vozidla!AT$29,0)</f>
        <v>0</v>
      </c>
    </row>
    <row r="21" spans="2:13"/>
    <row r="22" spans="2:13">
      <c r="B22" s="27" t="s">
        <v>19</v>
      </c>
    </row>
    <row r="23" spans="2:13">
      <c r="B23" s="226" t="s">
        <v>110</v>
      </c>
    </row>
    <row r="24" spans="2:13" ht="13.5" thickBot="1"/>
    <row r="25" spans="2:13">
      <c r="B25" s="337" t="s">
        <v>5</v>
      </c>
      <c r="C25" s="320" t="s">
        <v>9</v>
      </c>
      <c r="D25" s="331" t="s">
        <v>20</v>
      </c>
      <c r="E25" s="332"/>
      <c r="F25" s="332"/>
      <c r="G25" s="332"/>
      <c r="H25" s="332"/>
      <c r="I25" s="332"/>
      <c r="J25" s="332"/>
      <c r="K25" s="332"/>
      <c r="L25" s="332"/>
      <c r="M25" s="333"/>
    </row>
    <row r="26" spans="2:13" ht="13.5" thickBot="1">
      <c r="B26" s="338"/>
      <c r="C26" s="321"/>
      <c r="D26" s="38">
        <v>1</v>
      </c>
      <c r="E26" s="39">
        <f>D26+1</f>
        <v>2</v>
      </c>
      <c r="F26" s="39">
        <f t="shared" ref="F26:M26" si="1">E26+1</f>
        <v>3</v>
      </c>
      <c r="G26" s="39">
        <f t="shared" si="1"/>
        <v>4</v>
      </c>
      <c r="H26" s="39">
        <f t="shared" si="1"/>
        <v>5</v>
      </c>
      <c r="I26" s="39">
        <f t="shared" si="1"/>
        <v>6</v>
      </c>
      <c r="J26" s="39">
        <f t="shared" si="1"/>
        <v>7</v>
      </c>
      <c r="K26" s="39">
        <f t="shared" si="1"/>
        <v>8</v>
      </c>
      <c r="L26" s="39">
        <f t="shared" si="1"/>
        <v>9</v>
      </c>
      <c r="M26" s="40">
        <f t="shared" si="1"/>
        <v>10</v>
      </c>
    </row>
    <row r="27" spans="2:13" ht="13.5" thickTop="1">
      <c r="B27" s="334" t="s">
        <v>105</v>
      </c>
      <c r="C27" s="198" t="s">
        <v>87</v>
      </c>
      <c r="D27" s="243"/>
      <c r="E27" s="244"/>
      <c r="F27" s="244"/>
      <c r="G27" s="244"/>
      <c r="H27" s="244"/>
      <c r="I27" s="244"/>
      <c r="J27" s="244"/>
      <c r="K27" s="244"/>
      <c r="L27" s="244"/>
      <c r="M27" s="245"/>
    </row>
    <row r="28" spans="2:13">
      <c r="B28" s="314"/>
      <c r="C28" s="199" t="s">
        <v>88</v>
      </c>
      <c r="D28" s="246"/>
      <c r="E28" s="247"/>
      <c r="F28" s="247"/>
      <c r="G28" s="247"/>
      <c r="H28" s="247"/>
      <c r="I28" s="247"/>
      <c r="J28" s="247"/>
      <c r="K28" s="247"/>
      <c r="L28" s="247"/>
      <c r="M28" s="248"/>
    </row>
    <row r="29" spans="2:13">
      <c r="B29" s="314"/>
      <c r="C29" s="199" t="s">
        <v>89</v>
      </c>
      <c r="D29" s="246"/>
      <c r="E29" s="247"/>
      <c r="F29" s="247"/>
      <c r="G29" s="247"/>
      <c r="H29" s="247"/>
      <c r="I29" s="247"/>
      <c r="J29" s="247"/>
      <c r="K29" s="247"/>
      <c r="L29" s="247"/>
      <c r="M29" s="248"/>
    </row>
    <row r="30" spans="2:13">
      <c r="B30" s="315"/>
      <c r="C30" s="200" t="s">
        <v>90</v>
      </c>
      <c r="D30" s="249"/>
      <c r="E30" s="250"/>
      <c r="F30" s="250"/>
      <c r="G30" s="250"/>
      <c r="H30" s="250"/>
      <c r="I30" s="250"/>
      <c r="J30" s="250"/>
      <c r="K30" s="250"/>
      <c r="L30" s="250"/>
      <c r="M30" s="251"/>
    </row>
    <row r="31" spans="2:13">
      <c r="B31" s="313" t="s">
        <v>28</v>
      </c>
      <c r="C31" s="21" t="s">
        <v>91</v>
      </c>
      <c r="D31" s="227">
        <f>1-D32</f>
        <v>1</v>
      </c>
      <c r="E31" s="206">
        <f t="shared" ref="E31:M31" si="2">1-E32</f>
        <v>1</v>
      </c>
      <c r="F31" s="206">
        <f t="shared" si="2"/>
        <v>1</v>
      </c>
      <c r="G31" s="206">
        <f t="shared" si="2"/>
        <v>1</v>
      </c>
      <c r="H31" s="206">
        <f t="shared" si="2"/>
        <v>1</v>
      </c>
      <c r="I31" s="206">
        <f t="shared" si="2"/>
        <v>1</v>
      </c>
      <c r="J31" s="206">
        <f t="shared" si="2"/>
        <v>1</v>
      </c>
      <c r="K31" s="206">
        <f t="shared" si="2"/>
        <v>1</v>
      </c>
      <c r="L31" s="206">
        <f t="shared" si="2"/>
        <v>1</v>
      </c>
      <c r="M31" s="228">
        <f t="shared" si="2"/>
        <v>1</v>
      </c>
    </row>
    <row r="32" spans="2:13">
      <c r="B32" s="315"/>
      <c r="C32" s="56" t="s">
        <v>92</v>
      </c>
      <c r="D32" s="229"/>
      <c r="E32" s="230"/>
      <c r="F32" s="230"/>
      <c r="G32" s="230"/>
      <c r="H32" s="230"/>
      <c r="I32" s="230"/>
      <c r="J32" s="230"/>
      <c r="K32" s="230"/>
      <c r="L32" s="230"/>
      <c r="M32" s="231"/>
    </row>
    <row r="33" spans="2:13">
      <c r="B33" s="311" t="s">
        <v>29</v>
      </c>
      <c r="C33" s="21" t="s">
        <v>102</v>
      </c>
      <c r="D33" s="232"/>
      <c r="E33" s="233"/>
      <c r="F33" s="233"/>
      <c r="G33" s="233"/>
      <c r="H33" s="233"/>
      <c r="I33" s="233"/>
      <c r="J33" s="233"/>
      <c r="K33" s="233"/>
      <c r="L33" s="233"/>
      <c r="M33" s="234"/>
    </row>
    <row r="34" spans="2:13">
      <c r="B34" s="312"/>
      <c r="C34" s="22" t="s">
        <v>106</v>
      </c>
      <c r="D34" s="235">
        <f>1-D33</f>
        <v>1</v>
      </c>
      <c r="E34" s="235">
        <f t="shared" ref="E34:M34" si="3">1-E33</f>
        <v>1</v>
      </c>
      <c r="F34" s="235">
        <f t="shared" si="3"/>
        <v>1</v>
      </c>
      <c r="G34" s="235">
        <f t="shared" si="3"/>
        <v>1</v>
      </c>
      <c r="H34" s="235">
        <f t="shared" si="3"/>
        <v>1</v>
      </c>
      <c r="I34" s="235">
        <f t="shared" si="3"/>
        <v>1</v>
      </c>
      <c r="J34" s="235">
        <f t="shared" si="3"/>
        <v>1</v>
      </c>
      <c r="K34" s="235">
        <f t="shared" si="3"/>
        <v>1</v>
      </c>
      <c r="L34" s="235">
        <f t="shared" si="3"/>
        <v>1</v>
      </c>
      <c r="M34" s="236">
        <f t="shared" si="3"/>
        <v>1</v>
      </c>
    </row>
    <row r="35" spans="2:13">
      <c r="B35" s="311" t="s">
        <v>103</v>
      </c>
      <c r="C35" s="21" t="s">
        <v>102</v>
      </c>
      <c r="D35" s="232"/>
      <c r="E35" s="233"/>
      <c r="F35" s="233"/>
      <c r="G35" s="233"/>
      <c r="H35" s="233"/>
      <c r="I35" s="233"/>
      <c r="J35" s="233"/>
      <c r="K35" s="233"/>
      <c r="L35" s="233"/>
      <c r="M35" s="234"/>
    </row>
    <row r="36" spans="2:13">
      <c r="B36" s="312"/>
      <c r="C36" s="22" t="s">
        <v>106</v>
      </c>
      <c r="D36" s="235">
        <f>1-D35</f>
        <v>1</v>
      </c>
      <c r="E36" s="235">
        <f t="shared" ref="E36:M36" si="4">1-E35</f>
        <v>1</v>
      </c>
      <c r="F36" s="235">
        <f t="shared" si="4"/>
        <v>1</v>
      </c>
      <c r="G36" s="235">
        <f t="shared" si="4"/>
        <v>1</v>
      </c>
      <c r="H36" s="235">
        <f t="shared" si="4"/>
        <v>1</v>
      </c>
      <c r="I36" s="235">
        <f t="shared" si="4"/>
        <v>1</v>
      </c>
      <c r="J36" s="235">
        <f t="shared" si="4"/>
        <v>1</v>
      </c>
      <c r="K36" s="235">
        <f t="shared" si="4"/>
        <v>1</v>
      </c>
      <c r="L36" s="235">
        <f t="shared" si="4"/>
        <v>1</v>
      </c>
      <c r="M36" s="236">
        <f t="shared" si="4"/>
        <v>1</v>
      </c>
    </row>
    <row r="37" spans="2:13">
      <c r="B37" s="311" t="s">
        <v>104</v>
      </c>
      <c r="C37" s="21" t="s">
        <v>102</v>
      </c>
      <c r="D37" s="232"/>
      <c r="E37" s="233"/>
      <c r="F37" s="233"/>
      <c r="G37" s="233"/>
      <c r="H37" s="233"/>
      <c r="I37" s="233"/>
      <c r="J37" s="233"/>
      <c r="K37" s="233"/>
      <c r="L37" s="233"/>
      <c r="M37" s="234"/>
    </row>
    <row r="38" spans="2:13">
      <c r="B38" s="312"/>
      <c r="C38" s="22" t="s">
        <v>106</v>
      </c>
      <c r="D38" s="235">
        <f>1-D37</f>
        <v>1</v>
      </c>
      <c r="E38" s="235">
        <f t="shared" ref="E38:M38" si="5">1-E37</f>
        <v>1</v>
      </c>
      <c r="F38" s="235">
        <f t="shared" si="5"/>
        <v>1</v>
      </c>
      <c r="G38" s="235">
        <f t="shared" si="5"/>
        <v>1</v>
      </c>
      <c r="H38" s="235">
        <f t="shared" si="5"/>
        <v>1</v>
      </c>
      <c r="I38" s="235">
        <f t="shared" si="5"/>
        <v>1</v>
      </c>
      <c r="J38" s="235">
        <f t="shared" si="5"/>
        <v>1</v>
      </c>
      <c r="K38" s="235">
        <f t="shared" si="5"/>
        <v>1</v>
      </c>
      <c r="L38" s="235">
        <f t="shared" si="5"/>
        <v>1</v>
      </c>
      <c r="M38" s="236">
        <f t="shared" si="5"/>
        <v>1</v>
      </c>
    </row>
    <row r="39" spans="2:13">
      <c r="B39" s="311" t="s">
        <v>30</v>
      </c>
      <c r="C39" s="36" t="s">
        <v>102</v>
      </c>
      <c r="D39" s="237"/>
      <c r="E39" s="238"/>
      <c r="F39" s="238"/>
      <c r="G39" s="238"/>
      <c r="H39" s="238"/>
      <c r="I39" s="238"/>
      <c r="J39" s="238"/>
      <c r="K39" s="238"/>
      <c r="L39" s="238"/>
      <c r="M39" s="239"/>
    </row>
    <row r="40" spans="2:13" ht="13.5" thickBot="1">
      <c r="B40" s="323"/>
      <c r="C40" s="23" t="s">
        <v>106</v>
      </c>
      <c r="D40" s="240">
        <f>1-D39</f>
        <v>1</v>
      </c>
      <c r="E40" s="241">
        <f t="shared" ref="E40:M40" si="6">1-E39</f>
        <v>1</v>
      </c>
      <c r="F40" s="241">
        <f t="shared" si="6"/>
        <v>1</v>
      </c>
      <c r="G40" s="241">
        <f t="shared" si="6"/>
        <v>1</v>
      </c>
      <c r="H40" s="241">
        <f t="shared" si="6"/>
        <v>1</v>
      </c>
      <c r="I40" s="241">
        <f t="shared" si="6"/>
        <v>1</v>
      </c>
      <c r="J40" s="241">
        <f t="shared" si="6"/>
        <v>1</v>
      </c>
      <c r="K40" s="241">
        <f t="shared" si="6"/>
        <v>1</v>
      </c>
      <c r="L40" s="241">
        <f t="shared" si="6"/>
        <v>1</v>
      </c>
      <c r="M40" s="242">
        <f t="shared" si="6"/>
        <v>1</v>
      </c>
    </row>
    <row r="41" spans="2:13"/>
    <row r="42" spans="2:13" hidden="1"/>
    <row r="43" spans="2:13" hidden="1"/>
    <row r="44" spans="2:13" hidden="1"/>
    <row r="45" spans="2:13" hidden="1"/>
    <row r="46" spans="2:13" hidden="1"/>
    <row r="47" spans="2:13" hidden="1"/>
    <row r="48" spans="2: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formatRows="0"/>
  <mergeCells count="18">
    <mergeCell ref="B39:B40"/>
    <mergeCell ref="D25:M25"/>
    <mergeCell ref="B27:B30"/>
    <mergeCell ref="B31:B32"/>
    <mergeCell ref="B33:B34"/>
    <mergeCell ref="B35:B36"/>
    <mergeCell ref="C25:C26"/>
    <mergeCell ref="B37:B38"/>
    <mergeCell ref="B13:B14"/>
    <mergeCell ref="B15:B16"/>
    <mergeCell ref="B17:B18"/>
    <mergeCell ref="B19:B20"/>
    <mergeCell ref="B25:B26"/>
    <mergeCell ref="B5:B6"/>
    <mergeCell ref="C5:C6"/>
    <mergeCell ref="D5:M5"/>
    <mergeCell ref="B7:B10"/>
    <mergeCell ref="B11:B12"/>
  </mergeCells>
  <conditionalFormatting sqref="D19:M19">
    <cfRule type="cellIs" dxfId="7" priority="15" operator="lessThan">
      <formula>D39</formula>
    </cfRule>
  </conditionalFormatting>
  <conditionalFormatting sqref="D13:M13">
    <cfRule type="cellIs" dxfId="6" priority="14" operator="lessThan">
      <formula>D33</formula>
    </cfRule>
  </conditionalFormatting>
  <conditionalFormatting sqref="D15:M15">
    <cfRule type="cellIs" dxfId="5" priority="13" operator="lessThan">
      <formula>D35</formula>
    </cfRule>
  </conditionalFormatting>
  <conditionalFormatting sqref="D17:M17">
    <cfRule type="cellIs" dxfId="4" priority="12" operator="lessThan">
      <formula>D37</formula>
    </cfRule>
  </conditionalFormatting>
  <conditionalFormatting sqref="D12:M12">
    <cfRule type="cellIs" dxfId="3" priority="8" operator="lessThan">
      <formula>D32</formula>
    </cfRule>
  </conditionalFormatting>
  <pageMargins left="0.70866141732283472" right="0.70866141732283472" top="0.78740157480314965" bottom="0.78740157480314965" header="0.31496062992125984" footer="0.31496062992125984"/>
  <pageSetup paperSize="9" orientation="landscape" r:id="rId1"/>
  <headerFooter>
    <oddHeader>&amp;F</oddHeader>
    <oddFooter>&amp;A</oddFooter>
  </headerFooter>
  <rowBreaks count="1" manualBreakCount="1">
    <brk id="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11"/>
  <sheetViews>
    <sheetView showGridLines="0" zoomScaleNormal="100" workbookViewId="0">
      <selection activeCell="A2" sqref="A2"/>
    </sheetView>
  </sheetViews>
  <sheetFormatPr defaultColWidth="0" defaultRowHeight="0" customHeight="1" zeroHeight="1"/>
  <cols>
    <col min="1" max="1" width="4.7109375" customWidth="1"/>
    <col min="2" max="2" width="65.5703125" bestFit="1" customWidth="1"/>
    <col min="3" max="3" width="14.7109375" customWidth="1"/>
    <col min="4" max="13" width="7.7109375" customWidth="1"/>
    <col min="14" max="14" width="4.7109375" customWidth="1"/>
    <col min="15" max="16" width="0" hidden="1" customWidth="1"/>
    <col min="17" max="16384" width="9.140625" hidden="1"/>
  </cols>
  <sheetData>
    <row r="1" spans="2:13" ht="12.75"/>
    <row r="2" spans="2:13" ht="12.75">
      <c r="B2" s="24" t="s">
        <v>32</v>
      </c>
      <c r="H2" s="196" t="s">
        <v>101</v>
      </c>
      <c r="I2" s="197"/>
      <c r="J2" s="197"/>
      <c r="K2" s="197"/>
      <c r="L2" s="197"/>
      <c r="M2" s="197"/>
    </row>
    <row r="3" spans="2:13" ht="12.75">
      <c r="B3" s="29" t="s">
        <v>36</v>
      </c>
    </row>
    <row r="4" spans="2:13" ht="13.5" thickBot="1"/>
    <row r="5" spans="2:13" ht="12.75">
      <c r="B5" s="327" t="s">
        <v>5</v>
      </c>
      <c r="C5" s="329" t="s">
        <v>9</v>
      </c>
      <c r="D5" s="331" t="s">
        <v>20</v>
      </c>
      <c r="E5" s="332"/>
      <c r="F5" s="332"/>
      <c r="G5" s="332"/>
      <c r="H5" s="332"/>
      <c r="I5" s="332"/>
      <c r="J5" s="332"/>
      <c r="K5" s="332"/>
      <c r="L5" s="332"/>
      <c r="M5" s="333"/>
    </row>
    <row r="6" spans="2:13" ht="13.5" thickBot="1">
      <c r="B6" s="328"/>
      <c r="C6" s="330"/>
      <c r="D6" s="38">
        <f>VR</f>
        <v>1</v>
      </c>
      <c r="E6" s="39">
        <f>D6+1</f>
        <v>2</v>
      </c>
      <c r="F6" s="39">
        <f t="shared" ref="F6:M6" si="0">E6+1</f>
        <v>3</v>
      </c>
      <c r="G6" s="39">
        <f t="shared" si="0"/>
        <v>4</v>
      </c>
      <c r="H6" s="39">
        <f t="shared" si="0"/>
        <v>5</v>
      </c>
      <c r="I6" s="39">
        <f t="shared" si="0"/>
        <v>6</v>
      </c>
      <c r="J6" s="39">
        <f t="shared" si="0"/>
        <v>7</v>
      </c>
      <c r="K6" s="39">
        <f t="shared" si="0"/>
        <v>8</v>
      </c>
      <c r="L6" s="39">
        <f t="shared" si="0"/>
        <v>9</v>
      </c>
      <c r="M6" s="40">
        <f t="shared" si="0"/>
        <v>10</v>
      </c>
    </row>
    <row r="7" spans="2:13" ht="27" customHeight="1" thickTop="1">
      <c r="B7" s="25" t="s">
        <v>85</v>
      </c>
      <c r="C7" s="37" t="s">
        <v>33</v>
      </c>
      <c r="D7" s="173">
        <f>IF(Vozidla!$A$1&lt;&gt;0,Vozidla!AK89,0)</f>
        <v>0</v>
      </c>
      <c r="E7" s="174">
        <f>IF(Vozidla!$A$1&lt;&gt;0,Vozidla!AL89,0)</f>
        <v>0</v>
      </c>
      <c r="F7" s="174">
        <f>IF(Vozidla!$A$1&lt;&gt;0,Vozidla!AM89,0)</f>
        <v>0</v>
      </c>
      <c r="G7" s="174">
        <f>IF(Vozidla!$A$1&lt;&gt;0,Vozidla!AN89,0)</f>
        <v>0</v>
      </c>
      <c r="H7" s="174">
        <f>IF(Vozidla!$A$1&lt;&gt;0,Vozidla!AO89,0)</f>
        <v>0</v>
      </c>
      <c r="I7" s="174">
        <f>IF(Vozidla!$A$1&lt;&gt;0,Vozidla!AP89,0)</f>
        <v>0</v>
      </c>
      <c r="J7" s="174">
        <f>IF(Vozidla!$A$1&lt;&gt;0,Vozidla!AQ89,0)</f>
        <v>0</v>
      </c>
      <c r="K7" s="174">
        <f>IF(Vozidla!$A$1&lt;&gt;0,Vozidla!AR89,0)</f>
        <v>0</v>
      </c>
      <c r="L7" s="174">
        <f>IF(Vozidla!$A$1&lt;&gt;0,Vozidla!AS89,0)</f>
        <v>0</v>
      </c>
      <c r="M7" s="175">
        <f>IF(Vozidla!$A$1&lt;&gt;0,Vozidla!AT89,0)</f>
        <v>0</v>
      </c>
    </row>
    <row r="8" spans="2:13" ht="27" customHeight="1">
      <c r="B8" s="25" t="s">
        <v>86</v>
      </c>
      <c r="C8" s="37" t="s">
        <v>33</v>
      </c>
      <c r="D8" s="173">
        <f>IF(Vozidla!$A$1=0,Vozidla!AK89,0)</f>
        <v>0</v>
      </c>
      <c r="E8" s="174">
        <f>IF(Vozidla!$A$1=0,Vozidla!AL89,0)</f>
        <v>0</v>
      </c>
      <c r="F8" s="174">
        <f>IF(Vozidla!$A$1=0,Vozidla!AM89,0)</f>
        <v>0</v>
      </c>
      <c r="G8" s="174">
        <f>IF(Vozidla!$A$1=0,Vozidla!AN89,0)</f>
        <v>0</v>
      </c>
      <c r="H8" s="174">
        <f>IF(Vozidla!$A$1=0,Vozidla!AO89,0)</f>
        <v>0</v>
      </c>
      <c r="I8" s="174">
        <f>IF(Vozidla!$A$1=0,Vozidla!AP89,0)</f>
        <v>0</v>
      </c>
      <c r="J8" s="174">
        <f>IF(Vozidla!$A$1=0,Vozidla!AQ89,0)</f>
        <v>0</v>
      </c>
      <c r="K8" s="174">
        <f>IF(Vozidla!$A$1=0,Vozidla!AR89,0)</f>
        <v>0</v>
      </c>
      <c r="L8" s="174">
        <f>IF(Vozidla!$A$1=0,Vozidla!AS89,0)</f>
        <v>0</v>
      </c>
      <c r="M8" s="175">
        <f>IF(Vozidla!$A$1=0,Vozidla!AT89,0)</f>
        <v>0</v>
      </c>
    </row>
    <row r="9" spans="2:13" ht="27" customHeight="1" thickBot="1">
      <c r="B9" s="105" t="s">
        <v>34</v>
      </c>
      <c r="C9" s="106" t="s">
        <v>33</v>
      </c>
      <c r="D9" s="107">
        <f>Vozidla!AK90</f>
        <v>0</v>
      </c>
      <c r="E9" s="108">
        <f>Vozidla!AL90</f>
        <v>0</v>
      </c>
      <c r="F9" s="108">
        <f>Vozidla!AM90</f>
        <v>0</v>
      </c>
      <c r="G9" s="108">
        <f>Vozidla!AN90</f>
        <v>0</v>
      </c>
      <c r="H9" s="108">
        <f>Vozidla!AO90</f>
        <v>0</v>
      </c>
      <c r="I9" s="108">
        <f>Vozidla!AP90</f>
        <v>0</v>
      </c>
      <c r="J9" s="108">
        <f>Vozidla!AQ90</f>
        <v>0</v>
      </c>
      <c r="K9" s="108">
        <f>Vozidla!AR90</f>
        <v>0</v>
      </c>
      <c r="L9" s="108">
        <f>Vozidla!AS90</f>
        <v>0</v>
      </c>
      <c r="M9" s="109">
        <f>Vozidla!AT90</f>
        <v>0</v>
      </c>
    </row>
    <row r="10" spans="2:13" ht="12.75"/>
    <row r="11" spans="2:13" ht="12.75">
      <c r="B11" s="24" t="s">
        <v>35</v>
      </c>
    </row>
    <row r="12" spans="2:13" ht="12.75">
      <c r="B12" s="29" t="s">
        <v>37</v>
      </c>
    </row>
    <row r="13" spans="2:13" ht="13.5" thickBot="1"/>
    <row r="14" spans="2:13" ht="12.75">
      <c r="B14" s="327" t="s">
        <v>5</v>
      </c>
      <c r="C14" s="329" t="s">
        <v>9</v>
      </c>
      <c r="D14" s="331" t="s">
        <v>20</v>
      </c>
      <c r="E14" s="332"/>
      <c r="F14" s="332"/>
      <c r="G14" s="332"/>
      <c r="H14" s="332"/>
      <c r="I14" s="332"/>
      <c r="J14" s="332"/>
      <c r="K14" s="332"/>
      <c r="L14" s="332"/>
      <c r="M14" s="333"/>
    </row>
    <row r="15" spans="2:13" ht="13.5" thickBot="1">
      <c r="B15" s="328"/>
      <c r="C15" s="330"/>
      <c r="D15" s="38">
        <f>VR</f>
        <v>1</v>
      </c>
      <c r="E15" s="39">
        <f>D15+1</f>
        <v>2</v>
      </c>
      <c r="F15" s="39">
        <f t="shared" ref="F15:M15" si="1">E15+1</f>
        <v>3</v>
      </c>
      <c r="G15" s="39">
        <f t="shared" si="1"/>
        <v>4</v>
      </c>
      <c r="H15" s="39">
        <f t="shared" si="1"/>
        <v>5</v>
      </c>
      <c r="I15" s="39">
        <f t="shared" si="1"/>
        <v>6</v>
      </c>
      <c r="J15" s="39">
        <f t="shared" si="1"/>
        <v>7</v>
      </c>
      <c r="K15" s="39">
        <f t="shared" si="1"/>
        <v>8</v>
      </c>
      <c r="L15" s="39">
        <f t="shared" si="1"/>
        <v>9</v>
      </c>
      <c r="M15" s="40">
        <f t="shared" si="1"/>
        <v>10</v>
      </c>
    </row>
    <row r="16" spans="2:13" ht="27" customHeight="1" thickTop="1">
      <c r="B16" s="25" t="s">
        <v>85</v>
      </c>
      <c r="C16" s="37" t="s">
        <v>33</v>
      </c>
      <c r="D16" s="177">
        <v>9</v>
      </c>
      <c r="E16" s="178">
        <v>9</v>
      </c>
      <c r="F16" s="178">
        <v>9</v>
      </c>
      <c r="G16" s="178">
        <v>9</v>
      </c>
      <c r="H16" s="178">
        <v>9</v>
      </c>
      <c r="I16" s="178">
        <v>9</v>
      </c>
      <c r="J16" s="178">
        <v>9</v>
      </c>
      <c r="K16" s="178">
        <v>9</v>
      </c>
      <c r="L16" s="178">
        <v>9</v>
      </c>
      <c r="M16" s="179">
        <v>9</v>
      </c>
    </row>
    <row r="17" spans="2:13" ht="27" customHeight="1">
      <c r="B17" s="25" t="s">
        <v>86</v>
      </c>
      <c r="C17" s="37" t="s">
        <v>33</v>
      </c>
      <c r="D17" s="177">
        <v>2</v>
      </c>
      <c r="E17" s="178">
        <v>3</v>
      </c>
      <c r="F17" s="178">
        <v>4</v>
      </c>
      <c r="G17" s="178">
        <v>5</v>
      </c>
      <c r="H17" s="178">
        <v>6</v>
      </c>
      <c r="I17" s="178">
        <v>7</v>
      </c>
      <c r="J17" s="178">
        <v>8</v>
      </c>
      <c r="K17" s="178">
        <v>9</v>
      </c>
      <c r="L17" s="178">
        <v>10</v>
      </c>
      <c r="M17" s="179">
        <v>11</v>
      </c>
    </row>
    <row r="18" spans="2:13" ht="27" customHeight="1" thickBot="1">
      <c r="B18" s="105" t="s">
        <v>34</v>
      </c>
      <c r="C18" s="106" t="s">
        <v>33</v>
      </c>
      <c r="D18" s="180">
        <v>12</v>
      </c>
      <c r="E18" s="181">
        <v>12</v>
      </c>
      <c r="F18" s="181">
        <v>12</v>
      </c>
      <c r="G18" s="181">
        <v>12</v>
      </c>
      <c r="H18" s="181">
        <v>12</v>
      </c>
      <c r="I18" s="181">
        <v>12</v>
      </c>
      <c r="J18" s="181">
        <v>12</v>
      </c>
      <c r="K18" s="181">
        <v>12</v>
      </c>
      <c r="L18" s="181">
        <v>12</v>
      </c>
      <c r="M18" s="182">
        <v>12</v>
      </c>
    </row>
    <row r="19" spans="2:13" ht="12.75"/>
    <row r="20" spans="2:13" ht="12.75" hidden="1"/>
    <row r="21" spans="2:13" ht="12.75" hidden="1"/>
    <row r="22" spans="2:13" ht="12.75" hidden="1"/>
    <row r="23" spans="2:13" ht="12.75" hidden="1"/>
    <row r="24" spans="2:13" ht="12.75" hidden="1"/>
    <row r="25" spans="2:13" ht="12.75" hidden="1"/>
    <row r="26" spans="2:13" ht="12.75" hidden="1"/>
    <row r="27" spans="2:13" ht="12.75" hidden="1"/>
    <row r="28" spans="2:13" ht="12.75" hidden="1"/>
    <row r="29" spans="2:13" ht="12.75" hidden="1"/>
    <row r="30" spans="2:13" ht="12.75" hidden="1"/>
    <row r="31" spans="2:13" ht="12.75" hidden="1"/>
    <row r="32" spans="2:13"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sheetData>
  <sheetProtection formatRows="0"/>
  <mergeCells count="6">
    <mergeCell ref="B5:B6"/>
    <mergeCell ref="C5:C6"/>
    <mergeCell ref="D5:M5"/>
    <mergeCell ref="B14:B15"/>
    <mergeCell ref="C14:C15"/>
    <mergeCell ref="D14:M14"/>
  </mergeCells>
  <conditionalFormatting sqref="D9:M9">
    <cfRule type="cellIs" dxfId="2" priority="3" operator="greaterThan">
      <formula>D$18</formula>
    </cfRule>
  </conditionalFormatting>
  <conditionalFormatting sqref="D7:M7">
    <cfRule type="cellIs" dxfId="1" priority="2" operator="greaterThan">
      <formula>D$16</formula>
    </cfRule>
  </conditionalFormatting>
  <conditionalFormatting sqref="D8:M8">
    <cfRule type="cellIs" dxfId="0" priority="1" operator="greaterThan">
      <formula>D$17</formula>
    </cfRule>
  </conditionalFormatting>
  <pageMargins left="0.7" right="0.7" top="0.78740157499999996" bottom="0.78740157499999996"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8</vt:i4>
      </vt:variant>
    </vt:vector>
  </HeadingPairs>
  <TitlesOfParts>
    <vt:vector size="13" baseType="lpstr">
      <vt:lpstr>Informace</vt:lpstr>
      <vt:lpstr>Nastaveni</vt:lpstr>
      <vt:lpstr>Vozidla</vt:lpstr>
      <vt:lpstr>Technicka kriteria</vt:lpstr>
      <vt:lpstr>Stari vozoveho parku</vt:lpstr>
      <vt:lpstr>Informace!HH</vt:lpstr>
      <vt:lpstr>KR</vt:lpstr>
      <vt:lpstr>'Stari vozoveho parku'!Oblast_tisku</vt:lpstr>
      <vt:lpstr>'Technicka kriteria'!Oblast_tisku</vt:lpstr>
      <vt:lpstr>Vozidla!Oblast_tisku</vt:lpstr>
      <vt:lpstr>Informace!SH</vt:lpstr>
      <vt:lpstr>Informace!VR</vt:lpstr>
      <vt:lpstr>VR</vt:lpstr>
    </vt:vector>
  </TitlesOfParts>
  <Company>Mott MacDonald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ses41365</dc:creator>
  <cp:lastModifiedBy>Sestak, Daniel</cp:lastModifiedBy>
  <cp:lastPrinted>2018-04-17T09:54:10Z</cp:lastPrinted>
  <dcterms:created xsi:type="dcterms:W3CDTF">2014-09-29T12:14:17Z</dcterms:created>
  <dcterms:modified xsi:type="dcterms:W3CDTF">2018-04-17T10:12:48Z</dcterms:modified>
</cp:coreProperties>
</file>