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001a" sheetId="3" r:id="rId3"/>
    <sheet name="SO 101" sheetId="4" r:id="rId4"/>
    <sheet name="SO 101a" sheetId="5" r:id="rId5"/>
    <sheet name="SO 102" sheetId="6" r:id="rId6"/>
    <sheet name="SO 103" sheetId="7" r:id="rId7"/>
    <sheet name="SO 103a" sheetId="8" r:id="rId8"/>
    <sheet name="SO 103b" sheetId="9" r:id="rId9"/>
    <sheet name="SO 104" sheetId="10" r:id="rId10"/>
    <sheet name="SO 104a" sheetId="11" r:id="rId11"/>
  </sheets>
  <definedNames/>
  <calcPr fullCalcOnLoad="1"/>
</workbook>
</file>

<file path=xl/sharedStrings.xml><?xml version="1.0" encoding="utf-8"?>
<sst xmlns="http://schemas.openxmlformats.org/spreadsheetml/2006/main" count="1931" uniqueCount="585">
  <si>
    <t>Soupis objektů s DPH</t>
  </si>
  <si>
    <t>Stavba:II/366 - MODERNIZACE SILNICE KŘENOV-ZADNÍ ARNOŠTOV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</si>
  <si>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</si>
  <si>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</si>
  <si>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</si>
  <si>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</si>
  <si>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</si>
  <si>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</si>
  <si>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</si>
  <si>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</si>
  <si>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</si>
  <si>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</si>
  <si>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</si>
  <si>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</si>
  <si>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OPTIMA, spol. s r. o.</t>
  </si>
  <si>
    <t>Příloha k formuláři pro ocenění nabídky</t>
  </si>
  <si>
    <t>Stavba :</t>
  </si>
  <si>
    <t>číslo a název SO:</t>
  </si>
  <si>
    <t>číslo a název rozpočtu:</t>
  </si>
  <si>
    <t>II/366</t>
  </si>
  <si>
    <t>MODERNIZACE SILNICE KŘENOV-ZADNÍ ARNOŠTOV</t>
  </si>
  <si>
    <t>SO 001</t>
  </si>
  <si>
    <t>VŠEOBECNÉ POLOŽKY - vedlejší způsobilé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</si>
  <si>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</si>
  <si>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</si>
  <si>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</si>
  <si>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</si>
  <si>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</si>
  <si>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</si>
  <si>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</si>
  <si>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</si>
  <si>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</si>
  <si>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</si>
  <si>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</si>
  <si>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</si>
  <si>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HMOTNOST</t>
  </si>
  <si>
    <t>SUTĚ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</si>
  <si>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</si>
  <si>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</si>
  <si>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</si>
  <si>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</si>
  <si>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</si>
  <si>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</si>
  <si>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</si>
  <si>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</si>
  <si>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</si>
  <si>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</si>
  <si>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2019_OTSKP</t>
  </si>
  <si>
    <t>02710</t>
  </si>
  <si>
    <t/>
  </si>
  <si>
    <t>POMOC PRÁCE ZŘÍZ NEBO ZAJIŠŤ OBJÍŽĎKY A PŘÍSTUP CESTY
zajištění vydání všech potřebných rozhodnutí a stanovení pro přechodnou úpravu provozu na pozemních komunikací.</t>
  </si>
  <si>
    <t xml:space="preserve">KPL       </t>
  </si>
  <si>
    <t>1=1,000 [A]</t>
  </si>
  <si>
    <t>zahrnuje veškeré náklady spojené s objednatelem požadovanými zařízeními</t>
  </si>
  <si>
    <t>02720</t>
  </si>
  <si>
    <t>POMOC PRÁCE ZŘÍZ NEBO ZAJIŠŤ REGULACI A OCHRANU DOPRAVY
Pasportizace přilehlých objektů a objízdných tras. Specifikace dle SOD.</t>
  </si>
  <si>
    <t>02730</t>
  </si>
  <si>
    <t>POMOC PRÁCE ZŘÍZ NEBO ZAJIŠŤ OCHRANU INŽENÝRSKÝCH SÍTÍ
Zajištění obnovy vyjádření a vytyčení veškerých stávajících inženýrských sítí (včetně úhrady za vytyčení), odpovědnost za jejich neporušení během výstavby a zpětné předání jejich správcům</t>
  </si>
  <si>
    <t>02821</t>
  </si>
  <si>
    <t xml:space="preserve">PRŮZKUMNÉ PRÁCE ARCHEOLOGICKÉ NA POVRCHU
provedení záchranného archeologického výzkumu před zahájením stavby </t>
  </si>
  <si>
    <t>zahrnuje veškeré náklady spojené s objednatelem požadovanými pracemi</t>
  </si>
  <si>
    <t>02911</t>
  </si>
  <si>
    <t>a</t>
  </si>
  <si>
    <t>OSTATNÍ POŽADAVKY - GEODETICKÉ ZAMĚŘENÍ
Zaměření skutečného provedení- veškerá geodetická zaměření před stavbou, v průběhu provádění a po dokončení</t>
  </si>
  <si>
    <t>02930</t>
  </si>
  <si>
    <t>OSTATNÍ POŽADAVKY - UMĚLECKÁ DÍLA
Pamětní deska - místo realizace projektu bude nejpozději k datu převzetí dokončené stavby objednatelem osazeno 1ks pamětní desky o rozměrech 0,3*0,4m dle pravidel IROP, provedení z odolného materiálu zajišťující životnost desky a písma min.5 let. Zahrnuje dodávku, osazení a montáž - 1ks</t>
  </si>
  <si>
    <t xml:space="preserve">KUS       </t>
  </si>
  <si>
    <t>zahrnuje veškeré náklady spojené s objednatelem požadovanými pracemi a díly</t>
  </si>
  <si>
    <t>02940</t>
  </si>
  <si>
    <t>OSTATNÍ POŽADAVKY - VYPRACOVÁNÍ DOKUMENTACE
Dokumentace skutečného provedení stavby (DSPS), součástí dokladů při předání dokončeného díla budou rovněž veškeré atesty, prohlášení o shodě, certifikáty na použité materiály a výrobky a protokoly o výsledcích zkoušek.
Dle specifikace ve smlouvě o dílo.</t>
  </si>
  <si>
    <t>02943</t>
  </si>
  <si>
    <t>OSTATNÍ POŽADAVKY - VYPRACOVÁNÍ RDS
detailní rozpracování propustků</t>
  </si>
  <si>
    <t>02945</t>
  </si>
  <si>
    <t>OSTAT POŽADAVKY - GEOMETRICKÝ PLÁN
Vypracování geometrického plánu (GP) dokončené stavby
Pozn.:GP bude mít náležitosti stanovené zvlaštními předpisy, zejména  Vyhláškou č. 26/2007 Sb., bude ověřen oprávněným zeměměřiským inženýrem a bude potvrzen příslušným katastrálním úřadem. GP bude způsobilý k majetkovému vypořádání. GP musí být před dokončeným vyhotovením předány objednateli k odsouhlasení.
Dle specifikace ve smlouvě o dílo.</t>
  </si>
  <si>
    <t>3,58*50000=179000,-Kč
1=1,000 [A]</t>
  </si>
  <si>
    <t>položka zahrnuje:
- přípravu podkladů, podání žádosti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</si>
  <si>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02946</t>
  </si>
  <si>
    <t>OSTAT POŽADAVKY - FOTODOKUMENTACE
Prúůběžné provedení fotodokumentace během provádění stavby, po dokončení předat na CD, dle specifikace v SOD.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</si>
  <si>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</si>
  <si>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02990</t>
  </si>
  <si>
    <t xml:space="preserve">OSTATNÍ POŽADAVKY - INFORMAČNÍ TABULE
Billboard IROP - místo realizace bude po dobu realizace stavby osazeno velkoplošným billboardem o rozměrech 5,1*2,4m dle pravidel publicity IROP po schválení objednatelem, formou proníjmu od dodavatele vč.projednání umístění, montáže a demontáže - 1ks 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</si>
  <si>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</si>
  <si>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03720</t>
  </si>
  <si>
    <t xml:space="preserve">POMOC PRÁCE ZAJIŠŤ NEBO ZŘÍZ REGULACI A OCHRANU DOPRAVY
zajištění požadavků vyplývajích z požadavků BOZP po dobu staveništních prací, včetně zajištění pohybu chodců.
</t>
  </si>
  <si>
    <t>zahrnuje objednatelem povolené náklady na požadovaná zařízení zhotovitele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</si>
  <si>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</si>
  <si>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</si>
  <si>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</si>
  <si>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</si>
  <si>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</si>
  <si>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</si>
  <si>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</si>
  <si>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001a</t>
  </si>
  <si>
    <t>VŠEOBECNÉ POLOŽKY - nezpůsobilé</t>
  </si>
  <si>
    <t>01400</t>
  </si>
  <si>
    <t>POPLATKY - BANKOVNÍ ZÁRUKA</t>
  </si>
  <si>
    <t>zahrnuje jinde neuvedené poplatky související s výstavbou</t>
  </si>
  <si>
    <t>03100</t>
  </si>
  <si>
    <t>ZAŘÍZENÍ STAVENIŠTĚ - ZŘÍZENÍ, PROVOZ, DEMONTÁŽ
Příprava zařízení staveniště, provoz a jeho odstranění, včetně případního zajištění přístupu na staveniště pro provádění prací mimo trvalý zábor stavby dle potřeb zhotovitele.</t>
  </si>
  <si>
    <t>zahrnuje objednatelem povolené náklady na pořízení (event. pronájem), provozování, udržování a likvidaci zhotovitelova zařízení</t>
  </si>
  <si>
    <t>SO 101</t>
  </si>
  <si>
    <t>SILNICE II/366  0,000-0,440km - hlavní způsobilé</t>
  </si>
  <si>
    <t>014121</t>
  </si>
  <si>
    <t>POPLATKY ZA SKLÁDKU TYP S-OO (OSTATNÍ ODPAD) ZEMINA</t>
  </si>
  <si>
    <t xml:space="preserve">M3        </t>
  </si>
  <si>
    <t>DLE POL.Č.12373, 13283, 12922, 
363,7+710,24+440*0,1=1 117,940 [A]</t>
  </si>
  <si>
    <t>zahrnuje veškeré poplatky provozovateli skládky související s uložením odpadu na skládce.</t>
  </si>
  <si>
    <t>POPLATKY ZA SKLÁDKU TYP S-OO (OSTATNÍ ODPAD) - KAMENIVO</t>
  </si>
  <si>
    <t>dle pol.č.11332  2805*0,2=561,000 [A]</t>
  </si>
  <si>
    <t>b</t>
  </si>
  <si>
    <t>POPLATKY ZA SKLÁDKU TYP S-OO (OSTATNÍ ODPAD) - BETON
betony, obrubníky,</t>
  </si>
  <si>
    <t>dle 11352 chodníkové obruby 100*0,105=10,500 [A]
dle 96616 propustek  48=48,000 [B]
dle 11328 odvodnění 250*0,3=75,000 [C]
Celkem: A+B+C=133,500 [D]</t>
  </si>
  <si>
    <t>Zemní práce</t>
  </si>
  <si>
    <t>11328</t>
  </si>
  <si>
    <t>ODSTRANĚNÍ PŘÍKOPŮ, ŽLABŮ A RIGOLŮ Z PŘÍKOPOVÝCH TVÁRNIC</t>
  </si>
  <si>
    <t xml:space="preserve">M2        </t>
  </si>
  <si>
    <t>odvodnění v obci Křenov 250=250,000 [A]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</si>
  <si>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</si>
  <si>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</si>
  <si>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</si>
  <si>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0,000-0,370km 2805*0,20=561,000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</si>
  <si>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</si>
  <si>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</t>
  </si>
  <si>
    <t>ODSTRANĚNÍ CHODNÍKOVÝCH A SILNIČNÍCH OBRUBNÍKŮ BETONOVÝCH</t>
  </si>
  <si>
    <t xml:space="preserve">M         </t>
  </si>
  <si>
    <t>podél komunikace v obci Křenov, částečně pod nánosem celkem 100=100,000 [A]</t>
  </si>
  <si>
    <t>11360</t>
  </si>
  <si>
    <t>ROZRYTÍ VOZOVKY</t>
  </si>
  <si>
    <t>stávajícíkryt komunikace měřeno ze situace 0,370-0,440km 384=384,000 [A]</t>
  </si>
  <si>
    <t>zahrnuje potřebné mechanizmy a odklizení přebytečného materiálu</t>
  </si>
  <si>
    <t>113728</t>
  </si>
  <si>
    <t xml:space="preserve">FRÉZOVÁNÍ ZPEVNĚNÝCH PLOCH ASFALTOVÝCH, ODVOZ DO 20KM
odvoz na skládku SÚS </t>
  </si>
  <si>
    <t>stávajícíkryt komunikace měřeno ze situace 2601*0,10=260,100 [A]
odpočet na krajnice a vyrovnávky sjezdů -144*0,1-552*0,1=-69,600 [B]a+b=190,500 [C]</t>
  </si>
  <si>
    <t>z</t>
  </si>
  <si>
    <t>FRÉZOVÁNÍ ZPEVNĚNÝCH PLOCH ASFALTOVÝCH, ODVOZ DO 20KM
včetně dopravy na meziskládku a zajištění veškerých poplatků, materiál určený na krajnice a hospodářské sjezdy</t>
  </si>
  <si>
    <t>materiál určený na krajnice a hospodářské sjezdy 144*0,1+552*0,1=69,600 [B]</t>
  </si>
  <si>
    <t>123738</t>
  </si>
  <si>
    <t>ODKOP PRO SPOD STAVBU SILNIC A ŽELEZNIC TŘ. I, ODVOZ DO 20KM
prostorová úprava tělesa komunikace - svahy příkopy</t>
  </si>
  <si>
    <t xml:space="preserve">dle tabulky kubatur 1118,2=1 118,200 [A]
odpočet stávajících zpevněných vrstev - 260,1-494,4=- 754,500 [B]
a+b=363,700 [C] 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</si>
  <si>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</si>
  <si>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12922</t>
  </si>
  <si>
    <t>ČIŠTĚNÍ KRAJNIC OD NÁNOSU TL. DO 100MM
odstranění stávající krajnice</t>
  </si>
  <si>
    <t>krajnice v základní šířce 440*0,5*2=440,000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</si>
  <si>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</si>
  <si>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132838</t>
  </si>
  <si>
    <t>HLOUBENÍ RÝH ŠÍŘ DO 2M PAŽ I NEPAŽ TŘ. II, ODVOZ DO 20KM</t>
  </si>
  <si>
    <t>odvodnění komunikace 0,112384-0,291km 100*1,2*(1,50+2,50)*0,5+89*1,2*2,5+11*1,2*1,20=522,840 [A]
přípojky vpustí 31*1,2*2,0=74,400 [B]
drenáže 452*0,5*0,5=113,000 [D]
a+b+d=710,240 [C]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</si>
  <si>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</si>
  <si>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17380</t>
  </si>
  <si>
    <t>ZEMNÍ KRAJNICE A DOSYPÁVKY Z NAKUPOVANÝCH MATERIÁLŮ</t>
  </si>
  <si>
    <t>dle tabulky kubarur 83,8=83,800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</si>
  <si>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</si>
  <si>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</si>
  <si>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</si>
  <si>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odvodnění komunikace 0,112384-0,291km 100*1,2*(1,50+2,50)*0,5+89*1,2*2,5+11*1,2*1,20-0,15*0,15*3,14*187=509,628 [A]
přípojky vpustí 31*1,2*2,0-0,1*0,1*3,14*31=73,427 [B]
a+b=583,055 [C]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</si>
  <si>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</si>
  <si>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18090</t>
  </si>
  <si>
    <t>VŠEOBECNÉ ÚPRAVY OSTATNÍCH PLOCH</t>
  </si>
  <si>
    <t>dle tabulky kubatur 11093=11 093,000 [A]
zrušený chodník a autobusový záliv 64+13+145=222,000 [B]
a+b=11 315,000 [C]</t>
  </si>
  <si>
    <t>Všeobecné úpravy musí zahrnovat úpravu území po uskutečnění stavby, tak jak je požadováno v zadávací dokumentaci s výjimkou těch prací, pro které jsou uvedeny samostatné položky.</t>
  </si>
  <si>
    <t>18231</t>
  </si>
  <si>
    <t>ROZPROSTŘENÍ ORNICE V ROVINĚ V TL DO 0,10M
zemina s příměsí humusu včetně nákupu</t>
  </si>
  <si>
    <t>zemina s příměsí ornice dle tabulky kubatur 572=572,000 [A]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</si>
  <si>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</si>
  <si>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</si>
  <si>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</si>
  <si>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</si>
  <si>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</si>
  <si>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212645</t>
  </si>
  <si>
    <t>TRATIVODY KOMPL Z TRUB Z PLAST HM DN DO 200MM, RÝHA TŘ I
včetně geotextilie</t>
  </si>
  <si>
    <t>vlevo 0,090-0,132km, 0,210-0,370km  42+160=202,000 [A]
vpravo 0,060-0,210km, 0,270-0,370km  150+100=250,000 [B]
a+b=452,000 [C]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</si>
  <si>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</t>
  </si>
  <si>
    <t>272314</t>
  </si>
  <si>
    <t>ZÁKLADY Z PROSTÉHO BETONU DO C25/30 (B30)</t>
  </si>
  <si>
    <t>zajišťovací prahy u propustků 0,291km, 
0,3*0,6*4=0,720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</si>
  <si>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</si>
  <si>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Komunikace</t>
  </si>
  <si>
    <t>56214</t>
  </si>
  <si>
    <t>VOZOVKOVÉ VRSTVY Z MATERIÁLŮ STABIL CEMENTEM TL DO 200MM
160mm</t>
  </si>
  <si>
    <t>měřeno ze situace + rozšíření dle vzorového řezu 0,000-0,370km 2472+0,25*2*62=2 503,000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</si>
  <si>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</si>
  <si>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56334</t>
  </si>
  <si>
    <t>VOZOVKOVÉ VRSTVY ZE ŠTĚRKODRTI TL. DO 200MM</t>
  </si>
  <si>
    <t>dle pol.56214 + rozšíření dle vzorového řezu 0,000-0,370km 2472+0,45*2*370=2 805,000 [A]
rozšíření - sanace 0,360-0,440km
(20*1,10*0,5+20*1,20+20*1,30+20*1,10)*2=166,000 [B]
výměna podloží 0,360-0,440km tl.400mm
(20*1,10*0,5+20*1,20+20*1,30+20*1,10)*2=166,000 [C]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</si>
  <si>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</si>
  <si>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567544</t>
  </si>
  <si>
    <t>VRST PRO OBNOVU A OPR RECYK ZA STUD CEM A ASF EM TL DO 200MM
160mm</t>
  </si>
  <si>
    <t>dle situace 0,370-0,440km + rozšíření dle vzorového řezu 384+0,25*2*70=419,000 [A]</t>
  </si>
  <si>
    <t>- dodání materiálů předepsaných pro recyklaci za studena
- provedení recyklace dle předepsaného technologického předpisu, zhutnění vrstvy v předepsané tloušťce
- zřízení vrstvy bez rozlišení šířky, pokládání vrstvy po etapách
- úpravu napojení, ukončení
- nezahrnuje postřiky, nátěry</t>
  </si>
  <si>
    <t>56962</t>
  </si>
  <si>
    <t>ZPEVNĚNÍ KRAJNIC Z RECYKLOVANÉHO MATERIÁLU TL DO 100MM</t>
  </si>
  <si>
    <t>krajnice v základní šířce (440*2-144)*0,75=552,000 [D]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</si>
  <si>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</si>
  <si>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572123</t>
  </si>
  <si>
    <t>INFILTRAČNÍ POSTŘIK Z EMULZE DO 1,0KG/M2</t>
  </si>
  <si>
    <t>dle pol.574A34 + rozšíření dle vzorového řezu 0,308-0,440km 2856+0,25*2*132=2 922,000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</si>
  <si>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</si>
  <si>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</si>
  <si>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
0,2kg/m2</t>
  </si>
  <si>
    <t>pod krytovou vrstvu dle pol.574A34 + rozšíření dle vzorového řezu 0,308-0,440km 2856+0,10*2*132=2 882,400 [A]</t>
  </si>
  <si>
    <t>574A34</t>
  </si>
  <si>
    <t>ASFALTOVÝ BETON PRO OBRUSNÉ VRSTVY ACO 11+, 11S TL. 40MM</t>
  </si>
  <si>
    <t xml:space="preserve">kryt komunikace měřeno ze situace 2856=2 856,000 [A]  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</si>
  <si>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</si>
  <si>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574E66</t>
  </si>
  <si>
    <t>ASFALTOVÝ BETON PRO PODKLADNÍ VRSTVY ACP 16+, 16S TL. 70MM</t>
  </si>
  <si>
    <t>dle pol.574A34 + rozšíření dle vzorového řezu 0,308-0,440km 2856+0,10*2*132=2 882,400 [A]</t>
  </si>
  <si>
    <t>Potrubí</t>
  </si>
  <si>
    <t>87434</t>
  </si>
  <si>
    <t>POTRUBÍ Z TRUB PLASTOVÝCH ODPADNÍCH DN DO 200MM</t>
  </si>
  <si>
    <t>napojení vpusti 
0,104070km uliční vpust V1 a V2
0,14480km uliční vpust V3
0,16850km uliční vpust V4
0,24200km uliční vpust V5
0,28200km uliční vpust V6 a V7
7+5+2+6+4+5+2=31,000 [B]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</si>
  <si>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</si>
  <si>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87445</t>
  </si>
  <si>
    <t>POTRUBÍ Z TRUB PLASTOVÝCH ODPADNÍCH DN DO 300MM</t>
  </si>
  <si>
    <t>odvodnění komunikace 0,112384-0,291km 50+50+50+27+12=189,000 [A]</t>
  </si>
  <si>
    <t>894145</t>
  </si>
  <si>
    <t>ŠACHTY KANALIZAČNÍ Z BETON DÍLCŮ NA POTRUBÍ DN DO 300MM</t>
  </si>
  <si>
    <t>odvodnění komunikace Š1-Š5 5=5,000 [A]</t>
  </si>
  <si>
    <t>položka zahrnuje:
- poklopy s rámem, mříže s rámem, stupadla, žebříky, stropy z bet. dílců a pod.
- předepsané betonové skruže, prefabrikované nebo monolitické betonové dno
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
- předepsané podkladní konstrukce</t>
  </si>
  <si>
    <t>89712</t>
  </si>
  <si>
    <t>VPUSŤ KANALIZAČNÍ ULIČNÍ KOMPLETNÍ Z BETONOVÝCH DÍLCŮ</t>
  </si>
  <si>
    <t>0,104070km uliční vpust V1 a V2
0,14480km uliční vpust V3
0,16850km uliční vpust V4
0,24200km uliční vpust V5
0,28200km uliční vpust V6 a V7
7=7,000 [A]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</si>
  <si>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</si>
  <si>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Ostatní konstrukce a práce</t>
  </si>
  <si>
    <t>91228</t>
  </si>
  <si>
    <t>SMĚROVÉ SLOUPKY Z PLAST HMOT VČETNĚ ODRAZNÉHO PÁSKU</t>
  </si>
  <si>
    <t>0,360-0,440km á 20m,
5*2=10,000 [A]
sjezdy červené sloupky 4*2=8,000 [B]
a+b=18,000 [C]</t>
  </si>
  <si>
    <t>položka zahrnuje:
- dodání a osazení sloupku včetně nutných zemních prací
- vnitrostaveništní a mimostaveništní doprava
- odrazky plastové nebo z retroreflexní fólie</t>
  </si>
  <si>
    <t>912A8</t>
  </si>
  <si>
    <t>BALISETY Z PLASTICKÝCH HMOT</t>
  </si>
  <si>
    <t>usměrnění v křižovatce v začátku úseku 5=5,000 [A]</t>
  </si>
  <si>
    <t>položka zahrnuje:
- dodání a osazení balisety včetně nutných zemních prací
- vnitrostaveništní a mimostaveništní dopravu
- odrazky plastové nebo z retroreflexní fólie</t>
  </si>
  <si>
    <t>914131</t>
  </si>
  <si>
    <t>DOPRAVNÍ ZNAČKY ZÁKLADNÍ VELIKOSTI OCELOVÉ FÓLIE TŘ 2 - DODÁVKA A MONTÁŽ</t>
  </si>
  <si>
    <t>B16-1ks, P6 - 1ks, IS3-1ks, IS3b-1ks, IS3c-1ks, E2b-1ks,
1+1+1+1+1+1=6,000 [A]</t>
  </si>
  <si>
    <t>položka zahrnuje:
- dodávku a montáž značek v požadovaném provedení</t>
  </si>
  <si>
    <t>914133</t>
  </si>
  <si>
    <t>DOPRAVNÍ ZNAČKY ZÁKLADNÍ VELIKOSTI OCELOVÉ FÓLIE TŘ 2 - DEMONTÁŽ
odvoz na skládku KSÚS</t>
  </si>
  <si>
    <t>Položka zahrnuje odstranění, demontáž a odklizení materiálu s odvozem na předepsané místo</t>
  </si>
  <si>
    <t>915221</t>
  </si>
  <si>
    <t>VODOR DOPRAV ZNAČ PLASTEM STRUKTURÁLNÍ NEHLUČNÉ - DOD A POKLÁDKA</t>
  </si>
  <si>
    <t>V11a 31=31,000 [G]</t>
  </si>
  <si>
    <t>položka zahrnuje:
- dodání a pokládku nátěrového materiálu (měří se pouze natíraná plocha)
- předznačení a reflexní úpravu</t>
  </si>
  <si>
    <t>915231</t>
  </si>
  <si>
    <t>VODOR DOPRAV ZNAČ PLASTEM PROFIL ZVUČÍCÍ - DOD A POKLÁDKA</t>
  </si>
  <si>
    <t>vodicí prožky V4 0,125m,  (440+444)*0,125=110,500 [A]</t>
  </si>
  <si>
    <t>917224</t>
  </si>
  <si>
    <t>SILNIČNÍ A CHODNÍKOVÉ OBRUBY Z BETONOVÝCH OBRUBNÍKŮ ŠÍŘ 150MM</t>
  </si>
  <si>
    <t>0,001-0,308km vlevo  307=307,000 [A] 
0,022-0,16850km vpravo 147=147,000 [B]
0,259-0,308km vpravo 49=49,000 [C]
a+b+c=503,000 [D]</t>
  </si>
  <si>
    <t>Položka zahrnuje:
dodání a pokládku betonových obrubníků o rozměrech předepsaných zadávací dokumentací
betonové lože i boční betonovou opěrku.</t>
  </si>
  <si>
    <t>9182D</t>
  </si>
  <si>
    <t>VTOKOVÉ JÍMKY BETONOVÉ VČETNĚ DLAŽBY PROPUSTU Z TRUB DN DO 600MM
včetně mříže</t>
  </si>
  <si>
    <t>propustek 0,29150km 1=1,000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</si>
  <si>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dodání a osazení výztuže,
- dlažbu dna z lomového kamene, případně dokumentací předepsaný kamenný obklad stěn,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proudů.
Nezahrnuje mříž a zábradlí.</t>
  </si>
  <si>
    <t>918358</t>
  </si>
  <si>
    <t>PROPUSTY Z TRUB DN 600MM
včetně podkladních vrstev a obetonování</t>
  </si>
  <si>
    <t>propustek 0,29150km, 10=10,000 [A]</t>
  </si>
  <si>
    <t>Položka zahrnuje:
- dodání a položení potrubí z trub z dokumentací předepsaného materiálu a předepsaného průměru
- případné úpravy trub (zkrácení, šikmé seříznutí)
Nezahrnuje podkladní vrstvy a obetonování.</t>
  </si>
  <si>
    <t>9185A2</t>
  </si>
  <si>
    <t>ČELA KAMENNÁ PROPUSTU Z TRUB DN DO 300MM</t>
  </si>
  <si>
    <t>vyústění odvodnění komunikace 0,291km 1=1,000 [A]</t>
  </si>
  <si>
    <t>Položka zahrnuje:
zdivo z lomového kamen na MC ve tvaru, předepsaným zadávací dokumentací
vyspárování zdiva MC
římsu ze železobetonu včetně výztuže, pokud je předepsaná zadávací dokumentací
Nezahrnuje zábradlí</t>
  </si>
  <si>
    <t>9185D2</t>
  </si>
  <si>
    <t>ČELA KAMENNÁ PROPUSTU Z TRUB DN DO 600MM</t>
  </si>
  <si>
    <t>propustek 0,29150km, 1=1,000 [A]</t>
  </si>
  <si>
    <t>919111</t>
  </si>
  <si>
    <t>ŘEZÁNÍ ASFALTOVÉHO KRYTU VOZOVEK TL DO 50MM</t>
  </si>
  <si>
    <t>napojení na stávající kryt 31+22+4+5,5=62,500 [A]</t>
  </si>
  <si>
    <t>položka zahrnuje řezání vozovkové vrstvy v předepsané tloušťce, včetně spotřeby vody</t>
  </si>
  <si>
    <t>931322</t>
  </si>
  <si>
    <t>TĚSNĚNÍ DILATAČ SPAR ASF ZÁLIVKOU MODIFIK PRŮŘ DO 200MM2</t>
  </si>
  <si>
    <t>položka zahrnuje dodávku a osazení předepsaného materiálu, očištění ploch spáry před úpravou, očištění okolí spáry po úpravě
nezahrnuje těsnící profil</t>
  </si>
  <si>
    <t>966168</t>
  </si>
  <si>
    <t>BOURÁNÍ KONSTRUKCÍ ZE ŽELEZOBETONU S ODVOZEM DO 20KM</t>
  </si>
  <si>
    <t>propustek 0,291km  8*2*3=48,000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</si>
  <si>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</si>
  <si>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SO 101a</t>
  </si>
  <si>
    <t>SILNICE II/366 0,000-0,440km - vedlejší způsobilé</t>
  </si>
  <si>
    <t>výšková úprava stávajících vjezdů 4+3+4+4+3+5+5+5+5+6+100=144,000 [D]</t>
  </si>
  <si>
    <t>582611</t>
  </si>
  <si>
    <t>KRYTY Z BETON DLAŽDIC SE ZÁMKEM ŠEDÝCH TL 60MM DO LOŽE Z KAM</t>
  </si>
  <si>
    <t>výšková úprava stávajících vjezdů 4+3+4+4+3+5+5+5+5+6=44,000 [D]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</si>
  <si>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</si>
  <si>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SO 102</t>
  </si>
  <si>
    <t>SILNICE II/366 0,440-0,480km - hlavní způsobilé</t>
  </si>
  <si>
    <t>DLE POL.Č.12373, 12922,  
32,5+40*0,1=36,500 [A]</t>
  </si>
  <si>
    <t>stávajícíkryt komunikace měřeno ze situace 220=220,000 [A]</t>
  </si>
  <si>
    <t xml:space="preserve">stávajícíkryt komunikace 0,440-0,480km měřeno ze situace 220*0,08=17,600 [A]
odpočet na krajnice -40*0,75*0,1*2=-6,000 [B]
Celkem: A+B=11,600 [C]
</t>
  </si>
  <si>
    <t>materiál určený na krajnice a hospodářské sjezdy 40*0,75*0,1*2=6,000 [B]</t>
  </si>
  <si>
    <t>ODKOP PRO SPOD STAVBU SILNIC A ŽELEZNIC TŘ. I, ODVOZ DO 20KM
včetně odvozu a uložení na skládku</t>
  </si>
  <si>
    <t>(0,65+0,47)*20*0,5+(0,65+1,48)*20*0,5=32,500 [A]</t>
  </si>
  <si>
    <t>ČIŠTĚNÍ KRAJNIC OD NÁNOSU TL. DO 100MM</t>
  </si>
  <si>
    <t>0,440-0,480km 40*0,5*2=40,000 [A]</t>
  </si>
  <si>
    <t>17180</t>
  </si>
  <si>
    <t>ULOŽENÍ SYPANINY DO NÁSYPŮ Z NAKUPOVANÝCH MATERIÁLŮ</t>
  </si>
  <si>
    <t>0,28*0,1+0,05*10=0,528 [A]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</si>
  <si>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</si>
  <si>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0,22*20+(0,22+0,77)*20*0,5=14,300 [A]</t>
  </si>
  <si>
    <t>18110</t>
  </si>
  <si>
    <t>ÚPRAVA PLÁNĚ SE ZHUTNĚNÍM V HORNINĚ TŘ. I</t>
  </si>
  <si>
    <t>1,0*20+(1,0+2,35)*20*0,5=53,500 [A]</t>
  </si>
  <si>
    <t>položka zahrnuje úpravu pláně včetně vyrovnání výškových rozdílů. Míru zhutnění určuje projekt.</t>
  </si>
  <si>
    <t>18221</t>
  </si>
  <si>
    <t>ROZPROSTŘENÍ ORNICE VE SVAHU V TL DO 0,10M
zemina s příměsí humusu včetně nákupu</t>
  </si>
  <si>
    <t>(2,75+1,5)*20*0,5+(1,5+2,0)*20*0,5=77,500 [A]</t>
  </si>
  <si>
    <t>položka zahrnuje:
nutné přemístění ornice z dočasných skládek vzdálených do 50m
rozprostření ornice v předepsané tloušťce ve svahu přes 1:5</t>
  </si>
  <si>
    <t>2,75+1,5)*20*0,5+(1,5+2,0)*20*0,5=4,250 [A]</t>
  </si>
  <si>
    <t>(1,7+1,2)*20*0,5+(1,2+3,5)*20*0,5=76,000 [A]
výměna podloží (1,0*20+(1,0+2,1)*20*0,5)*2=102,000 [B]
Celkem: A+B=178,000 [C]</t>
  </si>
  <si>
    <t>měřeno ze situace 0,440-0,480 + rozšíření dle vzorového řezu 220+0,25*2*40=240,000 [A]</t>
  </si>
  <si>
    <t>2018_OTSKP</t>
  </si>
  <si>
    <t>40*0,75*2=60,000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</si>
  <si>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</si>
  <si>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dle pol.574A34 + rozšíření dle vzorového řezu 220+0,10*2*40=228,000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</si>
  <si>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</si>
  <si>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 xml:space="preserve">kryt komunikace měřeno ze situace 220=220,000 [A] 
  </t>
  </si>
  <si>
    <t>2*2=4,000 [A]</t>
  </si>
  <si>
    <t>položka zahrnuje:
- dodání a osazení sloupku včetně nutných zemních prací
- vnitrostaveništní a mimostaveništní doprava
- odrazky plastové nebo z retroreflexní fólie</t>
  </si>
  <si>
    <t>vodicí prožky V4 0,125m,  40*2*0,125=10,000 [A]</t>
  </si>
  <si>
    <t>SO 103</t>
  </si>
  <si>
    <t>SILNICE II/366 0,480-3,584km - hlavní způsobilé</t>
  </si>
  <si>
    <t>DLE POL.Č.12373, 12673, 12922, 13273 
7121,7+1592+3104*01+2653,12=14 470,820 [A]</t>
  </si>
  <si>
    <t>dle pol.č.11332  1630,46=1 630,460 [A]</t>
  </si>
  <si>
    <t>dle 96616 propustek  48=48,000 [E]</t>
  </si>
  <si>
    <t>113328</t>
  </si>
  <si>
    <t>ODSTRAN PODKL ZPEVNĚNÝCH PLOCH Z KAMENIVA NESTMEL, ODVOZ DO 20KM
včetně odvozu a uložení na skládku</t>
  </si>
  <si>
    <t>3,127-3,584km měřeno ze situace (2886+457*0,25*2)*0,2=622,900 [A]
Sanace
Levá strana : km 1,413-1,493, km 1,593-1,633, km 1,753-1,853, km 1,933-2,013, km 2,253- 2,453, km 2,653-2,723, km 2,773-3,123
(80*2+40*2+100*2+80*2+200*2+70*2)*0,20=228,000 [B]
Pravá strana dle staničení: km 0,503-0,773, km 1,363-1,593, km 1,773-1,823, km 2,713-2,893, km 2,983-3,043,
(270*2+230*2+50*2+180*2+60*2)*0,47=742,600 [C]
rýhy pro propustky 
0,89300km DN 600mm, 1,14890km DN 600mm, 1,92200km DN 600mm,
2,72950km DN 600mm, 2,78650km DN 600mm
(12+11+10+14+12)*0,2*1,2=14,160 [D]
1,42000km DN 300mm, 1,49000km DN 300mm, 1,57000km DN 300mm, 1,79000km DN 300mm, 1,885500km DN 300mm, 3,06000km DN 300mm, 3,12000km DN 300mm, 3,28500km DN 400mm, 3,336000km DN 400mm
(9+12+9+10+10+12+11)*0,2*1,2+(11+11)*0,2*1,2=22,800 [E]
Celkem: A+B+C+D+E=1 630,460 [F]</t>
  </si>
  <si>
    <t>stávajícíkryt komunikace měřeno ze situace 2320+2494+2911+5290=13 015,000 [A]</t>
  </si>
  <si>
    <t xml:space="preserve">FRÉZOVÁNÍ ZPEVNĚNÝCH PLOCH ASFALTOVÝCH, ODVOZ DO 20KM
odvoz na skládku SÚS 
</t>
  </si>
  <si>
    <t xml:space="preserve">stávajícíkryt komunikace 0,480-3,127km měřeno ze situace 14383*0,08=1 150,640 [A]
3,127-3,584km měřeno ze situace 2886*0,1=288,600 [B]
odpočet materiál určený na krajnice a hospodářské sjezdy -5103*0,1-342*0,1=- 544,500 [C]
Sanace
Levá strana : km 1,413-1,493, km 1,593-1,633, km 1,753-1,853, km 1,933-2,013, km 2,253- 2,453, km 2,653-2,723, km 2,773-3,123
(80*2+40*2+100*2+80*2+200*2+70*2)*0,10=114,000 [D]
pravá strana dle staničení: km 0,503-0,773, km 1,363-1,593, km 1,773-1,823, km 2,713-2,893, km 2,983-3,043,
(270*2+230*2+50*2+180*2+60*2)*0,10=158,000 [E]
Celkem: A+B+C+D+E=1 166,740 [F]
</t>
  </si>
  <si>
    <t>materiál určený na krajnice a hospodářské sjezdy 5103*0,1+342*0,1=544,500 [B]</t>
  </si>
  <si>
    <t>dle tabulky kubatur 7744,6-622,9=7 121,700 [A]</t>
  </si>
  <si>
    <t>126738</t>
  </si>
  <si>
    <t>ZŘÍZENÍ STUPŇŮ V PODLOŽÍ NÁSYPŮ TŘ. I, ODVOZ DO 20KM
včetně odvozu a uložení na skládku</t>
  </si>
  <si>
    <t>dle tabulky kubatur 1592=1 592,000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</si>
  <si>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</si>
  <si>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ČIŠTĚNÍ KRAJNIC OD NÁNOSU TL. DO 100MM
odstranění stávající krajnice včetně odvozu a uložení na skládku</t>
  </si>
  <si>
    <t>0,480-3,584km 3104*0,5*2=3 104,000 [A]</t>
  </si>
  <si>
    <t>132738</t>
  </si>
  <si>
    <t>HLOUBENÍ RÝH ŠÍŘ DO 2M PAŽ I NEPAŽ TŘ. I, ODVOZ DO 20KM
včetně odvozu a uložení na skládku</t>
  </si>
  <si>
    <t>rýhy drenáže
vlevo 1,250-2,850km, 2,960-3,360km  (1600+400)*0,5*0,5=500,000 [A]
vpravo 1,950-2,490km, 2,540-2,710km, 3,030-3,050km, 3,510-3,584km  (540+170+20+74)*0,5*0,5=201,000 [B]
rýhy pro propustky 
0,89300km DN 600mm, 1,14890km DN 600mm, 1,92200km DN 600mm,
2,72950km DN 600mm, 2,78650km DN 600mm
(12+11+10+14+12)*1,4*1,2=99,120 [D]
1,42000km DN 300mm, 1,49000km DN 300mm, 1,57000km DN 300mm, 1,79000km DN 300mm, 1,885500km DN 300mm, 3,06000km DN 300mm, 3,12000km DN 300mm, 3,28500km DN 400mm, 3,336000km DN 400mm
(9+12+9+10+10+12+11)*1,2*1,2+(11+11)*1,2*1,2=136,800 [E]
Sanace
Levá strana : km 1,413-1,493, km 1,593-1,633, km 1,753-1,853, km 1,933-2,013, km 2,253- 2,453, km 2,653-2,723, km 2,773-3,123
(80*2+40*2+100*2+80*2+200*2+70*2+350*2)*0,47=864,800 [F]
Pravá strana dle staničení: km 0,503-0,773, km 1,363-1,593, km 1,773-1,823, km 2,713-2,893, km 2,983-3,043, km 3,130
(270*2+230*2+50*2+180*2+60*2+20*2)*0,47=761,400 [G]
Celkem: A+B+D+E+F+G=2 563,120 [H]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</si>
  <si>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</si>
  <si>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dle tabulky kubatur
 1872,1=1 872,100 [A]</t>
  </si>
  <si>
    <t>dle tabulky kubarur 907,8=907,800 [A]</t>
  </si>
  <si>
    <t>propustky 
0,89300km DN 600mm, 1,14890km DN 600mm, 1,92200km DN 600mm,
2,72950km DN 600mm, 2,78650km DN 600mm
(12+11+10+14+12)*1,4*1,2=99,120 [D]
1,42000km DN 300mm, 1,49000km DN 300mm, 1,57000km DN 300mm, 1,79000km DN 300mm, 1,885500km DN 300mm, 3,06000km DN 300mm, 3,12000km DN 300mm, 3,28500km DN 400mm, 3,336000km DN 400mm
(9+12+9+10+10+12+11)*1,2*1,2+(11+11)*1,2*1,2=136,800 [E]
Celkem: Celkem: D+E=235,920 [G]</t>
  </si>
  <si>
    <t>17980</t>
  </si>
  <si>
    <t>NÁSYPY Z ARMOVANÝCH ZEMIN Z NAKUPOVANÝCH MATERÁLŮ</t>
  </si>
  <si>
    <t>1,060-1,100km vpravo délky 40m 
1,125-1,355km vpravo délky 230m 
1,445-1,556km  vpravo délky 111m 
1,625-1,780km  vpravo délky 155m 
1,865-1,915km  vpravo délky   50m 
2,845-2,895km  vpravo délky   50m 
2,945-3,035km  vpravo délky   90m 
38,9+38,9=77,800 [A]
15*1,52+338,5+15*1,45=383,050 [B]
15*1,29+257,9+16*2,40=315,650 [C]
15*1,85+530,1=557,850 [D]
15*5,15+85+15*3,35=212,500 [E]
15*2,08+28,3+15*0,75=70,750 [F]
15*1,63+101,1+15*1,70=151,050 [G]
Celkem: A+B+C+D+E+F+G=1 768,650 [H]</t>
  </si>
  <si>
    <t>Položka zahrnuje:
- kompletní provedení zemní konstrukce vč.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nezahrnuje armovací sítě
- odvedení nebo obvedení vody v okolí úložiště a v úložišti
- veškeré  pomocné konstrukce umožňující provedení  zemní konstrukce  (příjezdy,  sjezdy,  nájezdy, lešení, podpěrné konstrukce, přemostění, zpevněné plochy, zakrytí a pod.)
- nezahrnuje armovací sítě</t>
  </si>
  <si>
    <t>dle tabulky kubatur 16023,6=16 023,600 [A]
výměna podloží 6330,4=6 330,400 [B]
Celkem: A+B=22 354,000 [C]</t>
  </si>
  <si>
    <t>dle tabulky kubatur   10737,4=10 737,400 [A]</t>
  </si>
  <si>
    <t>184E2</t>
  </si>
  <si>
    <t>PŘESAZOVÁNÍ STROMŮ</t>
  </si>
  <si>
    <t>v úseku 3,420-3,520km 4=4,000 [A]</t>
  </si>
  <si>
    <t>Položka přesazování stromů zahrnuje vykopání na původním místě, hloubení jamek pro nové osazení (min. rozměry pro stromy 50/50/50cm) s event. výměnou půdy, s hnojením anorganickým hnojivem a přídavkem organického hnojiva min. 5kg pro stromy, zálivku, kůly, chráničky ke stromům nebo ochrana stromů nátěrem a pod.
položka zahrnuje veškerý materiál, výrobky a polotovary, včetně mimostaveništní a vnitrostaveništní dopravy (rovněž přesuny), včetně naložení a složení, případně s uložením</t>
  </si>
  <si>
    <t>vlevo 1,250-2,850km, 2,960-3,360km  1600+400=2 000,000 [A]
vpravo 1,950-2,490km, 2,540-2,710km, 3,030-3,050km, 3,510-3,584km  540+170+20+74=804,000 [B]
Celkem: A+B=2 804,000 [C]</t>
  </si>
  <si>
    <t>ZÁKLADY Z PROSTÉHO BETONU DO C25/30</t>
  </si>
  <si>
    <t>zajišťovací prahy u propustků  
0,89300km propustek DN 600mm 
1,14890km propustek DN 600mm
1,92200km propustek DN 600mm
2,72950km propustek DN 600mm
2,78650km propustek DN 600mm
0,3*0,8*4*7=6,720 [A]
1,42000km vpust s vyústěním DN 300mm
1,49000km vpust s vyústěním DN 300mm
1,57000km vpust s vyústěním DN 300mm
1,79000km vpust s vyústěním DN 300mm
1,85500km vpust s vyústěním DN 300mm
3,06000km vpust s vyústěním DN 300mm
3,12000km vpust s vyústěním DN 300mm
3,28500km vpust s vyústěním DN 400mm
3,36000km vpust s vyústěním DN 400mm
0,3*0,8*4*9=8,640 [B]
Celkem: A+B=15,360 [C]</t>
  </si>
  <si>
    <t>272324</t>
  </si>
  <si>
    <t>ZÁKLADY ZE ŽELEZOBETONU DO C25/30</t>
  </si>
  <si>
    <t xml:space="preserve">základ křídel propustek 2,950km  0,8*1.3*(5,5+3,5+5,5+3,5)=18,720 [A]
podkladní deska 11*3,0*0,25=8,250 [B]
zajišťovací prahy 0,4*0,8*3*2=1,920 [C]
Celkem: A+B+C=28,890 [D]                                                                      </t>
  </si>
  <si>
    <t>272365</t>
  </si>
  <si>
    <t>VÝZTUŽ ZÁKLADŮ Z OCELI 10505, B500B</t>
  </si>
  <si>
    <t xml:space="preserve">T         </t>
  </si>
  <si>
    <t>základ křídel a podkladní desky propustek 2,950km 28,89*0,240=6,934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</si>
  <si>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</si>
  <si>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289971</t>
  </si>
  <si>
    <t>OPLÁŠTĚNÍ (ZPEVNĚNÍ) Z GEOTEXTILIE</t>
  </si>
  <si>
    <t>separační geotextilie min.200g/m2 
6330=6 330,000 [A]
Levá strana : km 1,413-1,493, km 1,593-1,633, km 1,753-1,853, km 1,933-2,013, km 2,253- 2,453, km 2,653-2,723, km 2,773-3,123
(80*2+40*2+100*2+80*2+200*2+70*2+350*2)*0,47=864,800 [F]
Pravá strana dle staničení: km 0,503-0,773, km 1,363-1,593, km 1,773-1,823, km 2,713-2,893, km 2,983-3,043, km 3,130
(270*2+230*2+50*2+180*2+60*2+20*2)*0,47=761,400 [G]
Celkem: A+F+G=7 956,200 [H]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</si>
  <si>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</si>
  <si>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289972</t>
  </si>
  <si>
    <t>OPLÁŠTĚNÍ (ZPEVNĚNÍ) Z GEOMŘÍŽOVIN</t>
  </si>
  <si>
    <t>dle tabulky kubatur vyztužení svahů - 6821*2=13 642,000 [A]</t>
  </si>
  <si>
    <t>Položka zahrnuje:
- dodávku předepsané geomřížoviny
- úpravu, očištění a ochranu podkladu
- přichycení k podkladu, případně zatížení
- úpravy spojů a zajištění okrajů
- úpravy pro odvodnění
- nutné přesahy
- mimostaveništní a vnitrostaveništní dopravu</t>
  </si>
  <si>
    <t>Svislé konstrukce</t>
  </si>
  <si>
    <t>317325</t>
  </si>
  <si>
    <t>ŘÍMSY ZE ŽELEZOBETONU DO C30/37</t>
  </si>
  <si>
    <t>propustek 2,950km  0,6*11+0,35*11=10,450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</si>
  <si>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</si>
  <si>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</si>
  <si>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10505, B500B</t>
  </si>
  <si>
    <t>propustek 2,950km  (0,6*11+0,35*11)*0,350=3,657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</si>
  <si>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</si>
  <si>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333325</t>
  </si>
  <si>
    <t>MOSTNÍ OPĚRY A KŘÍDLA ZE ŽELEZOVÉHO BETONU DO C30/37</t>
  </si>
  <si>
    <t>křídla propustku 2,950km: 1,5*0,6*(5,5+3,5+5,5+3,5)=16,200 [B]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</si>
  <si>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</si>
  <si>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333365</t>
  </si>
  <si>
    <t>VÝZTUŽ MOSTNÍCH OPĚR A KŘÍDEL Z OCELI 10505, B500B</t>
  </si>
  <si>
    <t>křídla propustku 2,950km: 1,5*0,6*(5,5+3,5+5,5+3,5)*0,250=4,050 [B]</t>
  </si>
  <si>
    <t>Vodorovné konstrukce</t>
  </si>
  <si>
    <t>451312</t>
  </si>
  <si>
    <t>PODKLADNÍ A VÝPLŇOVÉ VRSTVY Z PROSTÉHO BETONU C12/15</t>
  </si>
  <si>
    <t>propustek 2,950km
pod základy  10,85*2,90*0.20=6,293 [A]
pod drenáž    10,85*0.3*0.7*2=4,557 [B]
Celkem: A+B=10,850 [C]</t>
  </si>
  <si>
    <t>458523</t>
  </si>
  <si>
    <t>VÝPLŇ ZA OPĚRAMI A ZDMI Z KAMENIVA DRCENÉHO, INDEX ZHUTNĚNÍ ID DO 0,9</t>
  </si>
  <si>
    <t>propustek 2,950 1,5*9,0*2=27,000 [A]</t>
  </si>
  <si>
    <t>položka zahrnuje dodávku předepsaného kameniva, mimostaveništní a vnitrostaveništní dopravu a jeho uložení
není-li v zadávací dokumentaci uvedeno jinak, jedná se o nakupovaný materiál</t>
  </si>
  <si>
    <t>45857</t>
  </si>
  <si>
    <t>VÝPLŇ ZA OPĚRAMI A ZDMI Z KAMENIVA TĚŽENÉHO
ochranný zásyp+těsnící folie ve vrstvě ŠP včetně folie</t>
  </si>
  <si>
    <t>propustek 2,950 0,59*9,65*2=11,387 [A]</t>
  </si>
  <si>
    <t>45860</t>
  </si>
  <si>
    <t>VÝPLŇ ZA OPĚRAMI A ZDMI Z MEZEROVITÉHO BETONU
přechodové klíny - MCB-10, Dmin=98%.</t>
  </si>
  <si>
    <t>položka zahrnuje:
- dodávku mezerovitého betonu předepsané kvality a zásyp se zhutněním včetně mimostaveništní a vnitrostaveništní dopravy</t>
  </si>
  <si>
    <t>46251</t>
  </si>
  <si>
    <t>ZÁHOZ Z LOMOVÉHO KAMENE
kameny min.200kg</t>
  </si>
  <si>
    <t>ochrana paty svahu 2,830-3,030km 0,50*200=100,000 [A]</t>
  </si>
  <si>
    <t>položka zahrnuje:
- dodávku a zához lomového kamene předepsané frakce včetně mimostaveništní a vnitrostaveništní dopravy
není-li v zadávací dokumentaci uvedeno jinak, jedná se o nakupovaný materiál</t>
  </si>
  <si>
    <t>465512</t>
  </si>
  <si>
    <t>DLAŽBY Z LOMOVÉHO KAMENE NA MC</t>
  </si>
  <si>
    <t>propustek 2,950 2,0*2,0*0,35*2=2,800 [A]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</si>
  <si>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</si>
  <si>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měřeno ze situace 3,127-3,584km + rozšíření dle vzorového řezu 2663+0,25*2*457=2 891,500 [A]
doplnění podkladní vrstvy - možno čerpat pouze po odsouhlasení objednatele
2647*2=5 294,000 [B]</t>
  </si>
  <si>
    <t>56333</t>
  </si>
  <si>
    <t>VOZOVKOVÉ VRSTVY ZE ŠTĚRKODRTI TL. DO 150MM</t>
  </si>
  <si>
    <t>Sanace
Levá strana : km 1,413-1,493, km 1,593-1,633, km 1,753-1,853, km 1,933-2,013, km 2,253- 2,453, km 2,653-2,723, km 2,773-3,123
(80*2+40*2+100*2+80*2+200*2+70*2+350*2)*2=3 680,000 [A]
pravá strana dle staničení: km 0,503-0,773, km 1,363-1,593, km 1,773-1,823, km 2,713-2,893, km 2,983-3,043, 
(270*2+230*2+50*2+180*2+60*2+20*2)*2=3 240,000 [B]
doplnění podkladní vrstvy - možno čerpat pouze po odsouhlasení objednatele
2647*2=5 294,000 [C]
Celkem: A+B+C=12 214,000 [D]</t>
  </si>
  <si>
    <t>dle tabulky kubatur 16023,6=16 023,600 [A]
výměna podloží 6330,4*2=12 660,800 [B]
Sanace
Levá strana : km 1,413-1,493, km 1,593-1,633, km 1,753-1,853, km 1,933-2,013, km 2,253- 2,453, km 2,653-2,723, km 2,773-3,123
(80*2+40*2+100*2+80*2+200*2+70*2+350*2)*2,35=4 324,000 [C]
pravá strana dle staničení: km 0,503-0,773, km 1,363-1,593, km 1,773-1,823, km 2,713-2,893, km 2,983-3,043, 
(270*2+230*2+50*2+180*2+60*2+20*2)*2,35=3 807,000 [D]
Celkem: A+B+C+D=36 815,400 [E]</t>
  </si>
  <si>
    <t>měřeno ze situace 0,480-3,127km + rozšíření dle vzorového řezu 15592+0,25*2*2647=16 915,500 [A]</t>
  </si>
  <si>
    <t>krajnice v základní šířce 480-3584km  3104*0,75*2=4 656,000 [D]
rozšíření u svodidel 1,130-1,340km, 1,460-1,556km, 1,640-1,900km
220*0,75+106*0,75+270*0,75=447,000 [E]
d+e=5 103,000 [F]</t>
  </si>
  <si>
    <t>dle pol.574A34 + rozšíření dle vzorového řezu 18255+0,10*2*3104=18 875,800 [A]
napojení stávajících komunikací 39+32+462=533,000 [B]
a+b=19 408,800 [C]</t>
  </si>
  <si>
    <t xml:space="preserve">kryt komunikace měřeno ze situace 18255=18 255,000 [A] 
 napojení stávajících komunikací 39+32+462=533,000 [B]
a+b=18 788,000 [C] </t>
  </si>
  <si>
    <t>Přidružená stavební výroba</t>
  </si>
  <si>
    <t>711111</t>
  </si>
  <si>
    <t>IZOLACE BĚŽNÝCH KONSTRUKCÍ PROTI ZEMNÍ VLHKOSTI ASFALTOVÝMI NÁTĚRY
penetrační nátěr 1x, asfaltový nátěr 2x</t>
  </si>
  <si>
    <t xml:space="preserve">propustek 2,950
Křídla: 2,3*(5,5+3,5+5,5+3,5+0,6+0,6+0,6+0,6)*2=93,840 [B]
           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</si>
  <si>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</si>
  <si>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711412</t>
  </si>
  <si>
    <t>IZOLACE MOSTOVEK CELOPLOŠNÁ ASFALTOVÝMI PÁSY
schválené izolační mostní souvrství</t>
  </si>
  <si>
    <t>propustek 2,950 10.85*(1,8+2,4+1,6)=62,930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</si>
  <si>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</si>
  <si>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711432</t>
  </si>
  <si>
    <t>IZOLACE MOSTOVEK POD ŘÍMSOU ASFALTOVÝMI PÁSY</t>
  </si>
  <si>
    <t>propustek 2,950 11*1,0*2=22,000 [B]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</si>
  <si>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lepenku s hliníkovou vložkou, litý asfalt, asfaltový beton</t>
  </si>
  <si>
    <t>711509</t>
  </si>
  <si>
    <t>OCHRANA IZOLACE NA POVRCHU TEXTILIÍ
500g/m2</t>
  </si>
  <si>
    <t>propustek 2,950
10,85*1,5*2=32,550 [A]</t>
  </si>
  <si>
    <t>položka zahrnuje:
- dodání  předepsaného ochranného materiálu
- zřízení ochrany izolace</t>
  </si>
  <si>
    <t>78383</t>
  </si>
  <si>
    <t>NÁTĚRY BETON KONSTR TYP S4 (OS-C)
nátěry říms S4</t>
  </si>
  <si>
    <t>propustek 2,950 
11*(0,25+0,6+0,9+0,15)*2=41,800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</si>
  <si>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</si>
  <si>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875332</t>
  </si>
  <si>
    <t>POTRUBÍ DREN Z TRUB PLAST DN DO 150MM DĚROVANÝCH</t>
  </si>
  <si>
    <t>propustek 2,950 10,85*2=21,700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</si>
  <si>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</si>
  <si>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9113C1</t>
  </si>
  <si>
    <t>SVODIDLO OCEL SILNIČ JEDNOSTR, ÚROVEŇ ZADRŽ H2 - DODÁVKA A MONTÁŽ</t>
  </si>
  <si>
    <t>1,130-1,340km svodidlo vpravo délky 210m 
1,460-1,556km svodidlo vpravo délky   96m 
1,640-1,900km svodidlo vpravo délky 260m
 2,950km propustek
210+96+260+40*2=646,000 [A]</t>
  </si>
  <si>
    <t>položka zahrnuje:
- kompletní dodávku všech dílů ocelového svodidla s předepsanou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</si>
  <si>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9117C1</t>
  </si>
  <si>
    <t xml:space="preserve">SVOD OCEL ZÁBRADEL ÚROVEŇ ZADRŽ H2 - DODÁVKA A MONTÁŽ
ZÁBRADELNÍ SVODIDLO ÚROVEŇ ZADRŽENÍ H2 SE SVISLOU VÝPLNÍ </t>
  </si>
  <si>
    <t>propustek 2,950 10+10=20,000 [A]</t>
  </si>
  <si>
    <t>položka zahrnuje:
- kompletní dodávku všech dílů ocelového svodidla s předepsanou povrchovou úpravou včetně spojovacích a diltačních prvků
- montáž a osazení svodidla, kotvení, t.j. kotevní desky, šrouby z nerez oceli, vrty a zálivku, pokud zadávací dokumentace nestanoví jinak, případné nivelační hmoty pod kotevní desky
- přechod na jiný typ svodidla nebo přes mostní závěr
- ochranu proti bludným proudům a vývody pro jejich měření
nezahrnuje odrazky nebo retroreflexní fólie</t>
  </si>
  <si>
    <t>0,480-0,600km á 30m, 0,600-0,700km á 50m, 0,700-0,730km á 30m, 0,730-0,770km á 10m, 0,770-0,930km á 20m, 0,930-0,980km á 10m, 0,980-1,000km á 20m, 1,000-1,050km á 50m, 1,050-1,080km á 30m, 1,080-1,100km á 10m, 1,100-1,130km á 30m, 1,130-1,330km á 50m, 1,330-1,360km a 30m, 1,360-1,380km á 10m, 1,380-1,440km á 30m, 1,440-1,640km á 10m, 1,640-1,780km á 20m, 1,780-1,810km á 30m, 1,810-1,910km á 50m, 1,910-1,940km á 30m, 1,940-2,140km á 10m, 2,140-2,170km á 30m, 2,170-2,320km á 50m, 2,320-2,350km á 30m, 2,350-2,410km á 20m, 2,410-2,470km á 30m, 2,470-2,520km á 10m, 2,520-2,580km á 20m, 2,580-2,820km á 10m, 2,820-2,840km á 20m, 2,840-2,920km á 10m, 2,920-2,940km á 20m, 2,940-2,980km á 10m,
2,980-3,040km á 30m, 3,040-3,080km á 10m, 3,080-3,140km á 30m, 3,140-3,170km á 10m, 3,170-3,200km á 30m, 3,200-3,260km á 10m, 3,260-3,290km á 30m, 3,290-3,340km á 50m, 3,340-3,370km á 30m, 3,370-3,390km á 10m, 3,390-3,420km á 30m, 3,420-3,570km á 50
5*2+2*2+1*2+4*2+8*2+5*2+1*2+1*2+1*2+2*2+1*2+4*2+1*2+2*2+2*2+20*2+7*2+1*2+2*2+1*2+20*2+1*2*3*2+1*2+3*2+2*2+5*2+3*2+24*2+1*2+8*2+1*2+4*2+2*2+4*2+2*2+3*2+1*2+6*2+1*2+1*2+1*2
2*2+1*2+3*2=390,000 [A]
sjezdy červené sloupky 10*2=20,000 [B]
a+b=410,000 [C]</t>
  </si>
  <si>
    <t>912283</t>
  </si>
  <si>
    <t>SMĚROVÉ SLOUPKY Z PLAST HMOT - DEMONTÁŽ A ODVOZ
odvoz na skládku KSÚS</t>
  </si>
  <si>
    <t xml:space="preserve"> v době zpracování PD 50=50,000 [A]</t>
  </si>
  <si>
    <t>položka zahrnuje demontáž stávajícího sloupku, jeho odvoz do skladu nebo na skládku</t>
  </si>
  <si>
    <t>91267</t>
  </si>
  <si>
    <t>ODRAZKY NA SVODIDLA</t>
  </si>
  <si>
    <t>1,130-1,340km svodidlo vpravo délky 210m á 50m 
1,460-1,556km svodidlo vpravo délky   96m á 10m
1,640-1,900km svodidlo vpravo délky 260m á 20m
 2,950km propustek á 10m
5+11+14=30,000 [A]</t>
  </si>
  <si>
    <t>- kompletní dodávka se všemi pomocnými a doplňujícími pracemi a součástmi</t>
  </si>
  <si>
    <t>A1a - 1ks, A1b - 1ks, A2a - 4ks, P1 - 2ks, P2 - 2ks, P4 - 1ks, IZ4a - 1ks, IZ4b - 1ks, E1 - 3ks, E2b - 3ks,
1+1+4+2+2+1+1+1+3+3=19,000 [A]</t>
  </si>
  <si>
    <t>V2b1,5/1,5/0,25  (16+52)*0,5*0,25=8,500 [G]</t>
  </si>
  <si>
    <t>vodicí prožky V4 0,125m,  (3104+2154+720+165)*0,125=767,875 [A]</t>
  </si>
  <si>
    <t>915401</t>
  </si>
  <si>
    <t>VODOROVNÉ DOPRAVNÍ ZNAČENÍ BETON PREFABRIK - DODÁVKA A POKLÁDKA</t>
  </si>
  <si>
    <t>1,400-1,920km vlevo  520*0,5=260,000 [A] 
2,015-2,089km vpravo 74*0,5=37,000 [B]
2,785-2,818km vlevo 33*0,5=16,500 [C]
2,970-3,285kmvlevo 315*0,5=157,500 [E]
a+b+c+e=471,000 [D]</t>
  </si>
  <si>
    <t>zahrnuje dodávku betonových prefabrikátů a jejich osazení do předepsaného lože</t>
  </si>
  <si>
    <t>1,400-1,920km vlevo  520=520,000 [A] 
2,015-2,089km vpravo 74=74,000 [B]
2,785-2,818km vlevo 33=33,000 [C]
2,970-3,285kmvlevo 315=315,000 [E]
a+b+c+e=942,000 [D]</t>
  </si>
  <si>
    <t>9182A</t>
  </si>
  <si>
    <t>VTOK JÍMKY BETONOVÉ VČET DLAŽBY PROPUSTU Z TRUB DN DO 300MM
včetně mříže</t>
  </si>
  <si>
    <t>1,42000km vpust s vyústěním DN 300mm
1,49000km vpust s vyústěním DN 300mm
1,57000km vpust s vyústěním DN 300mm
1,79000km vpust s vyústěním DN 300mm
1,85500km vpust s vyústěním DN 300mm
3,06000km vpust s vyústěním DN 300mm
3,12000km vpust s vyústěním DN 300mm
1+1+1+1+1+1+1=7,000 [A]</t>
  </si>
  <si>
    <t>9182B</t>
  </si>
  <si>
    <t>VTOK JÍMKY BETONOVÉ VČET DLAŽBY PROPUSTU Z TRUB DN DO 400MM
včetně mříže</t>
  </si>
  <si>
    <t>3,28500km vpust s vyústěním DN 400mm
3,36000km vpust s vyústěním DN 400mm
1+1=2,000 [A]</t>
  </si>
  <si>
    <t>1,92200km propustek DN 600mm
2,72950km propustek DN 600mm
2,78650km propustek DN 600mm
1+1+1=3,000 [A]</t>
  </si>
  <si>
    <t>918345</t>
  </si>
  <si>
    <t>PROPUSTY Z TRUB DN 300MM</t>
  </si>
  <si>
    <t>1,42000km vpust s vyústěním DN 300mm
1,49000km vpust s vyústěním DN 300mm
1,57000km vpust s vyústěním DN 300mm
1,79000km vpust s vyústěním DN 300mm
1,85500km vpust s vyústěním DN 300mm
3,06000km vpust s vyústěním DN 300mm
3,12000km vpust s vyústěním DN 300mm
9+12+9+10+10+12+11=73,000 [A]</t>
  </si>
  <si>
    <t>918346</t>
  </si>
  <si>
    <t>PROPUSTY Z TRUB DN 400MM</t>
  </si>
  <si>
    <t>3,28500km vpust s vyústěním DN 400mm
3,36000km vpust s vyústěním DN 400mm
11+11=22,000 [A]</t>
  </si>
  <si>
    <t>0,89300km propustek DN 600mm 
1,14890km propustek DN 600mm
1,92200km propustek DN 600mm
2,72950km propustek DN 600mm
2,78650km propustek DN 600mm
12+11+10+14+12=59,000 [A]</t>
  </si>
  <si>
    <t>91841</t>
  </si>
  <si>
    <t>PROPUSTY RÁMOVÉ 200/100</t>
  </si>
  <si>
    <t xml:space="preserve"> propustek 2,950 11=11,000 [A]</t>
  </si>
  <si>
    <t>Položka zahrnuje:
- dodání a položení prefabrikovaných rámů z dokumentací předepsaných rozměrů
- případné úpravy rámů
Nezahrnuje podkladní vrstvy, vyrovnávací a spádový beton uvnitř rámů a na jejich povrchu, izolaci.</t>
  </si>
  <si>
    <t>9185B2</t>
  </si>
  <si>
    <t>ČELA KAMENNÁ PROPUSTU Z TRUB DN DO 400MM</t>
  </si>
  <si>
    <t>0,89300km propustek DN 600mm 
1,14890km propustek DN 600mm
1,92200km propustek DN 600mm
2,72950km propustek DN 600mm
2,78650km propustek DN 600mm
2+2+1+1+1=7,000 [A]</t>
  </si>
  <si>
    <t>napojení na stávající kryt 5,5+10+6+6+5,5=33,000 [A]</t>
  </si>
  <si>
    <t>96616</t>
  </si>
  <si>
    <t>BOURÁNÍ KONSTRUKCÍ ZE ŽELEZOBETONU</t>
  </si>
  <si>
    <t>propustek 2,950km  8*2*3=48,000 [A]</t>
  </si>
  <si>
    <t>SO 103a</t>
  </si>
  <si>
    <t>SILNICE II/366 0,480 - 3,584km - vedlejší způsobilé</t>
  </si>
  <si>
    <t>Silnice II/366 0,480 - 3,584km - vedlejší způsobilé</t>
  </si>
  <si>
    <t>DLE POL.Č. 13283
108=108,000 [A]</t>
  </si>
  <si>
    <t>zatrubnění sjezdů  0,74350km, 0,76550km, 0,84700km, 2,64050km,3,540km, 3,547km, 3,555km, 3,577km,        
(15+9+12+15+5+6+6+7)*1,2*1,2=108,000 [A]</t>
  </si>
  <si>
    <t xml:space="preserve">zatrubnění sjezdů  0,74350km, 0,76550km, 0,84700km, 2,64050km,3,540km, 3,547km, 3,555km, 3,577km,        
(15+9+12+15+5+6+6+7)*1,2*1,2=108,000 [A]  </t>
  </si>
  <si>
    <t>zatrubnění sjezdů  0,74350km, 0,76550km, 0,84700km, 2,64050km,3,540km, 3,547km, 3,555km, 3,577km,        
(15+9+12+15+5+6+6+7)*2,0=150,000 [A]</t>
  </si>
  <si>
    <t>výšková úprava vjezdů 30+14+125+22+21+27+12+17+14+19+10+31=342,000 [D]</t>
  </si>
  <si>
    <t>PROPUSTY Z TRUB DN 400MM
včetně podkladních vrstev a obetonování</t>
  </si>
  <si>
    <t>zatrubnění sjezdů 0,74350km, 0,76550km, 0,84700km, 2,64050km,    
15+9+12+15=51,000 [A]</t>
  </si>
  <si>
    <t>918357</t>
  </si>
  <si>
    <t>PROPUSTY Z TRUB DN 500MM
včetně podkladních vrstev a obetonování</t>
  </si>
  <si>
    <t>zatrubnění sjezdů 3,540km, 3,547km, 3,555km, 3,577km,    
5+6+6+7=24,000 [A]</t>
  </si>
  <si>
    <t>zatrubnění sjezdů 0,74350km, 0,76550km, 0,84700km, 2,64050km,    
2+2+2+2=8,000 [A]</t>
  </si>
  <si>
    <t>9185C2</t>
  </si>
  <si>
    <t>ČELA KAMENNÁ PROPUSTU Z TRUB DN DO 500MM</t>
  </si>
  <si>
    <t>zatrubnění sjezdů 3,540km, 3,547km, 3,555km, 3,577km,    
2+2+2+2=8,000 [A]</t>
  </si>
  <si>
    <t>SO 103b</t>
  </si>
  <si>
    <t>SILNICE II/366 STROMY - hlavní způsobilé</t>
  </si>
  <si>
    <t>112028</t>
  </si>
  <si>
    <t>KÁCENÍ STROMŮ D KMENE DO 0,9M S ODSTRANĚNÍM PAŘEZŮ, ODVOZ DO 20KM</t>
  </si>
  <si>
    <t>okraj lesního pozemku 101+26=127,000 [A]</t>
  </si>
  <si>
    <t>Kácení stromů se měří v [ks] poražených stromů (průměr stromů se měří ve výšce 1,3m nad terénem)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</si>
  <si>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112228</t>
  </si>
  <si>
    <t>ODSTRANĚNÍ PAŘEZŮ D DO 0,9M, ODVOZ DO 20KM</t>
  </si>
  <si>
    <t>pařezy v krajnici 23=23,000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</si>
  <si>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
Položka zahrnuje zejména:
- vytrhání nebo vykopání pařezů
- veškeré zemní práce spojené s odstraněním pařezů
- dopravu a uložení pařezů, případně další práce s nimi dle pokynů zadávací dokumentace
- zásyp jam po pařezech.</t>
  </si>
  <si>
    <t>112238</t>
  </si>
  <si>
    <t>ODSTRANĚNÍ PAŘEZŮ D PŘES 0,9M, ODVOZ DO 20KM</t>
  </si>
  <si>
    <t>pařezy v krajnici 21=21,000 [A]</t>
  </si>
  <si>
    <t>SO 104</t>
  </si>
  <si>
    <t>DOPRAVNĚ INŽENÝRSKÁ OPATŘENÍ - vedlejší způsobilé</t>
  </si>
  <si>
    <t>914132</t>
  </si>
  <si>
    <t>DOPRAVNÍ ZNAČKY ZÁKLADNÍ VELIKOSTI OCELOVÉ FÓLIE TŘ 2 - MONTÁŽ S PŘEMÍSTĚNÍM</t>
  </si>
  <si>
    <t>provizorní značky 
A15 - 11ks, B1 - 13ks, E13 - 5ks, E3a - 2ks, IS11c - 24ks, krátkodobé usměrnění dopravy v obci Křenov 20ks  
11+13+5+2+24+20=75,000 [A]</t>
  </si>
  <si>
    <t>položka zahrnuje:
- dopravu demontované značky z dočasné skládky
- osazení a montáž značky na místě určeném projektem
- nutnou opravu poškozených částí
nezahrnuje dodávku značky</t>
  </si>
  <si>
    <t>DOPRAVNÍ ZNAČKY ZÁKLADNÍ VELIKOSTI OCELOVÉ FÓLIE TŘ 2 - DEMONTÁŽ</t>
  </si>
  <si>
    <t>914139</t>
  </si>
  <si>
    <t>DOPRAV ZNAČKY ZÁKLAD VEL OCEL FÓLIE TŘ 2 - NÁJEMNÉ
pronájem na 8měsíců</t>
  </si>
  <si>
    <t xml:space="preserve">KSDEN     </t>
  </si>
  <si>
    <t>provizorní značky 
A15 - 11ks, B1 - 13ks, E13 - 5ks, E3a - 2ks, IS11c - 12ks, krátkodobé usměrnění dopravy v obci Křenov 20ks  
(11+13+5+2+24)*240+20*90=15 000,000 [A]</t>
  </si>
  <si>
    <t>položka zahrnuje sazbu za pronájem dopravních značek a zařízení, počet jednotek je určen jako součin počtu značek a počtu dní použití</t>
  </si>
  <si>
    <t>914412</t>
  </si>
  <si>
    <t>DOPRAVNÍ ZNAČKY 100X150CM OCELOVÉ - MONTÁŽ S PŘEMÍSTĚNÍM</t>
  </si>
  <si>
    <t xml:space="preserve">provizorní dopravní značení IP22  - 8s 8=8,000 [A]
</t>
  </si>
  <si>
    <t>914413</t>
  </si>
  <si>
    <t>DOPRAVNÍ ZNAČKY 100X150CM OCELOVÉ - DEMONTÁŽ</t>
  </si>
  <si>
    <t>provizorní dopravní značení IP22  - 8s 8=8,000 [A]</t>
  </si>
  <si>
    <t>914419</t>
  </si>
  <si>
    <t>DOPRAV ZNAČKY 100X150CM OCEL - NÁJEMNÉ
pronájem na 8měsíců</t>
  </si>
  <si>
    <t>916132</t>
  </si>
  <si>
    <t>DOPRAV SVĚTLO VÝSTRAŽ SOUPRAVA 5KS - MONTÁŽ S PŘESUNEM</t>
  </si>
  <si>
    <t xml:space="preserve">provizorní dopravní značení 3=3,000 [A]
</t>
  </si>
  <si>
    <t>položka zahrnuje:
- přemístění zařízení z dočasné skládky a jeho osazení a montáž na místě určeném projektem
- údržbu po celou dobu trvání funkce, náhradu zničených nebo ztracených kusů, nutnou opravu poškozených částí
- napájení z baterie včetně záložní baterie</t>
  </si>
  <si>
    <t>916133</t>
  </si>
  <si>
    <t>DOPRAV SVĚTLO VÝSTRAŽ SOUPRAVA 5KS - DEMONTÁŽ</t>
  </si>
  <si>
    <t>Položka zahrnuje odstranění, demontáž a odklizení zařízení s odvozem na předepsané místo</t>
  </si>
  <si>
    <t>916139</t>
  </si>
  <si>
    <t>DOPRAVNÍ SVĚTLO VÝSTRAŽNÉ SOUPRAVA 5 KUSŮ - NÁJEMNÉ</t>
  </si>
  <si>
    <t xml:space="preserve">provizorní dopravní značení 3*240=720,000 [A]
</t>
  </si>
  <si>
    <t>položka zahrnuje sazbu za pronájem zařízení. Počet měrných jednotek se určí jako součin počtu zařízení a počtu dní použití.</t>
  </si>
  <si>
    <t>916152</t>
  </si>
  <si>
    <t>SEMAFOROVÁ PŘENOSNÁ SOUPRAVA - MONTÁŽ S PŘESUNEM</t>
  </si>
  <si>
    <t>řízení dopravy v obci Křenov 2=2,000 [B]</t>
  </si>
  <si>
    <t>916153</t>
  </si>
  <si>
    <t>SEMAFOROVÁ PŘENOSNÁ SOUPRAVA - DEMONTÁŽ</t>
  </si>
  <si>
    <t>916159</t>
  </si>
  <si>
    <t>SEMAFOROVÁ PŘENOSNÁ SOUPRAVA - NÁJEMNÉ</t>
  </si>
  <si>
    <t>řízení dopravy v obci Křenov 2*60=120,000 [B]</t>
  </si>
  <si>
    <t>916322</t>
  </si>
  <si>
    <t>DOPRAVNÍ ZÁBRANY Z2 S FÓLIÍ TŘ 2 - MONTÁŽ S PŘESUNEM</t>
  </si>
  <si>
    <t>provizorní dopravní značení 11=11,000 [A]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</si>
  <si>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</si>
  <si>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916323</t>
  </si>
  <si>
    <t>DOPRAVNÍ ZÁBRANY Z2 S FÓLIÍ TŘ 2 - DEMONTÁŽ</t>
  </si>
  <si>
    <t>916329</t>
  </si>
  <si>
    <t>DOPRAVNÍ ZÁBRANY Z2 S FÓLIÍ TŘ 2 - NÁJEMNÉ</t>
  </si>
  <si>
    <t>provizorní dopravní značení 11*240=2 640,000 [A]</t>
  </si>
  <si>
    <t>916352</t>
  </si>
  <si>
    <t>SMĚROVACÍ DESKY Z4 OBOUSTR S FÓLIÍ TŘ 1 - MONTÁŽ S PŘESUNEM</t>
  </si>
  <si>
    <t>vymezení do jednoho jízdního pruhu á 20m  180=180,000 [A]</t>
  </si>
  <si>
    <t>916353</t>
  </si>
  <si>
    <t>SMĚROVACÍ DESKY Z4 OBOUSTR S FÓLIÍ TŘ 1 - DEMONTÁŽ</t>
  </si>
  <si>
    <t>916359</t>
  </si>
  <si>
    <t>SMĚROVACÍ DESKY Z4 OBOUSTR S FÓLIÍ TŘ 1 - NÁJEMNÉ</t>
  </si>
  <si>
    <t>vymezení do jednoho jízdního pruhu á 20m  180*120=21 600,000 [A]</t>
  </si>
  <si>
    <t>SO 104a</t>
  </si>
  <si>
    <t>DOPRAVNĚ INŽENÝRSKÁ OPATŘENÍ - OBJÍŽDKA - nezpůsobilé</t>
  </si>
  <si>
    <t>SPOJOVACÍ POSTŘIK Z EMULZE DO 0,5KG/M2</t>
  </si>
  <si>
    <t>výsprava objízdné trasy 2000*7=14 000,000 [A]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</si>
</sst>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  <xf numFmtId="0" fontId="3" fillId="0" borderId="4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SUM(C11:C20)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SUM(E11:E20)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22</v>
      </c>
      <c r="C11" s="12">
        <f>'SO 001'!I52</f>
      </c>
      <c r="D11" s="12">
        <f>'SO 001'!P52</f>
      </c>
      <c r="E11" s="12">
        <f>C11+D11</f>
      </c>
    </row>
    <row r="12" spans="1:5" ht="12.75" customHeight="1">
      <c r="A12" s="7" t="s">
        <v>92</v>
      </c>
      <c r="B12" s="7" t="s">
        <v>93</v>
      </c>
      <c r="C12" s="12">
        <f>'SO 001a'!I27</f>
      </c>
      <c r="D12" s="12">
        <f>'SO 001a'!P27</f>
      </c>
      <c r="E12" s="12">
        <f>C12+D12</f>
      </c>
    </row>
    <row r="13" spans="1:5" ht="12.75" customHeight="1">
      <c r="A13" s="7" t="s">
        <v>100</v>
      </c>
      <c r="B13" s="7" t="s">
        <v>101</v>
      </c>
      <c r="C13" s="12">
        <f>'SO 101'!I173</f>
      </c>
      <c r="D13" s="12">
        <f>'SO 101'!P173</f>
      </c>
      <c r="E13" s="12">
        <f>C13+D13</f>
      </c>
    </row>
    <row r="14" spans="1:5" ht="12.75" customHeight="1">
      <c r="A14" s="7" t="s">
        <v>276</v>
      </c>
      <c r="B14" s="7" t="s">
        <v>277</v>
      </c>
      <c r="C14" s="12">
        <f>'SO 101a'!I29</f>
      </c>
      <c r="D14" s="12">
        <f>'SO 101a'!P29</f>
      </c>
      <c r="E14" s="12">
        <f>C14+D14</f>
      </c>
    </row>
    <row r="15" spans="1:5" ht="12.75" customHeight="1">
      <c r="A15" s="7" t="s">
        <v>283</v>
      </c>
      <c r="B15" s="7" t="s">
        <v>284</v>
      </c>
      <c r="C15" s="12">
        <f>'SO 102'!I92</f>
      </c>
      <c r="D15" s="12">
        <f>'SO 102'!P92</f>
      </c>
      <c r="E15" s="12">
        <f>C15+D15</f>
      </c>
    </row>
    <row r="16" spans="1:5" ht="12.75" customHeight="1">
      <c r="A16" s="7" t="s">
        <v>318</v>
      </c>
      <c r="B16" s="7" t="s">
        <v>319</v>
      </c>
      <c r="C16" s="12">
        <f>'SO 103'!I269</f>
      </c>
      <c r="D16" s="12">
        <f>'SO 103'!P269</f>
      </c>
      <c r="E16" s="12">
        <f>C16+D16</f>
      </c>
    </row>
    <row r="17" spans="1:5" ht="12.75" customHeight="1">
      <c r="A17" s="7" t="s">
        <v>495</v>
      </c>
      <c r="B17" s="7" t="s">
        <v>497</v>
      </c>
      <c r="C17" s="12">
        <f>'SO 103a'!I59</f>
      </c>
      <c r="D17" s="12">
        <f>'SO 103a'!P59</f>
      </c>
      <c r="E17" s="12">
        <f>C17+D17</f>
      </c>
    </row>
    <row r="18" spans="1:5" ht="12.75" customHeight="1">
      <c r="A18" s="7" t="s">
        <v>512</v>
      </c>
      <c r="B18" s="7" t="s">
        <v>513</v>
      </c>
      <c r="C18" s="12">
        <f>'SO 103b'!I32</f>
      </c>
      <c r="D18" s="12">
        <f>'SO 103b'!P32</f>
      </c>
      <c r="E18" s="12">
        <f>C18+D18</f>
      </c>
    </row>
    <row r="19" spans="1:5" ht="12.75" customHeight="1">
      <c r="A19" s="7" t="s">
        <v>525</v>
      </c>
      <c r="B19" s="7" t="s">
        <v>526</v>
      </c>
      <c r="C19" s="12">
        <f>'SO 104'!I77</f>
      </c>
      <c r="D19" s="12">
        <f>'SO 104'!P77</f>
      </c>
      <c r="E19" s="12">
        <f>C19+D19</f>
      </c>
    </row>
    <row r="20" spans="1:5" ht="12.75" customHeight="1">
      <c r="A20" s="7" t="s">
        <v>581</v>
      </c>
      <c r="B20" s="7" t="s">
        <v>582</v>
      </c>
      <c r="C20" s="12">
        <f>'SO 104a'!I29</f>
      </c>
      <c r="D20" s="12">
        <f>'SO 104a'!P29</f>
      </c>
      <c r="E20" s="12">
        <f>C20+D20</f>
      </c>
    </row>
  </sheetData>
  <sheetProtection formatColumns="0"/>
  <hyperlinks>
    <hyperlink ref="A11" location="#'SO 001'!A1" tooltip="Odkaz na stranku objektu [SO 001]" display="SO 001"/>
    <hyperlink ref="A12" location="#'SO 001a'!A1" tooltip="Odkaz na stranku objektu [SO 001a]" display="SO 001a"/>
    <hyperlink ref="A13" location="#'SO 101'!A1" tooltip="Odkaz na stranku objektu [SO 101]" display="SO 101"/>
    <hyperlink ref="A14" location="#'SO 101a'!A1" tooltip="Odkaz na stranku objektu [SO 101a]" display="SO 101a"/>
    <hyperlink ref="A15" location="#'SO 102'!A1" tooltip="Odkaz na stranku objektu [SO 102]" display="SO 102"/>
    <hyperlink ref="A16" location="#'SO 103'!A1" tooltip="Odkaz na stranku objektu [SO 103]" display="SO 103"/>
    <hyperlink ref="A17" location="#'SO 103a'!A1" tooltip="Odkaz na stranku objektu [SO 103a]" display="SO 103a"/>
    <hyperlink ref="A18" location="#'SO 103b'!A1" tooltip="Odkaz na stranku objektu [SO 103b]" display="SO 103b"/>
    <hyperlink ref="A19" location="#'SO 104'!A1" tooltip="Odkaz na stranku objektu [SO 104]" display="SO 104"/>
    <hyperlink ref="A20" location="#'SO 104a'!A1" tooltip="Odkaz na stranku objektu [SO 104a]" display="SO 104a"/>
  </hyperlink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525</v>
      </c>
      <c r="D5" s="5"/>
      <c r="E5" s="5" t="s">
        <v>526</v>
      </c>
    </row>
    <row r="6" spans="1:5" ht="12.75" customHeight="1">
      <c r="A6" t="s">
        <v>18</v>
      </c>
      <c r="C6" s="5" t="s">
        <v>525</v>
      </c>
      <c r="D6" s="5"/>
      <c r="E6" s="5" t="s">
        <v>526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J8" s="4" t="s">
        <v>35</v>
      </c>
      <c r="K8" s="4"/>
      <c r="L8" s="4" t="s">
        <v>36</v>
      </c>
      <c r="M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J9" s="4" t="s">
        <v>32</v>
      </c>
      <c r="K9" s="4" t="s">
        <v>33</v>
      </c>
      <c r="L9" s="4" t="s">
        <v>32</v>
      </c>
      <c r="M9" s="4" t="s">
        <v>33</v>
      </c>
      <c r="O9" t="s">
        <v>11</v>
      </c>
    </row>
    <row r="10" spans="1:13" ht="14.25">
      <c r="A10" s="4" t="s">
        <v>24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44</v>
      </c>
      <c r="D11" s="8"/>
      <c r="E11" s="8" t="s">
        <v>223</v>
      </c>
      <c r="F11" s="8"/>
      <c r="G11" s="10"/>
      <c r="H11" s="8"/>
      <c r="I11" s="10"/>
    </row>
    <row r="12" spans="1:16" ht="12.75">
      <c r="A12" s="7">
        <v>1</v>
      </c>
      <c r="B12" s="7" t="s">
        <v>47</v>
      </c>
      <c r="C12" s="7" t="s">
        <v>527</v>
      </c>
      <c r="D12" s="7" t="s">
        <v>49</v>
      </c>
      <c r="E12" s="7" t="s">
        <v>528</v>
      </c>
      <c r="F12" s="7" t="s">
        <v>66</v>
      </c>
      <c r="G12" s="9">
        <v>75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267.75">
      <c r="E13" s="14" t="s">
        <v>529</v>
      </c>
    </row>
    <row r="14" ht="280.5">
      <c r="E14" s="14" t="s">
        <v>530</v>
      </c>
    </row>
    <row r="15" spans="1:16" ht="12.75">
      <c r="A15" s="7">
        <v>2</v>
      </c>
      <c r="B15" s="7" t="s">
        <v>47</v>
      </c>
      <c r="C15" s="7" t="s">
        <v>236</v>
      </c>
      <c r="D15" s="7" t="s">
        <v>49</v>
      </c>
      <c r="E15" s="7" t="s">
        <v>531</v>
      </c>
      <c r="F15" s="7" t="s">
        <v>66</v>
      </c>
      <c r="G15" s="9">
        <v>75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267.75">
      <c r="E16" s="14" t="s">
        <v>529</v>
      </c>
    </row>
    <row r="17" ht="165.75">
      <c r="E17" s="14" t="s">
        <v>238</v>
      </c>
    </row>
    <row r="18" spans="1:16" ht="12.75">
      <c r="A18" s="7">
        <v>3</v>
      </c>
      <c r="B18" s="7" t="s">
        <v>47</v>
      </c>
      <c r="C18" s="7" t="s">
        <v>532</v>
      </c>
      <c r="D18" s="7" t="s">
        <v>49</v>
      </c>
      <c r="E18" s="7" t="s">
        <v>533</v>
      </c>
      <c r="F18" s="7" t="s">
        <v>534</v>
      </c>
      <c r="G18" s="9">
        <v>15000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293.25">
      <c r="E19" s="14" t="s">
        <v>535</v>
      </c>
    </row>
    <row r="20" ht="216.75">
      <c r="E20" s="14" t="s">
        <v>536</v>
      </c>
    </row>
    <row r="21" spans="1:16" ht="12.75">
      <c r="A21" s="7">
        <v>4</v>
      </c>
      <c r="B21" s="7" t="s">
        <v>47</v>
      </c>
      <c r="C21" s="7" t="s">
        <v>537</v>
      </c>
      <c r="D21" s="7" t="s">
        <v>49</v>
      </c>
      <c r="E21" s="7" t="s">
        <v>538</v>
      </c>
      <c r="F21" s="7" t="s">
        <v>66</v>
      </c>
      <c r="G21" s="9">
        <v>8</v>
      </c>
      <c r="H21" s="13"/>
      <c r="I21" s="12">
        <f>ROUND((H21*G21),2)</f>
      </c>
      <c r="J21" s="9">
        <v>0</v>
      </c>
      <c r="K21" s="9">
        <f>G21*J21</f>
      </c>
      <c r="L21" s="9">
        <v>0</v>
      </c>
      <c r="M21" s="9">
        <f>G21*L21</f>
      </c>
      <c r="O21">
        <f>rekapitulace!H8</f>
      </c>
      <c r="P21">
        <f>ROUND(O21/100*I21,2)</f>
      </c>
    </row>
    <row r="22" ht="89.25">
      <c r="E22" s="14" t="s">
        <v>539</v>
      </c>
    </row>
    <row r="23" ht="280.5">
      <c r="E23" s="14" t="s">
        <v>530</v>
      </c>
    </row>
    <row r="24" spans="1:16" ht="12.75">
      <c r="A24" s="7">
        <v>5</v>
      </c>
      <c r="B24" s="7" t="s">
        <v>47</v>
      </c>
      <c r="C24" s="7" t="s">
        <v>540</v>
      </c>
      <c r="D24" s="7" t="s">
        <v>49</v>
      </c>
      <c r="E24" s="7" t="s">
        <v>541</v>
      </c>
      <c r="F24" s="7" t="s">
        <v>66</v>
      </c>
      <c r="G24" s="9">
        <v>8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ROUND(O24/100*I24,2)</f>
      </c>
    </row>
    <row r="25" ht="76.5">
      <c r="E25" s="14" t="s">
        <v>542</v>
      </c>
    </row>
    <row r="26" ht="165.75">
      <c r="E26" s="14" t="s">
        <v>238</v>
      </c>
    </row>
    <row r="27" spans="1:16" ht="12.75">
      <c r="A27" s="7">
        <v>6</v>
      </c>
      <c r="B27" s="7" t="s">
        <v>47</v>
      </c>
      <c r="C27" s="7" t="s">
        <v>543</v>
      </c>
      <c r="D27" s="7" t="s">
        <v>49</v>
      </c>
      <c r="E27" s="7" t="s">
        <v>544</v>
      </c>
      <c r="F27" s="7" t="s">
        <v>534</v>
      </c>
      <c r="G27" s="9">
        <v>8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ROUND(O27/100*I27,2)</f>
      </c>
    </row>
    <row r="28" ht="76.5">
      <c r="E28" s="14" t="s">
        <v>542</v>
      </c>
    </row>
    <row r="29" ht="216.75">
      <c r="E29" s="14" t="s">
        <v>536</v>
      </c>
    </row>
    <row r="30" spans="1:16" ht="12.75">
      <c r="A30" s="7">
        <v>7</v>
      </c>
      <c r="B30" s="7" t="s">
        <v>47</v>
      </c>
      <c r="C30" s="7" t="s">
        <v>545</v>
      </c>
      <c r="D30" s="7" t="s">
        <v>49</v>
      </c>
      <c r="E30" s="7" t="s">
        <v>546</v>
      </c>
      <c r="F30" s="7" t="s">
        <v>66</v>
      </c>
      <c r="G30" s="9">
        <v>3</v>
      </c>
      <c r="H30" s="13"/>
      <c r="I30" s="12">
        <f>ROUND((H30*G30),2)</f>
      </c>
      <c r="J30" s="9">
        <v>0</v>
      </c>
      <c r="K30" s="9">
        <f>G30*J30</f>
      </c>
      <c r="L30" s="9">
        <v>0</v>
      </c>
      <c r="M30" s="9">
        <f>G30*L30</f>
      </c>
      <c r="O30">
        <f>rekapitulace!H8</f>
      </c>
      <c r="P30">
        <f>ROUND(O30/100*I30,2)</f>
      </c>
    </row>
    <row r="31" ht="76.5">
      <c r="E31" s="14" t="s">
        <v>547</v>
      </c>
    </row>
    <row r="32" ht="409.5">
      <c r="E32" s="14" t="s">
        <v>548</v>
      </c>
    </row>
    <row r="33" spans="1:16" ht="12.75">
      <c r="A33" s="7">
        <v>8</v>
      </c>
      <c r="B33" s="7" t="s">
        <v>47</v>
      </c>
      <c r="C33" s="7" t="s">
        <v>549</v>
      </c>
      <c r="D33" s="7" t="s">
        <v>49</v>
      </c>
      <c r="E33" s="7" t="s">
        <v>550</v>
      </c>
      <c r="F33" s="7" t="s">
        <v>66</v>
      </c>
      <c r="G33" s="9">
        <v>3</v>
      </c>
      <c r="H33" s="13"/>
      <c r="I33" s="12">
        <f>ROUND((H33*G33),2)</f>
      </c>
      <c r="J33" s="9">
        <v>0</v>
      </c>
      <c r="K33" s="9">
        <f>G33*J33</f>
      </c>
      <c r="L33" s="9">
        <v>0</v>
      </c>
      <c r="M33" s="9">
        <f>G33*L33</f>
      </c>
      <c r="O33">
        <f>rekapitulace!H8</f>
      </c>
      <c r="P33">
        <f>ROUND(O33/100*I33,2)</f>
      </c>
    </row>
    <row r="34" ht="76.5">
      <c r="E34" s="14" t="s">
        <v>547</v>
      </c>
    </row>
    <row r="35" ht="153">
      <c r="E35" s="14" t="s">
        <v>551</v>
      </c>
    </row>
    <row r="36" spans="1:16" ht="12.75">
      <c r="A36" s="7">
        <v>9</v>
      </c>
      <c r="B36" s="7" t="s">
        <v>47</v>
      </c>
      <c r="C36" s="7" t="s">
        <v>552</v>
      </c>
      <c r="D36" s="7" t="s">
        <v>49</v>
      </c>
      <c r="E36" s="7" t="s">
        <v>553</v>
      </c>
      <c r="F36" s="7" t="s">
        <v>534</v>
      </c>
      <c r="G36" s="9">
        <v>720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76.5">
      <c r="E37" s="14" t="s">
        <v>554</v>
      </c>
    </row>
    <row r="38" ht="191.25">
      <c r="E38" s="14" t="s">
        <v>555</v>
      </c>
    </row>
    <row r="39" spans="1:16" ht="12.75">
      <c r="A39" s="7">
        <v>10</v>
      </c>
      <c r="B39" s="7" t="s">
        <v>47</v>
      </c>
      <c r="C39" s="7" t="s">
        <v>556</v>
      </c>
      <c r="D39" s="7" t="s">
        <v>49</v>
      </c>
      <c r="E39" s="7" t="s">
        <v>557</v>
      </c>
      <c r="F39" s="7" t="s">
        <v>66</v>
      </c>
      <c r="G39" s="9">
        <v>2</v>
      </c>
      <c r="H39" s="13"/>
      <c r="I39" s="12">
        <f>ROUND((H39*G39),2)</f>
      </c>
      <c r="J39" s="9">
        <v>0</v>
      </c>
      <c r="K39" s="9">
        <f>G39*J39</f>
      </c>
      <c r="L39" s="9">
        <v>0</v>
      </c>
      <c r="M39" s="9">
        <f>G39*L39</f>
      </c>
      <c r="O39">
        <f>rekapitulace!H8</f>
      </c>
      <c r="P39">
        <f>ROUND(O39/100*I39,2)</f>
      </c>
    </row>
    <row r="40" ht="76.5">
      <c r="E40" s="14" t="s">
        <v>558</v>
      </c>
    </row>
    <row r="41" ht="409.5">
      <c r="E41" s="14" t="s">
        <v>548</v>
      </c>
    </row>
    <row r="42" spans="1:16" ht="12.75">
      <c r="A42" s="7">
        <v>11</v>
      </c>
      <c r="B42" s="7" t="s">
        <v>47</v>
      </c>
      <c r="C42" s="7" t="s">
        <v>559</v>
      </c>
      <c r="D42" s="7" t="s">
        <v>49</v>
      </c>
      <c r="E42" s="7" t="s">
        <v>560</v>
      </c>
      <c r="F42" s="7" t="s">
        <v>66</v>
      </c>
      <c r="G42" s="9">
        <v>2</v>
      </c>
      <c r="H42" s="13"/>
      <c r="I42" s="12">
        <f>ROUND((H42*G42),2)</f>
      </c>
      <c r="J42" s="9">
        <v>0</v>
      </c>
      <c r="K42" s="9">
        <f>G42*J42</f>
      </c>
      <c r="L42" s="9">
        <v>0</v>
      </c>
      <c r="M42" s="9">
        <f>G42*L42</f>
      </c>
      <c r="O42">
        <f>rekapitulace!H8</f>
      </c>
      <c r="P42">
        <f>ROUND(O42/100*I42,2)</f>
      </c>
    </row>
    <row r="43" ht="76.5">
      <c r="E43" s="14" t="s">
        <v>558</v>
      </c>
    </row>
    <row r="44" ht="153">
      <c r="E44" s="14" t="s">
        <v>551</v>
      </c>
    </row>
    <row r="45" spans="1:16" ht="12.75">
      <c r="A45" s="7">
        <v>12</v>
      </c>
      <c r="B45" s="7" t="s">
        <v>47</v>
      </c>
      <c r="C45" s="7" t="s">
        <v>561</v>
      </c>
      <c r="D45" s="7" t="s">
        <v>49</v>
      </c>
      <c r="E45" s="7" t="s">
        <v>562</v>
      </c>
      <c r="F45" s="7" t="s">
        <v>534</v>
      </c>
      <c r="G45" s="9">
        <v>120</v>
      </c>
      <c r="H45" s="13"/>
      <c r="I45" s="12">
        <f>ROUND((H45*G45),2)</f>
      </c>
      <c r="J45" s="9">
        <v>0</v>
      </c>
      <c r="K45" s="9">
        <f>G45*J45</f>
      </c>
      <c r="L45" s="9">
        <v>0</v>
      </c>
      <c r="M45" s="9">
        <f>G45*L45</f>
      </c>
      <c r="O45">
        <f>rekapitulace!H8</f>
      </c>
      <c r="P45">
        <f>ROUND(O45/100*I45,2)</f>
      </c>
    </row>
    <row r="46" ht="76.5">
      <c r="E46" s="14" t="s">
        <v>563</v>
      </c>
    </row>
    <row r="47" ht="191.25">
      <c r="E47" s="14" t="s">
        <v>555</v>
      </c>
    </row>
    <row r="48" spans="1:16" ht="12.75">
      <c r="A48" s="7">
        <v>13</v>
      </c>
      <c r="B48" s="7" t="s">
        <v>47</v>
      </c>
      <c r="C48" s="7" t="s">
        <v>564</v>
      </c>
      <c r="D48" s="7" t="s">
        <v>49</v>
      </c>
      <c r="E48" s="7" t="s">
        <v>565</v>
      </c>
      <c r="F48" s="7" t="s">
        <v>66</v>
      </c>
      <c r="G48" s="9">
        <v>11</v>
      </c>
      <c r="H48" s="13"/>
      <c r="I48" s="12">
        <f>ROUND((H48*G48),2)</f>
      </c>
      <c r="J48" s="9">
        <v>0</v>
      </c>
      <c r="K48" s="9">
        <f>G48*J48</f>
      </c>
      <c r="L48" s="9">
        <v>0</v>
      </c>
      <c r="M48" s="9">
        <f>G48*L48</f>
      </c>
      <c r="O48">
        <f>rekapitulace!H8</f>
      </c>
      <c r="P48">
        <f>ROUND(O48/100*I48,2)</f>
      </c>
    </row>
    <row r="49" ht="63.75">
      <c r="E49" s="14" t="s">
        <v>566</v>
      </c>
    </row>
    <row r="50" ht="369.75">
      <c r="E50" s="14" t="s">
        <v>567</v>
      </c>
    </row>
    <row r="51" spans="1:16" ht="12.75">
      <c r="A51" s="7">
        <v>14</v>
      </c>
      <c r="B51" s="7" t="s">
        <v>47</v>
      </c>
      <c r="C51" s="7" t="s">
        <v>568</v>
      </c>
      <c r="D51" s="7" t="s">
        <v>49</v>
      </c>
      <c r="E51" s="7" t="s">
        <v>569</v>
      </c>
      <c r="F51" s="7" t="s">
        <v>66</v>
      </c>
      <c r="G51" s="9">
        <v>11</v>
      </c>
      <c r="H51" s="13"/>
      <c r="I51" s="12">
        <f>ROUND((H51*G51),2)</f>
      </c>
      <c r="J51" s="9">
        <v>0</v>
      </c>
      <c r="K51" s="9">
        <f>G51*J51</f>
      </c>
      <c r="L51" s="9">
        <v>0</v>
      </c>
      <c r="M51" s="9">
        <f>G51*L51</f>
      </c>
      <c r="O51">
        <f>rekapitulace!H8</f>
      </c>
      <c r="P51">
        <f>ROUND(O51/100*I51,2)</f>
      </c>
    </row>
    <row r="52" ht="63.75">
      <c r="E52" s="14" t="s">
        <v>566</v>
      </c>
    </row>
    <row r="53" ht="153">
      <c r="E53" s="14" t="s">
        <v>551</v>
      </c>
    </row>
    <row r="54" spans="1:16" ht="12.75">
      <c r="A54" s="7">
        <v>15</v>
      </c>
      <c r="B54" s="7" t="s">
        <v>47</v>
      </c>
      <c r="C54" s="7" t="s">
        <v>570</v>
      </c>
      <c r="D54" s="7" t="s">
        <v>49</v>
      </c>
      <c r="E54" s="7" t="s">
        <v>571</v>
      </c>
      <c r="F54" s="7" t="s">
        <v>534</v>
      </c>
      <c r="G54" s="9">
        <v>2640</v>
      </c>
      <c r="H54" s="13"/>
      <c r="I54" s="12">
        <f>ROUND((H54*G54),2)</f>
      </c>
      <c r="J54" s="9">
        <v>0</v>
      </c>
      <c r="K54" s="9">
        <f>G54*J54</f>
      </c>
      <c r="L54" s="9">
        <v>0</v>
      </c>
      <c r="M54" s="9">
        <f>G54*L54</f>
      </c>
      <c r="O54">
        <f>rekapitulace!H8</f>
      </c>
      <c r="P54">
        <f>ROUND(O54/100*I54,2)</f>
      </c>
    </row>
    <row r="55" ht="76.5">
      <c r="E55" s="14" t="s">
        <v>572</v>
      </c>
    </row>
    <row r="56" ht="191.25">
      <c r="E56" s="14" t="s">
        <v>555</v>
      </c>
    </row>
    <row r="57" spans="1:16" ht="12.75">
      <c r="A57" s="7">
        <v>16</v>
      </c>
      <c r="B57" s="7" t="s">
        <v>47</v>
      </c>
      <c r="C57" s="7" t="s">
        <v>573</v>
      </c>
      <c r="D57" s="7" t="s">
        <v>49</v>
      </c>
      <c r="E57" s="7" t="s">
        <v>574</v>
      </c>
      <c r="F57" s="7" t="s">
        <v>66</v>
      </c>
      <c r="G57" s="9">
        <v>180</v>
      </c>
      <c r="H57" s="13"/>
      <c r="I57" s="12">
        <f>ROUND((H57*G57),2)</f>
      </c>
      <c r="J57" s="9">
        <v>0</v>
      </c>
      <c r="K57" s="9">
        <f>G57*J57</f>
      </c>
      <c r="L57" s="9">
        <v>0</v>
      </c>
      <c r="M57" s="9">
        <f>G57*L57</f>
      </c>
      <c r="O57">
        <f>rekapitulace!H8</f>
      </c>
      <c r="P57">
        <f>ROUND(O57/100*I57,2)</f>
      </c>
    </row>
    <row r="58" ht="102">
      <c r="E58" s="14" t="s">
        <v>575</v>
      </c>
    </row>
    <row r="59" ht="369.75">
      <c r="E59" s="14" t="s">
        <v>567</v>
      </c>
    </row>
    <row r="60" spans="1:16" ht="12.75">
      <c r="A60" s="7">
        <v>17</v>
      </c>
      <c r="B60" s="7" t="s">
        <v>47</v>
      </c>
      <c r="C60" s="7" t="s">
        <v>576</v>
      </c>
      <c r="D60" s="7" t="s">
        <v>49</v>
      </c>
      <c r="E60" s="7" t="s">
        <v>577</v>
      </c>
      <c r="F60" s="7" t="s">
        <v>66</v>
      </c>
      <c r="G60" s="9">
        <v>180</v>
      </c>
      <c r="H60" s="13"/>
      <c r="I60" s="12">
        <f>ROUND((H60*G60),2)</f>
      </c>
      <c r="J60" s="9">
        <v>0</v>
      </c>
      <c r="K60" s="9">
        <f>G60*J60</f>
      </c>
      <c r="L60" s="9">
        <v>0</v>
      </c>
      <c r="M60" s="9">
        <f>G60*L60</f>
      </c>
      <c r="O60">
        <f>rekapitulace!H8</f>
      </c>
      <c r="P60">
        <f>ROUND(O60/100*I60,2)</f>
      </c>
    </row>
    <row r="61" ht="102">
      <c r="E61" s="14" t="s">
        <v>575</v>
      </c>
    </row>
    <row r="62" ht="153">
      <c r="E62" s="14" t="s">
        <v>551</v>
      </c>
    </row>
    <row r="63" spans="1:16" ht="12.75">
      <c r="A63" s="7">
        <v>18</v>
      </c>
      <c r="B63" s="7" t="s">
        <v>47</v>
      </c>
      <c r="C63" s="7" t="s">
        <v>578</v>
      </c>
      <c r="D63" s="7" t="s">
        <v>49</v>
      </c>
      <c r="E63" s="7" t="s">
        <v>579</v>
      </c>
      <c r="F63" s="7" t="s">
        <v>534</v>
      </c>
      <c r="G63" s="9">
        <v>21600</v>
      </c>
      <c r="H63" s="13"/>
      <c r="I63" s="12">
        <f>ROUND((H63*G63),2)</f>
      </c>
      <c r="J63" s="9">
        <v>0</v>
      </c>
      <c r="K63" s="9">
        <f>G63*J63</f>
      </c>
      <c r="L63" s="9">
        <v>0</v>
      </c>
      <c r="M63" s="9">
        <f>G63*L63</f>
      </c>
      <c r="O63">
        <f>rekapitulace!H8</f>
      </c>
      <c r="P63">
        <f>ROUND(O63/100*I63,2)</f>
      </c>
    </row>
    <row r="64" ht="127.5">
      <c r="E64" s="14" t="s">
        <v>580</v>
      </c>
    </row>
    <row r="65" ht="191.25">
      <c r="E65" s="14" t="s">
        <v>555</v>
      </c>
    </row>
    <row r="66" spans="1:16" ht="12.75" customHeight="1">
      <c r="A66" s="15"/>
      <c r="B66" s="15"/>
      <c r="C66" s="15" t="s">
        <v>44</v>
      </c>
      <c r="D66" s="15"/>
      <c r="E66" s="15" t="s">
        <v>223</v>
      </c>
      <c r="F66" s="15"/>
      <c r="G66" s="15"/>
      <c r="H66" s="15"/>
      <c r="I66" s="15">
        <f>SUM(I12:I65)</f>
      </c>
      <c r="J66" s="15"/>
      <c r="K66" s="15"/>
      <c r="L66" s="15"/>
      <c r="M66" s="15"/>
      <c r="P66">
        <f>SUM(P12:P65)</f>
      </c>
    </row>
    <row r="68" spans="1:16" ht="12.75" customHeight="1">
      <c r="A68" s="15"/>
      <c r="B68" s="15"/>
      <c r="C68" s="15"/>
      <c r="D68" s="15"/>
      <c r="E68" s="15" t="s">
        <v>85</v>
      </c>
      <c r="F68" s="15"/>
      <c r="G68" s="15"/>
      <c r="H68" s="15"/>
      <c r="I68" s="15">
        <f>+I66</f>
      </c>
      <c r="J68" s="15"/>
      <c r="K68" s="15"/>
      <c r="L68" s="15"/>
      <c r="M68" s="15"/>
      <c r="P68">
        <f>+P66</f>
      </c>
    </row>
    <row r="70" spans="1:13" ht="12.75" customHeight="1">
      <c r="A70" s="15" t="s">
        <v>86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2.75" customHeight="1">
      <c r="A71" s="15"/>
      <c r="B71" s="15"/>
      <c r="C71" s="15"/>
      <c r="D71" s="15"/>
      <c r="E71" s="15" t="s">
        <v>87</v>
      </c>
      <c r="F71" s="15"/>
      <c r="G71" s="15"/>
      <c r="H71" s="15"/>
      <c r="I71" s="15"/>
      <c r="J71" s="15"/>
      <c r="K71" s="15"/>
      <c r="L71" s="15"/>
      <c r="M71" s="15"/>
    </row>
    <row r="72" spans="1:16" ht="12.75" customHeight="1">
      <c r="A72" s="15"/>
      <c r="B72" s="15"/>
      <c r="C72" s="15"/>
      <c r="D72" s="15"/>
      <c r="E72" s="15" t="s">
        <v>88</v>
      </c>
      <c r="F72" s="15"/>
      <c r="G72" s="15"/>
      <c r="H72" s="15"/>
      <c r="I72" s="15">
        <v>0</v>
      </c>
      <c r="J72" s="15"/>
      <c r="K72" s="15"/>
      <c r="L72" s="15"/>
      <c r="M72" s="15"/>
      <c r="P72">
        <v>0</v>
      </c>
    </row>
    <row r="73" spans="1:13" ht="12.75" customHeight="1">
      <c r="A73" s="15"/>
      <c r="B73" s="15"/>
      <c r="C73" s="15"/>
      <c r="D73" s="15"/>
      <c r="E73" s="15" t="s">
        <v>89</v>
      </c>
      <c r="F73" s="15"/>
      <c r="G73" s="15"/>
      <c r="H73" s="15"/>
      <c r="I73" s="15"/>
      <c r="J73" s="15"/>
      <c r="K73" s="15"/>
      <c r="L73" s="15"/>
      <c r="M73" s="15"/>
    </row>
    <row r="74" spans="1:16" ht="12.75" customHeight="1">
      <c r="A74" s="15"/>
      <c r="B74" s="15"/>
      <c r="C74" s="15"/>
      <c r="D74" s="15"/>
      <c r="E74" s="15" t="s">
        <v>90</v>
      </c>
      <c r="F74" s="15"/>
      <c r="G74" s="15"/>
      <c r="H74" s="15"/>
      <c r="I74" s="15">
        <v>0</v>
      </c>
      <c r="J74" s="15"/>
      <c r="K74" s="15"/>
      <c r="L74" s="15"/>
      <c r="M74" s="15"/>
      <c r="P74">
        <v>0</v>
      </c>
    </row>
    <row r="75" spans="1:16" ht="12.75" customHeight="1">
      <c r="A75" s="15"/>
      <c r="B75" s="15"/>
      <c r="C75" s="15"/>
      <c r="D75" s="15"/>
      <c r="E75" s="15" t="s">
        <v>91</v>
      </c>
      <c r="F75" s="15"/>
      <c r="G75" s="15"/>
      <c r="H75" s="15"/>
      <c r="I75" s="15">
        <f>I72+I74</f>
      </c>
      <c r="J75" s="15"/>
      <c r="K75" s="15"/>
      <c r="L75" s="15"/>
      <c r="M75" s="15"/>
      <c r="P75">
        <f>P72+P74</f>
      </c>
    </row>
    <row r="77" spans="1:16" ht="12.75" customHeight="1">
      <c r="A77" s="15"/>
      <c r="B77" s="15"/>
      <c r="C77" s="15"/>
      <c r="D77" s="15"/>
      <c r="E77" s="15" t="s">
        <v>91</v>
      </c>
      <c r="F77" s="15"/>
      <c r="G77" s="15"/>
      <c r="H77" s="15"/>
      <c r="I77" s="15">
        <f>I68+I75</f>
      </c>
      <c r="J77" s="15"/>
      <c r="K77" s="15"/>
      <c r="L77" s="15"/>
      <c r="M77" s="15"/>
      <c r="P77">
        <f>P68+P75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581</v>
      </c>
      <c r="D5" s="5"/>
      <c r="E5" s="5" t="s">
        <v>582</v>
      </c>
    </row>
    <row r="6" spans="1:5" ht="12.75" customHeight="1">
      <c r="A6" t="s">
        <v>18</v>
      </c>
      <c r="C6" s="5" t="s">
        <v>581</v>
      </c>
      <c r="D6" s="5"/>
      <c r="E6" s="5" t="s">
        <v>582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J8" s="4" t="s">
        <v>35</v>
      </c>
      <c r="K8" s="4"/>
      <c r="L8" s="4" t="s">
        <v>36</v>
      </c>
      <c r="M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J9" s="4" t="s">
        <v>32</v>
      </c>
      <c r="K9" s="4" t="s">
        <v>33</v>
      </c>
      <c r="L9" s="4" t="s">
        <v>32</v>
      </c>
      <c r="M9" s="4" t="s">
        <v>33</v>
      </c>
      <c r="O9" t="s">
        <v>11</v>
      </c>
    </row>
    <row r="10" spans="1:13" ht="14.25">
      <c r="A10" s="4" t="s">
        <v>24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40</v>
      </c>
      <c r="D11" s="8"/>
      <c r="E11" s="8" t="s">
        <v>176</v>
      </c>
      <c r="F11" s="8"/>
      <c r="G11" s="10"/>
      <c r="H11" s="8"/>
      <c r="I11" s="10"/>
    </row>
    <row r="12" spans="1:16" ht="12.75">
      <c r="A12" s="7">
        <v>1</v>
      </c>
      <c r="B12" s="7" t="s">
        <v>309</v>
      </c>
      <c r="C12" s="7" t="s">
        <v>197</v>
      </c>
      <c r="D12" s="7" t="s">
        <v>49</v>
      </c>
      <c r="E12" s="7" t="s">
        <v>583</v>
      </c>
      <c r="F12" s="7" t="s">
        <v>115</v>
      </c>
      <c r="G12" s="9">
        <v>14000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76.5">
      <c r="E13" s="14" t="s">
        <v>584</v>
      </c>
    </row>
    <row r="14" ht="357">
      <c r="E14" s="14" t="s">
        <v>313</v>
      </c>
    </row>
    <row r="15" spans="1:16" ht="12.75">
      <c r="A15" s="7">
        <v>2</v>
      </c>
      <c r="B15" s="7" t="s">
        <v>47</v>
      </c>
      <c r="C15" s="7" t="s">
        <v>200</v>
      </c>
      <c r="D15" s="7" t="s">
        <v>49</v>
      </c>
      <c r="E15" s="7" t="s">
        <v>201</v>
      </c>
      <c r="F15" s="7" t="s">
        <v>115</v>
      </c>
      <c r="G15" s="9">
        <v>14000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76.5">
      <c r="E16" s="14" t="s">
        <v>584</v>
      </c>
    </row>
    <row r="17" ht="409.5">
      <c r="E17" s="14" t="s">
        <v>203</v>
      </c>
    </row>
    <row r="18" spans="1:16" ht="12.75" customHeight="1">
      <c r="A18" s="15"/>
      <c r="B18" s="15"/>
      <c r="C18" s="15" t="s">
        <v>40</v>
      </c>
      <c r="D18" s="15"/>
      <c r="E18" s="15" t="s">
        <v>176</v>
      </c>
      <c r="F18" s="15"/>
      <c r="G18" s="15"/>
      <c r="H18" s="15"/>
      <c r="I18" s="15">
        <f>SUM(I12:I17)</f>
      </c>
      <c r="J18" s="15"/>
      <c r="K18" s="15"/>
      <c r="L18" s="15"/>
      <c r="M18" s="15"/>
      <c r="P18">
        <f>SUM(P12:P17)</f>
      </c>
    </row>
    <row r="20" spans="1:16" ht="12.75" customHeight="1">
      <c r="A20" s="15"/>
      <c r="B20" s="15"/>
      <c r="C20" s="15"/>
      <c r="D20" s="15"/>
      <c r="E20" s="15" t="s">
        <v>85</v>
      </c>
      <c r="F20" s="15"/>
      <c r="G20" s="15"/>
      <c r="H20" s="15"/>
      <c r="I20" s="15">
        <f>+I18</f>
      </c>
      <c r="J20" s="15"/>
      <c r="K20" s="15"/>
      <c r="L20" s="15"/>
      <c r="M20" s="15"/>
      <c r="P20">
        <f>+P18</f>
      </c>
    </row>
    <row r="22" spans="1:13" ht="12.75" customHeight="1">
      <c r="A22" s="15" t="s">
        <v>86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 customHeight="1">
      <c r="A23" s="15"/>
      <c r="B23" s="15"/>
      <c r="C23" s="15"/>
      <c r="D23" s="15"/>
      <c r="E23" s="15" t="s">
        <v>87</v>
      </c>
      <c r="F23" s="15"/>
      <c r="G23" s="15"/>
      <c r="H23" s="15"/>
      <c r="I23" s="15"/>
      <c r="J23" s="15"/>
      <c r="K23" s="15"/>
      <c r="L23" s="15"/>
      <c r="M23" s="15"/>
    </row>
    <row r="24" spans="1:16" ht="12.75" customHeight="1">
      <c r="A24" s="15"/>
      <c r="B24" s="15"/>
      <c r="C24" s="15"/>
      <c r="D24" s="15"/>
      <c r="E24" s="15" t="s">
        <v>88</v>
      </c>
      <c r="F24" s="15"/>
      <c r="G24" s="15"/>
      <c r="H24" s="15"/>
      <c r="I24" s="15">
        <v>0</v>
      </c>
      <c r="J24" s="15"/>
      <c r="K24" s="15"/>
      <c r="L24" s="15"/>
      <c r="M24" s="15"/>
      <c r="P24">
        <v>0</v>
      </c>
    </row>
    <row r="25" spans="1:13" ht="12.75" customHeight="1">
      <c r="A25" s="15"/>
      <c r="B25" s="15"/>
      <c r="C25" s="15"/>
      <c r="D25" s="15"/>
      <c r="E25" s="15" t="s">
        <v>89</v>
      </c>
      <c r="F25" s="15"/>
      <c r="G25" s="15"/>
      <c r="H25" s="15"/>
      <c r="I25" s="15"/>
      <c r="J25" s="15"/>
      <c r="K25" s="15"/>
      <c r="L25" s="15"/>
      <c r="M25" s="15"/>
    </row>
    <row r="26" spans="1:16" ht="12.75" customHeight="1">
      <c r="A26" s="15"/>
      <c r="B26" s="15"/>
      <c r="C26" s="15"/>
      <c r="D26" s="15"/>
      <c r="E26" s="15" t="s">
        <v>90</v>
      </c>
      <c r="F26" s="15"/>
      <c r="G26" s="15"/>
      <c r="H26" s="15"/>
      <c r="I26" s="15">
        <v>0</v>
      </c>
      <c r="J26" s="15"/>
      <c r="K26" s="15"/>
      <c r="L26" s="15"/>
      <c r="M26" s="15"/>
      <c r="P26">
        <v>0</v>
      </c>
    </row>
    <row r="27" spans="1:16" ht="12.75" customHeight="1">
      <c r="A27" s="15"/>
      <c r="B27" s="15"/>
      <c r="C27" s="15"/>
      <c r="D27" s="15"/>
      <c r="E27" s="15" t="s">
        <v>91</v>
      </c>
      <c r="F27" s="15"/>
      <c r="G27" s="15"/>
      <c r="H27" s="15"/>
      <c r="I27" s="15">
        <f>I24+I26</f>
      </c>
      <c r="J27" s="15"/>
      <c r="K27" s="15"/>
      <c r="L27" s="15"/>
      <c r="M27" s="15"/>
      <c r="P27">
        <f>P24+P26</f>
      </c>
    </row>
    <row r="29" spans="1:16" ht="12.75" customHeight="1">
      <c r="A29" s="15"/>
      <c r="B29" s="15"/>
      <c r="C29" s="15"/>
      <c r="D29" s="15"/>
      <c r="E29" s="15" t="s">
        <v>91</v>
      </c>
      <c r="F29" s="15"/>
      <c r="G29" s="15"/>
      <c r="H29" s="15"/>
      <c r="I29" s="15">
        <f>I20+I27</f>
      </c>
      <c r="J29" s="15"/>
      <c r="K29" s="15"/>
      <c r="L29" s="15"/>
      <c r="M29" s="15"/>
      <c r="P29">
        <f>P20+P27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J8" s="4" t="s">
        <v>35</v>
      </c>
      <c r="K8" s="4"/>
      <c r="L8" s="4" t="s">
        <v>36</v>
      </c>
      <c r="M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J9" s="4" t="s">
        <v>32</v>
      </c>
      <c r="K9" s="4" t="s">
        <v>33</v>
      </c>
      <c r="L9" s="4" t="s">
        <v>32</v>
      </c>
      <c r="M9" s="4" t="s">
        <v>33</v>
      </c>
      <c r="O9" t="s">
        <v>11</v>
      </c>
    </row>
    <row r="10" spans="1:13" ht="14.25">
      <c r="A10" s="4" t="s">
        <v>24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46</v>
      </c>
      <c r="D11" s="8"/>
      <c r="E11" s="8" t="s">
        <v>45</v>
      </c>
      <c r="F11" s="8"/>
      <c r="G11" s="10"/>
      <c r="H11" s="8"/>
      <c r="I11" s="10"/>
    </row>
    <row r="12" spans="1:16" ht="12.75">
      <c r="A12" s="7">
        <v>1</v>
      </c>
      <c r="B12" s="7" t="s">
        <v>47</v>
      </c>
      <c r="C12" s="7" t="s">
        <v>48</v>
      </c>
      <c r="D12" s="7" t="s">
        <v>49</v>
      </c>
      <c r="E12" s="7" t="s">
        <v>50</v>
      </c>
      <c r="F12" s="7" t="s">
        <v>51</v>
      </c>
      <c r="G12" s="9">
        <v>1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25.5">
      <c r="E13" s="14" t="s">
        <v>52</v>
      </c>
    </row>
    <row r="14" ht="114.75">
      <c r="E14" s="14" t="s">
        <v>53</v>
      </c>
    </row>
    <row r="15" spans="1:16" ht="12.75">
      <c r="A15" s="7">
        <v>2</v>
      </c>
      <c r="B15" s="7" t="s">
        <v>47</v>
      </c>
      <c r="C15" s="7" t="s">
        <v>54</v>
      </c>
      <c r="D15" s="7" t="s">
        <v>49</v>
      </c>
      <c r="E15" s="7" t="s">
        <v>55</v>
      </c>
      <c r="F15" s="7" t="s">
        <v>51</v>
      </c>
      <c r="G15" s="9">
        <v>1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114.75">
      <c r="E16" s="14" t="s">
        <v>53</v>
      </c>
    </row>
    <row r="17" spans="1:16" ht="12.75">
      <c r="A17" s="7">
        <v>3</v>
      </c>
      <c r="B17" s="7" t="s">
        <v>47</v>
      </c>
      <c r="C17" s="7" t="s">
        <v>56</v>
      </c>
      <c r="D17" s="7" t="s">
        <v>49</v>
      </c>
      <c r="E17" s="7" t="s">
        <v>57</v>
      </c>
      <c r="F17" s="7" t="s">
        <v>51</v>
      </c>
      <c r="G17" s="9">
        <v>1</v>
      </c>
      <c r="H17" s="13"/>
      <c r="I17" s="12">
        <f>ROUND((H17*G17),2)</f>
      </c>
      <c r="J17" s="9">
        <v>0</v>
      </c>
      <c r="K17" s="9">
        <f>G17*J17</f>
      </c>
      <c r="L17" s="9">
        <v>0</v>
      </c>
      <c r="M17" s="9">
        <f>G17*L17</f>
      </c>
      <c r="O17">
        <f>rekapitulace!H8</f>
      </c>
      <c r="P17">
        <f>ROUND(O17/100*I17,2)</f>
      </c>
    </row>
    <row r="18" ht="25.5">
      <c r="E18" s="14" t="s">
        <v>52</v>
      </c>
    </row>
    <row r="19" ht="114.75">
      <c r="E19" s="14" t="s">
        <v>53</v>
      </c>
    </row>
    <row r="20" spans="1:16" ht="12.75">
      <c r="A20" s="7">
        <v>4</v>
      </c>
      <c r="B20" s="7" t="s">
        <v>47</v>
      </c>
      <c r="C20" s="7" t="s">
        <v>58</v>
      </c>
      <c r="D20" s="7" t="s">
        <v>49</v>
      </c>
      <c r="E20" s="7" t="s">
        <v>59</v>
      </c>
      <c r="F20" s="7" t="s">
        <v>51</v>
      </c>
      <c r="G20" s="9">
        <v>1</v>
      </c>
      <c r="H20" s="13"/>
      <c r="I20" s="12">
        <f>ROUND((H20*G20),2)</f>
      </c>
      <c r="J20" s="9">
        <v>0</v>
      </c>
      <c r="K20" s="9">
        <f>G20*J20</f>
      </c>
      <c r="L20" s="9">
        <v>0</v>
      </c>
      <c r="M20" s="9">
        <f>G20*L20</f>
      </c>
      <c r="O20">
        <f>rekapitulace!H8</f>
      </c>
      <c r="P20">
        <f>ROUND(O20/100*I20,2)</f>
      </c>
    </row>
    <row r="21" ht="114.75">
      <c r="E21" s="14" t="s">
        <v>60</v>
      </c>
    </row>
    <row r="22" spans="1:16" ht="12.75">
      <c r="A22" s="7">
        <v>5</v>
      </c>
      <c r="B22" s="7" t="s">
        <v>47</v>
      </c>
      <c r="C22" s="7" t="s">
        <v>61</v>
      </c>
      <c r="D22" s="7" t="s">
        <v>62</v>
      </c>
      <c r="E22" s="7" t="s">
        <v>63</v>
      </c>
      <c r="F22" s="7" t="s">
        <v>51</v>
      </c>
      <c r="G22" s="9">
        <v>30</v>
      </c>
      <c r="H22" s="13"/>
      <c r="I22" s="12">
        <f>ROUND((H22*G22),2)</f>
      </c>
      <c r="J22" s="9">
        <v>0</v>
      </c>
      <c r="K22" s="9">
        <f>G22*J22</f>
      </c>
      <c r="L22" s="9">
        <v>0</v>
      </c>
      <c r="M22" s="9">
        <f>G22*L22</f>
      </c>
      <c r="O22">
        <f>rekapitulace!H8</f>
      </c>
      <c r="P22">
        <f>ROUND(O22/100*I22,2)</f>
      </c>
    </row>
    <row r="23" ht="114.75">
      <c r="E23" s="14" t="s">
        <v>60</v>
      </c>
    </row>
    <row r="24" spans="1:16" ht="12.75">
      <c r="A24" s="7">
        <v>6</v>
      </c>
      <c r="B24" s="7" t="s">
        <v>47</v>
      </c>
      <c r="C24" s="7" t="s">
        <v>64</v>
      </c>
      <c r="D24" s="7" t="s">
        <v>49</v>
      </c>
      <c r="E24" s="7" t="s">
        <v>65</v>
      </c>
      <c r="F24" s="7" t="s">
        <v>66</v>
      </c>
      <c r="G24" s="9">
        <v>1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ROUND(O24/100*I24,2)</f>
      </c>
    </row>
    <row r="25" ht="127.5">
      <c r="E25" s="14" t="s">
        <v>67</v>
      </c>
    </row>
    <row r="26" spans="1:16" ht="12.75">
      <c r="A26" s="7">
        <v>7</v>
      </c>
      <c r="B26" s="7" t="s">
        <v>47</v>
      </c>
      <c r="C26" s="7" t="s">
        <v>68</v>
      </c>
      <c r="D26" s="7" t="s">
        <v>49</v>
      </c>
      <c r="E26" s="7" t="s">
        <v>69</v>
      </c>
      <c r="F26" s="7" t="s">
        <v>51</v>
      </c>
      <c r="G26" s="9">
        <v>1</v>
      </c>
      <c r="H26" s="13"/>
      <c r="I26" s="12">
        <f>ROUND((H26*G26),2)</f>
      </c>
      <c r="J26" s="9">
        <v>0</v>
      </c>
      <c r="K26" s="9">
        <f>G26*J26</f>
      </c>
      <c r="L26" s="9">
        <v>0</v>
      </c>
      <c r="M26" s="9">
        <f>G26*L26</f>
      </c>
      <c r="O26">
        <f>rekapitulace!H8</f>
      </c>
      <c r="P26">
        <f>ROUND(O26/100*I26,2)</f>
      </c>
    </row>
    <row r="27" ht="25.5">
      <c r="E27" s="14" t="s">
        <v>52</v>
      </c>
    </row>
    <row r="28" ht="114.75">
      <c r="E28" s="14" t="s">
        <v>60</v>
      </c>
    </row>
    <row r="29" spans="1:16" ht="12.75">
      <c r="A29" s="7">
        <v>8</v>
      </c>
      <c r="B29" s="7" t="s">
        <v>47</v>
      </c>
      <c r="C29" s="7" t="s">
        <v>70</v>
      </c>
      <c r="D29" s="7" t="s">
        <v>49</v>
      </c>
      <c r="E29" s="7" t="s">
        <v>71</v>
      </c>
      <c r="F29" s="7" t="s">
        <v>51</v>
      </c>
      <c r="G29" s="9">
        <v>1</v>
      </c>
      <c r="H29" s="13"/>
      <c r="I29" s="12">
        <f>ROUND((H29*G29),2)</f>
      </c>
      <c r="J29" s="9">
        <v>0</v>
      </c>
      <c r="K29" s="9">
        <f>G29*J29</f>
      </c>
      <c r="L29" s="9">
        <v>0</v>
      </c>
      <c r="M29" s="9">
        <f>G29*L29</f>
      </c>
      <c r="O29">
        <f>rekapitulace!H8</f>
      </c>
      <c r="P29">
        <f>ROUND(O29/100*I29,2)</f>
      </c>
    </row>
    <row r="30" ht="114.75">
      <c r="E30" s="14" t="s">
        <v>60</v>
      </c>
    </row>
    <row r="31" spans="1:16" ht="12.75">
      <c r="A31" s="7">
        <v>9</v>
      </c>
      <c r="B31" s="7" t="s">
        <v>47</v>
      </c>
      <c r="C31" s="7" t="s">
        <v>72</v>
      </c>
      <c r="D31" s="7" t="s">
        <v>49</v>
      </c>
      <c r="E31" s="7" t="s">
        <v>73</v>
      </c>
      <c r="F31" s="7" t="s">
        <v>51</v>
      </c>
      <c r="G31" s="9">
        <v>1</v>
      </c>
      <c r="H31" s="13"/>
      <c r="I31" s="12">
        <f>ROUND((H31*G31),2)</f>
      </c>
      <c r="J31" s="9">
        <v>0</v>
      </c>
      <c r="K31" s="9">
        <f>G31*J31</f>
      </c>
      <c r="L31" s="9">
        <v>0</v>
      </c>
      <c r="M31" s="9">
        <f>G31*L31</f>
      </c>
      <c r="O31">
        <f>rekapitulace!H8</f>
      </c>
      <c r="P31">
        <f>ROUND(O31/100*I31,2)</f>
      </c>
    </row>
    <row r="32" ht="63.75">
      <c r="E32" s="14" t="s">
        <v>74</v>
      </c>
    </row>
    <row r="33" ht="409.5">
      <c r="E33" s="14" t="s">
        <v>75</v>
      </c>
    </row>
    <row r="34" spans="1:16" ht="12.75">
      <c r="A34" s="7">
        <v>10</v>
      </c>
      <c r="B34" s="7" t="s">
        <v>47</v>
      </c>
      <c r="C34" s="7" t="s">
        <v>76</v>
      </c>
      <c r="D34" s="7" t="s">
        <v>49</v>
      </c>
      <c r="E34" s="7" t="s">
        <v>77</v>
      </c>
      <c r="F34" s="7" t="s">
        <v>51</v>
      </c>
      <c r="G34" s="9">
        <v>1</v>
      </c>
      <c r="H34" s="13"/>
      <c r="I34" s="12">
        <f>ROUND((H34*G34),2)</f>
      </c>
      <c r="J34" s="9">
        <v>0</v>
      </c>
      <c r="K34" s="9">
        <f>G34*J34</f>
      </c>
      <c r="L34" s="9">
        <v>0</v>
      </c>
      <c r="M34" s="9">
        <f>G34*L34</f>
      </c>
      <c r="O34">
        <f>rekapitulace!H8</f>
      </c>
      <c r="P34">
        <f>ROUND(O34/100*I34,2)</f>
      </c>
    </row>
    <row r="35" ht="408">
      <c r="E35" s="14" t="s">
        <v>78</v>
      </c>
    </row>
    <row r="36" spans="1:16" ht="12.75">
      <c r="A36" s="7">
        <v>11</v>
      </c>
      <c r="B36" s="7" t="s">
        <v>47</v>
      </c>
      <c r="C36" s="7" t="s">
        <v>79</v>
      </c>
      <c r="D36" s="7" t="s">
        <v>49</v>
      </c>
      <c r="E36" s="7" t="s">
        <v>80</v>
      </c>
      <c r="F36" s="7" t="s">
        <v>66</v>
      </c>
      <c r="G36" s="9">
        <v>1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409.5">
      <c r="E37" s="14" t="s">
        <v>81</v>
      </c>
    </row>
    <row r="38" spans="1:16" ht="12.75">
      <c r="A38" s="7">
        <v>12</v>
      </c>
      <c r="B38" s="7" t="s">
        <v>47</v>
      </c>
      <c r="C38" s="7" t="s">
        <v>82</v>
      </c>
      <c r="D38" s="7" t="s">
        <v>49</v>
      </c>
      <c r="E38" s="7" t="s">
        <v>83</v>
      </c>
      <c r="F38" s="7" t="s">
        <v>51</v>
      </c>
      <c r="G38" s="9">
        <v>1</v>
      </c>
      <c r="H38" s="13"/>
      <c r="I38" s="12">
        <f>ROUND((H38*G38),2)</f>
      </c>
      <c r="J38" s="9">
        <v>0</v>
      </c>
      <c r="K38" s="9">
        <f>G38*J38</f>
      </c>
      <c r="L38" s="9">
        <v>0</v>
      </c>
      <c r="M38" s="9">
        <f>G38*L38</f>
      </c>
      <c r="O38">
        <f>rekapitulace!H8</f>
      </c>
      <c r="P38">
        <f>ROUND(O38/100*I38,2)</f>
      </c>
    </row>
    <row r="39" ht="25.5">
      <c r="E39" s="14" t="s">
        <v>52</v>
      </c>
    </row>
    <row r="40" ht="140.25">
      <c r="E40" s="14" t="s">
        <v>84</v>
      </c>
    </row>
    <row r="41" spans="1:16" ht="12.75" customHeight="1">
      <c r="A41" s="15"/>
      <c r="B41" s="15"/>
      <c r="C41" s="15" t="s">
        <v>46</v>
      </c>
      <c r="D41" s="15"/>
      <c r="E41" s="15" t="s">
        <v>45</v>
      </c>
      <c r="F41" s="15"/>
      <c r="G41" s="15"/>
      <c r="H41" s="15"/>
      <c r="I41" s="15">
        <f>SUM(I12:I40)</f>
      </c>
      <c r="J41" s="15"/>
      <c r="K41" s="15"/>
      <c r="L41" s="15"/>
      <c r="M41" s="15"/>
      <c r="P41">
        <f>SUM(P12:P40)</f>
      </c>
    </row>
    <row r="43" spans="1:16" ht="12.75" customHeight="1">
      <c r="A43" s="15"/>
      <c r="B43" s="15"/>
      <c r="C43" s="15"/>
      <c r="D43" s="15"/>
      <c r="E43" s="15" t="s">
        <v>85</v>
      </c>
      <c r="F43" s="15"/>
      <c r="G43" s="15"/>
      <c r="H43" s="15"/>
      <c r="I43" s="15">
        <f>+I41</f>
      </c>
      <c r="J43" s="15"/>
      <c r="K43" s="15"/>
      <c r="L43" s="15"/>
      <c r="M43" s="15"/>
      <c r="P43">
        <f>+P41</f>
      </c>
    </row>
    <row r="45" spans="1:13" ht="12.75" customHeight="1">
      <c r="A45" s="15" t="s">
        <v>86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 customHeight="1">
      <c r="A46" s="15"/>
      <c r="B46" s="15"/>
      <c r="C46" s="15"/>
      <c r="D46" s="15"/>
      <c r="E46" s="15" t="s">
        <v>87</v>
      </c>
      <c r="F46" s="15"/>
      <c r="G46" s="15"/>
      <c r="H46" s="15"/>
      <c r="I46" s="15"/>
      <c r="J46" s="15"/>
      <c r="K46" s="15"/>
      <c r="L46" s="15"/>
      <c r="M46" s="15"/>
    </row>
    <row r="47" spans="1:16" ht="12.75" customHeight="1">
      <c r="A47" s="15"/>
      <c r="B47" s="15"/>
      <c r="C47" s="15"/>
      <c r="D47" s="15"/>
      <c r="E47" s="15" t="s">
        <v>88</v>
      </c>
      <c r="F47" s="15"/>
      <c r="G47" s="15"/>
      <c r="H47" s="15"/>
      <c r="I47" s="15">
        <v>0</v>
      </c>
      <c r="J47" s="15"/>
      <c r="K47" s="15"/>
      <c r="L47" s="15"/>
      <c r="M47" s="15"/>
      <c r="P47">
        <v>0</v>
      </c>
    </row>
    <row r="48" spans="1:13" ht="12.75" customHeight="1">
      <c r="A48" s="15"/>
      <c r="B48" s="15"/>
      <c r="C48" s="15"/>
      <c r="D48" s="15"/>
      <c r="E48" s="15" t="s">
        <v>89</v>
      </c>
      <c r="F48" s="15"/>
      <c r="G48" s="15"/>
      <c r="H48" s="15"/>
      <c r="I48" s="15"/>
      <c r="J48" s="15"/>
      <c r="K48" s="15"/>
      <c r="L48" s="15"/>
      <c r="M48" s="15"/>
    </row>
    <row r="49" spans="1:16" ht="12.75" customHeight="1">
      <c r="A49" s="15"/>
      <c r="B49" s="15"/>
      <c r="C49" s="15"/>
      <c r="D49" s="15"/>
      <c r="E49" s="15" t="s">
        <v>90</v>
      </c>
      <c r="F49" s="15"/>
      <c r="G49" s="15"/>
      <c r="H49" s="15"/>
      <c r="I49" s="15">
        <v>0</v>
      </c>
      <c r="J49" s="15"/>
      <c r="K49" s="15"/>
      <c r="L49" s="15"/>
      <c r="M49" s="15"/>
      <c r="P49">
        <v>0</v>
      </c>
    </row>
    <row r="50" spans="1:16" ht="12.75" customHeight="1">
      <c r="A50" s="15"/>
      <c r="B50" s="15"/>
      <c r="C50" s="15"/>
      <c r="D50" s="15"/>
      <c r="E50" s="15" t="s">
        <v>91</v>
      </c>
      <c r="F50" s="15"/>
      <c r="G50" s="15"/>
      <c r="H50" s="15"/>
      <c r="I50" s="15">
        <f>I47+I49</f>
      </c>
      <c r="J50" s="15"/>
      <c r="K50" s="15"/>
      <c r="L50" s="15"/>
      <c r="M50" s="15"/>
      <c r="P50">
        <f>P47+P49</f>
      </c>
    </row>
    <row r="52" spans="1:16" ht="12.75" customHeight="1">
      <c r="A52" s="15"/>
      <c r="B52" s="15"/>
      <c r="C52" s="15"/>
      <c r="D52" s="15"/>
      <c r="E52" s="15" t="s">
        <v>91</v>
      </c>
      <c r="F52" s="15"/>
      <c r="G52" s="15"/>
      <c r="H52" s="15"/>
      <c r="I52" s="15">
        <f>I43+I50</f>
      </c>
      <c r="J52" s="15"/>
      <c r="K52" s="15"/>
      <c r="L52" s="15"/>
      <c r="M52" s="15"/>
      <c r="P52">
        <f>P43+P50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92</v>
      </c>
      <c r="D5" s="5"/>
      <c r="E5" s="5" t="s">
        <v>93</v>
      </c>
    </row>
    <row r="6" spans="1:5" ht="12.75" customHeight="1">
      <c r="A6" t="s">
        <v>18</v>
      </c>
      <c r="C6" s="5" t="s">
        <v>92</v>
      </c>
      <c r="D6" s="5"/>
      <c r="E6" s="5" t="s">
        <v>93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J8" s="4" t="s">
        <v>35</v>
      </c>
      <c r="K8" s="4"/>
      <c r="L8" s="4" t="s">
        <v>36</v>
      </c>
      <c r="M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J9" s="4" t="s">
        <v>32</v>
      </c>
      <c r="K9" s="4" t="s">
        <v>33</v>
      </c>
      <c r="L9" s="4" t="s">
        <v>32</v>
      </c>
      <c r="M9" s="4" t="s">
        <v>33</v>
      </c>
      <c r="O9" t="s">
        <v>11</v>
      </c>
    </row>
    <row r="10" spans="1:13" ht="14.25">
      <c r="A10" s="4" t="s">
        <v>24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46</v>
      </c>
      <c r="D11" s="8"/>
      <c r="E11" s="8" t="s">
        <v>45</v>
      </c>
      <c r="F11" s="8"/>
      <c r="G11" s="10"/>
      <c r="H11" s="8"/>
      <c r="I11" s="10"/>
    </row>
    <row r="12" spans="1:16" ht="12.75">
      <c r="A12" s="7">
        <v>1</v>
      </c>
      <c r="B12" s="7" t="s">
        <v>47</v>
      </c>
      <c r="C12" s="7" t="s">
        <v>94</v>
      </c>
      <c r="D12" s="7" t="s">
        <v>49</v>
      </c>
      <c r="E12" s="7" t="s">
        <v>95</v>
      </c>
      <c r="F12" s="7" t="s">
        <v>51</v>
      </c>
      <c r="G12" s="9">
        <v>1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102">
      <c r="E13" s="14" t="s">
        <v>96</v>
      </c>
    </row>
    <row r="14" spans="1:16" ht="12.75">
      <c r="A14" s="7">
        <v>2</v>
      </c>
      <c r="B14" s="7" t="s">
        <v>47</v>
      </c>
      <c r="C14" s="7" t="s">
        <v>97</v>
      </c>
      <c r="D14" s="7" t="s">
        <v>49</v>
      </c>
      <c r="E14" s="7" t="s">
        <v>98</v>
      </c>
      <c r="F14" s="7" t="s">
        <v>51</v>
      </c>
      <c r="G14" s="9">
        <v>1</v>
      </c>
      <c r="H14" s="13"/>
      <c r="I14" s="12">
        <f>ROUND((H14*G14),2)</f>
      </c>
      <c r="J14" s="9">
        <v>0</v>
      </c>
      <c r="K14" s="9">
        <f>G14*J14</f>
      </c>
      <c r="L14" s="9">
        <v>0</v>
      </c>
      <c r="M14" s="9">
        <f>G14*L14</f>
      </c>
      <c r="O14">
        <f>rekapitulace!H8</f>
      </c>
      <c r="P14">
        <f>ROUND(O14/100*I14,2)</f>
      </c>
    </row>
    <row r="15" ht="216.75">
      <c r="E15" s="14" t="s">
        <v>99</v>
      </c>
    </row>
    <row r="16" spans="1:16" ht="12.75" customHeight="1">
      <c r="A16" s="15"/>
      <c r="B16" s="15"/>
      <c r="C16" s="15" t="s">
        <v>46</v>
      </c>
      <c r="D16" s="15"/>
      <c r="E16" s="15" t="s">
        <v>45</v>
      </c>
      <c r="F16" s="15"/>
      <c r="G16" s="15"/>
      <c r="H16" s="15"/>
      <c r="I16" s="15">
        <f>SUM(I12:I15)</f>
      </c>
      <c r="J16" s="15"/>
      <c r="K16" s="15"/>
      <c r="L16" s="15"/>
      <c r="M16" s="15"/>
      <c r="P16">
        <f>SUM(P12:P15)</f>
      </c>
    </row>
    <row r="18" spans="1:16" ht="12.75" customHeight="1">
      <c r="A18" s="15"/>
      <c r="B18" s="15"/>
      <c r="C18" s="15"/>
      <c r="D18" s="15"/>
      <c r="E18" s="15" t="s">
        <v>85</v>
      </c>
      <c r="F18" s="15"/>
      <c r="G18" s="15"/>
      <c r="H18" s="15"/>
      <c r="I18" s="15">
        <f>+I16</f>
      </c>
      <c r="J18" s="15"/>
      <c r="K18" s="15"/>
      <c r="L18" s="15"/>
      <c r="M18" s="15"/>
      <c r="P18">
        <f>+P16</f>
      </c>
    </row>
    <row r="20" spans="1:13" ht="12.75" customHeight="1">
      <c r="A20" s="15" t="s">
        <v>86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 customHeight="1">
      <c r="A21" s="15"/>
      <c r="B21" s="15"/>
      <c r="C21" s="15"/>
      <c r="D21" s="15"/>
      <c r="E21" s="15" t="s">
        <v>87</v>
      </c>
      <c r="F21" s="15"/>
      <c r="G21" s="15"/>
      <c r="H21" s="15"/>
      <c r="I21" s="15"/>
      <c r="J21" s="15"/>
      <c r="K21" s="15"/>
      <c r="L21" s="15"/>
      <c r="M21" s="15"/>
    </row>
    <row r="22" spans="1:16" ht="12.75" customHeight="1">
      <c r="A22" s="15"/>
      <c r="B22" s="15"/>
      <c r="C22" s="15"/>
      <c r="D22" s="15"/>
      <c r="E22" s="15" t="s">
        <v>88</v>
      </c>
      <c r="F22" s="15"/>
      <c r="G22" s="15"/>
      <c r="H22" s="15"/>
      <c r="I22" s="15">
        <v>0</v>
      </c>
      <c r="J22" s="15"/>
      <c r="K22" s="15"/>
      <c r="L22" s="15"/>
      <c r="M22" s="15"/>
      <c r="P22">
        <v>0</v>
      </c>
    </row>
    <row r="23" spans="1:13" ht="12.75" customHeight="1">
      <c r="A23" s="15"/>
      <c r="B23" s="15"/>
      <c r="C23" s="15"/>
      <c r="D23" s="15"/>
      <c r="E23" s="15" t="s">
        <v>89</v>
      </c>
      <c r="F23" s="15"/>
      <c r="G23" s="15"/>
      <c r="H23" s="15"/>
      <c r="I23" s="15"/>
      <c r="J23" s="15"/>
      <c r="K23" s="15"/>
      <c r="L23" s="15"/>
      <c r="M23" s="15"/>
    </row>
    <row r="24" spans="1:16" ht="12.75" customHeight="1">
      <c r="A24" s="15"/>
      <c r="B24" s="15"/>
      <c r="C24" s="15"/>
      <c r="D24" s="15"/>
      <c r="E24" s="15" t="s">
        <v>90</v>
      </c>
      <c r="F24" s="15"/>
      <c r="G24" s="15"/>
      <c r="H24" s="15"/>
      <c r="I24" s="15">
        <v>0</v>
      </c>
      <c r="J24" s="15"/>
      <c r="K24" s="15"/>
      <c r="L24" s="15"/>
      <c r="M24" s="15"/>
      <c r="P24">
        <v>0</v>
      </c>
    </row>
    <row r="25" spans="1:16" ht="12.75" customHeight="1">
      <c r="A25" s="15"/>
      <c r="B25" s="15"/>
      <c r="C25" s="15"/>
      <c r="D25" s="15"/>
      <c r="E25" s="15" t="s">
        <v>91</v>
      </c>
      <c r="F25" s="15"/>
      <c r="G25" s="15"/>
      <c r="H25" s="15"/>
      <c r="I25" s="15">
        <f>I22+I24</f>
      </c>
      <c r="J25" s="15"/>
      <c r="K25" s="15"/>
      <c r="L25" s="15"/>
      <c r="M25" s="15"/>
      <c r="P25">
        <f>P22+P24</f>
      </c>
    </row>
    <row r="27" spans="1:16" ht="12.75" customHeight="1">
      <c r="A27" s="15"/>
      <c r="B27" s="15"/>
      <c r="C27" s="15"/>
      <c r="D27" s="15"/>
      <c r="E27" s="15" t="s">
        <v>91</v>
      </c>
      <c r="F27" s="15"/>
      <c r="G27" s="15"/>
      <c r="H27" s="15"/>
      <c r="I27" s="15">
        <f>I18+I25</f>
      </c>
      <c r="J27" s="15"/>
      <c r="K27" s="15"/>
      <c r="L27" s="15"/>
      <c r="M27" s="15"/>
      <c r="P27">
        <f>P18+P25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100</v>
      </c>
      <c r="D5" s="5"/>
      <c r="E5" s="5" t="s">
        <v>101</v>
      </c>
    </row>
    <row r="6" spans="1:5" ht="12.75" customHeight="1">
      <c r="A6" t="s">
        <v>18</v>
      </c>
      <c r="C6" s="5" t="s">
        <v>100</v>
      </c>
      <c r="D6" s="5"/>
      <c r="E6" s="5" t="s">
        <v>101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J8" s="4" t="s">
        <v>35</v>
      </c>
      <c r="K8" s="4"/>
      <c r="L8" s="4" t="s">
        <v>36</v>
      </c>
      <c r="M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J9" s="4" t="s">
        <v>32</v>
      </c>
      <c r="K9" s="4" t="s">
        <v>33</v>
      </c>
      <c r="L9" s="4" t="s">
        <v>32</v>
      </c>
      <c r="M9" s="4" t="s">
        <v>33</v>
      </c>
      <c r="O9" t="s">
        <v>11</v>
      </c>
    </row>
    <row r="10" spans="1:13" ht="14.25">
      <c r="A10" s="4" t="s">
        <v>24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46</v>
      </c>
      <c r="D11" s="8"/>
      <c r="E11" s="8" t="s">
        <v>45</v>
      </c>
      <c r="F11" s="8"/>
      <c r="G11" s="10"/>
      <c r="H11" s="8"/>
      <c r="I11" s="10"/>
    </row>
    <row r="12" spans="1:16" ht="12.75">
      <c r="A12" s="7">
        <v>1</v>
      </c>
      <c r="B12" s="7" t="s">
        <v>47</v>
      </c>
      <c r="C12" s="7" t="s">
        <v>102</v>
      </c>
      <c r="D12" s="7" t="s">
        <v>49</v>
      </c>
      <c r="E12" s="7" t="s">
        <v>103</v>
      </c>
      <c r="F12" s="7" t="s">
        <v>104</v>
      </c>
      <c r="G12" s="9">
        <v>1117.94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127.5">
      <c r="E13" s="14" t="s">
        <v>105</v>
      </c>
    </row>
    <row r="14" ht="153">
      <c r="E14" s="14" t="s">
        <v>106</v>
      </c>
    </row>
    <row r="15" spans="1:16" ht="12.75">
      <c r="A15" s="7">
        <v>2</v>
      </c>
      <c r="B15" s="7" t="s">
        <v>47</v>
      </c>
      <c r="C15" s="7" t="s">
        <v>102</v>
      </c>
      <c r="D15" s="7" t="s">
        <v>62</v>
      </c>
      <c r="E15" s="7" t="s">
        <v>107</v>
      </c>
      <c r="F15" s="7" t="s">
        <v>104</v>
      </c>
      <c r="G15" s="9">
        <v>561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76.5">
      <c r="E16" s="14" t="s">
        <v>108</v>
      </c>
    </row>
    <row r="17" ht="153">
      <c r="E17" s="14" t="s">
        <v>106</v>
      </c>
    </row>
    <row r="18" spans="1:16" ht="12.75">
      <c r="A18" s="7">
        <v>3</v>
      </c>
      <c r="B18" s="7" t="s">
        <v>47</v>
      </c>
      <c r="C18" s="7" t="s">
        <v>102</v>
      </c>
      <c r="D18" s="7" t="s">
        <v>109</v>
      </c>
      <c r="E18" s="7" t="s">
        <v>110</v>
      </c>
      <c r="F18" s="7" t="s">
        <v>104</v>
      </c>
      <c r="G18" s="9">
        <v>133.5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229.5">
      <c r="E19" s="14" t="s">
        <v>111</v>
      </c>
    </row>
    <row r="20" ht="153">
      <c r="E20" s="14" t="s">
        <v>106</v>
      </c>
    </row>
    <row r="21" spans="1:16" ht="12.75" customHeight="1">
      <c r="A21" s="15"/>
      <c r="B21" s="15"/>
      <c r="C21" s="15" t="s">
        <v>46</v>
      </c>
      <c r="D21" s="15"/>
      <c r="E21" s="15" t="s">
        <v>45</v>
      </c>
      <c r="F21" s="15"/>
      <c r="G21" s="15"/>
      <c r="H21" s="15"/>
      <c r="I21" s="15">
        <f>SUM(I12:I20)</f>
      </c>
      <c r="J21" s="15"/>
      <c r="K21" s="15"/>
      <c r="L21" s="15"/>
      <c r="M21" s="15"/>
      <c r="P21">
        <f>SUM(P12:P20)</f>
      </c>
    </row>
    <row r="23" spans="1:9" ht="12.75" customHeight="1">
      <c r="A23" s="8"/>
      <c r="B23" s="8"/>
      <c r="C23" s="8" t="s">
        <v>24</v>
      </c>
      <c r="D23" s="8"/>
      <c r="E23" s="8" t="s">
        <v>112</v>
      </c>
      <c r="F23" s="8"/>
      <c r="G23" s="10"/>
      <c r="H23" s="8"/>
      <c r="I23" s="10"/>
    </row>
    <row r="24" spans="1:16" ht="12.75">
      <c r="A24" s="7">
        <v>4</v>
      </c>
      <c r="B24" s="7" t="s">
        <v>47</v>
      </c>
      <c r="C24" s="7" t="s">
        <v>113</v>
      </c>
      <c r="D24" s="7" t="s">
        <v>49</v>
      </c>
      <c r="E24" s="7" t="s">
        <v>114</v>
      </c>
      <c r="F24" s="7" t="s">
        <v>115</v>
      </c>
      <c r="G24" s="9">
        <v>250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ROUND(O24/100*I24,2)</f>
      </c>
    </row>
    <row r="25" ht="63.75">
      <c r="E25" s="14" t="s">
        <v>116</v>
      </c>
    </row>
    <row r="26" ht="409.5">
      <c r="E26" s="14" t="s">
        <v>117</v>
      </c>
    </row>
    <row r="27" spans="1:16" ht="12.75">
      <c r="A27" s="7">
        <v>5</v>
      </c>
      <c r="B27" s="7" t="s">
        <v>47</v>
      </c>
      <c r="C27" s="7" t="s">
        <v>118</v>
      </c>
      <c r="D27" s="7" t="s">
        <v>49</v>
      </c>
      <c r="E27" s="7" t="s">
        <v>119</v>
      </c>
      <c r="F27" s="7" t="s">
        <v>104</v>
      </c>
      <c r="G27" s="9">
        <v>561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ROUND(O27/100*I27,2)</f>
      </c>
    </row>
    <row r="28" ht="63.75">
      <c r="E28" s="14" t="s">
        <v>120</v>
      </c>
    </row>
    <row r="29" ht="409.5">
      <c r="E29" s="14" t="s">
        <v>121</v>
      </c>
    </row>
    <row r="30" spans="1:16" ht="12.75">
      <c r="A30" s="7">
        <v>6</v>
      </c>
      <c r="B30" s="7" t="s">
        <v>47</v>
      </c>
      <c r="C30" s="7" t="s">
        <v>122</v>
      </c>
      <c r="D30" s="7" t="s">
        <v>49</v>
      </c>
      <c r="E30" s="7" t="s">
        <v>123</v>
      </c>
      <c r="F30" s="7" t="s">
        <v>124</v>
      </c>
      <c r="G30" s="9">
        <v>100</v>
      </c>
      <c r="H30" s="13"/>
      <c r="I30" s="12">
        <f>ROUND((H30*G30),2)</f>
      </c>
      <c r="J30" s="9">
        <v>0</v>
      </c>
      <c r="K30" s="9">
        <f>G30*J30</f>
      </c>
      <c r="L30" s="9">
        <v>0</v>
      </c>
      <c r="M30" s="9">
        <f>G30*L30</f>
      </c>
      <c r="O30">
        <f>rekapitulace!H8</f>
      </c>
      <c r="P30">
        <f>ROUND(O30/100*I30,2)</f>
      </c>
    </row>
    <row r="31" ht="127.5">
      <c r="E31" s="14" t="s">
        <v>125</v>
      </c>
    </row>
    <row r="32" ht="409.5">
      <c r="E32" s="14" t="s">
        <v>121</v>
      </c>
    </row>
    <row r="33" spans="1:16" ht="12.75">
      <c r="A33" s="7">
        <v>7</v>
      </c>
      <c r="B33" s="7" t="s">
        <v>47</v>
      </c>
      <c r="C33" s="7" t="s">
        <v>126</v>
      </c>
      <c r="D33" s="7" t="s">
        <v>49</v>
      </c>
      <c r="E33" s="7" t="s">
        <v>127</v>
      </c>
      <c r="F33" s="7" t="s">
        <v>115</v>
      </c>
      <c r="G33" s="9">
        <v>384</v>
      </c>
      <c r="H33" s="13"/>
      <c r="I33" s="12">
        <f>ROUND((H33*G33),2)</f>
      </c>
      <c r="J33" s="9">
        <v>0</v>
      </c>
      <c r="K33" s="9">
        <f>G33*J33</f>
      </c>
      <c r="L33" s="9">
        <v>0</v>
      </c>
      <c r="M33" s="9">
        <f>G33*L33</f>
      </c>
      <c r="O33">
        <f>rekapitulace!H8</f>
      </c>
      <c r="P33">
        <f>ROUND(O33/100*I33,2)</f>
      </c>
    </row>
    <row r="34" ht="140.25">
      <c r="E34" s="14" t="s">
        <v>128</v>
      </c>
    </row>
    <row r="35" ht="102">
      <c r="E35" s="14" t="s">
        <v>129</v>
      </c>
    </row>
    <row r="36" spans="1:16" ht="12.75">
      <c r="A36" s="7">
        <v>8</v>
      </c>
      <c r="B36" s="7" t="s">
        <v>47</v>
      </c>
      <c r="C36" s="7" t="s">
        <v>130</v>
      </c>
      <c r="D36" s="7" t="s">
        <v>49</v>
      </c>
      <c r="E36" s="7" t="s">
        <v>131</v>
      </c>
      <c r="F36" s="7" t="s">
        <v>104</v>
      </c>
      <c r="G36" s="9">
        <v>190.5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267.75">
      <c r="E37" s="14" t="s">
        <v>132</v>
      </c>
    </row>
    <row r="38" ht="409.5">
      <c r="E38" s="14" t="s">
        <v>121</v>
      </c>
    </row>
    <row r="39" spans="1:16" ht="12.75">
      <c r="A39" s="7">
        <v>9</v>
      </c>
      <c r="B39" s="7" t="s">
        <v>47</v>
      </c>
      <c r="C39" s="7" t="s">
        <v>130</v>
      </c>
      <c r="D39" s="7" t="s">
        <v>133</v>
      </c>
      <c r="E39" s="7" t="s">
        <v>134</v>
      </c>
      <c r="F39" s="7" t="s">
        <v>104</v>
      </c>
      <c r="G39" s="9">
        <v>69.6</v>
      </c>
      <c r="H39" s="13"/>
      <c r="I39" s="12">
        <f>ROUND((H39*G39),2)</f>
      </c>
      <c r="J39" s="9">
        <v>0</v>
      </c>
      <c r="K39" s="9">
        <f>G39*J39</f>
      </c>
      <c r="L39" s="9">
        <v>0</v>
      </c>
      <c r="M39" s="9">
        <f>G39*L39</f>
      </c>
      <c r="O39">
        <f>rekapitulace!H8</f>
      </c>
      <c r="P39">
        <f>ROUND(O39/100*I39,2)</f>
      </c>
    </row>
    <row r="40" ht="114.75">
      <c r="E40" s="14" t="s">
        <v>135</v>
      </c>
    </row>
    <row r="41" ht="409.5">
      <c r="E41" s="14" t="s">
        <v>121</v>
      </c>
    </row>
    <row r="42" spans="1:16" ht="12.75">
      <c r="A42" s="7">
        <v>10</v>
      </c>
      <c r="B42" s="7" t="s">
        <v>47</v>
      </c>
      <c r="C42" s="7" t="s">
        <v>136</v>
      </c>
      <c r="D42" s="7" t="s">
        <v>49</v>
      </c>
      <c r="E42" s="7" t="s">
        <v>137</v>
      </c>
      <c r="F42" s="7" t="s">
        <v>104</v>
      </c>
      <c r="G42" s="9">
        <v>363.7</v>
      </c>
      <c r="H42" s="13"/>
      <c r="I42" s="12">
        <f>ROUND((H42*G42),2)</f>
      </c>
      <c r="J42" s="9">
        <v>0</v>
      </c>
      <c r="K42" s="9">
        <f>G42*J42</f>
      </c>
      <c r="L42" s="9">
        <v>0</v>
      </c>
      <c r="M42" s="9">
        <f>G42*L42</f>
      </c>
      <c r="O42">
        <f>rekapitulace!H8</f>
      </c>
      <c r="P42">
        <f>ROUND(O42/100*I42,2)</f>
      </c>
    </row>
    <row r="43" ht="216.75">
      <c r="E43" s="14" t="s">
        <v>138</v>
      </c>
    </row>
    <row r="44" ht="409.5">
      <c r="E44" s="14" t="s">
        <v>139</v>
      </c>
    </row>
    <row r="45" spans="1:16" ht="12.75">
      <c r="A45" s="7">
        <v>11</v>
      </c>
      <c r="B45" s="7" t="s">
        <v>47</v>
      </c>
      <c r="C45" s="7" t="s">
        <v>140</v>
      </c>
      <c r="D45" s="7" t="s">
        <v>49</v>
      </c>
      <c r="E45" s="7" t="s">
        <v>141</v>
      </c>
      <c r="F45" s="7" t="s">
        <v>115</v>
      </c>
      <c r="G45" s="9">
        <v>440</v>
      </c>
      <c r="H45" s="13"/>
      <c r="I45" s="12">
        <f>ROUND((H45*G45),2)</f>
      </c>
      <c r="J45" s="9">
        <v>0</v>
      </c>
      <c r="K45" s="9">
        <f>G45*J45</f>
      </c>
      <c r="L45" s="9">
        <v>0</v>
      </c>
      <c r="M45" s="9">
        <f>G45*L45</f>
      </c>
      <c r="O45">
        <f>rekapitulace!H8</f>
      </c>
      <c r="P45">
        <f>ROUND(O45/100*I45,2)</f>
      </c>
    </row>
    <row r="46" ht="76.5">
      <c r="E46" s="14" t="s">
        <v>142</v>
      </c>
    </row>
    <row r="47" ht="409.5">
      <c r="E47" s="14" t="s">
        <v>143</v>
      </c>
    </row>
    <row r="48" spans="1:16" ht="12.75">
      <c r="A48" s="7">
        <v>12</v>
      </c>
      <c r="B48" s="7" t="s">
        <v>47</v>
      </c>
      <c r="C48" s="7" t="s">
        <v>144</v>
      </c>
      <c r="D48" s="7" t="s">
        <v>49</v>
      </c>
      <c r="E48" s="7" t="s">
        <v>145</v>
      </c>
      <c r="F48" s="7" t="s">
        <v>104</v>
      </c>
      <c r="G48" s="9">
        <v>710.24</v>
      </c>
      <c r="H48" s="13"/>
      <c r="I48" s="12">
        <f>ROUND((H48*G48),2)</f>
      </c>
      <c r="J48" s="9">
        <v>0</v>
      </c>
      <c r="K48" s="9">
        <f>G48*J48</f>
      </c>
      <c r="L48" s="9">
        <v>0</v>
      </c>
      <c r="M48" s="9">
        <f>G48*L48</f>
      </c>
      <c r="O48">
        <f>rekapitulace!H8</f>
      </c>
      <c r="P48">
        <f>ROUND(O48/100*I48,2)</f>
      </c>
    </row>
    <row r="49" ht="293.25">
      <c r="E49" s="14" t="s">
        <v>146</v>
      </c>
    </row>
    <row r="50" ht="409.5">
      <c r="E50" s="14" t="s">
        <v>147</v>
      </c>
    </row>
    <row r="51" spans="1:16" ht="12.75">
      <c r="A51" s="7">
        <v>13</v>
      </c>
      <c r="B51" s="7" t="s">
        <v>47</v>
      </c>
      <c r="C51" s="7" t="s">
        <v>148</v>
      </c>
      <c r="D51" s="7" t="s">
        <v>49</v>
      </c>
      <c r="E51" s="7" t="s">
        <v>149</v>
      </c>
      <c r="F51" s="7" t="s">
        <v>104</v>
      </c>
      <c r="G51" s="9">
        <v>83.8</v>
      </c>
      <c r="H51" s="13"/>
      <c r="I51" s="12">
        <f>ROUND((H51*G51),2)</f>
      </c>
      <c r="J51" s="9">
        <v>0</v>
      </c>
      <c r="K51" s="9">
        <f>G51*J51</f>
      </c>
      <c r="L51" s="9">
        <v>0</v>
      </c>
      <c r="M51" s="9">
        <f>G51*L51</f>
      </c>
      <c r="O51">
        <f>rekapitulace!H8</f>
      </c>
      <c r="P51">
        <f>ROUND(O51/100*I51,2)</f>
      </c>
    </row>
    <row r="52" ht="63.75">
      <c r="E52" s="14" t="s">
        <v>150</v>
      </c>
    </row>
    <row r="53" ht="409.5">
      <c r="E53" s="14" t="s">
        <v>151</v>
      </c>
    </row>
    <row r="54" spans="1:16" ht="12.75">
      <c r="A54" s="7">
        <v>14</v>
      </c>
      <c r="B54" s="7" t="s">
        <v>47</v>
      </c>
      <c r="C54" s="7" t="s">
        <v>152</v>
      </c>
      <c r="D54" s="7" t="s">
        <v>49</v>
      </c>
      <c r="E54" s="7" t="s">
        <v>153</v>
      </c>
      <c r="F54" s="7" t="s">
        <v>104</v>
      </c>
      <c r="G54" s="9">
        <v>583.055</v>
      </c>
      <c r="H54" s="13"/>
      <c r="I54" s="12">
        <f>ROUND((H54*G54),2)</f>
      </c>
      <c r="J54" s="9">
        <v>0</v>
      </c>
      <c r="K54" s="9">
        <f>G54*J54</f>
      </c>
      <c r="L54" s="9">
        <v>0</v>
      </c>
      <c r="M54" s="9">
        <f>G54*L54</f>
      </c>
      <c r="O54">
        <f>rekapitulace!H8</f>
      </c>
      <c r="P54">
        <f>ROUND(O54/100*I54,2)</f>
      </c>
    </row>
    <row r="55" ht="306">
      <c r="E55" s="14" t="s">
        <v>154</v>
      </c>
    </row>
    <row r="56" ht="409.5">
      <c r="E56" s="14" t="s">
        <v>155</v>
      </c>
    </row>
    <row r="57" spans="1:16" ht="12.75">
      <c r="A57" s="7">
        <v>15</v>
      </c>
      <c r="B57" s="7" t="s">
        <v>47</v>
      </c>
      <c r="C57" s="7" t="s">
        <v>156</v>
      </c>
      <c r="D57" s="7" t="s">
        <v>49</v>
      </c>
      <c r="E57" s="7" t="s">
        <v>157</v>
      </c>
      <c r="F57" s="7" t="s">
        <v>115</v>
      </c>
      <c r="G57" s="9">
        <v>11315</v>
      </c>
      <c r="H57" s="13"/>
      <c r="I57" s="12">
        <f>ROUND((H57*G57),2)</f>
      </c>
      <c r="J57" s="9">
        <v>0</v>
      </c>
      <c r="K57" s="9">
        <f>G57*J57</f>
      </c>
      <c r="L57" s="9">
        <v>0</v>
      </c>
      <c r="M57" s="9">
        <f>G57*L57</f>
      </c>
      <c r="O57">
        <f>rekapitulace!H8</f>
      </c>
      <c r="P57">
        <f>ROUND(O57/100*I57,2)</f>
      </c>
    </row>
    <row r="58" ht="204">
      <c r="E58" s="14" t="s">
        <v>158</v>
      </c>
    </row>
    <row r="59" ht="293.25">
      <c r="E59" s="14" t="s">
        <v>159</v>
      </c>
    </row>
    <row r="60" spans="1:16" ht="12.75">
      <c r="A60" s="7">
        <v>16</v>
      </c>
      <c r="B60" s="7" t="s">
        <v>47</v>
      </c>
      <c r="C60" s="7" t="s">
        <v>160</v>
      </c>
      <c r="D60" s="7" t="s">
        <v>49</v>
      </c>
      <c r="E60" s="7" t="s">
        <v>161</v>
      </c>
      <c r="F60" s="7" t="s">
        <v>115</v>
      </c>
      <c r="G60" s="9">
        <v>572</v>
      </c>
      <c r="H60" s="13"/>
      <c r="I60" s="12">
        <f>ROUND((H60*G60),2)</f>
      </c>
      <c r="J60" s="9">
        <v>0</v>
      </c>
      <c r="K60" s="9">
        <f>G60*J60</f>
      </c>
      <c r="L60" s="9">
        <v>0</v>
      </c>
      <c r="M60" s="9">
        <f>G60*L60</f>
      </c>
      <c r="O60">
        <f>rekapitulace!H8</f>
      </c>
      <c r="P60">
        <f>ROUND(O60/100*I60,2)</f>
      </c>
    </row>
    <row r="61" ht="89.25">
      <c r="E61" s="14" t="s">
        <v>162</v>
      </c>
    </row>
    <row r="62" ht="216.75">
      <c r="E62" s="14" t="s">
        <v>163</v>
      </c>
    </row>
    <row r="63" spans="1:16" ht="12.75">
      <c r="A63" s="7">
        <v>17</v>
      </c>
      <c r="B63" s="7" t="s">
        <v>47</v>
      </c>
      <c r="C63" s="7" t="s">
        <v>164</v>
      </c>
      <c r="D63" s="7" t="s">
        <v>49</v>
      </c>
      <c r="E63" s="7" t="s">
        <v>165</v>
      </c>
      <c r="F63" s="7" t="s">
        <v>115</v>
      </c>
      <c r="G63" s="9">
        <v>572</v>
      </c>
      <c r="H63" s="13"/>
      <c r="I63" s="12">
        <f>ROUND((H63*G63),2)</f>
      </c>
      <c r="J63" s="9">
        <v>0</v>
      </c>
      <c r="K63" s="9">
        <f>G63*J63</f>
      </c>
      <c r="L63" s="9">
        <v>0</v>
      </c>
      <c r="M63" s="9">
        <f>G63*L63</f>
      </c>
      <c r="O63">
        <f>rekapitulace!H8</f>
      </c>
      <c r="P63">
        <f>ROUND(O63/100*I63,2)</f>
      </c>
    </row>
    <row r="64" ht="89.25">
      <c r="E64" s="14" t="s">
        <v>162</v>
      </c>
    </row>
    <row r="65" ht="178.5">
      <c r="E65" s="14" t="s">
        <v>166</v>
      </c>
    </row>
    <row r="66" spans="1:16" ht="12.75" customHeight="1">
      <c r="A66" s="15"/>
      <c r="B66" s="15"/>
      <c r="C66" s="15" t="s">
        <v>24</v>
      </c>
      <c r="D66" s="15"/>
      <c r="E66" s="15" t="s">
        <v>112</v>
      </c>
      <c r="F66" s="15"/>
      <c r="G66" s="15"/>
      <c r="H66" s="15"/>
      <c r="I66" s="15">
        <f>SUM(I24:I65)</f>
      </c>
      <c r="J66" s="15"/>
      <c r="K66" s="15"/>
      <c r="L66" s="15"/>
      <c r="M66" s="15"/>
      <c r="P66">
        <f>SUM(P24:P65)</f>
      </c>
    </row>
    <row r="68" spans="1:9" ht="12.75" customHeight="1">
      <c r="A68" s="8"/>
      <c r="B68" s="8"/>
      <c r="C68" s="8" t="s">
        <v>37</v>
      </c>
      <c r="D68" s="8"/>
      <c r="E68" s="8" t="s">
        <v>167</v>
      </c>
      <c r="F68" s="8"/>
      <c r="G68" s="10"/>
      <c r="H68" s="8"/>
      <c r="I68" s="10"/>
    </row>
    <row r="69" spans="1:16" ht="12.75">
      <c r="A69" s="7">
        <v>18</v>
      </c>
      <c r="B69" s="7" t="s">
        <v>47</v>
      </c>
      <c r="C69" s="7" t="s">
        <v>168</v>
      </c>
      <c r="D69" s="7" t="s">
        <v>49</v>
      </c>
      <c r="E69" s="7" t="s">
        <v>169</v>
      </c>
      <c r="F69" s="7" t="s">
        <v>124</v>
      </c>
      <c r="G69" s="9">
        <v>452</v>
      </c>
      <c r="H69" s="13"/>
      <c r="I69" s="12">
        <f>ROUND((H69*G69),2)</f>
      </c>
      <c r="J69" s="9">
        <v>0</v>
      </c>
      <c r="K69" s="9">
        <f>G69*J69</f>
      </c>
      <c r="L69" s="9">
        <v>0</v>
      </c>
      <c r="M69" s="9">
        <f>G69*L69</f>
      </c>
      <c r="O69">
        <f>rekapitulace!H8</f>
      </c>
      <c r="P69">
        <f>ROUND(O69/100*I69,2)</f>
      </c>
    </row>
    <row r="70" ht="229.5">
      <c r="E70" s="14" t="s">
        <v>170</v>
      </c>
    </row>
    <row r="71" ht="409.5">
      <c r="E71" s="14" t="s">
        <v>171</v>
      </c>
    </row>
    <row r="72" spans="1:16" ht="12.75">
      <c r="A72" s="7">
        <v>19</v>
      </c>
      <c r="B72" s="7" t="s">
        <v>47</v>
      </c>
      <c r="C72" s="7" t="s">
        <v>172</v>
      </c>
      <c r="D72" s="7" t="s">
        <v>49</v>
      </c>
      <c r="E72" s="7" t="s">
        <v>173</v>
      </c>
      <c r="F72" s="7" t="s">
        <v>104</v>
      </c>
      <c r="G72" s="9">
        <v>0.72</v>
      </c>
      <c r="H72" s="13"/>
      <c r="I72" s="12">
        <f>ROUND((H72*G72),2)</f>
      </c>
      <c r="J72" s="9">
        <v>0</v>
      </c>
      <c r="K72" s="9">
        <f>G72*J72</f>
      </c>
      <c r="L72" s="9">
        <v>0</v>
      </c>
      <c r="M72" s="9">
        <f>G72*L72</f>
      </c>
      <c r="O72">
        <f>rekapitulace!H8</f>
      </c>
      <c r="P72">
        <f>ROUND(O72/100*I72,2)</f>
      </c>
    </row>
    <row r="73" ht="89.25">
      <c r="E73" s="14" t="s">
        <v>174</v>
      </c>
    </row>
    <row r="74" ht="409.5">
      <c r="E74" s="14" t="s">
        <v>175</v>
      </c>
    </row>
    <row r="75" spans="1:16" ht="12.75" customHeight="1">
      <c r="A75" s="15"/>
      <c r="B75" s="15"/>
      <c r="C75" s="15" t="s">
        <v>37</v>
      </c>
      <c r="D75" s="15"/>
      <c r="E75" s="15" t="s">
        <v>167</v>
      </c>
      <c r="F75" s="15"/>
      <c r="G75" s="15"/>
      <c r="H75" s="15"/>
      <c r="I75" s="15">
        <f>SUM(I69:I74)</f>
      </c>
      <c r="J75" s="15"/>
      <c r="K75" s="15"/>
      <c r="L75" s="15"/>
      <c r="M75" s="15"/>
      <c r="P75">
        <f>SUM(P69:P74)</f>
      </c>
    </row>
    <row r="77" spans="1:9" ht="12.75" customHeight="1">
      <c r="A77" s="8"/>
      <c r="B77" s="8"/>
      <c r="C77" s="8" t="s">
        <v>40</v>
      </c>
      <c r="D77" s="8"/>
      <c r="E77" s="8" t="s">
        <v>176</v>
      </c>
      <c r="F77" s="8"/>
      <c r="G77" s="10"/>
      <c r="H77" s="8"/>
      <c r="I77" s="10"/>
    </row>
    <row r="78" spans="1:16" ht="12.75">
      <c r="A78" s="7">
        <v>20</v>
      </c>
      <c r="B78" s="7" t="s">
        <v>47</v>
      </c>
      <c r="C78" s="7" t="s">
        <v>177</v>
      </c>
      <c r="D78" s="7" t="s">
        <v>49</v>
      </c>
      <c r="E78" s="7" t="s">
        <v>178</v>
      </c>
      <c r="F78" s="7" t="s">
        <v>115</v>
      </c>
      <c r="G78" s="9">
        <v>2503</v>
      </c>
      <c r="H78" s="13"/>
      <c r="I78" s="12">
        <f>ROUND((H78*G78),2)</f>
      </c>
      <c r="J78" s="9">
        <v>0</v>
      </c>
      <c r="K78" s="9">
        <f>G78*J78</f>
      </c>
      <c r="L78" s="9">
        <v>0</v>
      </c>
      <c r="M78" s="9">
        <f>G78*L78</f>
      </c>
      <c r="O78">
        <f>rekapitulace!H8</f>
      </c>
      <c r="P78">
        <f>ROUND(O78/100*I78,2)</f>
      </c>
    </row>
    <row r="79" ht="165.75">
      <c r="E79" s="14" t="s">
        <v>179</v>
      </c>
    </row>
    <row r="80" ht="409.5">
      <c r="E80" s="14" t="s">
        <v>180</v>
      </c>
    </row>
    <row r="81" spans="1:16" ht="12.75">
      <c r="A81" s="7">
        <v>21</v>
      </c>
      <c r="B81" s="7" t="s">
        <v>47</v>
      </c>
      <c r="C81" s="7" t="s">
        <v>181</v>
      </c>
      <c r="D81" s="7" t="s">
        <v>49</v>
      </c>
      <c r="E81" s="7" t="s">
        <v>182</v>
      </c>
      <c r="F81" s="7" t="s">
        <v>115</v>
      </c>
      <c r="G81" s="9">
        <v>166</v>
      </c>
      <c r="H81" s="13"/>
      <c r="I81" s="12">
        <f>ROUND((H81*G81),2)</f>
      </c>
      <c r="J81" s="9">
        <v>0</v>
      </c>
      <c r="K81" s="9">
        <f>G81*J81</f>
      </c>
      <c r="L81" s="9">
        <v>0</v>
      </c>
      <c r="M81" s="9">
        <f>G81*L81</f>
      </c>
      <c r="O81">
        <f>rekapitulace!H8</f>
      </c>
      <c r="P81">
        <f>ROUND(O81/100*I81,2)</f>
      </c>
    </row>
    <row r="82" ht="409.5">
      <c r="E82" s="14" t="s">
        <v>183</v>
      </c>
    </row>
    <row r="83" ht="331.5">
      <c r="E83" s="14" t="s">
        <v>184</v>
      </c>
    </row>
    <row r="84" spans="1:16" ht="12.75">
      <c r="A84" s="7">
        <v>22</v>
      </c>
      <c r="B84" s="7" t="s">
        <v>47</v>
      </c>
      <c r="C84" s="7" t="s">
        <v>185</v>
      </c>
      <c r="D84" s="7" t="s">
        <v>49</v>
      </c>
      <c r="E84" s="7" t="s">
        <v>186</v>
      </c>
      <c r="F84" s="7" t="s">
        <v>115</v>
      </c>
      <c r="G84" s="9">
        <v>419</v>
      </c>
      <c r="H84" s="13"/>
      <c r="I84" s="12">
        <f>ROUND((H84*G84),2)</f>
      </c>
      <c r="J84" s="9">
        <v>0</v>
      </c>
      <c r="K84" s="9">
        <f>G84*J84</f>
      </c>
      <c r="L84" s="9">
        <v>0</v>
      </c>
      <c r="M84" s="9">
        <f>G84*L84</f>
      </c>
      <c r="O84">
        <f>rekapitulace!H8</f>
      </c>
      <c r="P84">
        <f>ROUND(O84/100*I84,2)</f>
      </c>
    </row>
    <row r="85" ht="153">
      <c r="E85" s="14" t="s">
        <v>187</v>
      </c>
    </row>
    <row r="86" ht="409.5">
      <c r="E86" s="14" t="s">
        <v>188</v>
      </c>
    </row>
    <row r="87" spans="1:16" ht="12.75">
      <c r="A87" s="7">
        <v>23</v>
      </c>
      <c r="B87" s="7" t="s">
        <v>47</v>
      </c>
      <c r="C87" s="7" t="s">
        <v>189</v>
      </c>
      <c r="D87" s="7" t="s">
        <v>49</v>
      </c>
      <c r="E87" s="7" t="s">
        <v>190</v>
      </c>
      <c r="F87" s="7" t="s">
        <v>115</v>
      </c>
      <c r="G87" s="9">
        <v>552</v>
      </c>
      <c r="H87" s="13"/>
      <c r="I87" s="12">
        <f>ROUND((H87*G87),2)</f>
      </c>
      <c r="J87" s="9">
        <v>0</v>
      </c>
      <c r="K87" s="9">
        <f>G87*J87</f>
      </c>
      <c r="L87" s="9">
        <v>0</v>
      </c>
      <c r="M87" s="9">
        <f>G87*L87</f>
      </c>
      <c r="O87">
        <f>rekapitulace!H8</f>
      </c>
      <c r="P87">
        <f>ROUND(O87/100*I87,2)</f>
      </c>
    </row>
    <row r="88" ht="89.25">
      <c r="E88" s="14" t="s">
        <v>191</v>
      </c>
    </row>
    <row r="89" ht="409.5">
      <c r="E89" s="14" t="s">
        <v>192</v>
      </c>
    </row>
    <row r="90" spans="1:16" ht="12.75">
      <c r="A90" s="7">
        <v>24</v>
      </c>
      <c r="B90" s="7" t="s">
        <v>47</v>
      </c>
      <c r="C90" s="7" t="s">
        <v>193</v>
      </c>
      <c r="D90" s="7" t="s">
        <v>49</v>
      </c>
      <c r="E90" s="7" t="s">
        <v>194</v>
      </c>
      <c r="F90" s="7" t="s">
        <v>115</v>
      </c>
      <c r="G90" s="9">
        <v>2922</v>
      </c>
      <c r="H90" s="13"/>
      <c r="I90" s="12">
        <f>ROUND((H90*G90),2)</f>
      </c>
      <c r="J90" s="9">
        <v>0</v>
      </c>
      <c r="K90" s="9">
        <f>G90*J90</f>
      </c>
      <c r="L90" s="9">
        <v>0</v>
      </c>
      <c r="M90" s="9">
        <f>G90*L90</f>
      </c>
      <c r="O90">
        <f>rekapitulace!H8</f>
      </c>
      <c r="P90">
        <f>ROUND(O90/100*I90,2)</f>
      </c>
    </row>
    <row r="91" ht="165.75">
      <c r="E91" s="14" t="s">
        <v>195</v>
      </c>
    </row>
    <row r="92" ht="357">
      <c r="E92" s="14" t="s">
        <v>196</v>
      </c>
    </row>
    <row r="93" spans="1:16" ht="12.75">
      <c r="A93" s="7">
        <v>25</v>
      </c>
      <c r="B93" s="7" t="s">
        <v>47</v>
      </c>
      <c r="C93" s="7" t="s">
        <v>197</v>
      </c>
      <c r="D93" s="7" t="s">
        <v>49</v>
      </c>
      <c r="E93" s="7" t="s">
        <v>198</v>
      </c>
      <c r="F93" s="7" t="s">
        <v>115</v>
      </c>
      <c r="G93" s="9">
        <v>2882.4</v>
      </c>
      <c r="H93" s="13"/>
      <c r="I93" s="12">
        <f>ROUND((H93*G93),2)</f>
      </c>
      <c r="J93" s="9">
        <v>0</v>
      </c>
      <c r="K93" s="9">
        <f>G93*J93</f>
      </c>
      <c r="L93" s="9">
        <v>0</v>
      </c>
      <c r="M93" s="9">
        <f>G93*L93</f>
      </c>
      <c r="O93">
        <f>rekapitulace!H8</f>
      </c>
      <c r="P93">
        <f>ROUND(O93/100*I93,2)</f>
      </c>
    </row>
    <row r="94" ht="191.25">
      <c r="E94" s="14" t="s">
        <v>199</v>
      </c>
    </row>
    <row r="95" ht="357">
      <c r="E95" s="14" t="s">
        <v>196</v>
      </c>
    </row>
    <row r="96" spans="1:16" ht="12.75">
      <c r="A96" s="7">
        <v>26</v>
      </c>
      <c r="B96" s="7" t="s">
        <v>47</v>
      </c>
      <c r="C96" s="7" t="s">
        <v>200</v>
      </c>
      <c r="D96" s="7" t="s">
        <v>49</v>
      </c>
      <c r="E96" s="7" t="s">
        <v>201</v>
      </c>
      <c r="F96" s="7" t="s">
        <v>115</v>
      </c>
      <c r="G96" s="9">
        <v>2856</v>
      </c>
      <c r="H96" s="13"/>
      <c r="I96" s="12">
        <f>ROUND((H96*G96),2)</f>
      </c>
      <c r="J96" s="9">
        <v>0</v>
      </c>
      <c r="K96" s="9">
        <f>G96*J96</f>
      </c>
      <c r="L96" s="9">
        <v>0</v>
      </c>
      <c r="M96" s="9">
        <f>G96*L96</f>
      </c>
      <c r="O96">
        <f>rekapitulace!H8</f>
      </c>
      <c r="P96">
        <f>ROUND(O96/100*I96,2)</f>
      </c>
    </row>
    <row r="97" ht="114.75">
      <c r="E97" s="14" t="s">
        <v>202</v>
      </c>
    </row>
    <row r="98" ht="409.5">
      <c r="E98" s="14" t="s">
        <v>203</v>
      </c>
    </row>
    <row r="99" spans="1:16" ht="12.75">
      <c r="A99" s="7">
        <v>27</v>
      </c>
      <c r="B99" s="7" t="s">
        <v>47</v>
      </c>
      <c r="C99" s="7" t="s">
        <v>204</v>
      </c>
      <c r="D99" s="7" t="s">
        <v>49</v>
      </c>
      <c r="E99" s="7" t="s">
        <v>205</v>
      </c>
      <c r="F99" s="7" t="s">
        <v>115</v>
      </c>
      <c r="G99" s="9">
        <v>2882.4</v>
      </c>
      <c r="H99" s="13"/>
      <c r="I99" s="12">
        <f>ROUND((H99*G99),2)</f>
      </c>
      <c r="J99" s="9">
        <v>0</v>
      </c>
      <c r="K99" s="9">
        <f>G99*J99</f>
      </c>
      <c r="L99" s="9">
        <v>0</v>
      </c>
      <c r="M99" s="9">
        <f>G99*L99</f>
      </c>
      <c r="O99">
        <f>rekapitulace!H8</f>
      </c>
      <c r="P99">
        <f>ROUND(O99/100*I99,2)</f>
      </c>
    </row>
    <row r="100" ht="165.75">
      <c r="E100" s="14" t="s">
        <v>206</v>
      </c>
    </row>
    <row r="101" ht="409.5">
      <c r="E101" s="14" t="s">
        <v>203</v>
      </c>
    </row>
    <row r="102" spans="1:16" ht="12.75" customHeight="1">
      <c r="A102" s="15"/>
      <c r="B102" s="15"/>
      <c r="C102" s="15" t="s">
        <v>40</v>
      </c>
      <c r="D102" s="15"/>
      <c r="E102" s="15" t="s">
        <v>176</v>
      </c>
      <c r="F102" s="15"/>
      <c r="G102" s="15"/>
      <c r="H102" s="15"/>
      <c r="I102" s="15">
        <f>SUM(I78:I101)</f>
      </c>
      <c r="J102" s="15"/>
      <c r="K102" s="15"/>
      <c r="L102" s="15"/>
      <c r="M102" s="15"/>
      <c r="P102">
        <f>SUM(P78:P101)</f>
      </c>
    </row>
    <row r="104" spans="1:9" ht="12.75" customHeight="1">
      <c r="A104" s="8"/>
      <c r="B104" s="8"/>
      <c r="C104" s="8" t="s">
        <v>43</v>
      </c>
      <c r="D104" s="8"/>
      <c r="E104" s="8" t="s">
        <v>207</v>
      </c>
      <c r="F104" s="8"/>
      <c r="G104" s="10"/>
      <c r="H104" s="8"/>
      <c r="I104" s="10"/>
    </row>
    <row r="105" spans="1:16" ht="12.75">
      <c r="A105" s="7">
        <v>28</v>
      </c>
      <c r="B105" s="7" t="s">
        <v>47</v>
      </c>
      <c r="C105" s="7" t="s">
        <v>208</v>
      </c>
      <c r="D105" s="7" t="s">
        <v>49</v>
      </c>
      <c r="E105" s="7" t="s">
        <v>209</v>
      </c>
      <c r="F105" s="7" t="s">
        <v>124</v>
      </c>
      <c r="G105" s="9">
        <v>31</v>
      </c>
      <c r="H105" s="13"/>
      <c r="I105" s="12">
        <f>ROUND((H105*G105),2)</f>
      </c>
      <c r="J105" s="9">
        <v>0</v>
      </c>
      <c r="K105" s="9">
        <f>G105*J105</f>
      </c>
      <c r="L105" s="9">
        <v>0</v>
      </c>
      <c r="M105" s="9">
        <f>G105*L105</f>
      </c>
      <c r="O105">
        <f>rekapitulace!H8</f>
      </c>
      <c r="P105">
        <f>ROUND(O105/100*I105,2)</f>
      </c>
    </row>
    <row r="106" ht="293.25">
      <c r="E106" s="14" t="s">
        <v>210</v>
      </c>
    </row>
    <row r="107" ht="409.5">
      <c r="E107" s="14" t="s">
        <v>211</v>
      </c>
    </row>
    <row r="108" spans="1:16" ht="12.75">
      <c r="A108" s="7">
        <v>29</v>
      </c>
      <c r="B108" s="7" t="s">
        <v>47</v>
      </c>
      <c r="C108" s="7" t="s">
        <v>212</v>
      </c>
      <c r="D108" s="7" t="s">
        <v>49</v>
      </c>
      <c r="E108" s="7" t="s">
        <v>213</v>
      </c>
      <c r="F108" s="7" t="s">
        <v>124</v>
      </c>
      <c r="G108" s="9">
        <v>189</v>
      </c>
      <c r="H108" s="13"/>
      <c r="I108" s="12">
        <f>ROUND((H108*G108),2)</f>
      </c>
      <c r="J108" s="9">
        <v>0</v>
      </c>
      <c r="K108" s="9">
        <f>G108*J108</f>
      </c>
      <c r="L108" s="9">
        <v>0</v>
      </c>
      <c r="M108" s="9">
        <f>G108*L108</f>
      </c>
      <c r="O108">
        <f>rekapitulace!H8</f>
      </c>
      <c r="P108">
        <f>ROUND(O108/100*I108,2)</f>
      </c>
    </row>
    <row r="109" ht="114.75">
      <c r="E109" s="14" t="s">
        <v>214</v>
      </c>
    </row>
    <row r="110" ht="409.5">
      <c r="E110" s="14" t="s">
        <v>211</v>
      </c>
    </row>
    <row r="111" spans="1:16" ht="12.75">
      <c r="A111" s="7">
        <v>30</v>
      </c>
      <c r="B111" s="7" t="s">
        <v>47</v>
      </c>
      <c r="C111" s="7" t="s">
        <v>215</v>
      </c>
      <c r="D111" s="7" t="s">
        <v>49</v>
      </c>
      <c r="E111" s="7" t="s">
        <v>216</v>
      </c>
      <c r="F111" s="7" t="s">
        <v>66</v>
      </c>
      <c r="G111" s="9">
        <v>5</v>
      </c>
      <c r="H111" s="13"/>
      <c r="I111" s="12">
        <f>ROUND((H111*G111),2)</f>
      </c>
      <c r="J111" s="9">
        <v>0</v>
      </c>
      <c r="K111" s="9">
        <f>G111*J111</f>
      </c>
      <c r="L111" s="9">
        <v>0</v>
      </c>
      <c r="M111" s="9">
        <f>G111*L111</f>
      </c>
      <c r="O111">
        <f>rekapitulace!H8</f>
      </c>
      <c r="P111">
        <f>ROUND(O111/100*I111,2)</f>
      </c>
    </row>
    <row r="112" ht="63.75">
      <c r="E112" s="14" t="s">
        <v>217</v>
      </c>
    </row>
    <row r="113" ht="409.5">
      <c r="E113" s="14" t="s">
        <v>218</v>
      </c>
    </row>
    <row r="114" spans="1:16" ht="12.75">
      <c r="A114" s="7">
        <v>31</v>
      </c>
      <c r="B114" s="7" t="s">
        <v>47</v>
      </c>
      <c r="C114" s="7" t="s">
        <v>219</v>
      </c>
      <c r="D114" s="7" t="s">
        <v>49</v>
      </c>
      <c r="E114" s="7" t="s">
        <v>220</v>
      </c>
      <c r="F114" s="7" t="s">
        <v>66</v>
      </c>
      <c r="G114" s="9">
        <v>7</v>
      </c>
      <c r="H114" s="13"/>
      <c r="I114" s="12">
        <f>ROUND((H114*G114),2)</f>
      </c>
      <c r="J114" s="9">
        <v>0</v>
      </c>
      <c r="K114" s="9">
        <f>G114*J114</f>
      </c>
      <c r="L114" s="9">
        <v>0</v>
      </c>
      <c r="M114" s="9">
        <f>G114*L114</f>
      </c>
      <c r="O114">
        <f>rekapitulace!H8</f>
      </c>
      <c r="P114">
        <f>ROUND(O114/100*I114,2)</f>
      </c>
    </row>
    <row r="115" ht="242.25">
      <c r="E115" s="14" t="s">
        <v>221</v>
      </c>
    </row>
    <row r="116" ht="409.5">
      <c r="E116" s="14" t="s">
        <v>222</v>
      </c>
    </row>
    <row r="117" spans="1:16" ht="12.75" customHeight="1">
      <c r="A117" s="15"/>
      <c r="B117" s="15"/>
      <c r="C117" s="15" t="s">
        <v>43</v>
      </c>
      <c r="D117" s="15"/>
      <c r="E117" s="15" t="s">
        <v>207</v>
      </c>
      <c r="F117" s="15"/>
      <c r="G117" s="15"/>
      <c r="H117" s="15"/>
      <c r="I117" s="15">
        <f>SUM(I105:I116)</f>
      </c>
      <c r="J117" s="15"/>
      <c r="K117" s="15"/>
      <c r="L117" s="15"/>
      <c r="M117" s="15"/>
      <c r="P117">
        <f>SUM(P105:P116)</f>
      </c>
    </row>
    <row r="119" spans="1:9" ht="12.75" customHeight="1">
      <c r="A119" s="8"/>
      <c r="B119" s="8"/>
      <c r="C119" s="8" t="s">
        <v>44</v>
      </c>
      <c r="D119" s="8"/>
      <c r="E119" s="8" t="s">
        <v>223</v>
      </c>
      <c r="F119" s="8"/>
      <c r="G119" s="10"/>
      <c r="H119" s="8"/>
      <c r="I119" s="10"/>
    </row>
    <row r="120" spans="1:16" ht="12.75">
      <c r="A120" s="7">
        <v>32</v>
      </c>
      <c r="B120" s="7" t="s">
        <v>47</v>
      </c>
      <c r="C120" s="7" t="s">
        <v>224</v>
      </c>
      <c r="D120" s="7" t="s">
        <v>49</v>
      </c>
      <c r="E120" s="7" t="s">
        <v>225</v>
      </c>
      <c r="F120" s="7" t="s">
        <v>66</v>
      </c>
      <c r="G120" s="9">
        <v>18</v>
      </c>
      <c r="H120" s="13"/>
      <c r="I120" s="12">
        <f>ROUND((H120*G120),2)</f>
      </c>
      <c r="J120" s="9">
        <v>0</v>
      </c>
      <c r="K120" s="9">
        <f>G120*J120</f>
      </c>
      <c r="L120" s="9">
        <v>0</v>
      </c>
      <c r="M120" s="9">
        <f>G120*L120</f>
      </c>
      <c r="O120">
        <f>rekapitulace!H8</f>
      </c>
      <c r="P120">
        <f>ROUND(O120/100*I120,2)</f>
      </c>
    </row>
    <row r="121" ht="153">
      <c r="E121" s="14" t="s">
        <v>226</v>
      </c>
    </row>
    <row r="122" ht="255">
      <c r="E122" s="14" t="s">
        <v>227</v>
      </c>
    </row>
    <row r="123" spans="1:16" ht="12.75">
      <c r="A123" s="7">
        <v>33</v>
      </c>
      <c r="B123" s="7" t="s">
        <v>47</v>
      </c>
      <c r="C123" s="7" t="s">
        <v>228</v>
      </c>
      <c r="D123" s="7" t="s">
        <v>49</v>
      </c>
      <c r="E123" s="7" t="s">
        <v>229</v>
      </c>
      <c r="F123" s="7" t="s">
        <v>66</v>
      </c>
      <c r="G123" s="9">
        <v>5</v>
      </c>
      <c r="H123" s="13"/>
      <c r="I123" s="12">
        <f>ROUND((H123*G123),2)</f>
      </c>
      <c r="J123" s="9">
        <v>0</v>
      </c>
      <c r="K123" s="9">
        <f>G123*J123</f>
      </c>
      <c r="L123" s="9">
        <v>0</v>
      </c>
      <c r="M123" s="9">
        <f>G123*L123</f>
      </c>
      <c r="O123">
        <f>rekapitulace!H8</f>
      </c>
      <c r="P123">
        <f>ROUND(O123/100*I123,2)</f>
      </c>
    </row>
    <row r="124" ht="89.25">
      <c r="E124" s="14" t="s">
        <v>230</v>
      </c>
    </row>
    <row r="125" ht="255">
      <c r="E125" s="14" t="s">
        <v>231</v>
      </c>
    </row>
    <row r="126" spans="1:16" ht="12.75">
      <c r="A126" s="7">
        <v>34</v>
      </c>
      <c r="B126" s="7" t="s">
        <v>47</v>
      </c>
      <c r="C126" s="7" t="s">
        <v>232</v>
      </c>
      <c r="D126" s="7" t="s">
        <v>49</v>
      </c>
      <c r="E126" s="7" t="s">
        <v>233</v>
      </c>
      <c r="F126" s="7" t="s">
        <v>66</v>
      </c>
      <c r="G126" s="9">
        <v>6</v>
      </c>
      <c r="H126" s="13"/>
      <c r="I126" s="12">
        <f>ROUND((H126*G126),2)</f>
      </c>
      <c r="J126" s="9">
        <v>0</v>
      </c>
      <c r="K126" s="9">
        <f>G126*J126</f>
      </c>
      <c r="L126" s="9">
        <v>0</v>
      </c>
      <c r="M126" s="9">
        <f>G126*L126</f>
      </c>
      <c r="O126">
        <f>rekapitulace!H8</f>
      </c>
      <c r="P126">
        <f>ROUND(O126/100*I126,2)</f>
      </c>
    </row>
    <row r="127" ht="114.75">
      <c r="E127" s="14" t="s">
        <v>234</v>
      </c>
    </row>
    <row r="128" ht="102">
      <c r="E128" s="14" t="s">
        <v>235</v>
      </c>
    </row>
    <row r="129" spans="1:16" ht="12.75">
      <c r="A129" s="7">
        <v>35</v>
      </c>
      <c r="B129" s="7" t="s">
        <v>47</v>
      </c>
      <c r="C129" s="7" t="s">
        <v>236</v>
      </c>
      <c r="D129" s="7" t="s">
        <v>49</v>
      </c>
      <c r="E129" s="7" t="s">
        <v>237</v>
      </c>
      <c r="F129" s="7" t="s">
        <v>66</v>
      </c>
      <c r="G129" s="9">
        <v>6</v>
      </c>
      <c r="H129" s="13"/>
      <c r="I129" s="12">
        <f>ROUND((H129*G129),2)</f>
      </c>
      <c r="J129" s="9">
        <v>0</v>
      </c>
      <c r="K129" s="9">
        <f>G129*J129</f>
      </c>
      <c r="L129" s="9">
        <v>0</v>
      </c>
      <c r="M129" s="9">
        <f>G129*L129</f>
      </c>
      <c r="O129">
        <f>rekapitulace!H8</f>
      </c>
      <c r="P129">
        <f>ROUND(O129/100*I129,2)</f>
      </c>
    </row>
    <row r="130" ht="114.75">
      <c r="E130" s="14" t="s">
        <v>234</v>
      </c>
    </row>
    <row r="131" ht="165.75">
      <c r="E131" s="14" t="s">
        <v>238</v>
      </c>
    </row>
    <row r="132" spans="1:16" ht="12.75">
      <c r="A132" s="7">
        <v>36</v>
      </c>
      <c r="B132" s="7" t="s">
        <v>47</v>
      </c>
      <c r="C132" s="7" t="s">
        <v>239</v>
      </c>
      <c r="D132" s="7" t="s">
        <v>49</v>
      </c>
      <c r="E132" s="7" t="s">
        <v>240</v>
      </c>
      <c r="F132" s="7" t="s">
        <v>115</v>
      </c>
      <c r="G132" s="9">
        <v>31</v>
      </c>
      <c r="H132" s="13"/>
      <c r="I132" s="12">
        <f>ROUND((H132*G132),2)</f>
      </c>
      <c r="J132" s="9">
        <v>0</v>
      </c>
      <c r="K132" s="9">
        <f>G132*J132</f>
      </c>
      <c r="L132" s="9">
        <v>0</v>
      </c>
      <c r="M132" s="9">
        <f>G132*L132</f>
      </c>
      <c r="O132">
        <f>rekapitulace!H8</f>
      </c>
      <c r="P132">
        <f>ROUND(O132/100*I132,2)</f>
      </c>
    </row>
    <row r="133" ht="38.25">
      <c r="E133" s="14" t="s">
        <v>241</v>
      </c>
    </row>
    <row r="134" ht="204">
      <c r="E134" s="14" t="s">
        <v>242</v>
      </c>
    </row>
    <row r="135" spans="1:16" ht="12.75">
      <c r="A135" s="7">
        <v>37</v>
      </c>
      <c r="B135" s="7" t="s">
        <v>47</v>
      </c>
      <c r="C135" s="7" t="s">
        <v>243</v>
      </c>
      <c r="D135" s="7" t="s">
        <v>49</v>
      </c>
      <c r="E135" s="7" t="s">
        <v>244</v>
      </c>
      <c r="F135" s="7" t="s">
        <v>115</v>
      </c>
      <c r="G135" s="9">
        <v>110.5</v>
      </c>
      <c r="H135" s="13"/>
      <c r="I135" s="12">
        <f>ROUND((H135*G135),2)</f>
      </c>
      <c r="J135" s="9">
        <v>0</v>
      </c>
      <c r="K135" s="9">
        <f>G135*J135</f>
      </c>
      <c r="L135" s="9">
        <v>0</v>
      </c>
      <c r="M135" s="9">
        <f>G135*L135</f>
      </c>
      <c r="O135">
        <f>rekapitulace!H8</f>
      </c>
      <c r="P135">
        <f>ROUND(O135/100*I135,2)</f>
      </c>
    </row>
    <row r="136" ht="76.5">
      <c r="E136" s="14" t="s">
        <v>245</v>
      </c>
    </row>
    <row r="137" ht="204">
      <c r="E137" s="14" t="s">
        <v>242</v>
      </c>
    </row>
    <row r="138" spans="1:16" ht="12.75">
      <c r="A138" s="7">
        <v>38</v>
      </c>
      <c r="B138" s="7" t="s">
        <v>47</v>
      </c>
      <c r="C138" s="7" t="s">
        <v>246</v>
      </c>
      <c r="D138" s="7" t="s">
        <v>49</v>
      </c>
      <c r="E138" s="7" t="s">
        <v>247</v>
      </c>
      <c r="F138" s="7" t="s">
        <v>124</v>
      </c>
      <c r="G138" s="9">
        <v>503</v>
      </c>
      <c r="H138" s="13"/>
      <c r="I138" s="12">
        <f>ROUND((H138*G138),2)</f>
      </c>
      <c r="J138" s="9">
        <v>0</v>
      </c>
      <c r="K138" s="9">
        <f>G138*J138</f>
      </c>
      <c r="L138" s="9">
        <v>0</v>
      </c>
      <c r="M138" s="9">
        <f>G138*L138</f>
      </c>
      <c r="O138">
        <f>rekapitulace!H8</f>
      </c>
      <c r="P138">
        <f>ROUND(O138/100*I138,2)</f>
      </c>
    </row>
    <row r="139" ht="216.75">
      <c r="E139" s="14" t="s">
        <v>248</v>
      </c>
    </row>
    <row r="140" ht="255">
      <c r="E140" s="14" t="s">
        <v>249</v>
      </c>
    </row>
    <row r="141" spans="1:16" ht="12.75">
      <c r="A141" s="7">
        <v>39</v>
      </c>
      <c r="B141" s="7" t="s">
        <v>47</v>
      </c>
      <c r="C141" s="7" t="s">
        <v>250</v>
      </c>
      <c r="D141" s="7" t="s">
        <v>49</v>
      </c>
      <c r="E141" s="7" t="s">
        <v>251</v>
      </c>
      <c r="F141" s="7" t="s">
        <v>66</v>
      </c>
      <c r="G141" s="9">
        <v>1</v>
      </c>
      <c r="H141" s="13"/>
      <c r="I141" s="12">
        <f>ROUND((H141*G141),2)</f>
      </c>
      <c r="J141" s="9">
        <v>0</v>
      </c>
      <c r="K141" s="9">
        <f>G141*J141</f>
      </c>
      <c r="L141" s="9">
        <v>0</v>
      </c>
      <c r="M141" s="9">
        <f>G141*L141</f>
      </c>
      <c r="O141">
        <f>rekapitulace!H8</f>
      </c>
      <c r="P141">
        <f>ROUND(O141/100*I141,2)</f>
      </c>
    </row>
    <row r="142" ht="63.75">
      <c r="E142" s="14" t="s">
        <v>252</v>
      </c>
    </row>
    <row r="143" ht="409.5">
      <c r="E143" s="14" t="s">
        <v>253</v>
      </c>
    </row>
    <row r="144" spans="1:16" ht="12.75">
      <c r="A144" s="7">
        <v>40</v>
      </c>
      <c r="B144" s="7" t="s">
        <v>47</v>
      </c>
      <c r="C144" s="7" t="s">
        <v>254</v>
      </c>
      <c r="D144" s="7" t="s">
        <v>49</v>
      </c>
      <c r="E144" s="7" t="s">
        <v>255</v>
      </c>
      <c r="F144" s="7" t="s">
        <v>124</v>
      </c>
      <c r="G144" s="9">
        <v>10</v>
      </c>
      <c r="H144" s="13"/>
      <c r="I144" s="12">
        <f>ROUND((H144*G144),2)</f>
      </c>
      <c r="J144" s="9">
        <v>0</v>
      </c>
      <c r="K144" s="9">
        <f>G144*J144</f>
      </c>
      <c r="L144" s="9">
        <v>0</v>
      </c>
      <c r="M144" s="9">
        <f>G144*L144</f>
      </c>
      <c r="O144">
        <f>rekapitulace!H8</f>
      </c>
      <c r="P144">
        <f>ROUND(O144/100*I144,2)</f>
      </c>
    </row>
    <row r="145" ht="63.75">
      <c r="E145" s="14" t="s">
        <v>256</v>
      </c>
    </row>
    <row r="146" ht="344.25">
      <c r="E146" s="14" t="s">
        <v>257</v>
      </c>
    </row>
    <row r="147" spans="1:16" ht="12.75">
      <c r="A147" s="7">
        <v>41</v>
      </c>
      <c r="B147" s="7" t="s">
        <v>47</v>
      </c>
      <c r="C147" s="7" t="s">
        <v>258</v>
      </c>
      <c r="D147" s="7" t="s">
        <v>49</v>
      </c>
      <c r="E147" s="7" t="s">
        <v>259</v>
      </c>
      <c r="F147" s="7" t="s">
        <v>66</v>
      </c>
      <c r="G147" s="9">
        <v>1</v>
      </c>
      <c r="H147" s="13"/>
      <c r="I147" s="12">
        <f>ROUND((H147*G147),2)</f>
      </c>
      <c r="J147" s="9">
        <v>0</v>
      </c>
      <c r="K147" s="9">
        <f>G147*J147</f>
      </c>
      <c r="L147" s="9">
        <v>0</v>
      </c>
      <c r="M147" s="9">
        <f>G147*L147</f>
      </c>
      <c r="O147">
        <f>rekapitulace!H8</f>
      </c>
      <c r="P147">
        <f>ROUND(O147/100*I147,2)</f>
      </c>
    </row>
    <row r="148" ht="89.25">
      <c r="E148" s="14" t="s">
        <v>260</v>
      </c>
    </row>
    <row r="149" ht="357">
      <c r="E149" s="14" t="s">
        <v>261</v>
      </c>
    </row>
    <row r="150" spans="1:16" ht="12.75">
      <c r="A150" s="7">
        <v>42</v>
      </c>
      <c r="B150" s="7" t="s">
        <v>47</v>
      </c>
      <c r="C150" s="7" t="s">
        <v>262</v>
      </c>
      <c r="D150" s="7" t="s">
        <v>49</v>
      </c>
      <c r="E150" s="7" t="s">
        <v>263</v>
      </c>
      <c r="F150" s="7" t="s">
        <v>66</v>
      </c>
      <c r="G150" s="9">
        <v>1</v>
      </c>
      <c r="H150" s="13"/>
      <c r="I150" s="12">
        <f>ROUND((H150*G150),2)</f>
      </c>
      <c r="J150" s="9">
        <v>0</v>
      </c>
      <c r="K150" s="9">
        <f>G150*J150</f>
      </c>
      <c r="L150" s="9">
        <v>0</v>
      </c>
      <c r="M150" s="9">
        <f>G150*L150</f>
      </c>
      <c r="O150">
        <f>rekapitulace!H8</f>
      </c>
      <c r="P150">
        <f>ROUND(O150/100*I150,2)</f>
      </c>
    </row>
    <row r="151" ht="63.75">
      <c r="E151" s="14" t="s">
        <v>264</v>
      </c>
    </row>
    <row r="152" ht="357">
      <c r="E152" s="14" t="s">
        <v>261</v>
      </c>
    </row>
    <row r="153" spans="1:16" ht="12.75">
      <c r="A153" s="7">
        <v>43</v>
      </c>
      <c r="B153" s="7" t="s">
        <v>47</v>
      </c>
      <c r="C153" s="7" t="s">
        <v>265</v>
      </c>
      <c r="D153" s="7" t="s">
        <v>49</v>
      </c>
      <c r="E153" s="7" t="s">
        <v>266</v>
      </c>
      <c r="F153" s="7" t="s">
        <v>124</v>
      </c>
      <c r="G153" s="9">
        <v>62.5</v>
      </c>
      <c r="H153" s="13"/>
      <c r="I153" s="12">
        <f>ROUND((H153*G153),2)</f>
      </c>
      <c r="J153" s="9">
        <v>0</v>
      </c>
      <c r="K153" s="9">
        <f>G153*J153</f>
      </c>
      <c r="L153" s="9">
        <v>0</v>
      </c>
      <c r="M153" s="9">
        <f>G153*L153</f>
      </c>
      <c r="O153">
        <f>rekapitulace!H8</f>
      </c>
      <c r="P153">
        <f>ROUND(O153/100*I153,2)</f>
      </c>
    </row>
    <row r="154" ht="89.25">
      <c r="E154" s="14" t="s">
        <v>267</v>
      </c>
    </row>
    <row r="155" ht="140.25">
      <c r="E155" s="14" t="s">
        <v>268</v>
      </c>
    </row>
    <row r="156" spans="1:16" ht="12.75">
      <c r="A156" s="7">
        <v>44</v>
      </c>
      <c r="B156" s="7" t="s">
        <v>47</v>
      </c>
      <c r="C156" s="7" t="s">
        <v>269</v>
      </c>
      <c r="D156" s="7" t="s">
        <v>49</v>
      </c>
      <c r="E156" s="7" t="s">
        <v>270</v>
      </c>
      <c r="F156" s="7" t="s">
        <v>124</v>
      </c>
      <c r="G156" s="9">
        <v>62.5</v>
      </c>
      <c r="H156" s="13"/>
      <c r="I156" s="12">
        <f>ROUND((H156*G156),2)</f>
      </c>
      <c r="J156" s="9">
        <v>0</v>
      </c>
      <c r="K156" s="9">
        <f>G156*J156</f>
      </c>
      <c r="L156" s="9">
        <v>0</v>
      </c>
      <c r="M156" s="9">
        <f>G156*L156</f>
      </c>
      <c r="O156">
        <f>rekapitulace!H8</f>
      </c>
      <c r="P156">
        <f>ROUND(O156/100*I156,2)</f>
      </c>
    </row>
    <row r="157" ht="89.25">
      <c r="E157" s="14" t="s">
        <v>267</v>
      </c>
    </row>
    <row r="158" ht="242.25">
      <c r="E158" s="14" t="s">
        <v>271</v>
      </c>
    </row>
    <row r="159" spans="1:16" ht="12.75">
      <c r="A159" s="7">
        <v>45</v>
      </c>
      <c r="B159" s="7" t="s">
        <v>47</v>
      </c>
      <c r="C159" s="7" t="s">
        <v>272</v>
      </c>
      <c r="D159" s="7" t="s">
        <v>49</v>
      </c>
      <c r="E159" s="7" t="s">
        <v>273</v>
      </c>
      <c r="F159" s="7" t="s">
        <v>104</v>
      </c>
      <c r="G159" s="9">
        <v>48</v>
      </c>
      <c r="H159" s="13"/>
      <c r="I159" s="12">
        <f>ROUND((H159*G159),2)</f>
      </c>
      <c r="J159" s="9">
        <v>0</v>
      </c>
      <c r="K159" s="9">
        <f>G159*J159</f>
      </c>
      <c r="L159" s="9">
        <v>0</v>
      </c>
      <c r="M159" s="9">
        <f>G159*L159</f>
      </c>
      <c r="O159">
        <f>rekapitulace!H8</f>
      </c>
      <c r="P159">
        <f>ROUND(O159/100*I159,2)</f>
      </c>
    </row>
    <row r="160" ht="51">
      <c r="E160" s="14" t="s">
        <v>274</v>
      </c>
    </row>
    <row r="161" ht="409.5">
      <c r="E161" s="14" t="s">
        <v>275</v>
      </c>
    </row>
    <row r="162" spans="1:16" ht="12.75" customHeight="1">
      <c r="A162" s="15"/>
      <c r="B162" s="15"/>
      <c r="C162" s="15" t="s">
        <v>44</v>
      </c>
      <c r="D162" s="15"/>
      <c r="E162" s="15" t="s">
        <v>223</v>
      </c>
      <c r="F162" s="15"/>
      <c r="G162" s="15"/>
      <c r="H162" s="15"/>
      <c r="I162" s="15">
        <f>SUM(I120:I161)</f>
      </c>
      <c r="J162" s="15"/>
      <c r="K162" s="15"/>
      <c r="L162" s="15"/>
      <c r="M162" s="15"/>
      <c r="P162">
        <f>SUM(P120:P161)</f>
      </c>
    </row>
    <row r="164" spans="1:16" ht="12.75" customHeight="1">
      <c r="A164" s="15"/>
      <c r="B164" s="15"/>
      <c r="C164" s="15"/>
      <c r="D164" s="15"/>
      <c r="E164" s="15" t="s">
        <v>85</v>
      </c>
      <c r="F164" s="15"/>
      <c r="G164" s="15"/>
      <c r="H164" s="15"/>
      <c r="I164" s="15">
        <f>+I21+I66+I75+I102+I117+I162</f>
      </c>
      <c r="J164" s="15"/>
      <c r="K164" s="15"/>
      <c r="L164" s="15"/>
      <c r="M164" s="15"/>
      <c r="P164">
        <f>+P21+P66+P75+P102+P117+P162</f>
      </c>
    </row>
    <row r="166" spans="1:13" ht="12.75" customHeight="1">
      <c r="A166" s="15" t="s">
        <v>86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ht="12.75" customHeight="1">
      <c r="A167" s="15"/>
      <c r="B167" s="15"/>
      <c r="C167" s="15"/>
      <c r="D167" s="15"/>
      <c r="E167" s="15" t="s">
        <v>87</v>
      </c>
      <c r="F167" s="15"/>
      <c r="G167" s="15"/>
      <c r="H167" s="15"/>
      <c r="I167" s="15"/>
      <c r="J167" s="15"/>
      <c r="K167" s="15"/>
      <c r="L167" s="15"/>
      <c r="M167" s="15"/>
    </row>
    <row r="168" spans="1:16" ht="12.75" customHeight="1">
      <c r="A168" s="15"/>
      <c r="B168" s="15"/>
      <c r="C168" s="15"/>
      <c r="D168" s="15"/>
      <c r="E168" s="15" t="s">
        <v>88</v>
      </c>
      <c r="F168" s="15"/>
      <c r="G168" s="15"/>
      <c r="H168" s="15"/>
      <c r="I168" s="15">
        <v>0</v>
      </c>
      <c r="J168" s="15"/>
      <c r="K168" s="15"/>
      <c r="L168" s="15"/>
      <c r="M168" s="15"/>
      <c r="P168">
        <v>0</v>
      </c>
    </row>
    <row r="169" spans="1:13" ht="12.75" customHeight="1">
      <c r="A169" s="15"/>
      <c r="B169" s="15"/>
      <c r="C169" s="15"/>
      <c r="D169" s="15"/>
      <c r="E169" s="15" t="s">
        <v>89</v>
      </c>
      <c r="F169" s="15"/>
      <c r="G169" s="15"/>
      <c r="H169" s="15"/>
      <c r="I169" s="15"/>
      <c r="J169" s="15"/>
      <c r="K169" s="15"/>
      <c r="L169" s="15"/>
      <c r="M169" s="15"/>
    </row>
    <row r="170" spans="1:16" ht="12.75" customHeight="1">
      <c r="A170" s="15"/>
      <c r="B170" s="15"/>
      <c r="C170" s="15"/>
      <c r="D170" s="15"/>
      <c r="E170" s="15" t="s">
        <v>90</v>
      </c>
      <c r="F170" s="15"/>
      <c r="G170" s="15"/>
      <c r="H170" s="15"/>
      <c r="I170" s="15">
        <v>0</v>
      </c>
      <c r="J170" s="15"/>
      <c r="K170" s="15"/>
      <c r="L170" s="15"/>
      <c r="M170" s="15"/>
      <c r="P170">
        <v>0</v>
      </c>
    </row>
    <row r="171" spans="1:16" ht="12.75" customHeight="1">
      <c r="A171" s="15"/>
      <c r="B171" s="15"/>
      <c r="C171" s="15"/>
      <c r="D171" s="15"/>
      <c r="E171" s="15" t="s">
        <v>91</v>
      </c>
      <c r="F171" s="15"/>
      <c r="G171" s="15"/>
      <c r="H171" s="15"/>
      <c r="I171" s="15">
        <f>I168+I170</f>
      </c>
      <c r="J171" s="15"/>
      <c r="K171" s="15"/>
      <c r="L171" s="15"/>
      <c r="M171" s="15"/>
      <c r="P171">
        <f>P168+P170</f>
      </c>
    </row>
    <row r="173" spans="1:16" ht="12.75" customHeight="1">
      <c r="A173" s="15"/>
      <c r="B173" s="15"/>
      <c r="C173" s="15"/>
      <c r="D173" s="15"/>
      <c r="E173" s="15" t="s">
        <v>91</v>
      </c>
      <c r="F173" s="15"/>
      <c r="G173" s="15"/>
      <c r="H173" s="15"/>
      <c r="I173" s="15">
        <f>I164+I171</f>
      </c>
      <c r="J173" s="15"/>
      <c r="K173" s="15"/>
      <c r="L173" s="15"/>
      <c r="M173" s="15"/>
      <c r="P173">
        <f>P164+P171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276</v>
      </c>
      <c r="D5" s="5"/>
      <c r="E5" s="5" t="s">
        <v>277</v>
      </c>
    </row>
    <row r="6" spans="1:5" ht="12.75" customHeight="1">
      <c r="A6" t="s">
        <v>18</v>
      </c>
      <c r="C6" s="5" t="s">
        <v>276</v>
      </c>
      <c r="D6" s="5"/>
      <c r="E6" s="5" t="s">
        <v>277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J8" s="4" t="s">
        <v>35</v>
      </c>
      <c r="K8" s="4"/>
      <c r="L8" s="4" t="s">
        <v>36</v>
      </c>
      <c r="M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J9" s="4" t="s">
        <v>32</v>
      </c>
      <c r="K9" s="4" t="s">
        <v>33</v>
      </c>
      <c r="L9" s="4" t="s">
        <v>32</v>
      </c>
      <c r="M9" s="4" t="s">
        <v>33</v>
      </c>
      <c r="O9" t="s">
        <v>11</v>
      </c>
    </row>
    <row r="10" spans="1:13" ht="14.25">
      <c r="A10" s="4" t="s">
        <v>24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40</v>
      </c>
      <c r="D11" s="8"/>
      <c r="E11" s="8" t="s">
        <v>176</v>
      </c>
      <c r="F11" s="8"/>
      <c r="G11" s="10"/>
      <c r="H11" s="8"/>
      <c r="I11" s="10"/>
    </row>
    <row r="12" spans="1:16" ht="12.75">
      <c r="A12" s="7">
        <v>1</v>
      </c>
      <c r="B12" s="7" t="s">
        <v>47</v>
      </c>
      <c r="C12" s="7" t="s">
        <v>189</v>
      </c>
      <c r="D12" s="7" t="s">
        <v>62</v>
      </c>
      <c r="E12" s="7" t="s">
        <v>190</v>
      </c>
      <c r="F12" s="7" t="s">
        <v>115</v>
      </c>
      <c r="G12" s="9">
        <v>144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114.75">
      <c r="E13" s="14" t="s">
        <v>278</v>
      </c>
    </row>
    <row r="14" ht="409.5">
      <c r="E14" s="14" t="s">
        <v>192</v>
      </c>
    </row>
    <row r="15" spans="1:16" ht="12.75">
      <c r="A15" s="7">
        <v>2</v>
      </c>
      <c r="B15" s="7" t="s">
        <v>47</v>
      </c>
      <c r="C15" s="7" t="s">
        <v>279</v>
      </c>
      <c r="D15" s="7" t="s">
        <v>49</v>
      </c>
      <c r="E15" s="7" t="s">
        <v>280</v>
      </c>
      <c r="F15" s="7" t="s">
        <v>115</v>
      </c>
      <c r="G15" s="9">
        <v>44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102">
      <c r="E16" s="14" t="s">
        <v>281</v>
      </c>
    </row>
    <row r="17" ht="409.5">
      <c r="E17" s="14" t="s">
        <v>282</v>
      </c>
    </row>
    <row r="18" spans="1:16" ht="12.75" customHeight="1">
      <c r="A18" s="15"/>
      <c r="B18" s="15"/>
      <c r="C18" s="15" t="s">
        <v>40</v>
      </c>
      <c r="D18" s="15"/>
      <c r="E18" s="15" t="s">
        <v>176</v>
      </c>
      <c r="F18" s="15"/>
      <c r="G18" s="15"/>
      <c r="H18" s="15"/>
      <c r="I18" s="15">
        <f>SUM(I12:I17)</f>
      </c>
      <c r="J18" s="15"/>
      <c r="K18" s="15"/>
      <c r="L18" s="15"/>
      <c r="M18" s="15"/>
      <c r="P18">
        <f>SUM(P12:P17)</f>
      </c>
    </row>
    <row r="20" spans="1:16" ht="12.75" customHeight="1">
      <c r="A20" s="15"/>
      <c r="B20" s="15"/>
      <c r="C20" s="15"/>
      <c r="D20" s="15"/>
      <c r="E20" s="15" t="s">
        <v>85</v>
      </c>
      <c r="F20" s="15"/>
      <c r="G20" s="15"/>
      <c r="H20" s="15"/>
      <c r="I20" s="15">
        <f>+I18</f>
      </c>
      <c r="J20" s="15"/>
      <c r="K20" s="15"/>
      <c r="L20" s="15"/>
      <c r="M20" s="15"/>
      <c r="P20">
        <f>+P18</f>
      </c>
    </row>
    <row r="22" spans="1:13" ht="12.75" customHeight="1">
      <c r="A22" s="15" t="s">
        <v>86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 customHeight="1">
      <c r="A23" s="15"/>
      <c r="B23" s="15"/>
      <c r="C23" s="15"/>
      <c r="D23" s="15"/>
      <c r="E23" s="15" t="s">
        <v>87</v>
      </c>
      <c r="F23" s="15"/>
      <c r="G23" s="15"/>
      <c r="H23" s="15"/>
      <c r="I23" s="15"/>
      <c r="J23" s="15"/>
      <c r="K23" s="15"/>
      <c r="L23" s="15"/>
      <c r="M23" s="15"/>
    </row>
    <row r="24" spans="1:16" ht="12.75" customHeight="1">
      <c r="A24" s="15"/>
      <c r="B24" s="15"/>
      <c r="C24" s="15"/>
      <c r="D24" s="15"/>
      <c r="E24" s="15" t="s">
        <v>88</v>
      </c>
      <c r="F24" s="15"/>
      <c r="G24" s="15"/>
      <c r="H24" s="15"/>
      <c r="I24" s="15">
        <v>0</v>
      </c>
      <c r="J24" s="15"/>
      <c r="K24" s="15"/>
      <c r="L24" s="15"/>
      <c r="M24" s="15"/>
      <c r="P24">
        <v>0</v>
      </c>
    </row>
    <row r="25" spans="1:13" ht="12.75" customHeight="1">
      <c r="A25" s="15"/>
      <c r="B25" s="15"/>
      <c r="C25" s="15"/>
      <c r="D25" s="15"/>
      <c r="E25" s="15" t="s">
        <v>89</v>
      </c>
      <c r="F25" s="15"/>
      <c r="G25" s="15"/>
      <c r="H25" s="15"/>
      <c r="I25" s="15"/>
      <c r="J25" s="15"/>
      <c r="K25" s="15"/>
      <c r="L25" s="15"/>
      <c r="M25" s="15"/>
    </row>
    <row r="26" spans="1:16" ht="12.75" customHeight="1">
      <c r="A26" s="15"/>
      <c r="B26" s="15"/>
      <c r="C26" s="15"/>
      <c r="D26" s="15"/>
      <c r="E26" s="15" t="s">
        <v>90</v>
      </c>
      <c r="F26" s="15"/>
      <c r="G26" s="15"/>
      <c r="H26" s="15"/>
      <c r="I26" s="15">
        <v>0</v>
      </c>
      <c r="J26" s="15"/>
      <c r="K26" s="15"/>
      <c r="L26" s="15"/>
      <c r="M26" s="15"/>
      <c r="P26">
        <v>0</v>
      </c>
    </row>
    <row r="27" spans="1:16" ht="12.75" customHeight="1">
      <c r="A27" s="15"/>
      <c r="B27" s="15"/>
      <c r="C27" s="15"/>
      <c r="D27" s="15"/>
      <c r="E27" s="15" t="s">
        <v>91</v>
      </c>
      <c r="F27" s="15"/>
      <c r="G27" s="15"/>
      <c r="H27" s="15"/>
      <c r="I27" s="15">
        <f>I24+I26</f>
      </c>
      <c r="J27" s="15"/>
      <c r="K27" s="15"/>
      <c r="L27" s="15"/>
      <c r="M27" s="15"/>
      <c r="P27">
        <f>P24+P26</f>
      </c>
    </row>
    <row r="29" spans="1:16" ht="12.75" customHeight="1">
      <c r="A29" s="15"/>
      <c r="B29" s="15"/>
      <c r="C29" s="15"/>
      <c r="D29" s="15"/>
      <c r="E29" s="15" t="s">
        <v>91</v>
      </c>
      <c r="F29" s="15"/>
      <c r="G29" s="15"/>
      <c r="H29" s="15"/>
      <c r="I29" s="15">
        <f>I20+I27</f>
      </c>
      <c r="J29" s="15"/>
      <c r="K29" s="15"/>
      <c r="L29" s="15"/>
      <c r="M29" s="15"/>
      <c r="P29">
        <f>P20+P27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283</v>
      </c>
      <c r="D5" s="5"/>
      <c r="E5" s="5" t="s">
        <v>284</v>
      </c>
    </row>
    <row r="6" spans="1:5" ht="12.75" customHeight="1">
      <c r="A6" t="s">
        <v>18</v>
      </c>
      <c r="C6" s="5" t="s">
        <v>283</v>
      </c>
      <c r="D6" s="5"/>
      <c r="E6" s="5" t="s">
        <v>284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J8" s="4" t="s">
        <v>35</v>
      </c>
      <c r="K8" s="4"/>
      <c r="L8" s="4" t="s">
        <v>36</v>
      </c>
      <c r="M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J9" s="4" t="s">
        <v>32</v>
      </c>
      <c r="K9" s="4" t="s">
        <v>33</v>
      </c>
      <c r="L9" s="4" t="s">
        <v>32</v>
      </c>
      <c r="M9" s="4" t="s">
        <v>33</v>
      </c>
      <c r="O9" t="s">
        <v>11</v>
      </c>
    </row>
    <row r="10" spans="1:13" ht="14.25">
      <c r="A10" s="4" t="s">
        <v>24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46</v>
      </c>
      <c r="D11" s="8"/>
      <c r="E11" s="8" t="s">
        <v>45</v>
      </c>
      <c r="F11" s="8"/>
      <c r="G11" s="10"/>
      <c r="H11" s="8"/>
      <c r="I11" s="10"/>
    </row>
    <row r="12" spans="1:16" ht="12.75">
      <c r="A12" s="7">
        <v>1</v>
      </c>
      <c r="B12" s="7" t="s">
        <v>47</v>
      </c>
      <c r="C12" s="7" t="s">
        <v>102</v>
      </c>
      <c r="D12" s="7" t="s">
        <v>49</v>
      </c>
      <c r="E12" s="7" t="s">
        <v>103</v>
      </c>
      <c r="F12" s="7" t="s">
        <v>104</v>
      </c>
      <c r="G12" s="9">
        <v>36.5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89.25">
      <c r="E13" s="14" t="s">
        <v>285</v>
      </c>
    </row>
    <row r="14" ht="153">
      <c r="E14" s="14" t="s">
        <v>106</v>
      </c>
    </row>
    <row r="15" spans="1:16" ht="12.75" customHeight="1">
      <c r="A15" s="15"/>
      <c r="B15" s="15"/>
      <c r="C15" s="15" t="s">
        <v>46</v>
      </c>
      <c r="D15" s="15"/>
      <c r="E15" s="15" t="s">
        <v>45</v>
      </c>
      <c r="F15" s="15"/>
      <c r="G15" s="15"/>
      <c r="H15" s="15"/>
      <c r="I15" s="15">
        <f>SUM(I12:I14)</f>
      </c>
      <c r="J15" s="15"/>
      <c r="K15" s="15"/>
      <c r="L15" s="15"/>
      <c r="M15" s="15"/>
      <c r="P15">
        <f>SUM(P12:P14)</f>
      </c>
    </row>
    <row r="17" spans="1:9" ht="12.75" customHeight="1">
      <c r="A17" s="8"/>
      <c r="B17" s="8"/>
      <c r="C17" s="8" t="s">
        <v>24</v>
      </c>
      <c r="D17" s="8"/>
      <c r="E17" s="8" t="s">
        <v>112</v>
      </c>
      <c r="F17" s="8"/>
      <c r="G17" s="10"/>
      <c r="H17" s="8"/>
      <c r="I17" s="10"/>
    </row>
    <row r="18" spans="1:16" ht="12.75">
      <c r="A18" s="7">
        <v>2</v>
      </c>
      <c r="B18" s="7" t="s">
        <v>47</v>
      </c>
      <c r="C18" s="7" t="s">
        <v>126</v>
      </c>
      <c r="D18" s="7" t="s">
        <v>49</v>
      </c>
      <c r="E18" s="7" t="s">
        <v>127</v>
      </c>
      <c r="F18" s="7" t="s">
        <v>115</v>
      </c>
      <c r="G18" s="9">
        <v>220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114.75">
      <c r="E19" s="14" t="s">
        <v>286</v>
      </c>
    </row>
    <row r="20" ht="102">
      <c r="E20" s="14" t="s">
        <v>129</v>
      </c>
    </row>
    <row r="21" spans="1:16" ht="12.75">
      <c r="A21" s="7">
        <v>3</v>
      </c>
      <c r="B21" s="7" t="s">
        <v>47</v>
      </c>
      <c r="C21" s="7" t="s">
        <v>130</v>
      </c>
      <c r="D21" s="7" t="s">
        <v>49</v>
      </c>
      <c r="E21" s="7" t="s">
        <v>131</v>
      </c>
      <c r="F21" s="7" t="s">
        <v>104</v>
      </c>
      <c r="G21" s="9">
        <v>11.6</v>
      </c>
      <c r="H21" s="13"/>
      <c r="I21" s="12">
        <f>ROUND((H21*G21),2)</f>
      </c>
      <c r="J21" s="9">
        <v>0</v>
      </c>
      <c r="K21" s="9">
        <f>G21*J21</f>
      </c>
      <c r="L21" s="9">
        <v>0</v>
      </c>
      <c r="M21" s="9">
        <f>G21*L21</f>
      </c>
      <c r="O21">
        <f>rekapitulace!H8</f>
      </c>
      <c r="P21">
        <f>ROUND(O21/100*I21,2)</f>
      </c>
    </row>
    <row r="22" ht="267.75">
      <c r="E22" s="14" t="s">
        <v>287</v>
      </c>
    </row>
    <row r="23" ht="409.5">
      <c r="E23" s="14" t="s">
        <v>121</v>
      </c>
    </row>
    <row r="24" spans="1:16" ht="12.75">
      <c r="A24" s="7">
        <v>4</v>
      </c>
      <c r="B24" s="7" t="s">
        <v>47</v>
      </c>
      <c r="C24" s="7" t="s">
        <v>130</v>
      </c>
      <c r="D24" s="7" t="s">
        <v>133</v>
      </c>
      <c r="E24" s="7" t="s">
        <v>134</v>
      </c>
      <c r="F24" s="7" t="s">
        <v>104</v>
      </c>
      <c r="G24" s="9">
        <v>6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ROUND(O24/100*I24,2)</f>
      </c>
    </row>
    <row r="25" ht="114.75">
      <c r="E25" s="14" t="s">
        <v>288</v>
      </c>
    </row>
    <row r="26" ht="409.5">
      <c r="E26" s="14" t="s">
        <v>121</v>
      </c>
    </row>
    <row r="27" spans="1:16" ht="12.75">
      <c r="A27" s="7">
        <v>5</v>
      </c>
      <c r="B27" s="7" t="s">
        <v>47</v>
      </c>
      <c r="C27" s="7" t="s">
        <v>136</v>
      </c>
      <c r="D27" s="7" t="s">
        <v>49</v>
      </c>
      <c r="E27" s="7" t="s">
        <v>289</v>
      </c>
      <c r="F27" s="7" t="s">
        <v>104</v>
      </c>
      <c r="G27" s="9">
        <v>32.5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ROUND(O27/100*I27,2)</f>
      </c>
    </row>
    <row r="28" ht="76.5">
      <c r="E28" s="14" t="s">
        <v>290</v>
      </c>
    </row>
    <row r="29" ht="409.5">
      <c r="E29" s="14" t="s">
        <v>139</v>
      </c>
    </row>
    <row r="30" spans="1:16" ht="12.75">
      <c r="A30" s="7">
        <v>6</v>
      </c>
      <c r="B30" s="7" t="s">
        <v>47</v>
      </c>
      <c r="C30" s="7" t="s">
        <v>140</v>
      </c>
      <c r="D30" s="7" t="s">
        <v>49</v>
      </c>
      <c r="E30" s="7" t="s">
        <v>291</v>
      </c>
      <c r="F30" s="7" t="s">
        <v>115</v>
      </c>
      <c r="G30" s="9">
        <v>40</v>
      </c>
      <c r="H30" s="13"/>
      <c r="I30" s="12">
        <f>ROUND((H30*G30),2)</f>
      </c>
      <c r="J30" s="9">
        <v>0</v>
      </c>
      <c r="K30" s="9">
        <f>G30*J30</f>
      </c>
      <c r="L30" s="9">
        <v>0</v>
      </c>
      <c r="M30" s="9">
        <f>G30*L30</f>
      </c>
      <c r="O30">
        <f>rekapitulace!H8</f>
      </c>
      <c r="P30">
        <f>ROUND(O30/100*I30,2)</f>
      </c>
    </row>
    <row r="31" ht="63.75">
      <c r="E31" s="14" t="s">
        <v>292</v>
      </c>
    </row>
    <row r="32" ht="409.5">
      <c r="E32" s="14" t="s">
        <v>143</v>
      </c>
    </row>
    <row r="33" spans="1:16" ht="12.75">
      <c r="A33" s="7">
        <v>7</v>
      </c>
      <c r="B33" s="7" t="s">
        <v>47</v>
      </c>
      <c r="C33" s="7" t="s">
        <v>293</v>
      </c>
      <c r="D33" s="7" t="s">
        <v>49</v>
      </c>
      <c r="E33" s="7" t="s">
        <v>294</v>
      </c>
      <c r="F33" s="7" t="s">
        <v>104</v>
      </c>
      <c r="G33" s="9">
        <v>0.528</v>
      </c>
      <c r="H33" s="13"/>
      <c r="I33" s="12">
        <f>ROUND((H33*G33),2)</f>
      </c>
      <c r="J33" s="9">
        <v>0</v>
      </c>
      <c r="K33" s="9">
        <f>G33*J33</f>
      </c>
      <c r="L33" s="9">
        <v>0</v>
      </c>
      <c r="M33" s="9">
        <f>G33*L33</f>
      </c>
      <c r="O33">
        <f>rekapitulace!H8</f>
      </c>
      <c r="P33">
        <f>ROUND(O33/100*I33,2)</f>
      </c>
    </row>
    <row r="34" ht="38.25">
      <c r="E34" s="14" t="s">
        <v>295</v>
      </c>
    </row>
    <row r="35" ht="409.5">
      <c r="E35" s="14" t="s">
        <v>296</v>
      </c>
    </row>
    <row r="36" spans="1:16" ht="12.75">
      <c r="A36" s="7">
        <v>8</v>
      </c>
      <c r="B36" s="7" t="s">
        <v>47</v>
      </c>
      <c r="C36" s="7" t="s">
        <v>148</v>
      </c>
      <c r="D36" s="7" t="s">
        <v>49</v>
      </c>
      <c r="E36" s="7" t="s">
        <v>149</v>
      </c>
      <c r="F36" s="7" t="s">
        <v>104</v>
      </c>
      <c r="G36" s="9">
        <v>14.3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63.75">
      <c r="E37" s="14" t="s">
        <v>297</v>
      </c>
    </row>
    <row r="38" ht="409.5">
      <c r="E38" s="14" t="s">
        <v>151</v>
      </c>
    </row>
    <row r="39" spans="1:16" ht="12.75">
      <c r="A39" s="7">
        <v>9</v>
      </c>
      <c r="B39" s="7" t="s">
        <v>47</v>
      </c>
      <c r="C39" s="7" t="s">
        <v>298</v>
      </c>
      <c r="D39" s="7" t="s">
        <v>49</v>
      </c>
      <c r="E39" s="7" t="s">
        <v>299</v>
      </c>
      <c r="F39" s="7" t="s">
        <v>115</v>
      </c>
      <c r="G39" s="9">
        <v>53.5</v>
      </c>
      <c r="H39" s="13"/>
      <c r="I39" s="12">
        <f>ROUND((H39*G39),2)</f>
      </c>
      <c r="J39" s="9">
        <v>0</v>
      </c>
      <c r="K39" s="9">
        <f>G39*J39</f>
      </c>
      <c r="L39" s="9">
        <v>0</v>
      </c>
      <c r="M39" s="9">
        <f>G39*L39</f>
      </c>
      <c r="O39">
        <f>rekapitulace!H8</f>
      </c>
      <c r="P39">
        <f>ROUND(O39/100*I39,2)</f>
      </c>
    </row>
    <row r="40" ht="51">
      <c r="E40" s="14" t="s">
        <v>300</v>
      </c>
    </row>
    <row r="41" ht="153">
      <c r="E41" s="14" t="s">
        <v>301</v>
      </c>
    </row>
    <row r="42" spans="1:16" ht="12.75">
      <c r="A42" s="7">
        <v>10</v>
      </c>
      <c r="B42" s="7" t="s">
        <v>47</v>
      </c>
      <c r="C42" s="7" t="s">
        <v>302</v>
      </c>
      <c r="D42" s="7" t="s">
        <v>49</v>
      </c>
      <c r="E42" s="7" t="s">
        <v>303</v>
      </c>
      <c r="F42" s="7" t="s">
        <v>115</v>
      </c>
      <c r="G42" s="9">
        <v>77.5</v>
      </c>
      <c r="H42" s="13"/>
      <c r="I42" s="12">
        <f>ROUND((H42*G42),2)</f>
      </c>
      <c r="J42" s="9">
        <v>0</v>
      </c>
      <c r="K42" s="9">
        <f>G42*J42</f>
      </c>
      <c r="L42" s="9">
        <v>0</v>
      </c>
      <c r="M42" s="9">
        <f>G42*L42</f>
      </c>
      <c r="O42">
        <f>rekapitulace!H8</f>
      </c>
      <c r="P42">
        <f>ROUND(O42/100*I42,2)</f>
      </c>
    </row>
    <row r="43" ht="63.75">
      <c r="E43" s="14" t="s">
        <v>304</v>
      </c>
    </row>
    <row r="44" ht="204">
      <c r="E44" s="14" t="s">
        <v>305</v>
      </c>
    </row>
    <row r="45" spans="1:16" ht="12.75">
      <c r="A45" s="7">
        <v>11</v>
      </c>
      <c r="B45" s="7" t="s">
        <v>47</v>
      </c>
      <c r="C45" s="7" t="s">
        <v>164</v>
      </c>
      <c r="D45" s="7" t="s">
        <v>49</v>
      </c>
      <c r="E45" s="7" t="s">
        <v>165</v>
      </c>
      <c r="F45" s="7" t="s">
        <v>115</v>
      </c>
      <c r="G45" s="9">
        <v>4.25</v>
      </c>
      <c r="H45" s="13"/>
      <c r="I45" s="12">
        <f>ROUND((H45*G45),2)</f>
      </c>
      <c r="J45" s="9">
        <v>0</v>
      </c>
      <c r="K45" s="9">
        <f>G45*J45</f>
      </c>
      <c r="L45" s="9">
        <v>0</v>
      </c>
      <c r="M45" s="9">
        <f>G45*L45</f>
      </c>
      <c r="O45">
        <f>rekapitulace!H8</f>
      </c>
      <c r="P45">
        <f>ROUND(O45/100*I45,2)</f>
      </c>
    </row>
    <row r="46" ht="63.75">
      <c r="E46" s="14" t="s">
        <v>306</v>
      </c>
    </row>
    <row r="47" ht="178.5">
      <c r="E47" s="14" t="s">
        <v>166</v>
      </c>
    </row>
    <row r="48" spans="1:16" ht="12.75" customHeight="1">
      <c r="A48" s="15"/>
      <c r="B48" s="15"/>
      <c r="C48" s="15" t="s">
        <v>24</v>
      </c>
      <c r="D48" s="15"/>
      <c r="E48" s="15" t="s">
        <v>112</v>
      </c>
      <c r="F48" s="15"/>
      <c r="G48" s="15"/>
      <c r="H48" s="15"/>
      <c r="I48" s="15">
        <f>SUM(I18:I47)</f>
      </c>
      <c r="J48" s="15"/>
      <c r="K48" s="15"/>
      <c r="L48" s="15"/>
      <c r="M48" s="15"/>
      <c r="P48">
        <f>SUM(P18:P47)</f>
      </c>
    </row>
    <row r="50" spans="1:9" ht="12.75" customHeight="1">
      <c r="A50" s="8"/>
      <c r="B50" s="8"/>
      <c r="C50" s="8" t="s">
        <v>40</v>
      </c>
      <c r="D50" s="8"/>
      <c r="E50" s="8" t="s">
        <v>176</v>
      </c>
      <c r="F50" s="8"/>
      <c r="G50" s="10"/>
      <c r="H50" s="8"/>
      <c r="I50" s="10"/>
    </row>
    <row r="51" spans="1:16" ht="12.75">
      <c r="A51" s="7">
        <v>12</v>
      </c>
      <c r="B51" s="7" t="s">
        <v>47</v>
      </c>
      <c r="C51" s="7" t="s">
        <v>181</v>
      </c>
      <c r="D51" s="7" t="s">
        <v>49</v>
      </c>
      <c r="E51" s="7" t="s">
        <v>182</v>
      </c>
      <c r="F51" s="7" t="s">
        <v>115</v>
      </c>
      <c r="G51" s="9">
        <v>178</v>
      </c>
      <c r="H51" s="13"/>
      <c r="I51" s="12">
        <f>ROUND((H51*G51),2)</f>
      </c>
      <c r="J51" s="9">
        <v>0</v>
      </c>
      <c r="K51" s="9">
        <f>G51*J51</f>
      </c>
      <c r="L51" s="9">
        <v>0</v>
      </c>
      <c r="M51" s="9">
        <f>G51*L51</f>
      </c>
      <c r="O51">
        <f>rekapitulace!H8</f>
      </c>
      <c r="P51">
        <f>ROUND(O51/100*I51,2)</f>
      </c>
    </row>
    <row r="52" ht="191.25">
      <c r="E52" s="14" t="s">
        <v>307</v>
      </c>
    </row>
    <row r="53" ht="331.5">
      <c r="E53" s="14" t="s">
        <v>184</v>
      </c>
    </row>
    <row r="54" spans="1:16" ht="12.75">
      <c r="A54" s="7">
        <v>13</v>
      </c>
      <c r="B54" s="7" t="s">
        <v>47</v>
      </c>
      <c r="C54" s="7" t="s">
        <v>185</v>
      </c>
      <c r="D54" s="7" t="s">
        <v>49</v>
      </c>
      <c r="E54" s="7" t="s">
        <v>186</v>
      </c>
      <c r="F54" s="7" t="s">
        <v>115</v>
      </c>
      <c r="G54" s="9">
        <v>240</v>
      </c>
      <c r="H54" s="13"/>
      <c r="I54" s="12">
        <f>ROUND((H54*G54),2)</f>
      </c>
      <c r="J54" s="9">
        <v>0</v>
      </c>
      <c r="K54" s="9">
        <f>G54*J54</f>
      </c>
      <c r="L54" s="9">
        <v>0</v>
      </c>
      <c r="M54" s="9">
        <f>G54*L54</f>
      </c>
      <c r="O54">
        <f>rekapitulace!H8</f>
      </c>
      <c r="P54">
        <f>ROUND(O54/100*I54,2)</f>
      </c>
    </row>
    <row r="55" ht="153">
      <c r="E55" s="14" t="s">
        <v>308</v>
      </c>
    </row>
    <row r="56" ht="409.5">
      <c r="E56" s="14" t="s">
        <v>188</v>
      </c>
    </row>
    <row r="57" spans="1:16" ht="12.75">
      <c r="A57" s="7">
        <v>14</v>
      </c>
      <c r="B57" s="7" t="s">
        <v>309</v>
      </c>
      <c r="C57" s="7" t="s">
        <v>189</v>
      </c>
      <c r="D57" s="7" t="s">
        <v>49</v>
      </c>
      <c r="E57" s="7" t="s">
        <v>190</v>
      </c>
      <c r="F57" s="7" t="s">
        <v>115</v>
      </c>
      <c r="G57" s="9">
        <v>60</v>
      </c>
      <c r="H57" s="13"/>
      <c r="I57" s="12">
        <f>ROUND((H57*G57),2)</f>
      </c>
      <c r="J57" s="9">
        <v>0</v>
      </c>
      <c r="K57" s="9">
        <f>G57*J57</f>
      </c>
      <c r="L57" s="9">
        <v>0</v>
      </c>
      <c r="M57" s="9">
        <f>G57*L57</f>
      </c>
      <c r="O57">
        <f>rekapitulace!H8</f>
      </c>
      <c r="P57">
        <f>ROUND(O57/100*I57,2)</f>
      </c>
    </row>
    <row r="58" ht="38.25">
      <c r="E58" s="14" t="s">
        <v>310</v>
      </c>
    </row>
    <row r="59" ht="409.5">
      <c r="E59" s="14" t="s">
        <v>311</v>
      </c>
    </row>
    <row r="60" spans="1:16" ht="12.75">
      <c r="A60" s="7">
        <v>15</v>
      </c>
      <c r="B60" s="7" t="s">
        <v>309</v>
      </c>
      <c r="C60" s="7" t="s">
        <v>193</v>
      </c>
      <c r="D60" s="7" t="s">
        <v>49</v>
      </c>
      <c r="E60" s="7" t="s">
        <v>194</v>
      </c>
      <c r="F60" s="7" t="s">
        <v>115</v>
      </c>
      <c r="G60" s="9">
        <v>228</v>
      </c>
      <c r="H60" s="13"/>
      <c r="I60" s="12">
        <f>ROUND((H60*G60),2)</f>
      </c>
      <c r="J60" s="9">
        <v>0</v>
      </c>
      <c r="K60" s="9">
        <f>G60*J60</f>
      </c>
      <c r="L60" s="9">
        <v>0</v>
      </c>
      <c r="M60" s="9">
        <f>G60*L60</f>
      </c>
      <c r="O60">
        <f>rekapitulace!H8</f>
      </c>
      <c r="P60">
        <f>ROUND(O60/100*I60,2)</f>
      </c>
    </row>
    <row r="61" ht="127.5">
      <c r="E61" s="14" t="s">
        <v>312</v>
      </c>
    </row>
    <row r="62" ht="357">
      <c r="E62" s="14" t="s">
        <v>313</v>
      </c>
    </row>
    <row r="63" spans="1:16" ht="12.75">
      <c r="A63" s="7">
        <v>16</v>
      </c>
      <c r="B63" s="7" t="s">
        <v>47</v>
      </c>
      <c r="C63" s="7" t="s">
        <v>197</v>
      </c>
      <c r="D63" s="7" t="s">
        <v>49</v>
      </c>
      <c r="E63" s="7" t="s">
        <v>198</v>
      </c>
      <c r="F63" s="7" t="s">
        <v>115</v>
      </c>
      <c r="G63" s="9">
        <v>228</v>
      </c>
      <c r="H63" s="13"/>
      <c r="I63" s="12">
        <f>ROUND((H63*G63),2)</f>
      </c>
      <c r="J63" s="9">
        <v>0</v>
      </c>
      <c r="K63" s="9">
        <f>G63*J63</f>
      </c>
      <c r="L63" s="9">
        <v>0</v>
      </c>
      <c r="M63" s="9">
        <f>G63*L63</f>
      </c>
      <c r="O63">
        <f>rekapitulace!H8</f>
      </c>
      <c r="P63">
        <f>ROUND(O63/100*I63,2)</f>
      </c>
    </row>
    <row r="64" ht="127.5">
      <c r="E64" s="14" t="s">
        <v>312</v>
      </c>
    </row>
    <row r="65" ht="357">
      <c r="E65" s="14" t="s">
        <v>196</v>
      </c>
    </row>
    <row r="66" spans="1:16" ht="12.75">
      <c r="A66" s="7">
        <v>17</v>
      </c>
      <c r="B66" s="7" t="s">
        <v>47</v>
      </c>
      <c r="C66" s="7" t="s">
        <v>200</v>
      </c>
      <c r="D66" s="7" t="s">
        <v>49</v>
      </c>
      <c r="E66" s="7" t="s">
        <v>201</v>
      </c>
      <c r="F66" s="7" t="s">
        <v>115</v>
      </c>
      <c r="G66" s="9">
        <v>220</v>
      </c>
      <c r="H66" s="13"/>
      <c r="I66" s="12">
        <f>ROUND((H66*G66),2)</f>
      </c>
      <c r="J66" s="9">
        <v>0</v>
      </c>
      <c r="K66" s="9">
        <f>G66*J66</f>
      </c>
      <c r="L66" s="9">
        <v>0</v>
      </c>
      <c r="M66" s="9">
        <f>G66*L66</f>
      </c>
      <c r="O66">
        <f>rekapitulace!H8</f>
      </c>
      <c r="P66">
        <f>ROUND(O66/100*I66,2)</f>
      </c>
    </row>
    <row r="67" ht="114.75">
      <c r="E67" s="14" t="s">
        <v>314</v>
      </c>
    </row>
    <row r="68" ht="409.5">
      <c r="E68" s="14" t="s">
        <v>203</v>
      </c>
    </row>
    <row r="69" spans="1:16" ht="12.75">
      <c r="A69" s="7">
        <v>18</v>
      </c>
      <c r="B69" s="7" t="s">
        <v>47</v>
      </c>
      <c r="C69" s="7" t="s">
        <v>204</v>
      </c>
      <c r="D69" s="7" t="s">
        <v>49</v>
      </c>
      <c r="E69" s="7" t="s">
        <v>205</v>
      </c>
      <c r="F69" s="7" t="s">
        <v>115</v>
      </c>
      <c r="G69" s="9">
        <v>228</v>
      </c>
      <c r="H69" s="13"/>
      <c r="I69" s="12">
        <f>ROUND((H69*G69),2)</f>
      </c>
      <c r="J69" s="9">
        <v>0</v>
      </c>
      <c r="K69" s="9">
        <f>G69*J69</f>
      </c>
      <c r="L69" s="9">
        <v>0</v>
      </c>
      <c r="M69" s="9">
        <f>G69*L69</f>
      </c>
      <c r="O69">
        <f>rekapitulace!H8</f>
      </c>
      <c r="P69">
        <f>ROUND(O69/100*I69,2)</f>
      </c>
    </row>
    <row r="70" ht="127.5">
      <c r="E70" s="14" t="s">
        <v>312</v>
      </c>
    </row>
    <row r="71" ht="409.5">
      <c r="E71" s="14" t="s">
        <v>203</v>
      </c>
    </row>
    <row r="72" spans="1:16" ht="12.75" customHeight="1">
      <c r="A72" s="15"/>
      <c r="B72" s="15"/>
      <c r="C72" s="15" t="s">
        <v>40</v>
      </c>
      <c r="D72" s="15"/>
      <c r="E72" s="15" t="s">
        <v>176</v>
      </c>
      <c r="F72" s="15"/>
      <c r="G72" s="15"/>
      <c r="H72" s="15"/>
      <c r="I72" s="15">
        <f>SUM(I51:I71)</f>
      </c>
      <c r="J72" s="15"/>
      <c r="K72" s="15"/>
      <c r="L72" s="15"/>
      <c r="M72" s="15"/>
      <c r="P72">
        <f>SUM(P51:P71)</f>
      </c>
    </row>
    <row r="74" spans="1:9" ht="12.75" customHeight="1">
      <c r="A74" s="8"/>
      <c r="B74" s="8"/>
      <c r="C74" s="8" t="s">
        <v>44</v>
      </c>
      <c r="D74" s="8"/>
      <c r="E74" s="8" t="s">
        <v>223</v>
      </c>
      <c r="F74" s="8"/>
      <c r="G74" s="10"/>
      <c r="H74" s="8"/>
      <c r="I74" s="10"/>
    </row>
    <row r="75" spans="1:16" ht="12.75">
      <c r="A75" s="7">
        <v>19</v>
      </c>
      <c r="B75" s="7" t="s">
        <v>47</v>
      </c>
      <c r="C75" s="7" t="s">
        <v>224</v>
      </c>
      <c r="D75" s="7" t="s">
        <v>49</v>
      </c>
      <c r="E75" s="7" t="s">
        <v>225</v>
      </c>
      <c r="F75" s="7" t="s">
        <v>66</v>
      </c>
      <c r="G75" s="9">
        <v>4</v>
      </c>
      <c r="H75" s="13"/>
      <c r="I75" s="12">
        <f>ROUND((H75*G75),2)</f>
      </c>
      <c r="J75" s="9">
        <v>0</v>
      </c>
      <c r="K75" s="9">
        <f>G75*J75</f>
      </c>
      <c r="L75" s="9">
        <v>0</v>
      </c>
      <c r="M75" s="9">
        <f>G75*L75</f>
      </c>
      <c r="O75">
        <f>rekapitulace!H8</f>
      </c>
      <c r="P75">
        <f>ROUND(O75/100*I75,2)</f>
      </c>
    </row>
    <row r="76" ht="25.5">
      <c r="E76" s="14" t="s">
        <v>315</v>
      </c>
    </row>
    <row r="77" ht="255">
      <c r="E77" s="14" t="s">
        <v>316</v>
      </c>
    </row>
    <row r="78" spans="1:16" ht="12.75">
      <c r="A78" s="7">
        <v>20</v>
      </c>
      <c r="B78" s="7" t="s">
        <v>47</v>
      </c>
      <c r="C78" s="7" t="s">
        <v>243</v>
      </c>
      <c r="D78" s="7" t="s">
        <v>49</v>
      </c>
      <c r="E78" s="7" t="s">
        <v>244</v>
      </c>
      <c r="F78" s="7" t="s">
        <v>115</v>
      </c>
      <c r="G78" s="9">
        <v>10</v>
      </c>
      <c r="H78" s="13"/>
      <c r="I78" s="12">
        <f>ROUND((H78*G78),2)</f>
      </c>
      <c r="J78" s="9">
        <v>0</v>
      </c>
      <c r="K78" s="9">
        <f>G78*J78</f>
      </c>
      <c r="L78" s="9">
        <v>0</v>
      </c>
      <c r="M78" s="9">
        <f>G78*L78</f>
      </c>
      <c r="O78">
        <f>rekapitulace!H8</f>
      </c>
      <c r="P78">
        <f>ROUND(O78/100*I78,2)</f>
      </c>
    </row>
    <row r="79" ht="76.5">
      <c r="E79" s="14" t="s">
        <v>317</v>
      </c>
    </row>
    <row r="80" ht="204">
      <c r="E80" s="14" t="s">
        <v>242</v>
      </c>
    </row>
    <row r="81" spans="1:16" ht="12.75" customHeight="1">
      <c r="A81" s="15"/>
      <c r="B81" s="15"/>
      <c r="C81" s="15" t="s">
        <v>44</v>
      </c>
      <c r="D81" s="15"/>
      <c r="E81" s="15" t="s">
        <v>223</v>
      </c>
      <c r="F81" s="15"/>
      <c r="G81" s="15"/>
      <c r="H81" s="15"/>
      <c r="I81" s="15">
        <f>SUM(I75:I80)</f>
      </c>
      <c r="J81" s="15"/>
      <c r="K81" s="15"/>
      <c r="L81" s="15"/>
      <c r="M81" s="15"/>
      <c r="P81">
        <f>SUM(P75:P80)</f>
      </c>
    </row>
    <row r="83" spans="1:16" ht="12.75" customHeight="1">
      <c r="A83" s="15"/>
      <c r="B83" s="15"/>
      <c r="C83" s="15"/>
      <c r="D83" s="15"/>
      <c r="E83" s="15" t="s">
        <v>85</v>
      </c>
      <c r="F83" s="15"/>
      <c r="G83" s="15"/>
      <c r="H83" s="15"/>
      <c r="I83" s="15">
        <f>+I15+I48+I72+I81</f>
      </c>
      <c r="J83" s="15"/>
      <c r="K83" s="15"/>
      <c r="L83" s="15"/>
      <c r="M83" s="15"/>
      <c r="P83">
        <f>+P15+P48+P72+P81</f>
      </c>
    </row>
    <row r="85" spans="1:13" ht="12.75" customHeight="1">
      <c r="A85" s="15" t="s">
        <v>86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2.75" customHeight="1">
      <c r="A86" s="15"/>
      <c r="B86" s="15"/>
      <c r="C86" s="15"/>
      <c r="D86" s="15"/>
      <c r="E86" s="15" t="s">
        <v>87</v>
      </c>
      <c r="F86" s="15"/>
      <c r="G86" s="15"/>
      <c r="H86" s="15"/>
      <c r="I86" s="15"/>
      <c r="J86" s="15"/>
      <c r="K86" s="15"/>
      <c r="L86" s="15"/>
      <c r="M86" s="15"/>
    </row>
    <row r="87" spans="1:16" ht="12.75" customHeight="1">
      <c r="A87" s="15"/>
      <c r="B87" s="15"/>
      <c r="C87" s="15"/>
      <c r="D87" s="15"/>
      <c r="E87" s="15" t="s">
        <v>88</v>
      </c>
      <c r="F87" s="15"/>
      <c r="G87" s="15"/>
      <c r="H87" s="15"/>
      <c r="I87" s="15">
        <v>0</v>
      </c>
      <c r="J87" s="15"/>
      <c r="K87" s="15"/>
      <c r="L87" s="15"/>
      <c r="M87" s="15"/>
      <c r="P87">
        <v>0</v>
      </c>
    </row>
    <row r="88" spans="1:13" ht="12.75" customHeight="1">
      <c r="A88" s="15"/>
      <c r="B88" s="15"/>
      <c r="C88" s="15"/>
      <c r="D88" s="15"/>
      <c r="E88" s="15" t="s">
        <v>89</v>
      </c>
      <c r="F88" s="15"/>
      <c r="G88" s="15"/>
      <c r="H88" s="15"/>
      <c r="I88" s="15"/>
      <c r="J88" s="15"/>
      <c r="K88" s="15"/>
      <c r="L88" s="15"/>
      <c r="M88" s="15"/>
    </row>
    <row r="89" spans="1:16" ht="12.75" customHeight="1">
      <c r="A89" s="15"/>
      <c r="B89" s="15"/>
      <c r="C89" s="15"/>
      <c r="D89" s="15"/>
      <c r="E89" s="15" t="s">
        <v>90</v>
      </c>
      <c r="F89" s="15"/>
      <c r="G89" s="15"/>
      <c r="H89" s="15"/>
      <c r="I89" s="15">
        <v>0</v>
      </c>
      <c r="J89" s="15"/>
      <c r="K89" s="15"/>
      <c r="L89" s="15"/>
      <c r="M89" s="15"/>
      <c r="P89">
        <v>0</v>
      </c>
    </row>
    <row r="90" spans="1:16" ht="12.75" customHeight="1">
      <c r="A90" s="15"/>
      <c r="B90" s="15"/>
      <c r="C90" s="15"/>
      <c r="D90" s="15"/>
      <c r="E90" s="15" t="s">
        <v>91</v>
      </c>
      <c r="F90" s="15"/>
      <c r="G90" s="15"/>
      <c r="H90" s="15"/>
      <c r="I90" s="15">
        <f>I87+I89</f>
      </c>
      <c r="J90" s="15"/>
      <c r="K90" s="15"/>
      <c r="L90" s="15"/>
      <c r="M90" s="15"/>
      <c r="P90">
        <f>P87+P89</f>
      </c>
    </row>
    <row r="92" spans="1:16" ht="12.75" customHeight="1">
      <c r="A92" s="15"/>
      <c r="B92" s="15"/>
      <c r="C92" s="15"/>
      <c r="D92" s="15"/>
      <c r="E92" s="15" t="s">
        <v>91</v>
      </c>
      <c r="F92" s="15"/>
      <c r="G92" s="15"/>
      <c r="H92" s="15"/>
      <c r="I92" s="15">
        <f>I83+I90</f>
      </c>
      <c r="J92" s="15"/>
      <c r="K92" s="15"/>
      <c r="L92" s="15"/>
      <c r="M92" s="15"/>
      <c r="P92">
        <f>P83+P90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318</v>
      </c>
      <c r="D5" s="5"/>
      <c r="E5" s="5" t="s">
        <v>319</v>
      </c>
    </row>
    <row r="6" spans="1:5" ht="12.75" customHeight="1">
      <c r="A6" t="s">
        <v>18</v>
      </c>
      <c r="C6" s="5" t="s">
        <v>318</v>
      </c>
      <c r="D6" s="5"/>
      <c r="E6" s="5" t="s">
        <v>319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J8" s="4" t="s">
        <v>35</v>
      </c>
      <c r="K8" s="4"/>
      <c r="L8" s="4" t="s">
        <v>36</v>
      </c>
      <c r="M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J9" s="4" t="s">
        <v>32</v>
      </c>
      <c r="K9" s="4" t="s">
        <v>33</v>
      </c>
      <c r="L9" s="4" t="s">
        <v>32</v>
      </c>
      <c r="M9" s="4" t="s">
        <v>33</v>
      </c>
      <c r="O9" t="s">
        <v>11</v>
      </c>
    </row>
    <row r="10" spans="1:13" ht="14.25">
      <c r="A10" s="4" t="s">
        <v>24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46</v>
      </c>
      <c r="D11" s="8"/>
      <c r="E11" s="8" t="s">
        <v>45</v>
      </c>
      <c r="F11" s="8"/>
      <c r="G11" s="10"/>
      <c r="H11" s="8"/>
      <c r="I11" s="10"/>
    </row>
    <row r="12" spans="1:16" ht="12.75">
      <c r="A12" s="7">
        <v>1</v>
      </c>
      <c r="B12" s="7" t="s">
        <v>47</v>
      </c>
      <c r="C12" s="7" t="s">
        <v>102</v>
      </c>
      <c r="D12" s="7" t="s">
        <v>49</v>
      </c>
      <c r="E12" s="7" t="s">
        <v>103</v>
      </c>
      <c r="F12" s="7" t="s">
        <v>104</v>
      </c>
      <c r="G12" s="9">
        <v>14470.82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153">
      <c r="E13" s="14" t="s">
        <v>320</v>
      </c>
    </row>
    <row r="14" ht="153">
      <c r="E14" s="14" t="s">
        <v>106</v>
      </c>
    </row>
    <row r="15" spans="1:16" ht="12.75">
      <c r="A15" s="7">
        <v>2</v>
      </c>
      <c r="B15" s="7" t="s">
        <v>47</v>
      </c>
      <c r="C15" s="7" t="s">
        <v>102</v>
      </c>
      <c r="D15" s="7" t="s">
        <v>62</v>
      </c>
      <c r="E15" s="7" t="s">
        <v>107</v>
      </c>
      <c r="F15" s="7" t="s">
        <v>104</v>
      </c>
      <c r="G15" s="9">
        <v>1630.46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76.5">
      <c r="E16" s="14" t="s">
        <v>321</v>
      </c>
    </row>
    <row r="17" ht="153">
      <c r="E17" s="14" t="s">
        <v>106</v>
      </c>
    </row>
    <row r="18" spans="1:16" ht="12.75">
      <c r="A18" s="7">
        <v>3</v>
      </c>
      <c r="B18" s="7" t="s">
        <v>47</v>
      </c>
      <c r="C18" s="7" t="s">
        <v>102</v>
      </c>
      <c r="D18" s="7" t="s">
        <v>109</v>
      </c>
      <c r="E18" s="7" t="s">
        <v>110</v>
      </c>
      <c r="F18" s="7" t="s">
        <v>104</v>
      </c>
      <c r="G18" s="9">
        <v>48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51">
      <c r="E19" s="14" t="s">
        <v>322</v>
      </c>
    </row>
    <row r="20" ht="153">
      <c r="E20" s="14" t="s">
        <v>106</v>
      </c>
    </row>
    <row r="21" spans="1:16" ht="12.75" customHeight="1">
      <c r="A21" s="15"/>
      <c r="B21" s="15"/>
      <c r="C21" s="15" t="s">
        <v>46</v>
      </c>
      <c r="D21" s="15"/>
      <c r="E21" s="15" t="s">
        <v>45</v>
      </c>
      <c r="F21" s="15"/>
      <c r="G21" s="15"/>
      <c r="H21" s="15"/>
      <c r="I21" s="15">
        <f>SUM(I12:I20)</f>
      </c>
      <c r="J21" s="15"/>
      <c r="K21" s="15"/>
      <c r="L21" s="15"/>
      <c r="M21" s="15"/>
      <c r="P21">
        <f>SUM(P12:P20)</f>
      </c>
    </row>
    <row r="23" spans="1:9" ht="12.75" customHeight="1">
      <c r="A23" s="8"/>
      <c r="B23" s="8"/>
      <c r="C23" s="8" t="s">
        <v>24</v>
      </c>
      <c r="D23" s="8"/>
      <c r="E23" s="8" t="s">
        <v>112</v>
      </c>
      <c r="F23" s="8"/>
      <c r="G23" s="10"/>
      <c r="H23" s="8"/>
      <c r="I23" s="10"/>
    </row>
    <row r="24" spans="1:16" ht="12.75">
      <c r="A24" s="7">
        <v>4</v>
      </c>
      <c r="B24" s="7" t="s">
        <v>47</v>
      </c>
      <c r="C24" s="7" t="s">
        <v>323</v>
      </c>
      <c r="D24" s="7" t="s">
        <v>49</v>
      </c>
      <c r="E24" s="7" t="s">
        <v>324</v>
      </c>
      <c r="F24" s="7" t="s">
        <v>104</v>
      </c>
      <c r="G24" s="9">
        <v>1630.46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ROUND(O24/100*I24,2)</f>
      </c>
    </row>
    <row r="25" ht="409.5">
      <c r="E25" s="14" t="s">
        <v>325</v>
      </c>
    </row>
    <row r="26" ht="409.5">
      <c r="E26" s="14" t="s">
        <v>121</v>
      </c>
    </row>
    <row r="27" spans="1:16" ht="12.75">
      <c r="A27" s="7">
        <v>5</v>
      </c>
      <c r="B27" s="7" t="s">
        <v>47</v>
      </c>
      <c r="C27" s="7" t="s">
        <v>126</v>
      </c>
      <c r="D27" s="7" t="s">
        <v>49</v>
      </c>
      <c r="E27" s="7" t="s">
        <v>127</v>
      </c>
      <c r="F27" s="7" t="s">
        <v>115</v>
      </c>
      <c r="G27" s="9">
        <v>13015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ROUND(O27/100*I27,2)</f>
      </c>
    </row>
    <row r="28" ht="153">
      <c r="E28" s="14" t="s">
        <v>326</v>
      </c>
    </row>
    <row r="29" ht="102">
      <c r="E29" s="14" t="s">
        <v>129</v>
      </c>
    </row>
    <row r="30" spans="1:16" ht="12.75">
      <c r="A30" s="7">
        <v>6</v>
      </c>
      <c r="B30" s="7" t="s">
        <v>47</v>
      </c>
      <c r="C30" s="7" t="s">
        <v>130</v>
      </c>
      <c r="D30" s="7" t="s">
        <v>49</v>
      </c>
      <c r="E30" s="7" t="s">
        <v>327</v>
      </c>
      <c r="F30" s="7" t="s">
        <v>104</v>
      </c>
      <c r="G30" s="9">
        <v>1166.74</v>
      </c>
      <c r="H30" s="13"/>
      <c r="I30" s="12">
        <f>ROUND((H30*G30),2)</f>
      </c>
      <c r="J30" s="9">
        <v>0</v>
      </c>
      <c r="K30" s="9">
        <f>G30*J30</f>
      </c>
      <c r="L30" s="9">
        <v>0</v>
      </c>
      <c r="M30" s="9">
        <f>G30*L30</f>
      </c>
      <c r="O30">
        <f>rekapitulace!H8</f>
      </c>
      <c r="P30">
        <f>ROUND(O30/100*I30,2)</f>
      </c>
    </row>
    <row r="31" ht="409.5">
      <c r="E31" s="14" t="s">
        <v>328</v>
      </c>
    </row>
    <row r="32" ht="409.5">
      <c r="E32" s="14" t="s">
        <v>121</v>
      </c>
    </row>
    <row r="33" spans="1:16" ht="12.75">
      <c r="A33" s="7">
        <v>7</v>
      </c>
      <c r="B33" s="7" t="s">
        <v>47</v>
      </c>
      <c r="C33" s="7" t="s">
        <v>130</v>
      </c>
      <c r="D33" s="7" t="s">
        <v>133</v>
      </c>
      <c r="E33" s="7" t="s">
        <v>134</v>
      </c>
      <c r="F33" s="7" t="s">
        <v>104</v>
      </c>
      <c r="G33" s="9">
        <v>544.5</v>
      </c>
      <c r="H33" s="13"/>
      <c r="I33" s="12">
        <f>ROUND((H33*G33),2)</f>
      </c>
      <c r="J33" s="9">
        <v>0</v>
      </c>
      <c r="K33" s="9">
        <f>G33*J33</f>
      </c>
      <c r="L33" s="9">
        <v>0</v>
      </c>
      <c r="M33" s="9">
        <f>G33*L33</f>
      </c>
      <c r="O33">
        <f>rekapitulace!H8</f>
      </c>
      <c r="P33">
        <f>ROUND(O33/100*I33,2)</f>
      </c>
    </row>
    <row r="34" ht="127.5">
      <c r="E34" s="14" t="s">
        <v>329</v>
      </c>
    </row>
    <row r="35" ht="409.5">
      <c r="E35" s="14" t="s">
        <v>121</v>
      </c>
    </row>
    <row r="36" spans="1:16" ht="12.75">
      <c r="A36" s="7">
        <v>8</v>
      </c>
      <c r="B36" s="7" t="s">
        <v>47</v>
      </c>
      <c r="C36" s="7" t="s">
        <v>136</v>
      </c>
      <c r="D36" s="7" t="s">
        <v>49</v>
      </c>
      <c r="E36" s="7" t="s">
        <v>289</v>
      </c>
      <c r="F36" s="7" t="s">
        <v>104</v>
      </c>
      <c r="G36" s="9">
        <v>7121.7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89.25">
      <c r="E37" s="14" t="s">
        <v>330</v>
      </c>
    </row>
    <row r="38" ht="409.5">
      <c r="E38" s="14" t="s">
        <v>139</v>
      </c>
    </row>
    <row r="39" spans="1:16" ht="12.75">
      <c r="A39" s="7">
        <v>9</v>
      </c>
      <c r="B39" s="7" t="s">
        <v>47</v>
      </c>
      <c r="C39" s="7" t="s">
        <v>331</v>
      </c>
      <c r="D39" s="7" t="s">
        <v>49</v>
      </c>
      <c r="E39" s="7" t="s">
        <v>332</v>
      </c>
      <c r="F39" s="7" t="s">
        <v>104</v>
      </c>
      <c r="G39" s="9">
        <v>1592</v>
      </c>
      <c r="H39" s="13"/>
      <c r="I39" s="12">
        <f>ROUND((H39*G39),2)</f>
      </c>
      <c r="J39" s="9">
        <v>0</v>
      </c>
      <c r="K39" s="9">
        <f>G39*J39</f>
      </c>
      <c r="L39" s="9">
        <v>0</v>
      </c>
      <c r="M39" s="9">
        <f>G39*L39</f>
      </c>
      <c r="O39">
        <f>rekapitulace!H8</f>
      </c>
      <c r="P39">
        <f>ROUND(O39/100*I39,2)</f>
      </c>
    </row>
    <row r="40" ht="76.5">
      <c r="E40" s="14" t="s">
        <v>333</v>
      </c>
    </row>
    <row r="41" ht="409.5">
      <c r="E41" s="14" t="s">
        <v>334</v>
      </c>
    </row>
    <row r="42" spans="1:16" ht="12.75">
      <c r="A42" s="7">
        <v>10</v>
      </c>
      <c r="B42" s="7" t="s">
        <v>47</v>
      </c>
      <c r="C42" s="7" t="s">
        <v>140</v>
      </c>
      <c r="D42" s="7" t="s">
        <v>49</v>
      </c>
      <c r="E42" s="7" t="s">
        <v>335</v>
      </c>
      <c r="F42" s="7" t="s">
        <v>115</v>
      </c>
      <c r="G42" s="9">
        <v>3104</v>
      </c>
      <c r="H42" s="13"/>
      <c r="I42" s="12">
        <f>ROUND((H42*G42),2)</f>
      </c>
      <c r="J42" s="9">
        <v>0</v>
      </c>
      <c r="K42" s="9">
        <f>G42*J42</f>
      </c>
      <c r="L42" s="9">
        <v>0</v>
      </c>
      <c r="M42" s="9">
        <f>G42*L42</f>
      </c>
      <c r="O42">
        <f>rekapitulace!H8</f>
      </c>
      <c r="P42">
        <f>ROUND(O42/100*I42,2)</f>
      </c>
    </row>
    <row r="43" ht="76.5">
      <c r="E43" s="14" t="s">
        <v>336</v>
      </c>
    </row>
    <row r="44" ht="409.5">
      <c r="E44" s="14" t="s">
        <v>143</v>
      </c>
    </row>
    <row r="45" spans="1:16" ht="12.75">
      <c r="A45" s="7">
        <v>11</v>
      </c>
      <c r="B45" s="7" t="s">
        <v>47</v>
      </c>
      <c r="C45" s="7" t="s">
        <v>337</v>
      </c>
      <c r="D45" s="7" t="s">
        <v>49</v>
      </c>
      <c r="E45" s="7" t="s">
        <v>338</v>
      </c>
      <c r="F45" s="7" t="s">
        <v>104</v>
      </c>
      <c r="G45" s="9">
        <v>2563.12</v>
      </c>
      <c r="H45" s="13"/>
      <c r="I45" s="12">
        <f>ROUND((H45*G45),2)</f>
      </c>
      <c r="J45" s="9">
        <v>0</v>
      </c>
      <c r="K45" s="9">
        <f>G45*J45</f>
      </c>
      <c r="L45" s="9">
        <v>0</v>
      </c>
      <c r="M45" s="9">
        <f>G45*L45</f>
      </c>
      <c r="O45">
        <f>rekapitulace!H8</f>
      </c>
      <c r="P45">
        <f>ROUND(O45/100*I45,2)</f>
      </c>
    </row>
    <row r="46" ht="409.5">
      <c r="E46" s="14" t="s">
        <v>339</v>
      </c>
    </row>
    <row r="47" ht="409.5">
      <c r="E47" s="14" t="s">
        <v>340</v>
      </c>
    </row>
    <row r="48" spans="1:16" ht="12.75">
      <c r="A48" s="7">
        <v>12</v>
      </c>
      <c r="B48" s="7" t="s">
        <v>47</v>
      </c>
      <c r="C48" s="7" t="s">
        <v>293</v>
      </c>
      <c r="D48" s="7" t="s">
        <v>49</v>
      </c>
      <c r="E48" s="7" t="s">
        <v>294</v>
      </c>
      <c r="F48" s="7" t="s">
        <v>104</v>
      </c>
      <c r="G48" s="9">
        <v>1872.1</v>
      </c>
      <c r="H48" s="13"/>
      <c r="I48" s="12">
        <f>ROUND((H48*G48),2)</f>
      </c>
      <c r="J48" s="9">
        <v>0</v>
      </c>
      <c r="K48" s="9">
        <f>G48*J48</f>
      </c>
      <c r="L48" s="9">
        <v>0</v>
      </c>
      <c r="M48" s="9">
        <f>G48*L48</f>
      </c>
      <c r="O48">
        <f>rekapitulace!H8</f>
      </c>
      <c r="P48">
        <f>ROUND(O48/100*I48,2)</f>
      </c>
    </row>
    <row r="49" ht="76.5">
      <c r="E49" s="14" t="s">
        <v>341</v>
      </c>
    </row>
    <row r="50" ht="409.5">
      <c r="E50" s="14" t="s">
        <v>296</v>
      </c>
    </row>
    <row r="51" spans="1:16" ht="12.75">
      <c r="A51" s="7">
        <v>13</v>
      </c>
      <c r="B51" s="7" t="s">
        <v>47</v>
      </c>
      <c r="C51" s="7" t="s">
        <v>148</v>
      </c>
      <c r="D51" s="7" t="s">
        <v>49</v>
      </c>
      <c r="E51" s="7" t="s">
        <v>149</v>
      </c>
      <c r="F51" s="7" t="s">
        <v>104</v>
      </c>
      <c r="G51" s="9">
        <v>907.8</v>
      </c>
      <c r="H51" s="13"/>
      <c r="I51" s="12">
        <f>ROUND((H51*G51),2)</f>
      </c>
      <c r="J51" s="9">
        <v>0</v>
      </c>
      <c r="K51" s="9">
        <f>G51*J51</f>
      </c>
      <c r="L51" s="9">
        <v>0</v>
      </c>
      <c r="M51" s="9">
        <f>G51*L51</f>
      </c>
      <c r="O51">
        <f>rekapitulace!H8</f>
      </c>
      <c r="P51">
        <f>ROUND(O51/100*I51,2)</f>
      </c>
    </row>
    <row r="52" ht="63.75">
      <c r="E52" s="14" t="s">
        <v>342</v>
      </c>
    </row>
    <row r="53" ht="409.5">
      <c r="E53" s="14" t="s">
        <v>151</v>
      </c>
    </row>
    <row r="54" spans="1:16" ht="12.75">
      <c r="A54" s="7">
        <v>14</v>
      </c>
      <c r="B54" s="7" t="s">
        <v>47</v>
      </c>
      <c r="C54" s="7" t="s">
        <v>152</v>
      </c>
      <c r="D54" s="7" t="s">
        <v>49</v>
      </c>
      <c r="E54" s="7" t="s">
        <v>153</v>
      </c>
      <c r="F54" s="7" t="s">
        <v>104</v>
      </c>
      <c r="G54" s="9">
        <v>235.92</v>
      </c>
      <c r="H54" s="13"/>
      <c r="I54" s="12">
        <f>ROUND((H54*G54),2)</f>
      </c>
      <c r="J54" s="9">
        <v>0</v>
      </c>
      <c r="K54" s="9">
        <f>G54*J54</f>
      </c>
      <c r="L54" s="9">
        <v>0</v>
      </c>
      <c r="M54" s="9">
        <f>G54*L54</f>
      </c>
      <c r="O54">
        <f>rekapitulace!H8</f>
      </c>
      <c r="P54">
        <f>ROUND(O54/100*I54,2)</f>
      </c>
    </row>
    <row r="55" ht="409.5">
      <c r="E55" s="14" t="s">
        <v>343</v>
      </c>
    </row>
    <row r="56" ht="409.5">
      <c r="E56" s="14" t="s">
        <v>155</v>
      </c>
    </row>
    <row r="57" spans="1:16" ht="12.75">
      <c r="A57" s="7">
        <v>15</v>
      </c>
      <c r="B57" s="7" t="s">
        <v>47</v>
      </c>
      <c r="C57" s="7" t="s">
        <v>344</v>
      </c>
      <c r="D57" s="7" t="s">
        <v>49</v>
      </c>
      <c r="E57" s="7" t="s">
        <v>345</v>
      </c>
      <c r="F57" s="7" t="s">
        <v>104</v>
      </c>
      <c r="G57" s="9">
        <v>1768.65</v>
      </c>
      <c r="H57" s="13"/>
      <c r="I57" s="12">
        <f>ROUND((H57*G57),2)</f>
      </c>
      <c r="J57" s="9">
        <v>0</v>
      </c>
      <c r="K57" s="9">
        <f>G57*J57</f>
      </c>
      <c r="L57" s="9">
        <v>0</v>
      </c>
      <c r="M57" s="9">
        <f>G57*L57</f>
      </c>
      <c r="O57">
        <f>rekapitulace!H8</f>
      </c>
      <c r="P57">
        <f>ROUND(O57/100*I57,2)</f>
      </c>
    </row>
    <row r="58" ht="409.5">
      <c r="E58" s="14" t="s">
        <v>346</v>
      </c>
    </row>
    <row r="59" ht="409.5">
      <c r="E59" s="14" t="s">
        <v>347</v>
      </c>
    </row>
    <row r="60" spans="1:16" ht="12.75">
      <c r="A60" s="7">
        <v>16</v>
      </c>
      <c r="B60" s="7" t="s">
        <v>47</v>
      </c>
      <c r="C60" s="7" t="s">
        <v>298</v>
      </c>
      <c r="D60" s="7" t="s">
        <v>49</v>
      </c>
      <c r="E60" s="7" t="s">
        <v>299</v>
      </c>
      <c r="F60" s="7" t="s">
        <v>115</v>
      </c>
      <c r="G60" s="9">
        <v>22354</v>
      </c>
      <c r="H60" s="13"/>
      <c r="I60" s="12">
        <f>ROUND((H60*G60),2)</f>
      </c>
      <c r="J60" s="9">
        <v>0</v>
      </c>
      <c r="K60" s="9">
        <f>G60*J60</f>
      </c>
      <c r="L60" s="9">
        <v>0</v>
      </c>
      <c r="M60" s="9">
        <f>G60*L60</f>
      </c>
      <c r="O60">
        <f>rekapitulace!H8</f>
      </c>
      <c r="P60">
        <f>ROUND(O60/100*I60,2)</f>
      </c>
    </row>
    <row r="61" ht="204">
      <c r="E61" s="14" t="s">
        <v>348</v>
      </c>
    </row>
    <row r="62" ht="153">
      <c r="E62" s="14" t="s">
        <v>301</v>
      </c>
    </row>
    <row r="63" spans="1:16" ht="12.75">
      <c r="A63" s="7">
        <v>17</v>
      </c>
      <c r="B63" s="7" t="s">
        <v>47</v>
      </c>
      <c r="C63" s="7" t="s">
        <v>302</v>
      </c>
      <c r="D63" s="7" t="s">
        <v>49</v>
      </c>
      <c r="E63" s="7" t="s">
        <v>303</v>
      </c>
      <c r="F63" s="7" t="s">
        <v>115</v>
      </c>
      <c r="G63" s="9">
        <v>10737.4</v>
      </c>
      <c r="H63" s="13"/>
      <c r="I63" s="12">
        <f>ROUND((H63*G63),2)</f>
      </c>
      <c r="J63" s="9">
        <v>0</v>
      </c>
      <c r="K63" s="9">
        <f>G63*J63</f>
      </c>
      <c r="L63" s="9">
        <v>0</v>
      </c>
      <c r="M63" s="9">
        <f>G63*L63</f>
      </c>
      <c r="O63">
        <f>rekapitulace!H8</f>
      </c>
      <c r="P63">
        <f>ROUND(O63/100*I63,2)</f>
      </c>
    </row>
    <row r="64" ht="89.25">
      <c r="E64" s="14" t="s">
        <v>349</v>
      </c>
    </row>
    <row r="65" ht="204">
      <c r="E65" s="14" t="s">
        <v>305</v>
      </c>
    </row>
    <row r="66" spans="1:16" ht="12.75">
      <c r="A66" s="7">
        <v>18</v>
      </c>
      <c r="B66" s="7" t="s">
        <v>47</v>
      </c>
      <c r="C66" s="7" t="s">
        <v>164</v>
      </c>
      <c r="D66" s="7" t="s">
        <v>49</v>
      </c>
      <c r="E66" s="7" t="s">
        <v>165</v>
      </c>
      <c r="F66" s="7" t="s">
        <v>115</v>
      </c>
      <c r="G66" s="9">
        <v>10737.4</v>
      </c>
      <c r="H66" s="13"/>
      <c r="I66" s="12">
        <f>ROUND((H66*G66),2)</f>
      </c>
      <c r="J66" s="9">
        <v>0</v>
      </c>
      <c r="K66" s="9">
        <f>G66*J66</f>
      </c>
      <c r="L66" s="9">
        <v>0</v>
      </c>
      <c r="M66" s="9">
        <f>G66*L66</f>
      </c>
      <c r="O66">
        <f>rekapitulace!H8</f>
      </c>
      <c r="P66">
        <f>ROUND(O66/100*I66,2)</f>
      </c>
    </row>
    <row r="67" ht="89.25">
      <c r="E67" s="14" t="s">
        <v>349</v>
      </c>
    </row>
    <row r="68" ht="178.5">
      <c r="E68" s="14" t="s">
        <v>166</v>
      </c>
    </row>
    <row r="69" spans="1:16" ht="12.75">
      <c r="A69" s="7">
        <v>19</v>
      </c>
      <c r="B69" s="7" t="s">
        <v>47</v>
      </c>
      <c r="C69" s="7" t="s">
        <v>350</v>
      </c>
      <c r="D69" s="7" t="s">
        <v>49</v>
      </c>
      <c r="E69" s="7" t="s">
        <v>351</v>
      </c>
      <c r="F69" s="7" t="s">
        <v>66</v>
      </c>
      <c r="G69" s="9">
        <v>4</v>
      </c>
      <c r="H69" s="13"/>
      <c r="I69" s="12">
        <f>ROUND((H69*G69),2)</f>
      </c>
      <c r="J69" s="9">
        <v>0</v>
      </c>
      <c r="K69" s="9">
        <f>G69*J69</f>
      </c>
      <c r="L69" s="9">
        <v>0</v>
      </c>
      <c r="M69" s="9">
        <f>G69*L69</f>
      </c>
      <c r="O69">
        <f>rekapitulace!H8</f>
      </c>
      <c r="P69">
        <f>ROUND(O69/100*I69,2)</f>
      </c>
    </row>
    <row r="70" ht="63.75">
      <c r="E70" s="14" t="s">
        <v>352</v>
      </c>
    </row>
    <row r="71" ht="409.5">
      <c r="E71" s="14" t="s">
        <v>353</v>
      </c>
    </row>
    <row r="72" spans="1:16" ht="12.75" customHeight="1">
      <c r="A72" s="15"/>
      <c r="B72" s="15"/>
      <c r="C72" s="15" t="s">
        <v>24</v>
      </c>
      <c r="D72" s="15"/>
      <c r="E72" s="15" t="s">
        <v>112</v>
      </c>
      <c r="F72" s="15"/>
      <c r="G72" s="15"/>
      <c r="H72" s="15"/>
      <c r="I72" s="15">
        <f>SUM(I24:I71)</f>
      </c>
      <c r="J72" s="15"/>
      <c r="K72" s="15"/>
      <c r="L72" s="15"/>
      <c r="M72" s="15"/>
      <c r="P72">
        <f>SUM(P24:P71)</f>
      </c>
    </row>
    <row r="74" spans="1:9" ht="12.75" customHeight="1">
      <c r="A74" s="8"/>
      <c r="B74" s="8"/>
      <c r="C74" s="8" t="s">
        <v>37</v>
      </c>
      <c r="D74" s="8"/>
      <c r="E74" s="8" t="s">
        <v>167</v>
      </c>
      <c r="F74" s="8"/>
      <c r="G74" s="10"/>
      <c r="H74" s="8"/>
      <c r="I74" s="10"/>
    </row>
    <row r="75" spans="1:16" ht="12.75">
      <c r="A75" s="7">
        <v>20</v>
      </c>
      <c r="B75" s="7" t="s">
        <v>47</v>
      </c>
      <c r="C75" s="7" t="s">
        <v>168</v>
      </c>
      <c r="D75" s="7" t="s">
        <v>49</v>
      </c>
      <c r="E75" s="7" t="s">
        <v>169</v>
      </c>
      <c r="F75" s="7" t="s">
        <v>124</v>
      </c>
      <c r="G75" s="9">
        <v>2804</v>
      </c>
      <c r="H75" s="13"/>
      <c r="I75" s="12">
        <f>ROUND((H75*G75),2)</f>
      </c>
      <c r="J75" s="9">
        <v>0</v>
      </c>
      <c r="K75" s="9">
        <f>G75*J75</f>
      </c>
      <c r="L75" s="9">
        <v>0</v>
      </c>
      <c r="M75" s="9">
        <f>G75*L75</f>
      </c>
      <c r="O75">
        <f>rekapitulace!H8</f>
      </c>
      <c r="P75">
        <f>ROUND(O75/100*I75,2)</f>
      </c>
    </row>
    <row r="76" ht="318.75">
      <c r="E76" s="14" t="s">
        <v>354</v>
      </c>
    </row>
    <row r="77" ht="409.5">
      <c r="E77" s="14" t="s">
        <v>171</v>
      </c>
    </row>
    <row r="78" spans="1:16" ht="12.75">
      <c r="A78" s="7">
        <v>21</v>
      </c>
      <c r="B78" s="7" t="s">
        <v>47</v>
      </c>
      <c r="C78" s="7" t="s">
        <v>172</v>
      </c>
      <c r="D78" s="7" t="s">
        <v>49</v>
      </c>
      <c r="E78" s="7" t="s">
        <v>355</v>
      </c>
      <c r="F78" s="7" t="s">
        <v>104</v>
      </c>
      <c r="G78" s="9">
        <v>15.36</v>
      </c>
      <c r="H78" s="13"/>
      <c r="I78" s="12">
        <f>ROUND((H78*G78),2)</f>
      </c>
      <c r="J78" s="9">
        <v>0</v>
      </c>
      <c r="K78" s="9">
        <f>G78*J78</f>
      </c>
      <c r="L78" s="9">
        <v>0</v>
      </c>
      <c r="M78" s="9">
        <f>G78*L78</f>
      </c>
      <c r="O78">
        <f>rekapitulace!H8</f>
      </c>
      <c r="P78">
        <f>ROUND(O78/100*I78,2)</f>
      </c>
    </row>
    <row r="79" ht="409.5">
      <c r="E79" s="14" t="s">
        <v>356</v>
      </c>
    </row>
    <row r="80" ht="409.5">
      <c r="E80" s="14" t="s">
        <v>175</v>
      </c>
    </row>
    <row r="81" spans="1:16" ht="12.75">
      <c r="A81" s="7">
        <v>22</v>
      </c>
      <c r="B81" s="7" t="s">
        <v>47</v>
      </c>
      <c r="C81" s="7" t="s">
        <v>357</v>
      </c>
      <c r="D81" s="7" t="s">
        <v>49</v>
      </c>
      <c r="E81" s="7" t="s">
        <v>358</v>
      </c>
      <c r="F81" s="7" t="s">
        <v>104</v>
      </c>
      <c r="G81" s="9">
        <v>28.89</v>
      </c>
      <c r="H81" s="13"/>
      <c r="I81" s="12">
        <f>ROUND((H81*G81),2)</f>
      </c>
      <c r="J81" s="9">
        <v>0</v>
      </c>
      <c r="K81" s="9">
        <f>G81*J81</f>
      </c>
      <c r="L81" s="9">
        <v>0</v>
      </c>
      <c r="M81" s="9">
        <f>G81*L81</f>
      </c>
      <c r="O81">
        <f>rekapitulace!H8</f>
      </c>
      <c r="P81">
        <f>ROUND(O81/100*I81,2)</f>
      </c>
    </row>
    <row r="82" ht="267.75">
      <c r="E82" s="14" t="s">
        <v>359</v>
      </c>
    </row>
    <row r="83" ht="409.5">
      <c r="E83" s="14" t="s">
        <v>175</v>
      </c>
    </row>
    <row r="84" spans="1:16" ht="12.75">
      <c r="A84" s="7">
        <v>23</v>
      </c>
      <c r="B84" s="7" t="s">
        <v>47</v>
      </c>
      <c r="C84" s="7" t="s">
        <v>360</v>
      </c>
      <c r="D84" s="7" t="s">
        <v>49</v>
      </c>
      <c r="E84" s="7" t="s">
        <v>361</v>
      </c>
      <c r="F84" s="7" t="s">
        <v>362</v>
      </c>
      <c r="G84" s="9">
        <v>6.934</v>
      </c>
      <c r="H84" s="13"/>
      <c r="I84" s="12">
        <f>ROUND((H84*G84),2)</f>
      </c>
      <c r="J84" s="9">
        <v>0</v>
      </c>
      <c r="K84" s="9">
        <f>G84*J84</f>
      </c>
      <c r="L84" s="9">
        <v>0</v>
      </c>
      <c r="M84" s="9">
        <f>G84*L84</f>
      </c>
      <c r="O84">
        <f>rekapitulace!H8</f>
      </c>
      <c r="P84">
        <f>ROUND(O84/100*I84,2)</f>
      </c>
    </row>
    <row r="85" ht="114.75">
      <c r="E85" s="14" t="s">
        <v>363</v>
      </c>
    </row>
    <row r="86" ht="409.5">
      <c r="E86" s="14" t="s">
        <v>364</v>
      </c>
    </row>
    <row r="87" spans="1:16" ht="12.75">
      <c r="A87" s="7">
        <v>24</v>
      </c>
      <c r="B87" s="7" t="s">
        <v>47</v>
      </c>
      <c r="C87" s="7" t="s">
        <v>365</v>
      </c>
      <c r="D87" s="7" t="s">
        <v>49</v>
      </c>
      <c r="E87" s="7" t="s">
        <v>366</v>
      </c>
      <c r="F87" s="7" t="s">
        <v>115</v>
      </c>
      <c r="G87" s="9">
        <v>7956.2</v>
      </c>
      <c r="H87" s="13"/>
      <c r="I87" s="12">
        <f>ROUND((H87*G87),2)</f>
      </c>
      <c r="J87" s="9">
        <v>0</v>
      </c>
      <c r="K87" s="9">
        <f>G87*J87</f>
      </c>
      <c r="L87" s="9">
        <v>0</v>
      </c>
      <c r="M87" s="9">
        <f>G87*L87</f>
      </c>
      <c r="O87">
        <f>rekapitulace!H8</f>
      </c>
      <c r="P87">
        <f>ROUND(O87/100*I87,2)</f>
      </c>
    </row>
    <row r="88" ht="409.5">
      <c r="E88" s="14" t="s">
        <v>367</v>
      </c>
    </row>
    <row r="89" ht="409.5">
      <c r="E89" s="14" t="s">
        <v>368</v>
      </c>
    </row>
    <row r="90" spans="1:16" ht="12.75">
      <c r="A90" s="7">
        <v>25</v>
      </c>
      <c r="B90" s="7" t="s">
        <v>47</v>
      </c>
      <c r="C90" s="7" t="s">
        <v>369</v>
      </c>
      <c r="D90" s="7" t="s">
        <v>49</v>
      </c>
      <c r="E90" s="7" t="s">
        <v>370</v>
      </c>
      <c r="F90" s="7" t="s">
        <v>115</v>
      </c>
      <c r="G90" s="9">
        <v>13642</v>
      </c>
      <c r="H90" s="13"/>
      <c r="I90" s="12">
        <f>ROUND((H90*G90),2)</f>
      </c>
      <c r="J90" s="9">
        <v>0</v>
      </c>
      <c r="K90" s="9">
        <f>G90*J90</f>
      </c>
      <c r="L90" s="9">
        <v>0</v>
      </c>
      <c r="M90" s="9">
        <f>G90*L90</f>
      </c>
      <c r="O90">
        <f>rekapitulace!H8</f>
      </c>
      <c r="P90">
        <f>ROUND(O90/100*I90,2)</f>
      </c>
    </row>
    <row r="91" ht="102">
      <c r="E91" s="14" t="s">
        <v>371</v>
      </c>
    </row>
    <row r="92" ht="409.5">
      <c r="E92" s="14" t="s">
        <v>372</v>
      </c>
    </row>
    <row r="93" spans="1:16" ht="12.75" customHeight="1">
      <c r="A93" s="15"/>
      <c r="B93" s="15"/>
      <c r="C93" s="15" t="s">
        <v>37</v>
      </c>
      <c r="D93" s="15"/>
      <c r="E93" s="15" t="s">
        <v>167</v>
      </c>
      <c r="F93" s="15"/>
      <c r="G93" s="15"/>
      <c r="H93" s="15"/>
      <c r="I93" s="15">
        <f>SUM(I75:I92)</f>
      </c>
      <c r="J93" s="15"/>
      <c r="K93" s="15"/>
      <c r="L93" s="15"/>
      <c r="M93" s="15"/>
      <c r="P93">
        <f>SUM(P75:P92)</f>
      </c>
    </row>
    <row r="95" spans="1:9" ht="12.75" customHeight="1">
      <c r="A95" s="8"/>
      <c r="B95" s="8"/>
      <c r="C95" s="8" t="s">
        <v>38</v>
      </c>
      <c r="D95" s="8"/>
      <c r="E95" s="8" t="s">
        <v>373</v>
      </c>
      <c r="F95" s="8"/>
      <c r="G95" s="10"/>
      <c r="H95" s="8"/>
      <c r="I95" s="10"/>
    </row>
    <row r="96" spans="1:16" ht="12.75">
      <c r="A96" s="7">
        <v>26</v>
      </c>
      <c r="B96" s="7" t="s">
        <v>47</v>
      </c>
      <c r="C96" s="7" t="s">
        <v>374</v>
      </c>
      <c r="D96" s="7" t="s">
        <v>49</v>
      </c>
      <c r="E96" s="7" t="s">
        <v>375</v>
      </c>
      <c r="F96" s="7" t="s">
        <v>104</v>
      </c>
      <c r="G96" s="9">
        <v>10.45</v>
      </c>
      <c r="H96" s="13"/>
      <c r="I96" s="12">
        <f>ROUND((H96*G96),2)</f>
      </c>
      <c r="J96" s="9">
        <v>0</v>
      </c>
      <c r="K96" s="9">
        <f>G96*J96</f>
      </c>
      <c r="L96" s="9">
        <v>0</v>
      </c>
      <c r="M96" s="9">
        <f>G96*L96</f>
      </c>
      <c r="O96">
        <f>rekapitulace!H8</f>
      </c>
      <c r="P96">
        <f>ROUND(O96/100*I96,2)</f>
      </c>
    </row>
    <row r="97" ht="63.75">
      <c r="E97" s="14" t="s">
        <v>376</v>
      </c>
    </row>
    <row r="98" ht="409.5">
      <c r="E98" s="14" t="s">
        <v>377</v>
      </c>
    </row>
    <row r="99" spans="1:16" ht="12.75">
      <c r="A99" s="7">
        <v>27</v>
      </c>
      <c r="B99" s="7" t="s">
        <v>47</v>
      </c>
      <c r="C99" s="7" t="s">
        <v>378</v>
      </c>
      <c r="D99" s="7" t="s">
        <v>49</v>
      </c>
      <c r="E99" s="7" t="s">
        <v>379</v>
      </c>
      <c r="F99" s="7" t="s">
        <v>362</v>
      </c>
      <c r="G99" s="9">
        <v>3.658</v>
      </c>
      <c r="H99" s="13"/>
      <c r="I99" s="12">
        <f>ROUND((H99*G99),2)</f>
      </c>
      <c r="J99" s="9">
        <v>0</v>
      </c>
      <c r="K99" s="9">
        <f>G99*J99</f>
      </c>
      <c r="L99" s="9">
        <v>0</v>
      </c>
      <c r="M99" s="9">
        <f>G99*L99</f>
      </c>
      <c r="O99">
        <f>rekapitulace!H8</f>
      </c>
      <c r="P99">
        <f>ROUND(O99/100*I99,2)</f>
      </c>
    </row>
    <row r="100" ht="76.5">
      <c r="E100" s="14" t="s">
        <v>380</v>
      </c>
    </row>
    <row r="101" ht="409.5">
      <c r="E101" s="14" t="s">
        <v>381</v>
      </c>
    </row>
    <row r="102" spans="1:16" ht="12.75">
      <c r="A102" s="7">
        <v>28</v>
      </c>
      <c r="B102" s="7" t="s">
        <v>47</v>
      </c>
      <c r="C102" s="7" t="s">
        <v>382</v>
      </c>
      <c r="D102" s="7" t="s">
        <v>49</v>
      </c>
      <c r="E102" s="7" t="s">
        <v>383</v>
      </c>
      <c r="F102" s="7" t="s">
        <v>104</v>
      </c>
      <c r="G102" s="9">
        <v>16.2</v>
      </c>
      <c r="H102" s="13"/>
      <c r="I102" s="12">
        <f>ROUND((H102*G102),2)</f>
      </c>
      <c r="J102" s="9">
        <v>0</v>
      </c>
      <c r="K102" s="9">
        <f>G102*J102</f>
      </c>
      <c r="L102" s="9">
        <v>0</v>
      </c>
      <c r="M102" s="9">
        <f>G102*L102</f>
      </c>
      <c r="O102">
        <f>rekapitulace!H8</f>
      </c>
      <c r="P102">
        <f>ROUND(O102/100*I102,2)</f>
      </c>
    </row>
    <row r="103" ht="89.25">
      <c r="E103" s="14" t="s">
        <v>384</v>
      </c>
    </row>
    <row r="104" ht="409.5">
      <c r="E104" s="14" t="s">
        <v>385</v>
      </c>
    </row>
    <row r="105" spans="1:16" ht="12.75">
      <c r="A105" s="7">
        <v>29</v>
      </c>
      <c r="B105" s="7" t="s">
        <v>47</v>
      </c>
      <c r="C105" s="7" t="s">
        <v>386</v>
      </c>
      <c r="D105" s="7" t="s">
        <v>49</v>
      </c>
      <c r="E105" s="7" t="s">
        <v>387</v>
      </c>
      <c r="F105" s="7" t="s">
        <v>362</v>
      </c>
      <c r="G105" s="9">
        <v>4.05</v>
      </c>
      <c r="H105" s="13"/>
      <c r="I105" s="12">
        <f>ROUND((H105*G105),2)</f>
      </c>
      <c r="J105" s="9">
        <v>0</v>
      </c>
      <c r="K105" s="9">
        <f>G105*J105</f>
      </c>
      <c r="L105" s="9">
        <v>0</v>
      </c>
      <c r="M105" s="9">
        <f>G105*L105</f>
      </c>
      <c r="O105">
        <f>rekapitulace!H8</f>
      </c>
      <c r="P105">
        <f>ROUND(O105/100*I105,2)</f>
      </c>
    </row>
    <row r="106" ht="102">
      <c r="E106" s="14" t="s">
        <v>388</v>
      </c>
    </row>
    <row r="107" ht="409.5">
      <c r="E107" s="14" t="s">
        <v>364</v>
      </c>
    </row>
    <row r="108" spans="1:16" ht="12.75" customHeight="1">
      <c r="A108" s="15"/>
      <c r="B108" s="15"/>
      <c r="C108" s="15" t="s">
        <v>38</v>
      </c>
      <c r="D108" s="15"/>
      <c r="E108" s="15" t="s">
        <v>373</v>
      </c>
      <c r="F108" s="15"/>
      <c r="G108" s="15"/>
      <c r="H108" s="15"/>
      <c r="I108" s="15">
        <f>SUM(I96:I107)</f>
      </c>
      <c r="J108" s="15"/>
      <c r="K108" s="15"/>
      <c r="L108" s="15"/>
      <c r="M108" s="15"/>
      <c r="P108">
        <f>SUM(P96:P107)</f>
      </c>
    </row>
    <row r="110" spans="1:9" ht="12.75" customHeight="1">
      <c r="A110" s="8"/>
      <c r="B110" s="8"/>
      <c r="C110" s="8" t="s">
        <v>39</v>
      </c>
      <c r="D110" s="8"/>
      <c r="E110" s="8" t="s">
        <v>389</v>
      </c>
      <c r="F110" s="8"/>
      <c r="G110" s="10"/>
      <c r="H110" s="8"/>
      <c r="I110" s="10"/>
    </row>
    <row r="111" spans="1:16" ht="12.75">
      <c r="A111" s="7">
        <v>30</v>
      </c>
      <c r="B111" s="7" t="s">
        <v>47</v>
      </c>
      <c r="C111" s="7" t="s">
        <v>390</v>
      </c>
      <c r="D111" s="7" t="s">
        <v>49</v>
      </c>
      <c r="E111" s="7" t="s">
        <v>391</v>
      </c>
      <c r="F111" s="7" t="s">
        <v>104</v>
      </c>
      <c r="G111" s="9">
        <v>10.85</v>
      </c>
      <c r="H111" s="13"/>
      <c r="I111" s="12">
        <f>ROUND((H111*G111),2)</f>
      </c>
      <c r="J111" s="9">
        <v>0</v>
      </c>
      <c r="K111" s="9">
        <f>G111*J111</f>
      </c>
      <c r="L111" s="9">
        <v>0</v>
      </c>
      <c r="M111" s="9">
        <f>G111*L111</f>
      </c>
      <c r="O111">
        <f>rekapitulace!H8</f>
      </c>
      <c r="P111">
        <f>ROUND(O111/100*I111,2)</f>
      </c>
    </row>
    <row r="112" ht="191.25">
      <c r="E112" s="14" t="s">
        <v>392</v>
      </c>
    </row>
    <row r="113" ht="409.5">
      <c r="E113" s="14" t="s">
        <v>385</v>
      </c>
    </row>
    <row r="114" spans="1:16" ht="12.75">
      <c r="A114" s="7">
        <v>31</v>
      </c>
      <c r="B114" s="7" t="s">
        <v>47</v>
      </c>
      <c r="C114" s="7" t="s">
        <v>393</v>
      </c>
      <c r="D114" s="7" t="s">
        <v>49</v>
      </c>
      <c r="E114" s="7" t="s">
        <v>394</v>
      </c>
      <c r="F114" s="7" t="s">
        <v>104</v>
      </c>
      <c r="G114" s="9">
        <v>27</v>
      </c>
      <c r="H114" s="13"/>
      <c r="I114" s="12">
        <f>ROUND((H114*G114),2)</f>
      </c>
      <c r="J114" s="9">
        <v>0</v>
      </c>
      <c r="K114" s="9">
        <f>G114*J114</f>
      </c>
      <c r="L114" s="9">
        <v>0</v>
      </c>
      <c r="M114" s="9">
        <f>G114*L114</f>
      </c>
      <c r="O114">
        <f>rekapitulace!H8</f>
      </c>
      <c r="P114">
        <f>ROUND(O114/100*I114,2)</f>
      </c>
    </row>
    <row r="115" ht="63.75">
      <c r="E115" s="14" t="s">
        <v>395</v>
      </c>
    </row>
    <row r="116" ht="306">
      <c r="E116" s="14" t="s">
        <v>396</v>
      </c>
    </row>
    <row r="117" spans="1:16" ht="12.75">
      <c r="A117" s="7">
        <v>32</v>
      </c>
      <c r="B117" s="7" t="s">
        <v>47</v>
      </c>
      <c r="C117" s="7" t="s">
        <v>397</v>
      </c>
      <c r="D117" s="7" t="s">
        <v>49</v>
      </c>
      <c r="E117" s="7" t="s">
        <v>398</v>
      </c>
      <c r="F117" s="7" t="s">
        <v>104</v>
      </c>
      <c r="G117" s="9">
        <v>11.387</v>
      </c>
      <c r="H117" s="13"/>
      <c r="I117" s="12">
        <f>ROUND((H117*G117),2)</f>
      </c>
      <c r="J117" s="9">
        <v>0</v>
      </c>
      <c r="K117" s="9">
        <f>G117*J117</f>
      </c>
      <c r="L117" s="9">
        <v>0</v>
      </c>
      <c r="M117" s="9">
        <f>G117*L117</f>
      </c>
      <c r="O117">
        <f>rekapitulace!H8</f>
      </c>
      <c r="P117">
        <f>ROUND(O117/100*I117,2)</f>
      </c>
    </row>
    <row r="118" ht="63.75">
      <c r="E118" s="14" t="s">
        <v>399</v>
      </c>
    </row>
    <row r="119" ht="306">
      <c r="E119" s="14" t="s">
        <v>396</v>
      </c>
    </row>
    <row r="120" spans="1:16" ht="12.75">
      <c r="A120" s="7">
        <v>33</v>
      </c>
      <c r="B120" s="7" t="s">
        <v>47</v>
      </c>
      <c r="C120" s="7" t="s">
        <v>400</v>
      </c>
      <c r="D120" s="7" t="s">
        <v>49</v>
      </c>
      <c r="E120" s="7" t="s">
        <v>401</v>
      </c>
      <c r="F120" s="7" t="s">
        <v>104</v>
      </c>
      <c r="G120" s="9">
        <v>11.387</v>
      </c>
      <c r="H120" s="13"/>
      <c r="I120" s="12">
        <f>ROUND((H120*G120),2)</f>
      </c>
      <c r="J120" s="9">
        <v>0</v>
      </c>
      <c r="K120" s="9">
        <f>G120*J120</f>
      </c>
      <c r="L120" s="9">
        <v>0</v>
      </c>
      <c r="M120" s="9">
        <f>G120*L120</f>
      </c>
      <c r="O120">
        <f>rekapitulace!H8</f>
      </c>
      <c r="P120">
        <f>ROUND(O120/100*I120,2)</f>
      </c>
    </row>
    <row r="121" ht="63.75">
      <c r="E121" s="14" t="s">
        <v>399</v>
      </c>
    </row>
    <row r="122" ht="216.75">
      <c r="E122" s="14" t="s">
        <v>402</v>
      </c>
    </row>
    <row r="123" spans="1:16" ht="12.75">
      <c r="A123" s="7">
        <v>34</v>
      </c>
      <c r="B123" s="7" t="s">
        <v>47</v>
      </c>
      <c r="C123" s="7" t="s">
        <v>403</v>
      </c>
      <c r="D123" s="7" t="s">
        <v>49</v>
      </c>
      <c r="E123" s="7" t="s">
        <v>404</v>
      </c>
      <c r="F123" s="7" t="s">
        <v>104</v>
      </c>
      <c r="G123" s="9">
        <v>100</v>
      </c>
      <c r="H123" s="13"/>
      <c r="I123" s="12">
        <f>ROUND((H123*G123),2)</f>
      </c>
      <c r="J123" s="9">
        <v>0</v>
      </c>
      <c r="K123" s="9">
        <f>G123*J123</f>
      </c>
      <c r="L123" s="9">
        <v>0</v>
      </c>
      <c r="M123" s="9">
        <f>G123*L123</f>
      </c>
      <c r="O123">
        <f>rekapitulace!H8</f>
      </c>
      <c r="P123">
        <f>ROUND(O123/100*I123,2)</f>
      </c>
    </row>
    <row r="124" ht="102">
      <c r="E124" s="14" t="s">
        <v>405</v>
      </c>
    </row>
    <row r="125" ht="318.75">
      <c r="E125" s="14" t="s">
        <v>406</v>
      </c>
    </row>
    <row r="126" spans="1:16" ht="12.75">
      <c r="A126" s="7">
        <v>35</v>
      </c>
      <c r="B126" s="7" t="s">
        <v>47</v>
      </c>
      <c r="C126" s="7" t="s">
        <v>407</v>
      </c>
      <c r="D126" s="7" t="s">
        <v>49</v>
      </c>
      <c r="E126" s="7" t="s">
        <v>408</v>
      </c>
      <c r="F126" s="7" t="s">
        <v>104</v>
      </c>
      <c r="G126" s="9">
        <v>2.8</v>
      </c>
      <c r="H126" s="13"/>
      <c r="I126" s="12">
        <f>ROUND((H126*G126),2)</f>
      </c>
      <c r="J126" s="9">
        <v>0</v>
      </c>
      <c r="K126" s="9">
        <f>G126*J126</f>
      </c>
      <c r="L126" s="9">
        <v>0</v>
      </c>
      <c r="M126" s="9">
        <f>G126*L126</f>
      </c>
      <c r="O126">
        <f>rekapitulace!H8</f>
      </c>
      <c r="P126">
        <f>ROUND(O126/100*I126,2)</f>
      </c>
    </row>
    <row r="127" ht="63.75">
      <c r="E127" s="14" t="s">
        <v>409</v>
      </c>
    </row>
    <row r="128" ht="409.5">
      <c r="E128" s="14" t="s">
        <v>410</v>
      </c>
    </row>
    <row r="129" spans="1:16" ht="12.75" customHeight="1">
      <c r="A129" s="15"/>
      <c r="B129" s="15"/>
      <c r="C129" s="15" t="s">
        <v>39</v>
      </c>
      <c r="D129" s="15"/>
      <c r="E129" s="15" t="s">
        <v>389</v>
      </c>
      <c r="F129" s="15"/>
      <c r="G129" s="15"/>
      <c r="H129" s="15"/>
      <c r="I129" s="15">
        <f>SUM(I111:I128)</f>
      </c>
      <c r="J129" s="15"/>
      <c r="K129" s="15"/>
      <c r="L129" s="15"/>
      <c r="M129" s="15"/>
      <c r="P129">
        <f>SUM(P111:P128)</f>
      </c>
    </row>
    <row r="131" spans="1:9" ht="12.75" customHeight="1">
      <c r="A131" s="8"/>
      <c r="B131" s="8"/>
      <c r="C131" s="8" t="s">
        <v>40</v>
      </c>
      <c r="D131" s="8"/>
      <c r="E131" s="8" t="s">
        <v>176</v>
      </c>
      <c r="F131" s="8"/>
      <c r="G131" s="10"/>
      <c r="H131" s="8"/>
      <c r="I131" s="10"/>
    </row>
    <row r="132" spans="1:16" ht="12.75">
      <c r="A132" s="7">
        <v>36</v>
      </c>
      <c r="B132" s="7" t="s">
        <v>47</v>
      </c>
      <c r="C132" s="7" t="s">
        <v>177</v>
      </c>
      <c r="D132" s="7" t="s">
        <v>49</v>
      </c>
      <c r="E132" s="7" t="s">
        <v>178</v>
      </c>
      <c r="F132" s="7" t="s">
        <v>115</v>
      </c>
      <c r="G132" s="9">
        <v>5294</v>
      </c>
      <c r="H132" s="13"/>
      <c r="I132" s="12">
        <f>ROUND((H132*G132),2)</f>
      </c>
      <c r="J132" s="9">
        <v>0</v>
      </c>
      <c r="K132" s="9">
        <f>G132*J132</f>
      </c>
      <c r="L132" s="9">
        <v>0</v>
      </c>
      <c r="M132" s="9">
        <f>G132*L132</f>
      </c>
      <c r="O132">
        <f>rekapitulace!H8</f>
      </c>
      <c r="P132">
        <f>ROUND(O132/100*I132,2)</f>
      </c>
    </row>
    <row r="133" ht="344.25">
      <c r="E133" s="14" t="s">
        <v>411</v>
      </c>
    </row>
    <row r="134" ht="409.5">
      <c r="E134" s="14" t="s">
        <v>180</v>
      </c>
    </row>
    <row r="135" spans="1:16" ht="12.75">
      <c r="A135" s="7">
        <v>37</v>
      </c>
      <c r="B135" s="7" t="s">
        <v>47</v>
      </c>
      <c r="C135" s="7" t="s">
        <v>412</v>
      </c>
      <c r="D135" s="7" t="s">
        <v>49</v>
      </c>
      <c r="E135" s="7" t="s">
        <v>413</v>
      </c>
      <c r="F135" s="7" t="s">
        <v>115</v>
      </c>
      <c r="G135" s="9">
        <v>12214</v>
      </c>
      <c r="H135" s="13"/>
      <c r="I135" s="12">
        <f>ROUND((H135*G135),2)</f>
      </c>
      <c r="J135" s="9">
        <v>0</v>
      </c>
      <c r="K135" s="9">
        <f>G135*J135</f>
      </c>
      <c r="L135" s="9">
        <v>0</v>
      </c>
      <c r="M135" s="9">
        <f>G135*L135</f>
      </c>
      <c r="O135">
        <f>rekapitulace!H8</f>
      </c>
      <c r="P135">
        <f>ROUND(O135/100*I135,2)</f>
      </c>
    </row>
    <row r="136" ht="409.5">
      <c r="E136" s="14" t="s">
        <v>414</v>
      </c>
    </row>
    <row r="137" ht="331.5">
      <c r="E137" s="14" t="s">
        <v>184</v>
      </c>
    </row>
    <row r="138" spans="1:16" ht="12.75">
      <c r="A138" s="7">
        <v>38</v>
      </c>
      <c r="B138" s="7" t="s">
        <v>47</v>
      </c>
      <c r="C138" s="7" t="s">
        <v>181</v>
      </c>
      <c r="D138" s="7" t="s">
        <v>49</v>
      </c>
      <c r="E138" s="7" t="s">
        <v>182</v>
      </c>
      <c r="F138" s="7" t="s">
        <v>115</v>
      </c>
      <c r="G138" s="9">
        <v>36815.4</v>
      </c>
      <c r="H138" s="13"/>
      <c r="I138" s="12">
        <f>ROUND((H138*G138),2)</f>
      </c>
      <c r="J138" s="9">
        <v>0</v>
      </c>
      <c r="K138" s="9">
        <f>G138*J138</f>
      </c>
      <c r="L138" s="9">
        <v>0</v>
      </c>
      <c r="M138" s="9">
        <f>G138*L138</f>
      </c>
      <c r="O138">
        <f>rekapitulace!H8</f>
      </c>
      <c r="P138">
        <f>ROUND(O138/100*I138,2)</f>
      </c>
    </row>
    <row r="139" ht="409.5">
      <c r="E139" s="14" t="s">
        <v>415</v>
      </c>
    </row>
    <row r="140" ht="331.5">
      <c r="E140" s="14" t="s">
        <v>184</v>
      </c>
    </row>
    <row r="141" spans="1:16" ht="12.75">
      <c r="A141" s="7">
        <v>39</v>
      </c>
      <c r="B141" s="7" t="s">
        <v>47</v>
      </c>
      <c r="C141" s="7" t="s">
        <v>185</v>
      </c>
      <c r="D141" s="7" t="s">
        <v>49</v>
      </c>
      <c r="E141" s="7" t="s">
        <v>186</v>
      </c>
      <c r="F141" s="7" t="s">
        <v>115</v>
      </c>
      <c r="G141" s="9">
        <v>16915.5</v>
      </c>
      <c r="H141" s="13"/>
      <c r="I141" s="12">
        <f>ROUND((H141*G141),2)</f>
      </c>
      <c r="J141" s="9">
        <v>0</v>
      </c>
      <c r="K141" s="9">
        <f>G141*J141</f>
      </c>
      <c r="L141" s="9">
        <v>0</v>
      </c>
      <c r="M141" s="9">
        <f>G141*L141</f>
      </c>
      <c r="O141">
        <f>rekapitulace!H8</f>
      </c>
      <c r="P141">
        <f>ROUND(O141/100*I141,2)</f>
      </c>
    </row>
    <row r="142" ht="191.25">
      <c r="E142" s="14" t="s">
        <v>416</v>
      </c>
    </row>
    <row r="143" ht="409.5">
      <c r="E143" s="14" t="s">
        <v>188</v>
      </c>
    </row>
    <row r="144" spans="1:16" ht="12.75">
      <c r="A144" s="7">
        <v>40</v>
      </c>
      <c r="B144" s="7" t="s">
        <v>47</v>
      </c>
      <c r="C144" s="7" t="s">
        <v>189</v>
      </c>
      <c r="D144" s="7" t="s">
        <v>49</v>
      </c>
      <c r="E144" s="7" t="s">
        <v>190</v>
      </c>
      <c r="F144" s="7" t="s">
        <v>115</v>
      </c>
      <c r="G144" s="9">
        <v>5103</v>
      </c>
      <c r="H144" s="13"/>
      <c r="I144" s="12">
        <f>ROUND((H144*G144),2)</f>
      </c>
      <c r="J144" s="9">
        <v>0</v>
      </c>
      <c r="K144" s="9">
        <f>G144*J144</f>
      </c>
      <c r="L144" s="9">
        <v>0</v>
      </c>
      <c r="M144" s="9">
        <f>G144*L144</f>
      </c>
      <c r="O144">
        <f>rekapitulace!H8</f>
      </c>
      <c r="P144">
        <f>ROUND(O144/100*I144,2)</f>
      </c>
    </row>
    <row r="145" ht="306">
      <c r="E145" s="14" t="s">
        <v>417</v>
      </c>
    </row>
    <row r="146" ht="409.5">
      <c r="E146" s="14" t="s">
        <v>192</v>
      </c>
    </row>
    <row r="147" spans="1:16" ht="12.75">
      <c r="A147" s="7">
        <v>41</v>
      </c>
      <c r="B147" s="7" t="s">
        <v>47</v>
      </c>
      <c r="C147" s="7" t="s">
        <v>193</v>
      </c>
      <c r="D147" s="7" t="s">
        <v>49</v>
      </c>
      <c r="E147" s="7" t="s">
        <v>194</v>
      </c>
      <c r="F147" s="7" t="s">
        <v>115</v>
      </c>
      <c r="G147" s="9">
        <v>19408.8</v>
      </c>
      <c r="H147" s="13"/>
      <c r="I147" s="12">
        <f>ROUND((H147*G147),2)</f>
      </c>
      <c r="J147" s="9">
        <v>0</v>
      </c>
      <c r="K147" s="9">
        <f>G147*J147</f>
      </c>
      <c r="L147" s="9">
        <v>0</v>
      </c>
      <c r="M147" s="9">
        <f>G147*L147</f>
      </c>
      <c r="O147">
        <f>rekapitulace!H8</f>
      </c>
      <c r="P147">
        <f>ROUND(O147/100*I147,2)</f>
      </c>
    </row>
    <row r="148" ht="293.25">
      <c r="E148" s="14" t="s">
        <v>418</v>
      </c>
    </row>
    <row r="149" ht="357">
      <c r="E149" s="14" t="s">
        <v>196</v>
      </c>
    </row>
    <row r="150" spans="1:16" ht="12.75">
      <c r="A150" s="7">
        <v>42</v>
      </c>
      <c r="B150" s="7" t="s">
        <v>47</v>
      </c>
      <c r="C150" s="7" t="s">
        <v>197</v>
      </c>
      <c r="D150" s="7" t="s">
        <v>49</v>
      </c>
      <c r="E150" s="7" t="s">
        <v>198</v>
      </c>
      <c r="F150" s="7" t="s">
        <v>115</v>
      </c>
      <c r="G150" s="9">
        <v>19408.8</v>
      </c>
      <c r="H150" s="13"/>
      <c r="I150" s="12">
        <f>ROUND((H150*G150),2)</f>
      </c>
      <c r="J150" s="9">
        <v>0</v>
      </c>
      <c r="K150" s="9">
        <f>G150*J150</f>
      </c>
      <c r="L150" s="9">
        <v>0</v>
      </c>
      <c r="M150" s="9">
        <f>G150*L150</f>
      </c>
      <c r="O150">
        <f>rekapitulace!H8</f>
      </c>
      <c r="P150">
        <f>ROUND(O150/100*I150,2)</f>
      </c>
    </row>
    <row r="151" ht="293.25">
      <c r="E151" s="14" t="s">
        <v>418</v>
      </c>
    </row>
    <row r="152" ht="357">
      <c r="E152" s="14" t="s">
        <v>196</v>
      </c>
    </row>
    <row r="153" spans="1:16" ht="12.75">
      <c r="A153" s="7">
        <v>43</v>
      </c>
      <c r="B153" s="7" t="s">
        <v>47</v>
      </c>
      <c r="C153" s="7" t="s">
        <v>200</v>
      </c>
      <c r="D153" s="7" t="s">
        <v>49</v>
      </c>
      <c r="E153" s="7" t="s">
        <v>201</v>
      </c>
      <c r="F153" s="7" t="s">
        <v>115</v>
      </c>
      <c r="G153" s="9">
        <v>18788</v>
      </c>
      <c r="H153" s="13"/>
      <c r="I153" s="12">
        <f>ROUND((H153*G153),2)</f>
      </c>
      <c r="J153" s="9">
        <v>0</v>
      </c>
      <c r="K153" s="9">
        <f>G153*J153</f>
      </c>
      <c r="L153" s="9">
        <v>0</v>
      </c>
      <c r="M153" s="9">
        <f>G153*L153</f>
      </c>
      <c r="O153">
        <f>rekapitulace!H8</f>
      </c>
      <c r="P153">
        <f>ROUND(O153/100*I153,2)</f>
      </c>
    </row>
    <row r="154" ht="255">
      <c r="E154" s="14" t="s">
        <v>419</v>
      </c>
    </row>
    <row r="155" ht="409.5">
      <c r="E155" s="14" t="s">
        <v>203</v>
      </c>
    </row>
    <row r="156" spans="1:16" ht="12.75">
      <c r="A156" s="7">
        <v>44</v>
      </c>
      <c r="B156" s="7" t="s">
        <v>47</v>
      </c>
      <c r="C156" s="7" t="s">
        <v>204</v>
      </c>
      <c r="D156" s="7" t="s">
        <v>49</v>
      </c>
      <c r="E156" s="7" t="s">
        <v>205</v>
      </c>
      <c r="F156" s="7" t="s">
        <v>115</v>
      </c>
      <c r="G156" s="9">
        <v>19408.8</v>
      </c>
      <c r="H156" s="13"/>
      <c r="I156" s="12">
        <f>ROUND((H156*G156),2)</f>
      </c>
      <c r="J156" s="9">
        <v>0</v>
      </c>
      <c r="K156" s="9">
        <f>G156*J156</f>
      </c>
      <c r="L156" s="9">
        <v>0</v>
      </c>
      <c r="M156" s="9">
        <f>G156*L156</f>
      </c>
      <c r="O156">
        <f>rekapitulace!H8</f>
      </c>
      <c r="P156">
        <f>ROUND(O156/100*I156,2)</f>
      </c>
    </row>
    <row r="157" ht="293.25">
      <c r="E157" s="14" t="s">
        <v>418</v>
      </c>
    </row>
    <row r="158" ht="409.5">
      <c r="E158" s="14" t="s">
        <v>203</v>
      </c>
    </row>
    <row r="159" spans="1:16" ht="12.75" customHeight="1">
      <c r="A159" s="15"/>
      <c r="B159" s="15"/>
      <c r="C159" s="15" t="s">
        <v>40</v>
      </c>
      <c r="D159" s="15"/>
      <c r="E159" s="15" t="s">
        <v>176</v>
      </c>
      <c r="F159" s="15"/>
      <c r="G159" s="15"/>
      <c r="H159" s="15"/>
      <c r="I159" s="15">
        <f>SUM(I132:I158)</f>
      </c>
      <c r="J159" s="15"/>
      <c r="K159" s="15"/>
      <c r="L159" s="15"/>
      <c r="M159" s="15"/>
      <c r="P159">
        <f>SUM(P132:P158)</f>
      </c>
    </row>
    <row r="161" spans="1:9" ht="12.75" customHeight="1">
      <c r="A161" s="8"/>
      <c r="B161" s="8"/>
      <c r="C161" s="8" t="s">
        <v>42</v>
      </c>
      <c r="D161" s="8"/>
      <c r="E161" s="8" t="s">
        <v>420</v>
      </c>
      <c r="F161" s="8"/>
      <c r="G161" s="10"/>
      <c r="H161" s="8"/>
      <c r="I161" s="10"/>
    </row>
    <row r="162" spans="1:16" ht="12.75">
      <c r="A162" s="7">
        <v>45</v>
      </c>
      <c r="B162" s="7" t="s">
        <v>47</v>
      </c>
      <c r="C162" s="7" t="s">
        <v>421</v>
      </c>
      <c r="D162" s="7" t="s">
        <v>49</v>
      </c>
      <c r="E162" s="7" t="s">
        <v>422</v>
      </c>
      <c r="F162" s="7" t="s">
        <v>115</v>
      </c>
      <c r="G162" s="9">
        <v>93.84</v>
      </c>
      <c r="H162" s="13"/>
      <c r="I162" s="12">
        <f>ROUND((H162*G162),2)</f>
      </c>
      <c r="J162" s="9">
        <v>0</v>
      </c>
      <c r="K162" s="9">
        <f>G162*J162</f>
      </c>
      <c r="L162" s="9">
        <v>0</v>
      </c>
      <c r="M162" s="9">
        <f>G162*L162</f>
      </c>
      <c r="O162">
        <f>rekapitulace!H8</f>
      </c>
      <c r="P162">
        <f>ROUND(O162/100*I162,2)</f>
      </c>
    </row>
    <row r="163" ht="165.75">
      <c r="E163" s="14" t="s">
        <v>423</v>
      </c>
    </row>
    <row r="164" ht="409.5">
      <c r="E164" s="14" t="s">
        <v>424</v>
      </c>
    </row>
    <row r="165" spans="1:16" ht="12.75">
      <c r="A165" s="7">
        <v>46</v>
      </c>
      <c r="B165" s="7" t="s">
        <v>47</v>
      </c>
      <c r="C165" s="7" t="s">
        <v>425</v>
      </c>
      <c r="D165" s="7" t="s">
        <v>49</v>
      </c>
      <c r="E165" s="7" t="s">
        <v>426</v>
      </c>
      <c r="F165" s="7" t="s">
        <v>115</v>
      </c>
      <c r="G165" s="9">
        <v>62.93</v>
      </c>
      <c r="H165" s="13"/>
      <c r="I165" s="12">
        <f>ROUND((H165*G165),2)</f>
      </c>
      <c r="J165" s="9">
        <v>0</v>
      </c>
      <c r="K165" s="9">
        <f>G165*J165</f>
      </c>
      <c r="L165" s="9">
        <v>0</v>
      </c>
      <c r="M165" s="9">
        <f>G165*L165</f>
      </c>
      <c r="O165">
        <f>rekapitulace!H8</f>
      </c>
      <c r="P165">
        <f>ROUND(O165/100*I165,2)</f>
      </c>
    </row>
    <row r="166" ht="76.5">
      <c r="E166" s="14" t="s">
        <v>427</v>
      </c>
    </row>
    <row r="167" ht="409.5">
      <c r="E167" s="14" t="s">
        <v>428</v>
      </c>
    </row>
    <row r="168" spans="1:16" ht="12.75">
      <c r="A168" s="7">
        <v>47</v>
      </c>
      <c r="B168" s="7" t="s">
        <v>47</v>
      </c>
      <c r="C168" s="7" t="s">
        <v>429</v>
      </c>
      <c r="D168" s="7" t="s">
        <v>49</v>
      </c>
      <c r="E168" s="7" t="s">
        <v>430</v>
      </c>
      <c r="F168" s="7" t="s">
        <v>115</v>
      </c>
      <c r="G168" s="9">
        <v>22</v>
      </c>
      <c r="H168" s="13"/>
      <c r="I168" s="12">
        <f>ROUND((H168*G168),2)</f>
      </c>
      <c r="J168" s="9">
        <v>0</v>
      </c>
      <c r="K168" s="9">
        <f>G168*J168</f>
      </c>
      <c r="L168" s="9">
        <v>0</v>
      </c>
      <c r="M168" s="9">
        <f>G168*L168</f>
      </c>
      <c r="O168">
        <f>rekapitulace!H8</f>
      </c>
      <c r="P168">
        <f>ROUND(O168/100*I168,2)</f>
      </c>
    </row>
    <row r="169" ht="63.75">
      <c r="E169" s="14" t="s">
        <v>431</v>
      </c>
    </row>
    <row r="170" ht="409.5">
      <c r="E170" s="14" t="s">
        <v>432</v>
      </c>
    </row>
    <row r="171" spans="1:16" ht="12.75">
      <c r="A171" s="7">
        <v>48</v>
      </c>
      <c r="B171" s="7" t="s">
        <v>47</v>
      </c>
      <c r="C171" s="7" t="s">
        <v>433</v>
      </c>
      <c r="D171" s="7" t="s">
        <v>49</v>
      </c>
      <c r="E171" s="7" t="s">
        <v>434</v>
      </c>
      <c r="F171" s="7" t="s">
        <v>115</v>
      </c>
      <c r="G171" s="9">
        <v>32.55</v>
      </c>
      <c r="H171" s="13"/>
      <c r="I171" s="12">
        <f>ROUND((H171*G171),2)</f>
      </c>
      <c r="J171" s="9">
        <v>0</v>
      </c>
      <c r="K171" s="9">
        <f>G171*J171</f>
      </c>
      <c r="L171" s="9">
        <v>0</v>
      </c>
      <c r="M171" s="9">
        <f>G171*L171</f>
      </c>
      <c r="O171">
        <f>rekapitulace!H8</f>
      </c>
      <c r="P171">
        <f>ROUND(O171/100*I171,2)</f>
      </c>
    </row>
    <row r="172" ht="63.75">
      <c r="E172" s="14" t="s">
        <v>435</v>
      </c>
    </row>
    <row r="173" ht="140.25">
      <c r="E173" s="14" t="s">
        <v>436</v>
      </c>
    </row>
    <row r="174" spans="1:16" ht="12.75">
      <c r="A174" s="7">
        <v>49</v>
      </c>
      <c r="B174" s="7" t="s">
        <v>47</v>
      </c>
      <c r="C174" s="7" t="s">
        <v>437</v>
      </c>
      <c r="D174" s="7" t="s">
        <v>49</v>
      </c>
      <c r="E174" s="7" t="s">
        <v>438</v>
      </c>
      <c r="F174" s="7" t="s">
        <v>115</v>
      </c>
      <c r="G174" s="9">
        <v>41.8</v>
      </c>
      <c r="H174" s="13"/>
      <c r="I174" s="12">
        <f>ROUND((H174*G174),2)</f>
      </c>
      <c r="J174" s="9">
        <v>0</v>
      </c>
      <c r="K174" s="9">
        <f>G174*J174</f>
      </c>
      <c r="L174" s="9">
        <v>0</v>
      </c>
      <c r="M174" s="9">
        <f>G174*L174</f>
      </c>
      <c r="O174">
        <f>rekapitulace!H8</f>
      </c>
      <c r="P174">
        <f>ROUND(O174/100*I174,2)</f>
      </c>
    </row>
    <row r="175" ht="76.5">
      <c r="E175" s="14" t="s">
        <v>439</v>
      </c>
    </row>
    <row r="176" ht="395.25">
      <c r="E176" s="14" t="s">
        <v>440</v>
      </c>
    </row>
    <row r="177" spans="1:16" ht="12.75" customHeight="1">
      <c r="A177" s="15"/>
      <c r="B177" s="15"/>
      <c r="C177" s="15" t="s">
        <v>42</v>
      </c>
      <c r="D177" s="15"/>
      <c r="E177" s="15" t="s">
        <v>420</v>
      </c>
      <c r="F177" s="15"/>
      <c r="G177" s="15"/>
      <c r="H177" s="15"/>
      <c r="I177" s="15">
        <f>SUM(I162:I176)</f>
      </c>
      <c r="J177" s="15"/>
      <c r="K177" s="15"/>
      <c r="L177" s="15"/>
      <c r="M177" s="15"/>
      <c r="P177">
        <f>SUM(P162:P176)</f>
      </c>
    </row>
    <row r="179" spans="1:9" ht="12.75" customHeight="1">
      <c r="A179" s="8"/>
      <c r="B179" s="8"/>
      <c r="C179" s="8" t="s">
        <v>43</v>
      </c>
      <c r="D179" s="8"/>
      <c r="E179" s="8" t="s">
        <v>207</v>
      </c>
      <c r="F179" s="8"/>
      <c r="G179" s="10"/>
      <c r="H179" s="8"/>
      <c r="I179" s="10"/>
    </row>
    <row r="180" spans="1:16" ht="12.75">
      <c r="A180" s="7">
        <v>50</v>
      </c>
      <c r="B180" s="7" t="s">
        <v>47</v>
      </c>
      <c r="C180" s="7" t="s">
        <v>441</v>
      </c>
      <c r="D180" s="7" t="s">
        <v>49</v>
      </c>
      <c r="E180" s="7" t="s">
        <v>442</v>
      </c>
      <c r="F180" s="7" t="s">
        <v>124</v>
      </c>
      <c r="G180" s="9">
        <v>21.7</v>
      </c>
      <c r="H180" s="13"/>
      <c r="I180" s="12">
        <f>ROUND((H180*G180),2)</f>
      </c>
      <c r="J180" s="9">
        <v>0</v>
      </c>
      <c r="K180" s="9">
        <f>G180*J180</f>
      </c>
      <c r="L180" s="9">
        <v>0</v>
      </c>
      <c r="M180" s="9">
        <f>G180*L180</f>
      </c>
      <c r="O180">
        <f>rekapitulace!H8</f>
      </c>
      <c r="P180">
        <f>ROUND(O180/100*I180,2)</f>
      </c>
    </row>
    <row r="181" ht="51">
      <c r="E181" s="14" t="s">
        <v>443</v>
      </c>
    </row>
    <row r="182" ht="409.5">
      <c r="E182" s="14" t="s">
        <v>444</v>
      </c>
    </row>
    <row r="183" spans="1:16" ht="12.75" customHeight="1">
      <c r="A183" s="15"/>
      <c r="B183" s="15"/>
      <c r="C183" s="15" t="s">
        <v>43</v>
      </c>
      <c r="D183" s="15"/>
      <c r="E183" s="15" t="s">
        <v>207</v>
      </c>
      <c r="F183" s="15"/>
      <c r="G183" s="15"/>
      <c r="H183" s="15"/>
      <c r="I183" s="15">
        <f>SUM(I180:I182)</f>
      </c>
      <c r="J183" s="15"/>
      <c r="K183" s="15"/>
      <c r="L183" s="15"/>
      <c r="M183" s="15"/>
      <c r="P183">
        <f>SUM(P180:P182)</f>
      </c>
    </row>
    <row r="185" spans="1:9" ht="12.75" customHeight="1">
      <c r="A185" s="8"/>
      <c r="B185" s="8"/>
      <c r="C185" s="8" t="s">
        <v>44</v>
      </c>
      <c r="D185" s="8"/>
      <c r="E185" s="8" t="s">
        <v>223</v>
      </c>
      <c r="F185" s="8"/>
      <c r="G185" s="10"/>
      <c r="H185" s="8"/>
      <c r="I185" s="10"/>
    </row>
    <row r="186" spans="1:16" ht="12.75">
      <c r="A186" s="7">
        <v>51</v>
      </c>
      <c r="B186" s="7" t="s">
        <v>47</v>
      </c>
      <c r="C186" s="7" t="s">
        <v>445</v>
      </c>
      <c r="D186" s="7" t="s">
        <v>49</v>
      </c>
      <c r="E186" s="7" t="s">
        <v>446</v>
      </c>
      <c r="F186" s="7" t="s">
        <v>124</v>
      </c>
      <c r="G186" s="9">
        <v>646</v>
      </c>
      <c r="H186" s="13"/>
      <c r="I186" s="12">
        <f>ROUND((H186*G186),2)</f>
      </c>
      <c r="J186" s="9">
        <v>0</v>
      </c>
      <c r="K186" s="9">
        <f>G186*J186</f>
      </c>
      <c r="L186" s="9">
        <v>0</v>
      </c>
      <c r="M186" s="9">
        <f>G186*L186</f>
      </c>
      <c r="O186">
        <f>rekapitulace!H8</f>
      </c>
      <c r="P186">
        <f>ROUND(O186/100*I186,2)</f>
      </c>
    </row>
    <row r="187" ht="306">
      <c r="E187" s="14" t="s">
        <v>447</v>
      </c>
    </row>
    <row r="188" ht="409.5">
      <c r="E188" s="14" t="s">
        <v>448</v>
      </c>
    </row>
    <row r="189" spans="1:16" ht="12.75">
      <c r="A189" s="7">
        <v>52</v>
      </c>
      <c r="B189" s="7" t="s">
        <v>47</v>
      </c>
      <c r="C189" s="7" t="s">
        <v>449</v>
      </c>
      <c r="D189" s="7" t="s">
        <v>49</v>
      </c>
      <c r="E189" s="7" t="s">
        <v>450</v>
      </c>
      <c r="F189" s="7" t="s">
        <v>124</v>
      </c>
      <c r="G189" s="9">
        <v>20</v>
      </c>
      <c r="H189" s="13"/>
      <c r="I189" s="12">
        <f>ROUND((H189*G189),2)</f>
      </c>
      <c r="J189" s="9">
        <v>0</v>
      </c>
      <c r="K189" s="9">
        <f>G189*J189</f>
      </c>
      <c r="L189" s="9">
        <v>0</v>
      </c>
      <c r="M189" s="9">
        <f>G189*L189</f>
      </c>
      <c r="O189">
        <f>rekapitulace!H8</f>
      </c>
      <c r="P189">
        <f>ROUND(O189/100*I189,2)</f>
      </c>
    </row>
    <row r="190" ht="51">
      <c r="E190" s="14" t="s">
        <v>451</v>
      </c>
    </row>
    <row r="191" ht="409.5">
      <c r="E191" s="14" t="s">
        <v>452</v>
      </c>
    </row>
    <row r="192" spans="1:16" ht="12.75">
      <c r="A192" s="7">
        <v>53</v>
      </c>
      <c r="B192" s="7" t="s">
        <v>47</v>
      </c>
      <c r="C192" s="7" t="s">
        <v>224</v>
      </c>
      <c r="D192" s="7" t="s">
        <v>49</v>
      </c>
      <c r="E192" s="7" t="s">
        <v>225</v>
      </c>
      <c r="F192" s="7" t="s">
        <v>66</v>
      </c>
      <c r="G192" s="9">
        <v>360</v>
      </c>
      <c r="H192" s="13"/>
      <c r="I192" s="12">
        <f>ROUND((H192*G192),2)</f>
      </c>
      <c r="J192" s="9">
        <v>0</v>
      </c>
      <c r="K192" s="9">
        <f>G192*J192</f>
      </c>
      <c r="L192" s="9">
        <v>0</v>
      </c>
      <c r="M192" s="9">
        <f>G192*L192</f>
      </c>
      <c r="O192">
        <f>rekapitulace!H8</f>
      </c>
      <c r="P192">
        <f>ROUND(O192/100*I192,2)</f>
      </c>
    </row>
    <row r="193" ht="409.5">
      <c r="E193" s="14" t="s">
        <v>453</v>
      </c>
    </row>
    <row r="194" ht="255">
      <c r="E194" s="14" t="s">
        <v>316</v>
      </c>
    </row>
    <row r="195" spans="1:16" ht="12.75">
      <c r="A195" s="7">
        <v>54</v>
      </c>
      <c r="B195" s="7" t="s">
        <v>47</v>
      </c>
      <c r="C195" s="7" t="s">
        <v>454</v>
      </c>
      <c r="D195" s="7" t="s">
        <v>49</v>
      </c>
      <c r="E195" s="7" t="s">
        <v>455</v>
      </c>
      <c r="F195" s="7" t="s">
        <v>66</v>
      </c>
      <c r="G195" s="9">
        <v>50</v>
      </c>
      <c r="H195" s="13"/>
      <c r="I195" s="12">
        <f>ROUND((H195*G195),2)</f>
      </c>
      <c r="J195" s="9">
        <v>0</v>
      </c>
      <c r="K195" s="9">
        <f>G195*J195</f>
      </c>
      <c r="L195" s="9">
        <v>0</v>
      </c>
      <c r="M195" s="9">
        <f>G195*L195</f>
      </c>
      <c r="O195">
        <f>rekapitulace!H8</f>
      </c>
      <c r="P195">
        <f>ROUND(O195/100*I195,2)</f>
      </c>
    </row>
    <row r="196" ht="63.75">
      <c r="E196" s="14" t="s">
        <v>456</v>
      </c>
    </row>
    <row r="197" ht="140.25">
      <c r="E197" s="14" t="s">
        <v>457</v>
      </c>
    </row>
    <row r="198" spans="1:16" ht="12.75">
      <c r="A198" s="7">
        <v>55</v>
      </c>
      <c r="B198" s="7" t="s">
        <v>47</v>
      </c>
      <c r="C198" s="7" t="s">
        <v>458</v>
      </c>
      <c r="D198" s="7" t="s">
        <v>49</v>
      </c>
      <c r="E198" s="7" t="s">
        <v>459</v>
      </c>
      <c r="F198" s="7" t="s">
        <v>66</v>
      </c>
      <c r="G198" s="9">
        <v>30</v>
      </c>
      <c r="H198" s="13"/>
      <c r="I198" s="12">
        <f>ROUND((H198*G198),2)</f>
      </c>
      <c r="J198" s="9">
        <v>0</v>
      </c>
      <c r="K198" s="9">
        <f>G198*J198</f>
      </c>
      <c r="L198" s="9">
        <v>0</v>
      </c>
      <c r="M198" s="9">
        <f>G198*L198</f>
      </c>
      <c r="O198">
        <f>rekapitulace!H8</f>
      </c>
      <c r="P198">
        <f>ROUND(O198/100*I198,2)</f>
      </c>
    </row>
    <row r="199" ht="344.25">
      <c r="E199" s="14" t="s">
        <v>460</v>
      </c>
    </row>
    <row r="200" ht="140.25">
      <c r="E200" s="14" t="s">
        <v>461</v>
      </c>
    </row>
    <row r="201" spans="1:16" ht="12.75">
      <c r="A201" s="7">
        <v>56</v>
      </c>
      <c r="B201" s="7" t="s">
        <v>47</v>
      </c>
      <c r="C201" s="7" t="s">
        <v>232</v>
      </c>
      <c r="D201" s="7" t="s">
        <v>49</v>
      </c>
      <c r="E201" s="7" t="s">
        <v>233</v>
      </c>
      <c r="F201" s="7" t="s">
        <v>66</v>
      </c>
      <c r="G201" s="9">
        <v>19</v>
      </c>
      <c r="H201" s="13"/>
      <c r="I201" s="12">
        <f>ROUND((H201*G201),2)</f>
      </c>
      <c r="J201" s="9">
        <v>0</v>
      </c>
      <c r="K201" s="9">
        <f>G201*J201</f>
      </c>
      <c r="L201" s="9">
        <v>0</v>
      </c>
      <c r="M201" s="9">
        <f>G201*L201</f>
      </c>
      <c r="O201">
        <f>rekapitulace!H8</f>
      </c>
      <c r="P201">
        <f>ROUND(O201/100*I201,2)</f>
      </c>
    </row>
    <row r="202" ht="191.25">
      <c r="E202" s="14" t="s">
        <v>462</v>
      </c>
    </row>
    <row r="203" ht="102">
      <c r="E203" s="14" t="s">
        <v>235</v>
      </c>
    </row>
    <row r="204" spans="1:16" ht="12.75">
      <c r="A204" s="7">
        <v>57</v>
      </c>
      <c r="B204" s="7" t="s">
        <v>47</v>
      </c>
      <c r="C204" s="7" t="s">
        <v>236</v>
      </c>
      <c r="D204" s="7" t="s">
        <v>49</v>
      </c>
      <c r="E204" s="7" t="s">
        <v>237</v>
      </c>
      <c r="F204" s="7" t="s">
        <v>66</v>
      </c>
      <c r="G204" s="9">
        <v>19</v>
      </c>
      <c r="H204" s="13"/>
      <c r="I204" s="12">
        <f>ROUND((H204*G204),2)</f>
      </c>
      <c r="J204" s="9">
        <v>0</v>
      </c>
      <c r="K204" s="9">
        <f>G204*J204</f>
      </c>
      <c r="L204" s="9">
        <v>0</v>
      </c>
      <c r="M204" s="9">
        <f>G204*L204</f>
      </c>
      <c r="O204">
        <f>rekapitulace!H8</f>
      </c>
      <c r="P204">
        <f>ROUND(O204/100*I204,2)</f>
      </c>
    </row>
    <row r="205" ht="191.25">
      <c r="E205" s="14" t="s">
        <v>462</v>
      </c>
    </row>
    <row r="206" ht="165.75">
      <c r="E206" s="14" t="s">
        <v>238</v>
      </c>
    </row>
    <row r="207" spans="1:16" ht="12.75">
      <c r="A207" s="7">
        <v>58</v>
      </c>
      <c r="B207" s="7" t="s">
        <v>47</v>
      </c>
      <c r="C207" s="7" t="s">
        <v>239</v>
      </c>
      <c r="D207" s="7" t="s">
        <v>49</v>
      </c>
      <c r="E207" s="7" t="s">
        <v>240</v>
      </c>
      <c r="F207" s="7" t="s">
        <v>115</v>
      </c>
      <c r="G207" s="9">
        <v>8.5</v>
      </c>
      <c r="H207" s="13"/>
      <c r="I207" s="12">
        <f>ROUND((H207*G207),2)</f>
      </c>
      <c r="J207" s="9">
        <v>0</v>
      </c>
      <c r="K207" s="9">
        <f>G207*J207</f>
      </c>
      <c r="L207" s="9">
        <v>0</v>
      </c>
      <c r="M207" s="9">
        <f>G207*L207</f>
      </c>
      <c r="O207">
        <f>rekapitulace!H8</f>
      </c>
      <c r="P207">
        <f>ROUND(O207/100*I207,2)</f>
      </c>
    </row>
    <row r="208" ht="63.75">
      <c r="E208" s="14" t="s">
        <v>463</v>
      </c>
    </row>
    <row r="209" ht="204">
      <c r="E209" s="14" t="s">
        <v>242</v>
      </c>
    </row>
    <row r="210" spans="1:16" ht="12.75">
      <c r="A210" s="7">
        <v>59</v>
      </c>
      <c r="B210" s="7" t="s">
        <v>47</v>
      </c>
      <c r="C210" s="7" t="s">
        <v>243</v>
      </c>
      <c r="D210" s="7" t="s">
        <v>49</v>
      </c>
      <c r="E210" s="7" t="s">
        <v>244</v>
      </c>
      <c r="F210" s="7" t="s">
        <v>115</v>
      </c>
      <c r="G210" s="9">
        <v>767.875</v>
      </c>
      <c r="H210" s="13"/>
      <c r="I210" s="12">
        <f>ROUND((H210*G210),2)</f>
      </c>
      <c r="J210" s="9">
        <v>0</v>
      </c>
      <c r="K210" s="9">
        <f>G210*J210</f>
      </c>
      <c r="L210" s="9">
        <v>0</v>
      </c>
      <c r="M210" s="9">
        <f>G210*L210</f>
      </c>
      <c r="O210">
        <f>rekapitulace!H8</f>
      </c>
      <c r="P210">
        <f>ROUND(O210/100*I210,2)</f>
      </c>
    </row>
    <row r="211" ht="102">
      <c r="E211" s="14" t="s">
        <v>464</v>
      </c>
    </row>
    <row r="212" ht="204">
      <c r="E212" s="14" t="s">
        <v>242</v>
      </c>
    </row>
    <row r="213" spans="1:16" ht="12.75">
      <c r="A213" s="7">
        <v>60</v>
      </c>
      <c r="B213" s="7" t="s">
        <v>47</v>
      </c>
      <c r="C213" s="7" t="s">
        <v>465</v>
      </c>
      <c r="D213" s="7" t="s">
        <v>49</v>
      </c>
      <c r="E213" s="7" t="s">
        <v>466</v>
      </c>
      <c r="F213" s="7" t="s">
        <v>115</v>
      </c>
      <c r="G213" s="9">
        <v>471</v>
      </c>
      <c r="H213" s="13"/>
      <c r="I213" s="12">
        <f>ROUND((H213*G213),2)</f>
      </c>
      <c r="J213" s="9">
        <v>0</v>
      </c>
      <c r="K213" s="9">
        <f>G213*J213</f>
      </c>
      <c r="L213" s="9">
        <v>0</v>
      </c>
      <c r="M213" s="9">
        <f>G213*L213</f>
      </c>
      <c r="O213">
        <f>rekapitulace!H8</f>
      </c>
      <c r="P213">
        <f>ROUND(O213/100*I213,2)</f>
      </c>
    </row>
    <row r="214" ht="318.75">
      <c r="E214" s="14" t="s">
        <v>467</v>
      </c>
    </row>
    <row r="215" ht="127.5">
      <c r="E215" s="14" t="s">
        <v>468</v>
      </c>
    </row>
    <row r="216" spans="1:16" ht="12.75">
      <c r="A216" s="7">
        <v>61</v>
      </c>
      <c r="B216" s="7" t="s">
        <v>47</v>
      </c>
      <c r="C216" s="7" t="s">
        <v>246</v>
      </c>
      <c r="D216" s="7" t="s">
        <v>49</v>
      </c>
      <c r="E216" s="7" t="s">
        <v>247</v>
      </c>
      <c r="F216" s="7" t="s">
        <v>124</v>
      </c>
      <c r="G216" s="9">
        <v>942</v>
      </c>
      <c r="H216" s="13"/>
      <c r="I216" s="12">
        <f>ROUND((H216*G216),2)</f>
      </c>
      <c r="J216" s="9">
        <v>0</v>
      </c>
      <c r="K216" s="9">
        <f>G216*J216</f>
      </c>
      <c r="L216" s="9">
        <v>0</v>
      </c>
      <c r="M216" s="9">
        <f>G216*L216</f>
      </c>
      <c r="O216">
        <f>rekapitulace!H8</f>
      </c>
      <c r="P216">
        <f>ROUND(O216/100*I216,2)</f>
      </c>
    </row>
    <row r="217" ht="293.25">
      <c r="E217" s="14" t="s">
        <v>469</v>
      </c>
    </row>
    <row r="218" ht="255">
      <c r="E218" s="14" t="s">
        <v>249</v>
      </c>
    </row>
    <row r="219" spans="1:16" ht="12.75">
      <c r="A219" s="7">
        <v>62</v>
      </c>
      <c r="B219" s="7" t="s">
        <v>47</v>
      </c>
      <c r="C219" s="7" t="s">
        <v>470</v>
      </c>
      <c r="D219" s="7" t="s">
        <v>49</v>
      </c>
      <c r="E219" s="7" t="s">
        <v>471</v>
      </c>
      <c r="F219" s="7" t="s">
        <v>66</v>
      </c>
      <c r="G219" s="9">
        <v>7</v>
      </c>
      <c r="H219" s="13"/>
      <c r="I219" s="12">
        <f>ROUND((H219*G219),2)</f>
      </c>
      <c r="J219" s="9">
        <v>0</v>
      </c>
      <c r="K219" s="9">
        <f>G219*J219</f>
      </c>
      <c r="L219" s="9">
        <v>0</v>
      </c>
      <c r="M219" s="9">
        <f>G219*L219</f>
      </c>
      <c r="O219">
        <f>rekapitulace!H8</f>
      </c>
      <c r="P219">
        <f>ROUND(O219/100*I219,2)</f>
      </c>
    </row>
    <row r="220" ht="409.5">
      <c r="E220" s="14" t="s">
        <v>472</v>
      </c>
    </row>
    <row r="221" ht="409.5">
      <c r="E221" s="14" t="s">
        <v>253</v>
      </c>
    </row>
    <row r="222" spans="1:16" ht="12.75">
      <c r="A222" s="7">
        <v>63</v>
      </c>
      <c r="B222" s="7" t="s">
        <v>47</v>
      </c>
      <c r="C222" s="7" t="s">
        <v>473</v>
      </c>
      <c r="D222" s="7" t="s">
        <v>49</v>
      </c>
      <c r="E222" s="7" t="s">
        <v>474</v>
      </c>
      <c r="F222" s="7" t="s">
        <v>66</v>
      </c>
      <c r="G222" s="9">
        <v>2</v>
      </c>
      <c r="H222" s="13"/>
      <c r="I222" s="12">
        <f>ROUND((H222*G222),2)</f>
      </c>
      <c r="J222" s="9">
        <v>0</v>
      </c>
      <c r="K222" s="9">
        <f>G222*J222</f>
      </c>
      <c r="L222" s="9">
        <v>0</v>
      </c>
      <c r="M222" s="9">
        <f>G222*L222</f>
      </c>
      <c r="O222">
        <f>rekapitulace!H8</f>
      </c>
      <c r="P222">
        <f>ROUND(O222/100*I222,2)</f>
      </c>
    </row>
    <row r="223" ht="153">
      <c r="E223" s="14" t="s">
        <v>475</v>
      </c>
    </row>
    <row r="224" ht="409.5">
      <c r="E224" s="14" t="s">
        <v>253</v>
      </c>
    </row>
    <row r="225" spans="1:16" ht="12.75">
      <c r="A225" s="7">
        <v>64</v>
      </c>
      <c r="B225" s="7" t="s">
        <v>47</v>
      </c>
      <c r="C225" s="7" t="s">
        <v>250</v>
      </c>
      <c r="D225" s="7" t="s">
        <v>49</v>
      </c>
      <c r="E225" s="7" t="s">
        <v>251</v>
      </c>
      <c r="F225" s="7" t="s">
        <v>66</v>
      </c>
      <c r="G225" s="9">
        <v>3</v>
      </c>
      <c r="H225" s="13"/>
      <c r="I225" s="12">
        <f>ROUND((H225*G225),2)</f>
      </c>
      <c r="J225" s="9">
        <v>0</v>
      </c>
      <c r="K225" s="9">
        <f>G225*J225</f>
      </c>
      <c r="L225" s="9">
        <v>0</v>
      </c>
      <c r="M225" s="9">
        <f>G225*L225</f>
      </c>
      <c r="O225">
        <f>rekapitulace!H8</f>
      </c>
      <c r="P225">
        <f>ROUND(O225/100*I225,2)</f>
      </c>
    </row>
    <row r="226" ht="216.75">
      <c r="E226" s="14" t="s">
        <v>476</v>
      </c>
    </row>
    <row r="227" ht="409.5">
      <c r="E227" s="14" t="s">
        <v>253</v>
      </c>
    </row>
    <row r="228" spans="1:16" ht="12.75">
      <c r="A228" s="7">
        <v>65</v>
      </c>
      <c r="B228" s="7" t="s">
        <v>47</v>
      </c>
      <c r="C228" s="7" t="s">
        <v>477</v>
      </c>
      <c r="D228" s="7" t="s">
        <v>49</v>
      </c>
      <c r="E228" s="7" t="s">
        <v>478</v>
      </c>
      <c r="F228" s="7" t="s">
        <v>124</v>
      </c>
      <c r="G228" s="9">
        <v>73</v>
      </c>
      <c r="H228" s="13"/>
      <c r="I228" s="12">
        <f>ROUND((H228*G228),2)</f>
      </c>
      <c r="J228" s="9">
        <v>0</v>
      </c>
      <c r="K228" s="9">
        <f>G228*J228</f>
      </c>
      <c r="L228" s="9">
        <v>0</v>
      </c>
      <c r="M228" s="9">
        <f>G228*L228</f>
      </c>
      <c r="O228">
        <f>rekapitulace!H8</f>
      </c>
      <c r="P228">
        <f>ROUND(O228/100*I228,2)</f>
      </c>
    </row>
    <row r="229" ht="409.5">
      <c r="E229" s="14" t="s">
        <v>479</v>
      </c>
    </row>
    <row r="230" ht="344.25">
      <c r="E230" s="14" t="s">
        <v>257</v>
      </c>
    </row>
    <row r="231" spans="1:16" ht="12.75">
      <c r="A231" s="7">
        <v>66</v>
      </c>
      <c r="B231" s="7" t="s">
        <v>47</v>
      </c>
      <c r="C231" s="7" t="s">
        <v>480</v>
      </c>
      <c r="D231" s="7" t="s">
        <v>49</v>
      </c>
      <c r="E231" s="7" t="s">
        <v>481</v>
      </c>
      <c r="F231" s="7" t="s">
        <v>124</v>
      </c>
      <c r="G231" s="9">
        <v>22</v>
      </c>
      <c r="H231" s="13"/>
      <c r="I231" s="12">
        <f>ROUND((H231*G231),2)</f>
      </c>
      <c r="J231" s="9">
        <v>0</v>
      </c>
      <c r="K231" s="9">
        <f>G231*J231</f>
      </c>
      <c r="L231" s="9">
        <v>0</v>
      </c>
      <c r="M231" s="9">
        <f>G231*L231</f>
      </c>
      <c r="O231">
        <f>rekapitulace!H8</f>
      </c>
      <c r="P231">
        <f>ROUND(O231/100*I231,2)</f>
      </c>
    </row>
    <row r="232" ht="153">
      <c r="E232" s="14" t="s">
        <v>482</v>
      </c>
    </row>
    <row r="233" ht="344.25">
      <c r="E233" s="14" t="s">
        <v>257</v>
      </c>
    </row>
    <row r="234" spans="1:16" ht="12.75">
      <c r="A234" s="7">
        <v>67</v>
      </c>
      <c r="B234" s="7" t="s">
        <v>47</v>
      </c>
      <c r="C234" s="7" t="s">
        <v>254</v>
      </c>
      <c r="D234" s="7" t="s">
        <v>49</v>
      </c>
      <c r="E234" s="7" t="s">
        <v>255</v>
      </c>
      <c r="F234" s="7" t="s">
        <v>124</v>
      </c>
      <c r="G234" s="9">
        <v>59</v>
      </c>
      <c r="H234" s="13"/>
      <c r="I234" s="12">
        <f>ROUND((H234*G234),2)</f>
      </c>
      <c r="J234" s="9">
        <v>0</v>
      </c>
      <c r="K234" s="9">
        <f>G234*J234</f>
      </c>
      <c r="L234" s="9">
        <v>0</v>
      </c>
      <c r="M234" s="9">
        <f>G234*L234</f>
      </c>
      <c r="O234">
        <f>rekapitulace!H8</f>
      </c>
      <c r="P234">
        <f>ROUND(O234/100*I234,2)</f>
      </c>
    </row>
    <row r="235" ht="357">
      <c r="E235" s="14" t="s">
        <v>483</v>
      </c>
    </row>
    <row r="236" ht="344.25">
      <c r="E236" s="14" t="s">
        <v>257</v>
      </c>
    </row>
    <row r="237" spans="1:16" ht="12.75">
      <c r="A237" s="7">
        <v>68</v>
      </c>
      <c r="B237" s="7" t="s">
        <v>47</v>
      </c>
      <c r="C237" s="7" t="s">
        <v>484</v>
      </c>
      <c r="D237" s="7" t="s">
        <v>49</v>
      </c>
      <c r="E237" s="7" t="s">
        <v>485</v>
      </c>
      <c r="F237" s="7" t="s">
        <v>124</v>
      </c>
      <c r="G237" s="9">
        <v>11</v>
      </c>
      <c r="H237" s="13"/>
      <c r="I237" s="12">
        <f>ROUND((H237*G237),2)</f>
      </c>
      <c r="J237" s="9">
        <v>0</v>
      </c>
      <c r="K237" s="9">
        <f>G237*J237</f>
      </c>
      <c r="L237" s="9">
        <v>0</v>
      </c>
      <c r="M237" s="9">
        <f>G237*L237</f>
      </c>
      <c r="O237">
        <f>rekapitulace!H8</f>
      </c>
      <c r="P237">
        <f>ROUND(O237/100*I237,2)</f>
      </c>
    </row>
    <row r="238" ht="63.75">
      <c r="E238" s="14" t="s">
        <v>486</v>
      </c>
    </row>
    <row r="239" ht="357">
      <c r="E239" s="14" t="s">
        <v>487</v>
      </c>
    </row>
    <row r="240" spans="1:16" ht="12.75">
      <c r="A240" s="7">
        <v>69</v>
      </c>
      <c r="B240" s="7" t="s">
        <v>47</v>
      </c>
      <c r="C240" s="7" t="s">
        <v>258</v>
      </c>
      <c r="D240" s="7" t="s">
        <v>49</v>
      </c>
      <c r="E240" s="7" t="s">
        <v>259</v>
      </c>
      <c r="F240" s="7" t="s">
        <v>66</v>
      </c>
      <c r="G240" s="9">
        <v>7</v>
      </c>
      <c r="H240" s="13"/>
      <c r="I240" s="12">
        <f>ROUND((H240*G240),2)</f>
      </c>
      <c r="J240" s="9">
        <v>0</v>
      </c>
      <c r="K240" s="9">
        <f>G240*J240</f>
      </c>
      <c r="L240" s="9">
        <v>0</v>
      </c>
      <c r="M240" s="9">
        <f>G240*L240</f>
      </c>
      <c r="O240">
        <f>rekapitulace!H8</f>
      </c>
      <c r="P240">
        <f>ROUND(O240/100*I240,2)</f>
      </c>
    </row>
    <row r="241" ht="409.5">
      <c r="E241" s="14" t="s">
        <v>472</v>
      </c>
    </row>
    <row r="242" ht="357">
      <c r="E242" s="14" t="s">
        <v>261</v>
      </c>
    </row>
    <row r="243" spans="1:16" ht="12.75">
      <c r="A243" s="7">
        <v>70</v>
      </c>
      <c r="B243" s="7" t="s">
        <v>47</v>
      </c>
      <c r="C243" s="7" t="s">
        <v>488</v>
      </c>
      <c r="D243" s="7" t="s">
        <v>49</v>
      </c>
      <c r="E243" s="7" t="s">
        <v>489</v>
      </c>
      <c r="F243" s="7" t="s">
        <v>66</v>
      </c>
      <c r="G243" s="9">
        <v>2</v>
      </c>
      <c r="H243" s="13"/>
      <c r="I243" s="12">
        <f>ROUND((H243*G243),2)</f>
      </c>
      <c r="J243" s="9">
        <v>0</v>
      </c>
      <c r="K243" s="9">
        <f>G243*J243</f>
      </c>
      <c r="L243" s="9">
        <v>0</v>
      </c>
      <c r="M243" s="9">
        <f>G243*L243</f>
      </c>
      <c r="O243">
        <f>rekapitulace!H8</f>
      </c>
      <c r="P243">
        <f>ROUND(O243/100*I243,2)</f>
      </c>
    </row>
    <row r="244" ht="153">
      <c r="E244" s="14" t="s">
        <v>475</v>
      </c>
    </row>
    <row r="245" ht="357">
      <c r="E245" s="14" t="s">
        <v>261</v>
      </c>
    </row>
    <row r="246" spans="1:16" ht="12.75">
      <c r="A246" s="7">
        <v>71</v>
      </c>
      <c r="B246" s="7" t="s">
        <v>47</v>
      </c>
      <c r="C246" s="7" t="s">
        <v>262</v>
      </c>
      <c r="D246" s="7" t="s">
        <v>49</v>
      </c>
      <c r="E246" s="7" t="s">
        <v>263</v>
      </c>
      <c r="F246" s="7" t="s">
        <v>66</v>
      </c>
      <c r="G246" s="9">
        <v>7</v>
      </c>
      <c r="H246" s="13"/>
      <c r="I246" s="12">
        <f>ROUND((H246*G246),2)</f>
      </c>
      <c r="J246" s="9">
        <v>0</v>
      </c>
      <c r="K246" s="9">
        <f>G246*J246</f>
      </c>
      <c r="L246" s="9">
        <v>0</v>
      </c>
      <c r="M246" s="9">
        <f>G246*L246</f>
      </c>
      <c r="O246">
        <f>rekapitulace!H8</f>
      </c>
      <c r="P246">
        <f>ROUND(O246/100*I246,2)</f>
      </c>
    </row>
    <row r="247" ht="357">
      <c r="E247" s="14" t="s">
        <v>490</v>
      </c>
    </row>
    <row r="248" ht="357">
      <c r="E248" s="14" t="s">
        <v>261</v>
      </c>
    </row>
    <row r="249" spans="1:16" ht="12.75">
      <c r="A249" s="7">
        <v>72</v>
      </c>
      <c r="B249" s="7" t="s">
        <v>47</v>
      </c>
      <c r="C249" s="7" t="s">
        <v>265</v>
      </c>
      <c r="D249" s="7" t="s">
        <v>49</v>
      </c>
      <c r="E249" s="7" t="s">
        <v>266</v>
      </c>
      <c r="F249" s="7" t="s">
        <v>124</v>
      </c>
      <c r="G249" s="9">
        <v>33</v>
      </c>
      <c r="H249" s="13"/>
      <c r="I249" s="12">
        <f>ROUND((H249*G249),2)</f>
      </c>
      <c r="J249" s="9">
        <v>0</v>
      </c>
      <c r="K249" s="9">
        <f>G249*J249</f>
      </c>
      <c r="L249" s="9">
        <v>0</v>
      </c>
      <c r="M249" s="9">
        <f>G249*L249</f>
      </c>
      <c r="O249">
        <f>rekapitulace!H8</f>
      </c>
      <c r="P249">
        <f>ROUND(O249/100*I249,2)</f>
      </c>
    </row>
    <row r="250" ht="89.25">
      <c r="E250" s="14" t="s">
        <v>491</v>
      </c>
    </row>
    <row r="251" ht="140.25">
      <c r="E251" s="14" t="s">
        <v>268</v>
      </c>
    </row>
    <row r="252" spans="1:16" ht="12.75">
      <c r="A252" s="7">
        <v>73</v>
      </c>
      <c r="B252" s="7" t="s">
        <v>47</v>
      </c>
      <c r="C252" s="7" t="s">
        <v>269</v>
      </c>
      <c r="D252" s="7" t="s">
        <v>49</v>
      </c>
      <c r="E252" s="7" t="s">
        <v>270</v>
      </c>
      <c r="F252" s="7" t="s">
        <v>124</v>
      </c>
      <c r="G252" s="9">
        <v>33</v>
      </c>
      <c r="H252" s="13"/>
      <c r="I252" s="12">
        <f>ROUND((H252*G252),2)</f>
      </c>
      <c r="J252" s="9">
        <v>0</v>
      </c>
      <c r="K252" s="9">
        <f>G252*J252</f>
      </c>
      <c r="L252" s="9">
        <v>0</v>
      </c>
      <c r="M252" s="9">
        <f>G252*L252</f>
      </c>
      <c r="O252">
        <f>rekapitulace!H8</f>
      </c>
      <c r="P252">
        <f>ROUND(O252/100*I252,2)</f>
      </c>
    </row>
    <row r="253" ht="89.25">
      <c r="E253" s="14" t="s">
        <v>491</v>
      </c>
    </row>
    <row r="254" ht="242.25">
      <c r="E254" s="14" t="s">
        <v>271</v>
      </c>
    </row>
    <row r="255" spans="1:16" ht="12.75">
      <c r="A255" s="7">
        <v>74</v>
      </c>
      <c r="B255" s="7" t="s">
        <v>47</v>
      </c>
      <c r="C255" s="7" t="s">
        <v>492</v>
      </c>
      <c r="D255" s="7" t="s">
        <v>49</v>
      </c>
      <c r="E255" s="7" t="s">
        <v>493</v>
      </c>
      <c r="F255" s="7" t="s">
        <v>104</v>
      </c>
      <c r="G255" s="9">
        <v>48</v>
      </c>
      <c r="H255" s="13"/>
      <c r="I255" s="12">
        <f>ROUND((H255*G255),2)</f>
      </c>
      <c r="J255" s="9">
        <v>0</v>
      </c>
      <c r="K255" s="9">
        <f>G255*J255</f>
      </c>
      <c r="L255" s="9">
        <v>0</v>
      </c>
      <c r="M255" s="9">
        <f>G255*L255</f>
      </c>
      <c r="O255">
        <f>rekapitulace!H8</f>
      </c>
      <c r="P255">
        <f>ROUND(O255/100*I255,2)</f>
      </c>
    </row>
    <row r="256" ht="51">
      <c r="E256" s="14" t="s">
        <v>494</v>
      </c>
    </row>
    <row r="257" ht="409.5">
      <c r="E257" s="14" t="s">
        <v>275</v>
      </c>
    </row>
    <row r="258" spans="1:16" ht="12.75" customHeight="1">
      <c r="A258" s="15"/>
      <c r="B258" s="15"/>
      <c r="C258" s="15" t="s">
        <v>44</v>
      </c>
      <c r="D258" s="15"/>
      <c r="E258" s="15" t="s">
        <v>223</v>
      </c>
      <c r="F258" s="15"/>
      <c r="G258" s="15"/>
      <c r="H258" s="15"/>
      <c r="I258" s="15">
        <f>SUM(I186:I257)</f>
      </c>
      <c r="J258" s="15"/>
      <c r="K258" s="15"/>
      <c r="L258" s="15"/>
      <c r="M258" s="15"/>
      <c r="P258">
        <f>SUM(P186:P257)</f>
      </c>
    </row>
    <row r="260" spans="1:16" ht="12.75" customHeight="1">
      <c r="A260" s="15"/>
      <c r="B260" s="15"/>
      <c r="C260" s="15"/>
      <c r="D260" s="15"/>
      <c r="E260" s="15" t="s">
        <v>85</v>
      </c>
      <c r="F260" s="15"/>
      <c r="G260" s="15"/>
      <c r="H260" s="15"/>
      <c r="I260" s="15">
        <f>+I21+I72+I93+I108+I129+I159+I177+I183+I258</f>
      </c>
      <c r="J260" s="15"/>
      <c r="K260" s="15"/>
      <c r="L260" s="15"/>
      <c r="M260" s="15"/>
      <c r="P260">
        <f>+P21+P72+P93+P108+P129+P159+P177+P183+P258</f>
      </c>
    </row>
    <row r="262" spans="1:13" ht="12.75" customHeight="1">
      <c r="A262" s="15" t="s">
        <v>86</v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ht="12.75" customHeight="1">
      <c r="A263" s="15"/>
      <c r="B263" s="15"/>
      <c r="C263" s="15"/>
      <c r="D263" s="15"/>
      <c r="E263" s="15" t="s">
        <v>87</v>
      </c>
      <c r="F263" s="15"/>
      <c r="G263" s="15"/>
      <c r="H263" s="15"/>
      <c r="I263" s="15"/>
      <c r="J263" s="15"/>
      <c r="K263" s="15"/>
      <c r="L263" s="15"/>
      <c r="M263" s="15"/>
    </row>
    <row r="264" spans="1:16" ht="12.75" customHeight="1">
      <c r="A264" s="15"/>
      <c r="B264" s="15"/>
      <c r="C264" s="15"/>
      <c r="D264" s="15"/>
      <c r="E264" s="15" t="s">
        <v>88</v>
      </c>
      <c r="F264" s="15"/>
      <c r="G264" s="15"/>
      <c r="H264" s="15"/>
      <c r="I264" s="15">
        <v>0</v>
      </c>
      <c r="J264" s="15"/>
      <c r="K264" s="15"/>
      <c r="L264" s="15"/>
      <c r="M264" s="15"/>
      <c r="P264">
        <v>0</v>
      </c>
    </row>
    <row r="265" spans="1:13" ht="12.75" customHeight="1">
      <c r="A265" s="15"/>
      <c r="B265" s="15"/>
      <c r="C265" s="15"/>
      <c r="D265" s="15"/>
      <c r="E265" s="15" t="s">
        <v>89</v>
      </c>
      <c r="F265" s="15"/>
      <c r="G265" s="15"/>
      <c r="H265" s="15"/>
      <c r="I265" s="15"/>
      <c r="J265" s="15"/>
      <c r="K265" s="15"/>
      <c r="L265" s="15"/>
      <c r="M265" s="15"/>
    </row>
    <row r="266" spans="1:16" ht="12.75" customHeight="1">
      <c r="A266" s="15"/>
      <c r="B266" s="15"/>
      <c r="C266" s="15"/>
      <c r="D266" s="15"/>
      <c r="E266" s="15" t="s">
        <v>90</v>
      </c>
      <c r="F266" s="15"/>
      <c r="G266" s="15"/>
      <c r="H266" s="15"/>
      <c r="I266" s="15">
        <v>0</v>
      </c>
      <c r="J266" s="15"/>
      <c r="K266" s="15"/>
      <c r="L266" s="15"/>
      <c r="M266" s="15"/>
      <c r="P266">
        <v>0</v>
      </c>
    </row>
    <row r="267" spans="1:16" ht="12.75" customHeight="1">
      <c r="A267" s="15"/>
      <c r="B267" s="15"/>
      <c r="C267" s="15"/>
      <c r="D267" s="15"/>
      <c r="E267" s="15" t="s">
        <v>91</v>
      </c>
      <c r="F267" s="15"/>
      <c r="G267" s="15"/>
      <c r="H267" s="15"/>
      <c r="I267" s="15">
        <f>I264+I266</f>
      </c>
      <c r="J267" s="15"/>
      <c r="K267" s="15"/>
      <c r="L267" s="15"/>
      <c r="M267" s="15"/>
      <c r="P267">
        <f>P264+P266</f>
      </c>
    </row>
    <row r="269" spans="1:16" ht="12.75" customHeight="1">
      <c r="A269" s="15"/>
      <c r="B269" s="15"/>
      <c r="C269" s="15"/>
      <c r="D269" s="15"/>
      <c r="E269" s="15" t="s">
        <v>91</v>
      </c>
      <c r="F269" s="15"/>
      <c r="G269" s="15"/>
      <c r="H269" s="15"/>
      <c r="I269" s="15">
        <f>I260+I267</f>
      </c>
      <c r="J269" s="15"/>
      <c r="K269" s="15"/>
      <c r="L269" s="15"/>
      <c r="M269" s="15"/>
      <c r="P269">
        <f>P260+P267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495</v>
      </c>
      <c r="D5" s="5"/>
      <c r="E5" s="5" t="s">
        <v>496</v>
      </c>
    </row>
    <row r="6" spans="1:5" ht="12.75" customHeight="1">
      <c r="A6" t="s">
        <v>18</v>
      </c>
      <c r="C6" s="5" t="s">
        <v>495</v>
      </c>
      <c r="D6" s="5"/>
      <c r="E6" s="5" t="s">
        <v>497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J8" s="4" t="s">
        <v>35</v>
      </c>
      <c r="K8" s="4"/>
      <c r="L8" s="4" t="s">
        <v>36</v>
      </c>
      <c r="M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J9" s="4" t="s">
        <v>32</v>
      </c>
      <c r="K9" s="4" t="s">
        <v>33</v>
      </c>
      <c r="L9" s="4" t="s">
        <v>32</v>
      </c>
      <c r="M9" s="4" t="s">
        <v>33</v>
      </c>
      <c r="O9" t="s">
        <v>11</v>
      </c>
    </row>
    <row r="10" spans="1:13" ht="14.25">
      <c r="A10" s="4" t="s">
        <v>24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46</v>
      </c>
      <c r="D11" s="8"/>
      <c r="E11" s="8" t="s">
        <v>45</v>
      </c>
      <c r="F11" s="8"/>
      <c r="G11" s="10"/>
      <c r="H11" s="8"/>
      <c r="I11" s="10"/>
    </row>
    <row r="12" spans="1:16" ht="12.75">
      <c r="A12" s="7">
        <v>1</v>
      </c>
      <c r="B12" s="7" t="s">
        <v>47</v>
      </c>
      <c r="C12" s="7" t="s">
        <v>102</v>
      </c>
      <c r="D12" s="7" t="s">
        <v>49</v>
      </c>
      <c r="E12" s="7" t="s">
        <v>103</v>
      </c>
      <c r="F12" s="7" t="s">
        <v>104</v>
      </c>
      <c r="G12" s="9">
        <v>108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63.75">
      <c r="E13" s="14" t="s">
        <v>498</v>
      </c>
    </row>
    <row r="14" ht="153">
      <c r="E14" s="14" t="s">
        <v>106</v>
      </c>
    </row>
    <row r="15" spans="1:16" ht="12.75" customHeight="1">
      <c r="A15" s="15"/>
      <c r="B15" s="15"/>
      <c r="C15" s="15" t="s">
        <v>46</v>
      </c>
      <c r="D15" s="15"/>
      <c r="E15" s="15" t="s">
        <v>45</v>
      </c>
      <c r="F15" s="15"/>
      <c r="G15" s="15"/>
      <c r="H15" s="15"/>
      <c r="I15" s="15">
        <f>SUM(I12:I14)</f>
      </c>
      <c r="J15" s="15"/>
      <c r="K15" s="15"/>
      <c r="L15" s="15"/>
      <c r="M15" s="15"/>
      <c r="P15">
        <f>SUM(P12:P14)</f>
      </c>
    </row>
    <row r="17" spans="1:9" ht="12.75" customHeight="1">
      <c r="A17" s="8"/>
      <c r="B17" s="8"/>
      <c r="C17" s="8" t="s">
        <v>24</v>
      </c>
      <c r="D17" s="8"/>
      <c r="E17" s="8" t="s">
        <v>112</v>
      </c>
      <c r="F17" s="8"/>
      <c r="G17" s="10"/>
      <c r="H17" s="8"/>
      <c r="I17" s="10"/>
    </row>
    <row r="18" spans="1:16" ht="12.75">
      <c r="A18" s="7">
        <v>2</v>
      </c>
      <c r="B18" s="7" t="s">
        <v>47</v>
      </c>
      <c r="C18" s="7" t="s">
        <v>144</v>
      </c>
      <c r="D18" s="7" t="s">
        <v>49</v>
      </c>
      <c r="E18" s="7" t="s">
        <v>145</v>
      </c>
      <c r="F18" s="7" t="s">
        <v>104</v>
      </c>
      <c r="G18" s="9">
        <v>108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255">
      <c r="E19" s="14" t="s">
        <v>499</v>
      </c>
    </row>
    <row r="20" ht="409.5">
      <c r="E20" s="14" t="s">
        <v>147</v>
      </c>
    </row>
    <row r="21" spans="1:16" ht="12.75">
      <c r="A21" s="7">
        <v>3</v>
      </c>
      <c r="B21" s="7" t="s">
        <v>47</v>
      </c>
      <c r="C21" s="7" t="s">
        <v>152</v>
      </c>
      <c r="D21" s="7" t="s">
        <v>49</v>
      </c>
      <c r="E21" s="7" t="s">
        <v>153</v>
      </c>
      <c r="F21" s="7" t="s">
        <v>104</v>
      </c>
      <c r="G21" s="9">
        <v>108</v>
      </c>
      <c r="H21" s="13"/>
      <c r="I21" s="12">
        <f>ROUND((H21*G21),2)</f>
      </c>
      <c r="J21" s="9">
        <v>0</v>
      </c>
      <c r="K21" s="9">
        <f>G21*J21</f>
      </c>
      <c r="L21" s="9">
        <v>0</v>
      </c>
      <c r="M21" s="9">
        <f>G21*L21</f>
      </c>
      <c r="O21">
        <f>rekapitulace!H8</f>
      </c>
      <c r="P21">
        <f>ROUND(O21/100*I21,2)</f>
      </c>
    </row>
    <row r="22" ht="255">
      <c r="E22" s="14" t="s">
        <v>500</v>
      </c>
    </row>
    <row r="23" ht="409.5">
      <c r="E23" s="14" t="s">
        <v>155</v>
      </c>
    </row>
    <row r="24" spans="1:16" ht="12.75" customHeight="1">
      <c r="A24" s="15"/>
      <c r="B24" s="15"/>
      <c r="C24" s="15" t="s">
        <v>24</v>
      </c>
      <c r="D24" s="15"/>
      <c r="E24" s="15" t="s">
        <v>112</v>
      </c>
      <c r="F24" s="15"/>
      <c r="G24" s="15"/>
      <c r="H24" s="15"/>
      <c r="I24" s="15">
        <f>SUM(I18:I23)</f>
      </c>
      <c r="J24" s="15"/>
      <c r="K24" s="15"/>
      <c r="L24" s="15"/>
      <c r="M24" s="15"/>
      <c r="P24">
        <f>SUM(P18:P23)</f>
      </c>
    </row>
    <row r="26" spans="1:9" ht="12.75" customHeight="1">
      <c r="A26" s="8"/>
      <c r="B26" s="8"/>
      <c r="C26" s="8" t="s">
        <v>40</v>
      </c>
      <c r="D26" s="8"/>
      <c r="E26" s="8" t="s">
        <v>176</v>
      </c>
      <c r="F26" s="8"/>
      <c r="G26" s="10"/>
      <c r="H26" s="8"/>
      <c r="I26" s="10"/>
    </row>
    <row r="27" spans="1:16" ht="12.75">
      <c r="A27" s="7">
        <v>4</v>
      </c>
      <c r="B27" s="7" t="s">
        <v>47</v>
      </c>
      <c r="C27" s="7" t="s">
        <v>181</v>
      </c>
      <c r="D27" s="7" t="s">
        <v>49</v>
      </c>
      <c r="E27" s="7" t="s">
        <v>182</v>
      </c>
      <c r="F27" s="7" t="s">
        <v>115</v>
      </c>
      <c r="G27" s="9">
        <v>150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ROUND(O27/100*I27,2)</f>
      </c>
    </row>
    <row r="28" ht="255">
      <c r="E28" s="14" t="s">
        <v>501</v>
      </c>
    </row>
    <row r="29" ht="331.5">
      <c r="E29" s="14" t="s">
        <v>184</v>
      </c>
    </row>
    <row r="30" spans="1:16" ht="12.75">
      <c r="A30" s="7">
        <v>5</v>
      </c>
      <c r="B30" s="7" t="s">
        <v>47</v>
      </c>
      <c r="C30" s="7" t="s">
        <v>189</v>
      </c>
      <c r="D30" s="7" t="s">
        <v>49</v>
      </c>
      <c r="E30" s="7" t="s">
        <v>190</v>
      </c>
      <c r="F30" s="7" t="s">
        <v>115</v>
      </c>
      <c r="G30" s="9">
        <v>342</v>
      </c>
      <c r="H30" s="13"/>
      <c r="I30" s="12">
        <f>ROUND((H30*G30),2)</f>
      </c>
      <c r="J30" s="9">
        <v>0</v>
      </c>
      <c r="K30" s="9">
        <f>G30*J30</f>
      </c>
      <c r="L30" s="9">
        <v>0</v>
      </c>
      <c r="M30" s="9">
        <f>G30*L30</f>
      </c>
      <c r="O30">
        <f>rekapitulace!H8</f>
      </c>
      <c r="P30">
        <f>ROUND(O30/100*I30,2)</f>
      </c>
    </row>
    <row r="31" ht="114.75">
      <c r="E31" s="14" t="s">
        <v>502</v>
      </c>
    </row>
    <row r="32" ht="409.5">
      <c r="E32" s="14" t="s">
        <v>192</v>
      </c>
    </row>
    <row r="33" spans="1:16" ht="12.75" customHeight="1">
      <c r="A33" s="15"/>
      <c r="B33" s="15"/>
      <c r="C33" s="15" t="s">
        <v>40</v>
      </c>
      <c r="D33" s="15"/>
      <c r="E33" s="15" t="s">
        <v>176</v>
      </c>
      <c r="F33" s="15"/>
      <c r="G33" s="15"/>
      <c r="H33" s="15"/>
      <c r="I33" s="15">
        <f>SUM(I27:I32)</f>
      </c>
      <c r="J33" s="15"/>
      <c r="K33" s="15"/>
      <c r="L33" s="15"/>
      <c r="M33" s="15"/>
      <c r="P33">
        <f>SUM(P27:P32)</f>
      </c>
    </row>
    <row r="35" spans="1:9" ht="12.75" customHeight="1">
      <c r="A35" s="8"/>
      <c r="B35" s="8"/>
      <c r="C35" s="8" t="s">
        <v>44</v>
      </c>
      <c r="D35" s="8"/>
      <c r="E35" s="8" t="s">
        <v>223</v>
      </c>
      <c r="F35" s="8"/>
      <c r="G35" s="10"/>
      <c r="H35" s="8"/>
      <c r="I35" s="10"/>
    </row>
    <row r="36" spans="1:16" ht="12.75">
      <c r="A36" s="7">
        <v>6</v>
      </c>
      <c r="B36" s="7" t="s">
        <v>47</v>
      </c>
      <c r="C36" s="7" t="s">
        <v>480</v>
      </c>
      <c r="D36" s="7" t="s">
        <v>49</v>
      </c>
      <c r="E36" s="7" t="s">
        <v>503</v>
      </c>
      <c r="F36" s="7" t="s">
        <v>124</v>
      </c>
      <c r="G36" s="9">
        <v>51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165.75">
      <c r="E37" s="14" t="s">
        <v>504</v>
      </c>
    </row>
    <row r="38" ht="344.25">
      <c r="E38" s="14" t="s">
        <v>257</v>
      </c>
    </row>
    <row r="39" spans="1:16" ht="12.75">
      <c r="A39" s="7">
        <v>7</v>
      </c>
      <c r="B39" s="7" t="s">
        <v>47</v>
      </c>
      <c r="C39" s="7" t="s">
        <v>505</v>
      </c>
      <c r="D39" s="7" t="s">
        <v>49</v>
      </c>
      <c r="E39" s="7" t="s">
        <v>506</v>
      </c>
      <c r="F39" s="7" t="s">
        <v>124</v>
      </c>
      <c r="G39" s="9">
        <v>24</v>
      </c>
      <c r="H39" s="13"/>
      <c r="I39" s="12">
        <f>ROUND((H39*G39),2)</f>
      </c>
      <c r="J39" s="9">
        <v>0</v>
      </c>
      <c r="K39" s="9">
        <f>G39*J39</f>
      </c>
      <c r="L39" s="9">
        <v>0</v>
      </c>
      <c r="M39" s="9">
        <f>G39*L39</f>
      </c>
      <c r="O39">
        <f>rekapitulace!H8</f>
      </c>
      <c r="P39">
        <f>ROUND(O39/100*I39,2)</f>
      </c>
    </row>
    <row r="40" ht="127.5">
      <c r="E40" s="14" t="s">
        <v>507</v>
      </c>
    </row>
    <row r="41" ht="344.25">
      <c r="E41" s="14" t="s">
        <v>257</v>
      </c>
    </row>
    <row r="42" spans="1:16" ht="12.75">
      <c r="A42" s="7">
        <v>8</v>
      </c>
      <c r="B42" s="7" t="s">
        <v>47</v>
      </c>
      <c r="C42" s="7" t="s">
        <v>488</v>
      </c>
      <c r="D42" s="7" t="s">
        <v>49</v>
      </c>
      <c r="E42" s="7" t="s">
        <v>489</v>
      </c>
      <c r="F42" s="7" t="s">
        <v>66</v>
      </c>
      <c r="G42" s="9">
        <v>8</v>
      </c>
      <c r="H42" s="13"/>
      <c r="I42" s="12">
        <f>ROUND((H42*G42),2)</f>
      </c>
      <c r="J42" s="9">
        <v>0</v>
      </c>
      <c r="K42" s="9">
        <f>G42*J42</f>
      </c>
      <c r="L42" s="9">
        <v>0</v>
      </c>
      <c r="M42" s="9">
        <f>G42*L42</f>
      </c>
      <c r="O42">
        <f>rekapitulace!H8</f>
      </c>
      <c r="P42">
        <f>ROUND(O42/100*I42,2)</f>
      </c>
    </row>
    <row r="43" ht="165.75">
      <c r="E43" s="14" t="s">
        <v>508</v>
      </c>
    </row>
    <row r="44" ht="357">
      <c r="E44" s="14" t="s">
        <v>261</v>
      </c>
    </row>
    <row r="45" spans="1:16" ht="12.75">
      <c r="A45" s="7">
        <v>9</v>
      </c>
      <c r="B45" s="7" t="s">
        <v>47</v>
      </c>
      <c r="C45" s="7" t="s">
        <v>509</v>
      </c>
      <c r="D45" s="7" t="s">
        <v>49</v>
      </c>
      <c r="E45" s="7" t="s">
        <v>510</v>
      </c>
      <c r="F45" s="7" t="s">
        <v>66</v>
      </c>
      <c r="G45" s="9">
        <v>8</v>
      </c>
      <c r="H45" s="13"/>
      <c r="I45" s="12">
        <f>ROUND((H45*G45),2)</f>
      </c>
      <c r="J45" s="9">
        <v>0</v>
      </c>
      <c r="K45" s="9">
        <f>G45*J45</f>
      </c>
      <c r="L45" s="9">
        <v>0</v>
      </c>
      <c r="M45" s="9">
        <f>G45*L45</f>
      </c>
      <c r="O45">
        <f>rekapitulace!H8</f>
      </c>
      <c r="P45">
        <f>ROUND(O45/100*I45,2)</f>
      </c>
    </row>
    <row r="46" ht="127.5">
      <c r="E46" s="14" t="s">
        <v>511</v>
      </c>
    </row>
    <row r="47" ht="357">
      <c r="E47" s="14" t="s">
        <v>261</v>
      </c>
    </row>
    <row r="48" spans="1:16" ht="12.75" customHeight="1">
      <c r="A48" s="15"/>
      <c r="B48" s="15"/>
      <c r="C48" s="15" t="s">
        <v>44</v>
      </c>
      <c r="D48" s="15"/>
      <c r="E48" s="15" t="s">
        <v>223</v>
      </c>
      <c r="F48" s="15"/>
      <c r="G48" s="15"/>
      <c r="H48" s="15"/>
      <c r="I48" s="15">
        <f>SUM(I36:I47)</f>
      </c>
      <c r="J48" s="15"/>
      <c r="K48" s="15"/>
      <c r="L48" s="15"/>
      <c r="M48" s="15"/>
      <c r="P48">
        <f>SUM(P36:P47)</f>
      </c>
    </row>
    <row r="50" spans="1:16" ht="12.75" customHeight="1">
      <c r="A50" s="15"/>
      <c r="B50" s="15"/>
      <c r="C50" s="15"/>
      <c r="D50" s="15"/>
      <c r="E50" s="15" t="s">
        <v>85</v>
      </c>
      <c r="F50" s="15"/>
      <c r="G50" s="15"/>
      <c r="H50" s="15"/>
      <c r="I50" s="15">
        <f>+I15+I24+I33+I48</f>
      </c>
      <c r="J50" s="15"/>
      <c r="K50" s="15"/>
      <c r="L50" s="15"/>
      <c r="M50" s="15"/>
      <c r="P50">
        <f>+P15+P24+P33+P48</f>
      </c>
    </row>
    <row r="52" spans="1:13" ht="12.75" customHeight="1">
      <c r="A52" s="15" t="s">
        <v>86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.75" customHeight="1">
      <c r="A53" s="15"/>
      <c r="B53" s="15"/>
      <c r="C53" s="15"/>
      <c r="D53" s="15"/>
      <c r="E53" s="15" t="s">
        <v>87</v>
      </c>
      <c r="F53" s="15"/>
      <c r="G53" s="15"/>
      <c r="H53" s="15"/>
      <c r="I53" s="15"/>
      <c r="J53" s="15"/>
      <c r="K53" s="15"/>
      <c r="L53" s="15"/>
      <c r="M53" s="15"/>
    </row>
    <row r="54" spans="1:16" ht="12.75" customHeight="1">
      <c r="A54" s="15"/>
      <c r="B54" s="15"/>
      <c r="C54" s="15"/>
      <c r="D54" s="15"/>
      <c r="E54" s="15" t="s">
        <v>88</v>
      </c>
      <c r="F54" s="15"/>
      <c r="G54" s="15"/>
      <c r="H54" s="15"/>
      <c r="I54" s="15">
        <v>0</v>
      </c>
      <c r="J54" s="15"/>
      <c r="K54" s="15"/>
      <c r="L54" s="15"/>
      <c r="M54" s="15"/>
      <c r="P54">
        <v>0</v>
      </c>
    </row>
    <row r="55" spans="1:13" ht="12.75" customHeight="1">
      <c r="A55" s="15"/>
      <c r="B55" s="15"/>
      <c r="C55" s="15"/>
      <c r="D55" s="15"/>
      <c r="E55" s="15" t="s">
        <v>89</v>
      </c>
      <c r="F55" s="15"/>
      <c r="G55" s="15"/>
      <c r="H55" s="15"/>
      <c r="I55" s="15"/>
      <c r="J55" s="15"/>
      <c r="K55" s="15"/>
      <c r="L55" s="15"/>
      <c r="M55" s="15"/>
    </row>
    <row r="56" spans="1:16" ht="12.75" customHeight="1">
      <c r="A56" s="15"/>
      <c r="B56" s="15"/>
      <c r="C56" s="15"/>
      <c r="D56" s="15"/>
      <c r="E56" s="15" t="s">
        <v>90</v>
      </c>
      <c r="F56" s="15"/>
      <c r="G56" s="15"/>
      <c r="H56" s="15"/>
      <c r="I56" s="15">
        <v>0</v>
      </c>
      <c r="J56" s="15"/>
      <c r="K56" s="15"/>
      <c r="L56" s="15"/>
      <c r="M56" s="15"/>
      <c r="P56">
        <v>0</v>
      </c>
    </row>
    <row r="57" spans="1:16" ht="12.75" customHeight="1">
      <c r="A57" s="15"/>
      <c r="B57" s="15"/>
      <c r="C57" s="15"/>
      <c r="D57" s="15"/>
      <c r="E57" s="15" t="s">
        <v>91</v>
      </c>
      <c r="F57" s="15"/>
      <c r="G57" s="15"/>
      <c r="H57" s="15"/>
      <c r="I57" s="15">
        <f>I54+I56</f>
      </c>
      <c r="J57" s="15"/>
      <c r="K57" s="15"/>
      <c r="L57" s="15"/>
      <c r="M57" s="15"/>
      <c r="P57">
        <f>P54+P56</f>
      </c>
    </row>
    <row r="59" spans="1:16" ht="12.75" customHeight="1">
      <c r="A59" s="15"/>
      <c r="B59" s="15"/>
      <c r="C59" s="15"/>
      <c r="D59" s="15"/>
      <c r="E59" s="15" t="s">
        <v>91</v>
      </c>
      <c r="F59" s="15"/>
      <c r="G59" s="15"/>
      <c r="H59" s="15"/>
      <c r="I59" s="15">
        <f>I50+I57</f>
      </c>
      <c r="J59" s="15"/>
      <c r="K59" s="15"/>
      <c r="L59" s="15"/>
      <c r="M59" s="15"/>
      <c r="P59">
        <f>P50+P57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512</v>
      </c>
      <c r="D5" s="5"/>
      <c r="E5" s="5" t="s">
        <v>513</v>
      </c>
    </row>
    <row r="6" spans="1:5" ht="12.75" customHeight="1">
      <c r="A6" t="s">
        <v>18</v>
      </c>
      <c r="C6" s="5" t="s">
        <v>512</v>
      </c>
      <c r="D6" s="5"/>
      <c r="E6" s="5" t="s">
        <v>513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J8" s="4" t="s">
        <v>35</v>
      </c>
      <c r="K8" s="4"/>
      <c r="L8" s="4" t="s">
        <v>36</v>
      </c>
      <c r="M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J9" s="4" t="s">
        <v>32</v>
      </c>
      <c r="K9" s="4" t="s">
        <v>33</v>
      </c>
      <c r="L9" s="4" t="s">
        <v>32</v>
      </c>
      <c r="M9" s="4" t="s">
        <v>33</v>
      </c>
      <c r="O9" t="s">
        <v>11</v>
      </c>
    </row>
    <row r="10" spans="1:13" ht="14.25">
      <c r="A10" s="4" t="s">
        <v>24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24</v>
      </c>
      <c r="D11" s="8"/>
      <c r="E11" s="8" t="s">
        <v>112</v>
      </c>
      <c r="F11" s="8"/>
      <c r="G11" s="10"/>
      <c r="H11" s="8"/>
      <c r="I11" s="10"/>
    </row>
    <row r="12" spans="1:16" ht="12.75">
      <c r="A12" s="7">
        <v>1</v>
      </c>
      <c r="B12" s="7" t="s">
        <v>47</v>
      </c>
      <c r="C12" s="7" t="s">
        <v>514</v>
      </c>
      <c r="D12" s="7" t="s">
        <v>49</v>
      </c>
      <c r="E12" s="7" t="s">
        <v>515</v>
      </c>
      <c r="F12" s="7" t="s">
        <v>66</v>
      </c>
      <c r="G12" s="9">
        <v>127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76.5">
      <c r="E13" s="14" t="s">
        <v>516</v>
      </c>
    </row>
    <row r="14" ht="409.5">
      <c r="E14" s="14" t="s">
        <v>517</v>
      </c>
    </row>
    <row r="15" spans="1:16" ht="12.75">
      <c r="A15" s="7">
        <v>2</v>
      </c>
      <c r="B15" s="7" t="s">
        <v>47</v>
      </c>
      <c r="C15" s="7" t="s">
        <v>518</v>
      </c>
      <c r="D15" s="7" t="s">
        <v>49</v>
      </c>
      <c r="E15" s="7" t="s">
        <v>519</v>
      </c>
      <c r="F15" s="7" t="s">
        <v>66</v>
      </c>
      <c r="G15" s="9">
        <v>23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51">
      <c r="E16" s="14" t="s">
        <v>520</v>
      </c>
    </row>
    <row r="17" ht="409.5">
      <c r="E17" s="14" t="s">
        <v>521</v>
      </c>
    </row>
    <row r="18" spans="1:16" ht="12.75">
      <c r="A18" s="7">
        <v>3</v>
      </c>
      <c r="B18" s="7" t="s">
        <v>47</v>
      </c>
      <c r="C18" s="7" t="s">
        <v>522</v>
      </c>
      <c r="D18" s="7" t="s">
        <v>49</v>
      </c>
      <c r="E18" s="7" t="s">
        <v>523</v>
      </c>
      <c r="F18" s="7" t="s">
        <v>66</v>
      </c>
      <c r="G18" s="9">
        <v>21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51">
      <c r="E19" s="14" t="s">
        <v>524</v>
      </c>
    </row>
    <row r="20" ht="409.5">
      <c r="E20" s="14" t="s">
        <v>521</v>
      </c>
    </row>
    <row r="21" spans="1:16" ht="12.75" customHeight="1">
      <c r="A21" s="15"/>
      <c r="B21" s="15"/>
      <c r="C21" s="15" t="s">
        <v>24</v>
      </c>
      <c r="D21" s="15"/>
      <c r="E21" s="15" t="s">
        <v>112</v>
      </c>
      <c r="F21" s="15"/>
      <c r="G21" s="15"/>
      <c r="H21" s="15"/>
      <c r="I21" s="15">
        <f>SUM(I12:I20)</f>
      </c>
      <c r="J21" s="15"/>
      <c r="K21" s="15"/>
      <c r="L21" s="15"/>
      <c r="M21" s="15"/>
      <c r="P21">
        <f>SUM(P12:P20)</f>
      </c>
    </row>
    <row r="23" spans="1:16" ht="12.75" customHeight="1">
      <c r="A23" s="15"/>
      <c r="B23" s="15"/>
      <c r="C23" s="15"/>
      <c r="D23" s="15"/>
      <c r="E23" s="15" t="s">
        <v>85</v>
      </c>
      <c r="F23" s="15"/>
      <c r="G23" s="15"/>
      <c r="H23" s="15"/>
      <c r="I23" s="15">
        <f>+I21</f>
      </c>
      <c r="J23" s="15"/>
      <c r="K23" s="15"/>
      <c r="L23" s="15"/>
      <c r="M23" s="15"/>
      <c r="P23">
        <f>+P21</f>
      </c>
    </row>
    <row r="25" spans="1:13" ht="12.75" customHeight="1">
      <c r="A25" s="15" t="s">
        <v>86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 customHeight="1">
      <c r="A26" s="15"/>
      <c r="B26" s="15"/>
      <c r="C26" s="15"/>
      <c r="D26" s="15"/>
      <c r="E26" s="15" t="s">
        <v>87</v>
      </c>
      <c r="F26" s="15"/>
      <c r="G26" s="15"/>
      <c r="H26" s="15"/>
      <c r="I26" s="15"/>
      <c r="J26" s="15"/>
      <c r="K26" s="15"/>
      <c r="L26" s="15"/>
      <c r="M26" s="15"/>
    </row>
    <row r="27" spans="1:16" ht="12.75" customHeight="1">
      <c r="A27" s="15"/>
      <c r="B27" s="15"/>
      <c r="C27" s="15"/>
      <c r="D27" s="15"/>
      <c r="E27" s="15" t="s">
        <v>88</v>
      </c>
      <c r="F27" s="15"/>
      <c r="G27" s="15"/>
      <c r="H27" s="15"/>
      <c r="I27" s="15">
        <v>0</v>
      </c>
      <c r="J27" s="15"/>
      <c r="K27" s="15"/>
      <c r="L27" s="15"/>
      <c r="M27" s="15"/>
      <c r="P27">
        <v>0</v>
      </c>
    </row>
    <row r="28" spans="1:13" ht="12.75" customHeight="1">
      <c r="A28" s="15"/>
      <c r="B28" s="15"/>
      <c r="C28" s="15"/>
      <c r="D28" s="15"/>
      <c r="E28" s="15" t="s">
        <v>89</v>
      </c>
      <c r="F28" s="15"/>
      <c r="G28" s="15"/>
      <c r="H28" s="15"/>
      <c r="I28" s="15"/>
      <c r="J28" s="15"/>
      <c r="K28" s="15"/>
      <c r="L28" s="15"/>
      <c r="M28" s="15"/>
    </row>
    <row r="29" spans="1:16" ht="12.75" customHeight="1">
      <c r="A29" s="15"/>
      <c r="B29" s="15"/>
      <c r="C29" s="15"/>
      <c r="D29" s="15"/>
      <c r="E29" s="15" t="s">
        <v>90</v>
      </c>
      <c r="F29" s="15"/>
      <c r="G29" s="15"/>
      <c r="H29" s="15"/>
      <c r="I29" s="15">
        <v>0</v>
      </c>
      <c r="J29" s="15"/>
      <c r="K29" s="15"/>
      <c r="L29" s="15"/>
      <c r="M29" s="15"/>
      <c r="P29">
        <v>0</v>
      </c>
    </row>
    <row r="30" spans="1:16" ht="12.75" customHeight="1">
      <c r="A30" s="15"/>
      <c r="B30" s="15"/>
      <c r="C30" s="15"/>
      <c r="D30" s="15"/>
      <c r="E30" s="15" t="s">
        <v>91</v>
      </c>
      <c r="F30" s="15"/>
      <c r="G30" s="15"/>
      <c r="H30" s="15"/>
      <c r="I30" s="15">
        <f>I27+I29</f>
      </c>
      <c r="J30" s="15"/>
      <c r="K30" s="15"/>
      <c r="L30" s="15"/>
      <c r="M30" s="15"/>
      <c r="P30">
        <f>P27+P29</f>
      </c>
    </row>
    <row r="32" spans="1:16" ht="12.75" customHeight="1">
      <c r="A32" s="15"/>
      <c r="B32" s="15"/>
      <c r="C32" s="15"/>
      <c r="D32" s="15"/>
      <c r="E32" s="15" t="s">
        <v>91</v>
      </c>
      <c r="F32" s="15"/>
      <c r="G32" s="15"/>
      <c r="H32" s="15"/>
      <c r="I32" s="15">
        <f>I23+I30</f>
      </c>
      <c r="J32" s="15"/>
      <c r="K32" s="15"/>
      <c r="L32" s="15"/>
      <c r="M32" s="15"/>
      <c r="P32">
        <f>P23+P30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