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ANITA\PERLA\PRAC\2020\DWG\OSTATNÍ\Byt Jelenice ČT\12.2. VÝKRESY ATD\"/>
    </mc:Choice>
  </mc:AlternateContent>
  <xr:revisionPtr revIDLastSave="0" documentId="13_ncr:1_{D7A09090-E364-43A2-A7CD-19BD0BE1B2E9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SUMÁŘ " sheetId="3" r:id="rId1"/>
    <sheet name="SILNO+SLABOPROUD " sheetId="5" r:id="rId2"/>
    <sheet name=" ROZVODNICE " sheetId="6" r:id="rId3"/>
  </sheets>
  <definedNames>
    <definedName name="_xlnm.Print_Area" localSheetId="2">' ROZVODNICE '!$A$1:$L$41</definedName>
    <definedName name="_xlnm.Print_Area" localSheetId="1">'SILNO+SLABOPROUD '!$A$1:$F$190</definedName>
    <definedName name="_xlnm.Print_Area" localSheetId="0">'SUMÁŘ '!$A$1:$I$45</definedName>
    <definedName name="Print_Area" localSheetId="2">' ROZVODNICE '!#REF!</definedName>
    <definedName name="Print_Area" localSheetId="1">'SILNO+SLABOPROUD '!#REF!</definedName>
    <definedName name="Print_Area" localSheetId="0">'SUMÁŘ '!$A$1:$J$47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7" i="5" l="1"/>
  <c r="F136" i="5"/>
  <c r="F160" i="5"/>
  <c r="F159" i="5"/>
  <c r="F145" i="5"/>
  <c r="F146" i="5"/>
  <c r="F148" i="5"/>
  <c r="F149" i="5"/>
  <c r="F150" i="5"/>
  <c r="F141" i="5"/>
  <c r="F135" i="5"/>
  <c r="F86" i="5"/>
  <c r="F24" i="5"/>
  <c r="F45" i="5"/>
  <c r="F83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76" i="5"/>
  <c r="L11" i="6"/>
  <c r="L15" i="6"/>
  <c r="F25" i="6"/>
  <c r="F9" i="6"/>
  <c r="F123" i="5" l="1"/>
  <c r="F124" i="5"/>
  <c r="F125" i="5"/>
  <c r="F126" i="5"/>
  <c r="F127" i="5"/>
  <c r="F128" i="5"/>
  <c r="F129" i="5"/>
  <c r="F130" i="5"/>
  <c r="F131" i="5"/>
  <c r="F132" i="5"/>
  <c r="F133" i="5"/>
  <c r="F134" i="5"/>
  <c r="F137" i="5"/>
  <c r="F138" i="5"/>
  <c r="F139" i="5"/>
  <c r="F140" i="5"/>
  <c r="F142" i="5"/>
  <c r="F143" i="5"/>
  <c r="F144" i="5"/>
  <c r="F151" i="5"/>
  <c r="F152" i="5"/>
  <c r="F85" i="5"/>
  <c r="F66" i="5"/>
  <c r="F67" i="5"/>
  <c r="F68" i="5"/>
  <c r="F69" i="5"/>
  <c r="F70" i="5"/>
  <c r="F71" i="5"/>
  <c r="F72" i="5"/>
  <c r="F73" i="5"/>
  <c r="F74" i="5"/>
  <c r="F75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L6" i="6" l="1"/>
  <c r="L7" i="6"/>
  <c r="L8" i="6"/>
  <c r="L9" i="6"/>
  <c r="L10" i="6"/>
  <c r="L13" i="6"/>
  <c r="L14" i="6"/>
  <c r="L16" i="6"/>
  <c r="L17" i="6"/>
  <c r="L18" i="6"/>
  <c r="L12" i="6"/>
  <c r="L19" i="6"/>
  <c r="L20" i="6"/>
  <c r="L89" i="6" l="1"/>
  <c r="L90" i="6"/>
  <c r="L91" i="6"/>
  <c r="L92" i="6"/>
  <c r="L93" i="6"/>
  <c r="L94" i="6"/>
  <c r="L95" i="6"/>
  <c r="L96" i="6"/>
  <c r="L97" i="6"/>
  <c r="L98" i="6"/>
  <c r="L99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F161" i="5" l="1"/>
  <c r="F104" i="6" l="1"/>
  <c r="F103" i="6"/>
  <c r="F69" i="6" l="1"/>
  <c r="F73" i="6"/>
  <c r="F53" i="6"/>
  <c r="F21" i="6" l="1"/>
  <c r="F22" i="6" l="1"/>
  <c r="F23" i="6"/>
  <c r="F24" i="6"/>
  <c r="F26" i="6"/>
  <c r="F27" i="6"/>
  <c r="F28" i="6"/>
  <c r="F29" i="6"/>
  <c r="F46" i="5" l="1"/>
  <c r="F87" i="5"/>
  <c r="F84" i="5"/>
  <c r="F109" i="6" l="1"/>
  <c r="F108" i="6"/>
  <c r="F107" i="6"/>
  <c r="F106" i="6"/>
  <c r="F105" i="6"/>
  <c r="F102" i="6"/>
  <c r="F101" i="6"/>
  <c r="F100" i="6"/>
  <c r="F92" i="6"/>
  <c r="F91" i="6"/>
  <c r="F90" i="6"/>
  <c r="L88" i="6"/>
  <c r="L100" i="6" s="1"/>
  <c r="F75" i="6"/>
  <c r="F74" i="6"/>
  <c r="F72" i="6"/>
  <c r="F71" i="6"/>
  <c r="F70" i="6"/>
  <c r="F68" i="6"/>
  <c r="F67" i="6"/>
  <c r="F66" i="6"/>
  <c r="F65" i="6"/>
  <c r="F64" i="6"/>
  <c r="F63" i="6"/>
  <c r="F62" i="6"/>
  <c r="F54" i="6"/>
  <c r="F52" i="6"/>
  <c r="F51" i="6"/>
  <c r="F50" i="6"/>
  <c r="F49" i="6"/>
  <c r="F48" i="6"/>
  <c r="L46" i="6"/>
  <c r="F20" i="6"/>
  <c r="F19" i="6"/>
  <c r="F10" i="6"/>
  <c r="F8" i="6"/>
  <c r="F7" i="6"/>
  <c r="F11" i="6" s="1"/>
  <c r="L5" i="6"/>
  <c r="L21" i="6" s="1"/>
  <c r="F55" i="6" l="1"/>
  <c r="F30" i="6"/>
  <c r="H11" i="3" s="1"/>
  <c r="F93" i="6"/>
  <c r="L61" i="6"/>
  <c r="F110" i="6"/>
  <c r="F76" i="6"/>
  <c r="F184" i="5" l="1"/>
  <c r="F183" i="5"/>
  <c r="F182" i="5"/>
  <c r="F122" i="5"/>
  <c r="F121" i="5"/>
  <c r="F8" i="5"/>
  <c r="F7" i="5"/>
  <c r="F88" i="5" s="1"/>
  <c r="F185" i="5" l="1"/>
  <c r="G10" i="3"/>
  <c r="G11" i="3" l="1"/>
  <c r="G14" i="3" s="1"/>
  <c r="H10" i="3"/>
  <c r="D12" i="3" s="1"/>
  <c r="I12" i="3" s="1"/>
  <c r="H14" i="3" l="1"/>
  <c r="I13" i="3" l="1"/>
  <c r="I14" i="3" s="1"/>
  <c r="H16" i="3"/>
  <c r="H20" i="3" s="1"/>
  <c r="H24" i="3" s="1"/>
  <c r="D26" i="3" l="1"/>
  <c r="H26" i="3" s="1"/>
  <c r="H28" i="3" s="1"/>
</calcChain>
</file>

<file path=xl/sharedStrings.xml><?xml version="1.0" encoding="utf-8"?>
<sst xmlns="http://schemas.openxmlformats.org/spreadsheetml/2006/main" count="646" uniqueCount="321">
  <si>
    <t>Akce:</t>
  </si>
  <si>
    <t>Profese:</t>
  </si>
  <si>
    <t>Investor:</t>
  </si>
  <si>
    <t xml:space="preserve">        1.</t>
  </si>
  <si>
    <t xml:space="preserve">        2.</t>
  </si>
  <si>
    <t xml:space="preserve">PPV 6% z částky </t>
  </si>
  <si>
    <t>Celkem bez DPH</t>
  </si>
  <si>
    <t>REKAPITULACE</t>
  </si>
  <si>
    <t xml:space="preserve">       1/ </t>
  </si>
  <si>
    <t>Kč</t>
  </si>
  <si>
    <t xml:space="preserve">       2/</t>
  </si>
  <si>
    <t xml:space="preserve">REVIZE </t>
  </si>
  <si>
    <t>Celkem bez DPH:</t>
  </si>
  <si>
    <t xml:space="preserve">       3/ </t>
  </si>
  <si>
    <t>Celkem s DPH</t>
  </si>
  <si>
    <t>Vypracoval: Vladimír Bezperát</t>
  </si>
  <si>
    <t>Ostatní náklady (dopravné, stravné atd.)</t>
  </si>
  <si>
    <t>KS</t>
  </si>
  <si>
    <t>HOD</t>
  </si>
  <si>
    <t>M</t>
  </si>
  <si>
    <t>ELEKTROINSTALACE</t>
  </si>
  <si>
    <t>Cena za MJ</t>
  </si>
  <si>
    <t>Cena</t>
  </si>
  <si>
    <t>Rozpis prací...</t>
  </si>
  <si>
    <t>MJ</t>
  </si>
  <si>
    <t xml:space="preserve"> - zaznamenání skutečného stavu</t>
  </si>
  <si>
    <t>Rozpis materiálu...</t>
  </si>
  <si>
    <t>Název materiálu</t>
  </si>
  <si>
    <t>KG</t>
  </si>
  <si>
    <t>ABB 1RAM TA 3901A-B10.</t>
  </si>
  <si>
    <t>ABB 2RAM TA 3901A-B20.</t>
  </si>
  <si>
    <t>KOPOS ODB.KRAB.KO 97/5</t>
  </si>
  <si>
    <t>KOPOS BEZSROUB.SVORK.5*2.5 TYP015</t>
  </si>
  <si>
    <t>KOPOS BEZSROUB.SVORK.3*2.5 TYP016</t>
  </si>
  <si>
    <t>KOPOS BEZSROUB.SVORK.4*2.5 TYP018</t>
  </si>
  <si>
    <t>ABB ZAS.SE CLONKAMI,IP20 5519-A02357.</t>
  </si>
  <si>
    <t>KABEL CYKY 5*1.5 P.OM.</t>
  </si>
  <si>
    <t>Popis prováděné práce</t>
  </si>
  <si>
    <t>Cislo</t>
  </si>
  <si>
    <t>ABB 5RAM TA 3901A-B50.</t>
  </si>
  <si>
    <t>BKS</t>
  </si>
  <si>
    <t>KOPOS BEZSROUB.SVORK.2*2.5 TYP017</t>
  </si>
  <si>
    <t>KOPOS TRUBKA PVC MONOFLEX 1423/1</t>
  </si>
  <si>
    <t>ABB ZAS.TANGO TYP 3 16A/250V 5599A-A02357</t>
  </si>
  <si>
    <t>KABEL CYKY-J 3*1.5</t>
  </si>
  <si>
    <t>KABEL CYKY-J 5*1.5</t>
  </si>
  <si>
    <t>KABEL CYKY-J 5*2.5</t>
  </si>
  <si>
    <t>ZEMNICI SVORKA ZSA 16 BERNARD</t>
  </si>
  <si>
    <t xml:space="preserve">MJ </t>
  </si>
  <si>
    <t>Množství</t>
  </si>
  <si>
    <t>Rozpis práci...</t>
  </si>
  <si>
    <t xml:space="preserve">Popis prováděné práce </t>
  </si>
  <si>
    <t>MJ.</t>
  </si>
  <si>
    <t>POSPOJENI VE DVOU BODECH</t>
  </si>
  <si>
    <t>KABEL CYKY 3*1.5 P.OM.</t>
  </si>
  <si>
    <t>KABEL CYKY 5*2.5 P.OM.</t>
  </si>
  <si>
    <t xml:space="preserve">Celkem     </t>
  </si>
  <si>
    <t>WEIDMULLER SVORKA RADOVA WDU 2,5</t>
  </si>
  <si>
    <t>WEIDMULLER SVORKA RADOVA WDU 4</t>
  </si>
  <si>
    <t>WEIDMULLER SVORKA RADOVA WDU 10</t>
  </si>
  <si>
    <t>SVODIC PREPETI PL ROZV 3,4 POL</t>
  </si>
  <si>
    <t>SVORKA NA DIN LISTU DO 6mm PL ROZV</t>
  </si>
  <si>
    <t>SVORKA NA DIN LISTU DO 16mm PL ROZV</t>
  </si>
  <si>
    <t>ZDROJ PRO INTERCOM VELIKOST DIN3</t>
  </si>
  <si>
    <t xml:space="preserve">        4.</t>
  </si>
  <si>
    <t>DPH 15% z částky</t>
  </si>
  <si>
    <t>V ceně není zahrnuto</t>
  </si>
  <si>
    <t xml:space="preserve"> - sekání pro el. instalaci</t>
  </si>
  <si>
    <t>ABB SPINAC 1 3559-A01345 STROJEK</t>
  </si>
  <si>
    <t>ABB SPINAC 6 3559-A06345 STROJEK</t>
  </si>
  <si>
    <t>ABB SPINAC c.7 3559-A07345 STROJEK</t>
  </si>
  <si>
    <t>ABB SPINAC TA c.1,6,7,1/0 3558A-A651. KOLEBK</t>
  </si>
  <si>
    <t>ABB SPINAC TA c.5,6+6 3558A-A652. KOLEBKA</t>
  </si>
  <si>
    <t>KOPOS ODB.KRAB.KU 68-1902</t>
  </si>
  <si>
    <t>OSTATNI SPOJOVACI A POMOCNY MATERIAL</t>
  </si>
  <si>
    <t>KOPOS PRISTROJOVA KRABICE KP 67/3</t>
  </si>
  <si>
    <t>KABEL CYKYLO-O 2*1.5</t>
  </si>
  <si>
    <t>KABEL CYKYLO-O 3*1.5</t>
  </si>
  <si>
    <t>KABEL CYKYLO-J 3*1.5</t>
  </si>
  <si>
    <t>KABEL CYKYLO-J 3*2.5</t>
  </si>
  <si>
    <t>ks</t>
  </si>
  <si>
    <t>MONTAZ NAD RAMEC CENIKU 21M</t>
  </si>
  <si>
    <t>TRUBKA OHEB P.O.TYP 23..      23  MM</t>
  </si>
  <si>
    <t>KRABICE PRISTROJOVA BEZ ZAPOJ</t>
  </si>
  <si>
    <t>KRABICE ODBOC KR 68 VCET ZAP</t>
  </si>
  <si>
    <t>KRABICE ODBOC KR 97 VCET ZAP</t>
  </si>
  <si>
    <t>UKONC VODICU-ROZVADEC,ZAP       2,5</t>
  </si>
  <si>
    <t>UKONC VODICU-ROZVADEC,ZAP      16</t>
  </si>
  <si>
    <t>SPINAC ZAPUSTENY STRIDAVY</t>
  </si>
  <si>
    <t>ZASUVKA DOMOV,POLOZAP 2P+Z 2XZAPOJ</t>
  </si>
  <si>
    <t>VENTILATOR 1F DO 1KW</t>
  </si>
  <si>
    <t>EL.SPORAK DO 10KW</t>
  </si>
  <si>
    <t>STITEK OZNAC PRO PRISTROJE V ROZV.</t>
  </si>
  <si>
    <t>STITEK OZNAC PRO KABELY V ROZV.</t>
  </si>
  <si>
    <t>POPIS VODICU PE a N V ROZVODNICI</t>
  </si>
  <si>
    <t>SVORKA NA POTRUBI BERNARD   CU PAS</t>
  </si>
  <si>
    <t>SFAZOVANI ZIL KABELU ,PROZVONENI A OZNACENI</t>
  </si>
  <si>
    <t>VYPNUTI VEDENI A ZAJISTENI</t>
  </si>
  <si>
    <t>PREZKOUSENI OBVODU VEDENI</t>
  </si>
  <si>
    <t>KABEL CYKYLs,CYBY 2*1.5 P.OM.</t>
  </si>
  <si>
    <t>KABEL CYKYLs,CYBY 3*1.5 P.OM.</t>
  </si>
  <si>
    <t>KABEL CYKYLs,CYBY 3*2.5 P.OM.</t>
  </si>
  <si>
    <t>VODIC CY 2.5 VOLNE</t>
  </si>
  <si>
    <t>VODIC CY 10.0 VOLNE</t>
  </si>
  <si>
    <t>Rozpis materiálu ...</t>
  </si>
  <si>
    <t>Kód</t>
  </si>
  <si>
    <t>Typ</t>
  </si>
  <si>
    <t>Název výrobku</t>
  </si>
  <si>
    <t>Kč/ks</t>
  </si>
  <si>
    <t>Kč celkem</t>
  </si>
  <si>
    <t>Číslo</t>
  </si>
  <si>
    <t>Název materiáu</t>
  </si>
  <si>
    <t>OEZ:42331</t>
  </si>
  <si>
    <t>MSO-32-3</t>
  </si>
  <si>
    <t>OEZ:41874</t>
  </si>
  <si>
    <t>LTE-2B-1</t>
  </si>
  <si>
    <t xml:space="preserve"> OSTATNI SPOJOVACI A POMOCNY MATERIAL</t>
  </si>
  <si>
    <t>OEZ:41878</t>
  </si>
  <si>
    <t>LTE-10B-1</t>
  </si>
  <si>
    <t xml:space="preserve"> WEIDMULLER SVORKA RADOVA WDU 2,5</t>
  </si>
  <si>
    <t>OEZ:41880</t>
  </si>
  <si>
    <t>LTE-16B-1</t>
  </si>
  <si>
    <t xml:space="preserve"> CITEL SVOD.PREP.TNC 2+3 DS43VGS-230</t>
  </si>
  <si>
    <t>OEZ:41932</t>
  </si>
  <si>
    <t>LTE-16B-3</t>
  </si>
  <si>
    <t xml:space="preserve">Celkem    </t>
  </si>
  <si>
    <t>OEZ:35902</t>
  </si>
  <si>
    <t>CS-N12</t>
  </si>
  <si>
    <t>Rozbočovací můstek, počet svorek 12, průřez 16 mm2, barva modrá</t>
  </si>
  <si>
    <t>OEZ:44451</t>
  </si>
  <si>
    <t>RZB-Z-3S72</t>
  </si>
  <si>
    <t>Rozvodnicová skříň, pro zapuštenou montáž, neprůhl.dveře, řad 3, modulů v řade 24</t>
  </si>
  <si>
    <t>OEZ:44471</t>
  </si>
  <si>
    <t>PD-R-ZAS1000-B</t>
  </si>
  <si>
    <t>OEZ:38484</t>
  </si>
  <si>
    <t>S3L-1000-10</t>
  </si>
  <si>
    <t>Propojovací lišta, 3pól. provedení, průřez 10 mm2, rozteč 17,8 mm, vývodů 19 x 3, kolíky</t>
  </si>
  <si>
    <t>OEZ:42396</t>
  </si>
  <si>
    <t>LFE-40-4-030AC</t>
  </si>
  <si>
    <t>Cena celkem</t>
  </si>
  <si>
    <t>OSTATNI PRACE SOUVISEJICI S EL.INSTALACI</t>
  </si>
  <si>
    <t>JISTIC 1F DO 32A PL ROZV</t>
  </si>
  <si>
    <t>JISTIC 3F DO 125A PL ROZV</t>
  </si>
  <si>
    <t>STYKAC 1F DO 25A PL ROZV,RELE</t>
  </si>
  <si>
    <t>SPINAC 3F DO 32A PL ROZV</t>
  </si>
  <si>
    <t>PROUDOVY CHRANIC 4P DO 63A PL ROZV</t>
  </si>
  <si>
    <t>NULOVA/CI PRIPOJNICE N/PE DO PL ROZV</t>
  </si>
  <si>
    <t>REVIZE PLASTOVE ROZVODNICE</t>
  </si>
  <si>
    <t>ABB SPINAC 6+6 3559-A52345 STROJEK</t>
  </si>
  <si>
    <t>ROZVODNICE RS</t>
  </si>
  <si>
    <t>CITEL SVODIC PREPETI TYP 1+2 DS133R-230</t>
  </si>
  <si>
    <t>OEZ:42395</t>
  </si>
  <si>
    <t>LFE-25-4-030AC</t>
  </si>
  <si>
    <t>OEZ:35901</t>
  </si>
  <si>
    <t>CS-N7</t>
  </si>
  <si>
    <t>Rozbočovací můstek, počet svorek 7, průřez 16 mm2, barva modrá</t>
  </si>
  <si>
    <t>OEZ:35905</t>
  </si>
  <si>
    <t>CS-PE12</t>
  </si>
  <si>
    <t>Rozbočovací můstek, počet svorek 12, průřez 16 mm2, barva zelená</t>
  </si>
  <si>
    <t>OEZ:37290</t>
  </si>
  <si>
    <t>ZSE-03</t>
  </si>
  <si>
    <t>Soklová zásuvka, In 16 A, Ue AC 230 V, s ochr. kolíkem, přívod zespodu, š. 2,5 modulu</t>
  </si>
  <si>
    <t xml:space="preserve"> </t>
  </si>
  <si>
    <t>ZASUVKA 230V PL ROZV</t>
  </si>
  <si>
    <t>KABEL CYKY-J 4*10</t>
  </si>
  <si>
    <t>VODIC H07V-U6 /CY 6/ ZELENOZL.</t>
  </si>
  <si>
    <t>BECOV PASEK CU K ZSA 16 (0,5m/a 100ks)</t>
  </si>
  <si>
    <t>KRABICE ODBOC KO125 BEZ ZAPOJ</t>
  </si>
  <si>
    <t>UKONC VODICU-ROZVADEC,ZAP       6</t>
  </si>
  <si>
    <t>ZAPOJENI KAZDEHO DALSIHO VODICE</t>
  </si>
  <si>
    <t>VODIC CY 6.0 VOLNE</t>
  </si>
  <si>
    <t>STROPKOV SIT. NAPAJEČ 2-BUS, 230/24V 4FP 672 57</t>
  </si>
  <si>
    <t>OEZ:42601</t>
  </si>
  <si>
    <t xml:space="preserve"> - zednické bourací a začišťovací práce</t>
  </si>
  <si>
    <t>OEZ:41882</t>
  </si>
  <si>
    <t>Jistič LTE 16 A, Ue AC 230/400 V / DC 72 V, charakteristika B, 1pól, Icn 6 kA</t>
  </si>
  <si>
    <t>Jistič LTE 10 A, Ue AC 230/400 V / DC 72 V, charakteristika B, 1pól, Icn 6 kA</t>
  </si>
  <si>
    <t>Jistič LTE 16 A, Ue AC 230/400 V / DC 216 V, charakteristika B, 3pól, Icn 6 kA</t>
  </si>
  <si>
    <t>Jistič LTE 10 A,Ue AC 230/400 V / DC 72 V, charakteristika B, 1pól, Icn 6 Ka</t>
  </si>
  <si>
    <t>Jistič LTE 16 A,Ue AC 230/400 V / DC 72 V, charakteristika B, 1pól, Icn 6 Ka</t>
  </si>
  <si>
    <t>Jistič LTE 16 A,Ue AC 230/400 V / DC 216 V, charakteristika B, 3pól, Icn 6 kA</t>
  </si>
  <si>
    <t>Proudový chránič, In 40 A, Ue AC 230/400 V, Idn 30 mA, 4pól, Inc 6 kA, typ AC</t>
  </si>
  <si>
    <t>Vypínač, In 32 A, Ue AC 250/440 V, 3pól</t>
  </si>
  <si>
    <t>Jistič LTE 2 A, Ue AC 230/400 V / DC 72 V, charakteristika B, 1pól, Icn 6 kA</t>
  </si>
  <si>
    <t xml:space="preserve">Krajní kryty pro modulární systém pro boční / čelní montáž (RAL 9003), 55 </t>
  </si>
  <si>
    <t>RZA-Z-3S42-H</t>
  </si>
  <si>
    <t>ELCON EQ03 EKVIPOTENCIÁLNÍ SVORKOVNICE S KRYTEM</t>
  </si>
  <si>
    <t>PŘÍDAVNÉ ZAŘÍZENÍ K JISTIČŮM</t>
  </si>
  <si>
    <t>EKVIPOTENCIÁLNÍ PŘÍPOJNICE DO PL ROZV</t>
  </si>
  <si>
    <t>OEZ:41876</t>
  </si>
  <si>
    <t>LTE-6B-1</t>
  </si>
  <si>
    <t>Jistič LTE 6 A, Ue AC 230/400 V / DC 72 V, charakteristika B, 1pól, Icn 6 kA</t>
  </si>
  <si>
    <t>LTE-16C-3</t>
  </si>
  <si>
    <t>OEZ:41945</t>
  </si>
  <si>
    <t>Jistič LTE 16 A, Ue AC 230/400 V / DC 216 V, charakteristika C, 3pól, Icn 6 kA</t>
  </si>
  <si>
    <t>OEZ:42324</t>
  </si>
  <si>
    <t>OD-LT-VU01</t>
  </si>
  <si>
    <t>Uzamykací vložka, pro LTE, LTN, LVN, OLE, OLI, MSN, AVN-DC</t>
  </si>
  <si>
    <t>ROZVODNICE RB1 (2 - 11)</t>
  </si>
  <si>
    <t>PROUDOVY CHRANIC 2P DO 40A PL ROZV</t>
  </si>
  <si>
    <t>Rozvod. skříň, řad 3, modulů v řadě 14, krytí IP30</t>
  </si>
  <si>
    <t>( Ceny bez DPH platné od 1.10.2019 )</t>
  </si>
  <si>
    <t>OEZ:37374</t>
  </si>
  <si>
    <t>S1L-210-16</t>
  </si>
  <si>
    <t>OEZ:37388</t>
  </si>
  <si>
    <t>ES-35-GS</t>
  </si>
  <si>
    <t>Propojovací lišta, 1pól. provedení, průřez 16 mm2, rozteč 17,8 mm, počet vývodů 12, kolíky</t>
  </si>
  <si>
    <t>Napájecí blok, průřez 35 mm2, pro propojovací lišty</t>
  </si>
  <si>
    <t>KABEL CMSM 5G1</t>
  </si>
  <si>
    <t>ROZVODNICE 2RB3</t>
  </si>
  <si>
    <t xml:space="preserve">OSTATNI SPOJOVACI A POMOCNY MATERIAL </t>
  </si>
  <si>
    <t>CITEL SVOD.PREP.TNC 2+3 DS43VGS-230</t>
  </si>
  <si>
    <t>OEZ:38475</t>
  </si>
  <si>
    <t>S1L-210-10</t>
  </si>
  <si>
    <t>OEZ:35904</t>
  </si>
  <si>
    <t>CS-PE7</t>
  </si>
  <si>
    <t>OEZ:36641</t>
  </si>
  <si>
    <t>RSI-20-20-A230-M</t>
  </si>
  <si>
    <t>OEZ:42390</t>
  </si>
  <si>
    <t>LFE-40-2-030AC</t>
  </si>
  <si>
    <t>Rozbočovací můstek, počet svorek 7, průřez 16 mm2, barva zelená</t>
  </si>
  <si>
    <t>Jistič, In 2 A, Ue AC 230/400 V / DC 72 V, charakteristika B, 1pól, Icn 6 kA</t>
  </si>
  <si>
    <t>Jistič, In 10 A, Ue AC 230/400 V / DC 72 V, charakteristika B, 1pól, Icn 6 kA</t>
  </si>
  <si>
    <t>Jistič, In 16 A, Ue AC 230/400 V / DC 72 V, charakteristika B, 1pól, Icn 6 kA</t>
  </si>
  <si>
    <t>Jistič, In 16 A, Ue AC 230/400 V / DC 216 V, charakteristika B, 3pól, Icn 6 kA</t>
  </si>
  <si>
    <t>Instalační stykač, Ith 20 A, Uc AC 230 V, 2x zapínací kontakt, s manuálním ovládáním</t>
  </si>
  <si>
    <t>Proudový chránič, In 40 A, Ue AC 230 V, Idn 30 mA, 2pól, Inc 6 kA, typ AC</t>
  </si>
  <si>
    <t>VODIC H07V-U2.5 /CY 2,5/ ZELENOZL.</t>
  </si>
  <si>
    <t>VODICH07V-U10 /CY 10/ ZELENOZL.</t>
  </si>
  <si>
    <t>KABEL GUMOVY H05RR-F 3G2,5</t>
  </si>
  <si>
    <t>KABELGUMOVY H05RR-F 5G2,5</t>
  </si>
  <si>
    <t>ABB TLACITKO 1/0S(So)3559-A91345 STROJEK</t>
  </si>
  <si>
    <t>ABB 3RAM TA 3901A-B30.</t>
  </si>
  <si>
    <t>ABB 4RAM TA 3901A-B40.</t>
  </si>
  <si>
    <t>ABB 2RAM TA 3901A-B21.</t>
  </si>
  <si>
    <t>ABB KRYT KOMUNIK.ZASUVKA 5014A-A200.</t>
  </si>
  <si>
    <t>PROTAHOVACI DRAT AY 4</t>
  </si>
  <si>
    <t>ABB POPIS.POLE SE SYMBOLEM ZVONKU 3558A-A27/1</t>
  </si>
  <si>
    <t>KOPOS TRUBKA PVC MONOFLEX 1416/1</t>
  </si>
  <si>
    <t>SADRA ELEKTRIKARSKA (1.pytel 25 kg)</t>
  </si>
  <si>
    <t>ABB JEDNORAMECEK SWING 3901G-A00010.</t>
  </si>
  <si>
    <t>ABB VYVODKA KABEL.DO 5*2,5,IP20 3938G-A00034.</t>
  </si>
  <si>
    <t>ABB KRYT SPIN(TL) S POPIS.POLEM 3558A-A00620.</t>
  </si>
  <si>
    <t>URMET DOMACI TELEFON 1133</t>
  </si>
  <si>
    <t>ABB PRISTROJ TEL,ROZHL,SAT KONCOVY 5011-A3303</t>
  </si>
  <si>
    <t>ABB KRYT ZAS.TEL,ROZHL,SAT TA 5011A-A00300.</t>
  </si>
  <si>
    <t>ABB DATOVA ZASUVKA 1208.10 RJ 45-8 CAT.5e CE</t>
  </si>
  <si>
    <t>ABB NOSNA MASKA 5014A-B1018 (DVOJITA)</t>
  </si>
  <si>
    <t>SCAME VENTILATOR 230V,21W,IPx4 STANDART 10T</t>
  </si>
  <si>
    <t>PROTAZENI VODICE AY 4 V TRUBCE</t>
  </si>
  <si>
    <t>MONTAZ NAD RAMEC CENIKU 22M</t>
  </si>
  <si>
    <t>TRUBKA OHEB P.O.TYP 23..      16  MM</t>
  </si>
  <si>
    <t>KRABICE ODBOC KO68  BEZ ZAPOJ</t>
  </si>
  <si>
    <t>KRABICE ODBOC KO 97 BEZ ZAPOJ</t>
  </si>
  <si>
    <t>SPINAC ZAPUSTENY JEDNOPOL</t>
  </si>
  <si>
    <t>SPORAKOVA VYVODKA 16A/400V</t>
  </si>
  <si>
    <t>AKUMULACNI OHRIVAC VODY DO 3KW</t>
  </si>
  <si>
    <t>EL.KOTEL ELVYT DO 30KW</t>
  </si>
  <si>
    <t>OVLADAC DOMOV TLACIT BEZ SIGNALKY</t>
  </si>
  <si>
    <t>ZVONEK ELEKTRICKY</t>
  </si>
  <si>
    <t>DEMONT A MONT KRYTU NA ROZVADEC DO 70CM</t>
  </si>
  <si>
    <t>KABEL CYKY 4,5*10 P.OM.</t>
  </si>
  <si>
    <t>SNURA CGSG 3*2.5 VOLNE</t>
  </si>
  <si>
    <t>SNURA CGSG 4*2.5,5*2.5 VOLNE</t>
  </si>
  <si>
    <t>TELEFONI,ANTENNI,PC,REPRO ZASUVKA</t>
  </si>
  <si>
    <t>DATOVA (KOMUNIKACNI) ZASUVKA</t>
  </si>
  <si>
    <t>DOMACI TELEFON</t>
  </si>
  <si>
    <t>bytový dům - rekonstrukce bytu 2. NP</t>
  </si>
  <si>
    <t>Jelenice čp. 1797, Česká Třebová</t>
  </si>
  <si>
    <t xml:space="preserve">Domov u Studánky, Anenská Studánka 41, 563 01 Lanškroun </t>
  </si>
  <si>
    <t>Rozvodnice 3RB2</t>
  </si>
  <si>
    <t xml:space="preserve">        3.</t>
  </si>
  <si>
    <t xml:space="preserve">      Materiál</t>
  </si>
  <si>
    <t xml:space="preserve">       Montáž</t>
  </si>
  <si>
    <t xml:space="preserve">       Ostatní</t>
  </si>
  <si>
    <t xml:space="preserve">Dodávka materiálu </t>
  </si>
  <si>
    <t>DODÁVKA MATERIÁLU</t>
  </si>
  <si>
    <t>DODÁVKA MATERIÁLU: POKRAČOVÁNÍ 1</t>
  </si>
  <si>
    <t>DODÁVKA MATERIÁLU: POKRAČOVÁNÍ 2</t>
  </si>
  <si>
    <t>ELKO RELÉ MODUILOVÉ SOUMRAKOVÝ SPÍNAČ + ČIDLO SOU-1/UNI</t>
  </si>
  <si>
    <t>SOUMRAKOVÝ SPÍNAČ</t>
  </si>
  <si>
    <t>SVODIČ PŘEPĚTÍ 3 (4.) PÓL</t>
  </si>
  <si>
    <t>Jistič, In 6 A, Ue AC 230/400 V / DC 72 V, charakteristika B, 1pól, Icn 6 kA</t>
  </si>
  <si>
    <t>OEZ:36609</t>
  </si>
  <si>
    <t>RSI-20-10-A230</t>
  </si>
  <si>
    <t>Instalační stykač, Ith 20 A, Uc AC 230 V, 1x zapínací kontakt</t>
  </si>
  <si>
    <t>OEZ:44452</t>
  </si>
  <si>
    <t>RZB-Z-4S96</t>
  </si>
  <si>
    <t>Rozvod. skříň, pro zap. montáž, neprůhl. dveře, řad 4, modulů 96, IP30: ocel-plech</t>
  </si>
  <si>
    <t>Propoj. lišta, 3pól. provedení, průřez 10 mm2, rozteč 17,8 mm, počet vývodů 19 x 3, kolíky</t>
  </si>
  <si>
    <t>Propoj. lišta, 1pól. provedení, průřez 10 mm2, rozteč 17,8 mm, počet vývodů 12, kolíky</t>
  </si>
  <si>
    <t>elektroinstalace - změna</t>
  </si>
  <si>
    <t>ABB 3RAM TA 3901A-B31.</t>
  </si>
  <si>
    <t>ABB SVORKOVNICE S KRYTEM 16A/400V 3938A-A106</t>
  </si>
  <si>
    <t>URMET ZVONEK 230 V DO KRABICE 24017</t>
  </si>
  <si>
    <t>EMOS SVIT.LED VESTAVNÉ 18W, IP20 ZD1142</t>
  </si>
  <si>
    <t>EMOS SVIT.LED VESTAVNÉ 6W, IP20 ZD1122</t>
  </si>
  <si>
    <t>T-LED VESTAVNÝ LED RÁMEČEK 600*600,48W (3000 K),IP20 ENGA</t>
  </si>
  <si>
    <t>LED NOČNÍ OSVĚTLENÍ - PŘÍSTROJ BÍLÉ 3917U-A00050</t>
  </si>
  <si>
    <t>T-LED MONTÁŽNÍ SADA DO SÁDROKARTONU 08886L ENGA</t>
  </si>
  <si>
    <t>ABB SPÍNAČ 1(6),IP44 3558A-06940.</t>
  </si>
  <si>
    <t>ABB ZÁSUVKA 16A/250V,IP44 5518A-2999.</t>
  </si>
  <si>
    <t>KOPOS ODB.KRA.KO 100</t>
  </si>
  <si>
    <t>KOPOS ODB.KRA.KO 125E</t>
  </si>
  <si>
    <t>ABB SPINAC 5 3559-A01545 STROJEK</t>
  </si>
  <si>
    <t>ABB SNÍMAČ POHYBU VESTAVĚNÝ 3299-22102</t>
  </si>
  <si>
    <t>ABB SPÍNACÍ PŘÍSTROJ PRO TERMOSTATY 3292U-A00003</t>
  </si>
  <si>
    <t>ABB OVLÁDACÍ JEDNOTKA PROG.TERMOSTATU 3292A-A10301</t>
  </si>
  <si>
    <t>SPINAC ZAPUSTENY JEDNOPOL, IP44</t>
  </si>
  <si>
    <t>ZASUVKA DOMOV,POLOZAP 2P+Z 2XZAPOJ IP44</t>
  </si>
  <si>
    <t>MONTAZ PL ROZVADECE VELKÝ</t>
  </si>
  <si>
    <t>SVIT. LED KRUHOVÉ VESTAVNÉ 6W</t>
  </si>
  <si>
    <t>SVIT. LED KRUHOVÉ VESTAVNÉ 18W</t>
  </si>
  <si>
    <t>SVIT. LED ČTVERCOVÉ 600*600 VESTAVNÉ 48W</t>
  </si>
  <si>
    <t xml:space="preserve">PROSTOROVÝ PROGRAMOVATELNÝ TERMOSTAT </t>
  </si>
  <si>
    <t>POHYBOVÉ SVĚTELNÉ ČIDLO VESTAVNÉ</t>
  </si>
  <si>
    <t>ČIDLO SVĚTELNÉHO RELÉ</t>
  </si>
  <si>
    <t xml:space="preserve"> - montáž elektrokotle a bojleru</t>
  </si>
  <si>
    <t>Datum: II/2020</t>
  </si>
  <si>
    <t xml:space="preserve"> - dodávka a montáž kabelů pro domácí telefony, datovou,a anténní část</t>
  </si>
  <si>
    <t>VÝKAZ -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</si>
</sst>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9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6"/>
      <name val="Arial CE"/>
      <family val="2"/>
      <charset val="238"/>
    </font>
    <font>
      <b/>
      <u/>
      <sz val="16"/>
      <name val="Arial CE"/>
      <family val="2"/>
      <charset val="238"/>
    </font>
    <font>
      <sz val="12"/>
      <name val="Arial CE"/>
      <family val="2"/>
      <charset val="238"/>
    </font>
    <font>
      <b/>
      <u/>
      <sz val="18"/>
      <name val="Arial CE"/>
      <family val="2"/>
      <charset val="238"/>
    </font>
    <font>
      <b/>
      <i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1.5"/>
      <name val="Arial CE"/>
      <family val="2"/>
      <charset val="238"/>
    </font>
    <font>
      <i/>
      <sz val="9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  <font>
      <sz val="13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9" fillId="0" borderId="0" applyFont="0" applyFill="0" applyBorder="0" applyAlignment="0" applyProtection="0"/>
    <xf numFmtId="0" fontId="11" fillId="0" borderId="1"/>
    <xf numFmtId="0" fontId="8" fillId="0" borderId="1"/>
    <xf numFmtId="0" fontId="7" fillId="0" borderId="1"/>
    <xf numFmtId="0" fontId="6" fillId="0" borderId="1"/>
    <xf numFmtId="0" fontId="5" fillId="0" borderId="1"/>
    <xf numFmtId="0" fontId="4" fillId="0" borderId="1"/>
    <xf numFmtId="0" fontId="3" fillId="0" borderId="1"/>
    <xf numFmtId="0" fontId="2" fillId="0" borderId="1"/>
    <xf numFmtId="0" fontId="1" fillId="0" borderId="1"/>
  </cellStyleXfs>
  <cellXfs count="346">
    <xf numFmtId="0" fontId="0" fillId="0" borderId="0" xfId="0"/>
    <xf numFmtId="164" fontId="10" fillId="0" borderId="1" xfId="1" applyFont="1" applyBorder="1"/>
    <xf numFmtId="164" fontId="0" fillId="0" borderId="0" xfId="1" applyFont="1"/>
    <xf numFmtId="0" fontId="11" fillId="0" borderId="1" xfId="2"/>
    <xf numFmtId="0" fontId="12" fillId="0" borderId="1" xfId="2" applyFont="1"/>
    <xf numFmtId="2" fontId="11" fillId="0" borderId="1" xfId="2" applyNumberFormat="1"/>
    <xf numFmtId="0" fontId="14" fillId="0" borderId="1" xfId="2" applyFont="1"/>
    <xf numFmtId="2" fontId="14" fillId="0" borderId="1" xfId="2" applyNumberFormat="1" applyFont="1"/>
    <xf numFmtId="0" fontId="15" fillId="0" borderId="1" xfId="2" applyFont="1"/>
    <xf numFmtId="0" fontId="16" fillId="0" borderId="1" xfId="2" applyFont="1"/>
    <xf numFmtId="1" fontId="16" fillId="0" borderId="1" xfId="2" applyNumberFormat="1" applyFont="1"/>
    <xf numFmtId="0" fontId="11" fillId="0" borderId="3" xfId="2" applyBorder="1"/>
    <xf numFmtId="0" fontId="17" fillId="0" borderId="1" xfId="2" applyFont="1"/>
    <xf numFmtId="2" fontId="13" fillId="0" borderId="1" xfId="2" applyNumberFormat="1" applyFont="1"/>
    <xf numFmtId="0" fontId="18" fillId="0" borderId="1" xfId="2" applyFont="1"/>
    <xf numFmtId="0" fontId="19" fillId="0" borderId="1" xfId="2" applyFont="1"/>
    <xf numFmtId="0" fontId="20" fillId="0" borderId="1" xfId="2" applyFont="1"/>
    <xf numFmtId="0" fontId="21" fillId="0" borderId="1" xfId="2" applyFont="1"/>
    <xf numFmtId="2" fontId="14" fillId="0" borderId="2" xfId="2" applyNumberFormat="1" applyFont="1" applyBorder="1"/>
    <xf numFmtId="0" fontId="22" fillId="0" borderId="1" xfId="2" applyFont="1"/>
    <xf numFmtId="2" fontId="23" fillId="0" borderId="1" xfId="2" applyNumberFormat="1" applyFont="1"/>
    <xf numFmtId="0" fontId="24" fillId="0" borderId="1" xfId="2" applyFont="1"/>
    <xf numFmtId="0" fontId="24" fillId="0" borderId="3" xfId="2" applyFont="1" applyBorder="1"/>
    <xf numFmtId="0" fontId="14" fillId="0" borderId="2" xfId="2" applyFont="1" applyBorder="1"/>
    <xf numFmtId="0" fontId="14" fillId="0" borderId="1" xfId="2" quotePrefix="1" applyFont="1"/>
    <xf numFmtId="2" fontId="25" fillId="0" borderId="1" xfId="2" applyNumberFormat="1" applyFont="1"/>
    <xf numFmtId="0" fontId="11" fillId="0" borderId="1" xfId="2" applyFont="1"/>
    <xf numFmtId="0" fontId="11" fillId="0" borderId="1" xfId="2" applyBorder="1"/>
    <xf numFmtId="0" fontId="20" fillId="0" borderId="3" xfId="2" applyFont="1" applyBorder="1"/>
    <xf numFmtId="0" fontId="17" fillId="0" borderId="1" xfId="2" applyFont="1" applyBorder="1"/>
    <xf numFmtId="2" fontId="17" fillId="0" borderId="1" xfId="2" applyNumberFormat="1" applyFont="1" applyBorder="1"/>
    <xf numFmtId="0" fontId="9" fillId="0" borderId="0" xfId="0" applyFont="1"/>
    <xf numFmtId="0" fontId="10" fillId="0" borderId="0" xfId="0" applyFont="1"/>
    <xf numFmtId="164" fontId="20" fillId="0" borderId="1" xfId="1" applyFont="1" applyBorder="1"/>
    <xf numFmtId="164" fontId="20" fillId="0" borderId="2" xfId="1" applyFont="1" applyBorder="1"/>
    <xf numFmtId="164" fontId="21" fillId="0" borderId="1" xfId="1" applyFont="1" applyBorder="1"/>
    <xf numFmtId="0" fontId="11" fillId="0" borderId="1" xfId="2" applyFill="1"/>
    <xf numFmtId="164" fontId="10" fillId="0" borderId="0" xfId="1" applyFont="1" applyAlignment="1">
      <alignment horizontal="right"/>
    </xf>
    <xf numFmtId="0" fontId="0" fillId="0" borderId="1" xfId="0" applyBorder="1"/>
    <xf numFmtId="0" fontId="10" fillId="0" borderId="1" xfId="0" applyFont="1" applyBorder="1"/>
    <xf numFmtId="0" fontId="2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1" fontId="28" fillId="0" borderId="1" xfId="0" applyNumberFormat="1" applyFont="1" applyFill="1" applyBorder="1" applyAlignment="1">
      <alignment horizontal="left" vertical="top" shrinkToFit="1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1" applyFont="1" applyFill="1" applyBorder="1" applyAlignment="1">
      <alignment horizontal="left" vertical="top" wrapText="1"/>
    </xf>
    <xf numFmtId="164" fontId="9" fillId="0" borderId="1" xfId="1" applyFont="1" applyBorder="1" applyAlignment="1">
      <alignment horizontal="right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29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164" fontId="9" fillId="0" borderId="1" xfId="1" applyFont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164" fontId="28" fillId="0" borderId="1" xfId="1" applyFont="1" applyFill="1" applyBorder="1" applyAlignment="1">
      <alignment vertical="top" shrinkToFit="1"/>
    </xf>
    <xf numFmtId="164" fontId="9" fillId="0" borderId="0" xfId="1" applyFont="1"/>
    <xf numFmtId="164" fontId="9" fillId="0" borderId="0" xfId="1" applyFont="1" applyAlignment="1">
      <alignment horizontal="left"/>
    </xf>
    <xf numFmtId="164" fontId="9" fillId="0" borderId="0" xfId="1" applyFont="1" applyAlignment="1">
      <alignment horizontal="right"/>
    </xf>
    <xf numFmtId="0" fontId="9" fillId="0" borderId="1" xfId="0" applyFont="1" applyBorder="1" applyAlignment="1">
      <alignment horizontal="left" vertical="top" indent="1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4" fontId="9" fillId="0" borderId="1" xfId="1" applyFont="1" applyFill="1" applyBorder="1" applyAlignment="1">
      <alignment vertical="top" wrapText="1"/>
    </xf>
    <xf numFmtId="164" fontId="9" fillId="0" borderId="1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/>
    <xf numFmtId="2" fontId="9" fillId="0" borderId="1" xfId="1" applyNumberFormat="1" applyFont="1" applyBorder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left"/>
    </xf>
    <xf numFmtId="2" fontId="0" fillId="0" borderId="1" xfId="0" applyNumberFormat="1" applyBorder="1"/>
    <xf numFmtId="0" fontId="26" fillId="0" borderId="1" xfId="0" applyFont="1" applyBorder="1"/>
    <xf numFmtId="2" fontId="26" fillId="0" borderId="1" xfId="0" applyNumberFormat="1" applyFont="1" applyBorder="1"/>
    <xf numFmtId="0" fontId="9" fillId="0" borderId="4" xfId="0" applyFont="1" applyBorder="1"/>
    <xf numFmtId="164" fontId="28" fillId="0" borderId="1" xfId="1" applyFont="1" applyFill="1" applyBorder="1" applyAlignment="1">
      <alignment horizontal="right" vertical="top" indent="2" shrinkToFit="1"/>
    </xf>
    <xf numFmtId="164" fontId="9" fillId="0" borderId="1" xfId="1" applyFont="1" applyBorder="1" applyAlignment="1">
      <alignment horizontal="left" vertical="top" indent="1"/>
    </xf>
    <xf numFmtId="164" fontId="9" fillId="0" borderId="1" xfId="1" applyFont="1" applyBorder="1" applyAlignment="1">
      <alignment horizontal="center" vertical="center"/>
    </xf>
    <xf numFmtId="164" fontId="9" fillId="0" borderId="0" xfId="1" applyFont="1" applyAlignment="1"/>
    <xf numFmtId="164" fontId="9" fillId="0" borderId="1" xfId="1" applyFont="1" applyBorder="1" applyAlignment="1">
      <alignment vertical="top"/>
    </xf>
    <xf numFmtId="0" fontId="10" fillId="0" borderId="1" xfId="0" applyFont="1" applyBorder="1"/>
    <xf numFmtId="0" fontId="24" fillId="0" borderId="1" xfId="2" applyFont="1" applyBorder="1"/>
    <xf numFmtId="16" fontId="24" fillId="0" borderId="1" xfId="2" applyNumberFormat="1" applyFont="1" applyBorder="1"/>
    <xf numFmtId="14" fontId="24" fillId="0" borderId="1" xfId="2" applyNumberFormat="1" applyFont="1" applyBorder="1"/>
    <xf numFmtId="0" fontId="20" fillId="0" borderId="1" xfId="2" applyFont="1" applyBorder="1"/>
    <xf numFmtId="0" fontId="22" fillId="0" borderId="3" xfId="2" applyFont="1" applyBorder="1"/>
    <xf numFmtId="0" fontId="0" fillId="0" borderId="8" xfId="0" applyBorder="1"/>
    <xf numFmtId="0" fontId="9" fillId="0" borderId="15" xfId="0" applyFont="1" applyFill="1" applyBorder="1" applyAlignment="1">
      <alignment horizontal="left" vertical="top" wrapText="1"/>
    </xf>
    <xf numFmtId="164" fontId="9" fillId="0" borderId="15" xfId="1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164" fontId="9" fillId="0" borderId="18" xfId="1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164" fontId="9" fillId="0" borderId="21" xfId="1" applyFont="1" applyFill="1" applyBorder="1" applyAlignment="1">
      <alignment horizontal="left" vertical="top" wrapText="1"/>
    </xf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2" xfId="0" applyFont="1" applyBorder="1"/>
    <xf numFmtId="1" fontId="28" fillId="0" borderId="14" xfId="0" applyNumberFormat="1" applyFont="1" applyFill="1" applyBorder="1" applyAlignment="1">
      <alignment horizontal="left" vertical="top" shrinkToFit="1"/>
    </xf>
    <xf numFmtId="1" fontId="28" fillId="0" borderId="17" xfId="0" applyNumberFormat="1" applyFont="1" applyFill="1" applyBorder="1" applyAlignment="1">
      <alignment horizontal="left" vertical="top" shrinkToFit="1"/>
    </xf>
    <xf numFmtId="1" fontId="28" fillId="0" borderId="20" xfId="0" applyNumberFormat="1" applyFont="1" applyFill="1" applyBorder="1" applyAlignment="1">
      <alignment horizontal="left" vertical="top" shrinkToFit="1"/>
    </xf>
    <xf numFmtId="0" fontId="29" fillId="0" borderId="2" xfId="0" applyFont="1" applyBorder="1"/>
    <xf numFmtId="0" fontId="9" fillId="0" borderId="15" xfId="0" applyFont="1" applyFill="1" applyBorder="1" applyAlignment="1">
      <alignment vertical="top" wrapText="1"/>
    </xf>
    <xf numFmtId="0" fontId="9" fillId="0" borderId="18" xfId="0" applyFont="1" applyFill="1" applyBorder="1" applyAlignment="1">
      <alignment vertical="top" wrapText="1"/>
    </xf>
    <xf numFmtId="0" fontId="9" fillId="0" borderId="21" xfId="0" applyFont="1" applyFill="1" applyBorder="1" applyAlignment="1">
      <alignment vertical="top" wrapText="1"/>
    </xf>
    <xf numFmtId="164" fontId="28" fillId="0" borderId="15" xfId="1" applyFont="1" applyFill="1" applyBorder="1" applyAlignment="1">
      <alignment horizontal="left" vertical="top" shrinkToFit="1"/>
    </xf>
    <xf numFmtId="164" fontId="28" fillId="0" borderId="18" xfId="1" applyFont="1" applyFill="1" applyBorder="1" applyAlignment="1">
      <alignment horizontal="left" vertical="top" shrinkToFit="1"/>
    </xf>
    <xf numFmtId="164" fontId="28" fillId="0" borderId="21" xfId="1" applyFont="1" applyFill="1" applyBorder="1" applyAlignment="1">
      <alignment horizontal="left" vertical="top" shrinkToFit="1"/>
    </xf>
    <xf numFmtId="0" fontId="29" fillId="0" borderId="27" xfId="0" applyFont="1" applyBorder="1"/>
    <xf numFmtId="0" fontId="9" fillId="0" borderId="18" xfId="0" applyFont="1" applyBorder="1"/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right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left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0" xfId="0" applyFont="1" applyBorder="1" applyAlignment="1">
      <alignment horizontal="righ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/>
    <xf numFmtId="0" fontId="9" fillId="0" borderId="3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4" xfId="0" applyFont="1" applyBorder="1"/>
    <xf numFmtId="0" fontId="29" fillId="0" borderId="26" xfId="0" applyFont="1" applyBorder="1" applyAlignment="1">
      <alignment horizontal="left" vertical="top"/>
    </xf>
    <xf numFmtId="0" fontId="29" fillId="0" borderId="27" xfId="0" applyFont="1" applyBorder="1" applyAlignment="1">
      <alignment horizontal="left"/>
    </xf>
    <xf numFmtId="164" fontId="29" fillId="0" borderId="27" xfId="1" applyFont="1" applyBorder="1" applyAlignment="1">
      <alignment horizontal="left"/>
    </xf>
    <xf numFmtId="164" fontId="9" fillId="0" borderId="16" xfId="1" applyFont="1" applyBorder="1" applyAlignment="1">
      <alignment vertical="center"/>
    </xf>
    <xf numFmtId="164" fontId="9" fillId="0" borderId="19" xfId="1" applyFont="1" applyBorder="1" applyAlignment="1">
      <alignment vertical="center"/>
    </xf>
    <xf numFmtId="164" fontId="9" fillId="0" borderId="22" xfId="1" applyFont="1" applyBorder="1" applyAlignment="1">
      <alignment vertical="center"/>
    </xf>
    <xf numFmtId="0" fontId="9" fillId="0" borderId="6" xfId="0" applyFont="1" applyBorder="1" applyAlignment="1"/>
    <xf numFmtId="0" fontId="9" fillId="0" borderId="11" xfId="0" applyFont="1" applyBorder="1" applyAlignment="1">
      <alignment horizontal="left" vertical="top"/>
    </xf>
    <xf numFmtId="164" fontId="9" fillId="0" borderId="18" xfId="1" applyFont="1" applyFill="1" applyBorder="1" applyAlignment="1">
      <alignment vertical="top" wrapText="1"/>
    </xf>
    <xf numFmtId="164" fontId="28" fillId="0" borderId="18" xfId="1" applyFont="1" applyFill="1" applyBorder="1" applyAlignment="1">
      <alignment vertical="top" shrinkToFit="1"/>
    </xf>
    <xf numFmtId="164" fontId="9" fillId="0" borderId="21" xfId="1" applyFont="1" applyFill="1" applyBorder="1" applyAlignment="1">
      <alignment vertical="top" wrapText="1"/>
    </xf>
    <xf numFmtId="164" fontId="28" fillId="0" borderId="21" xfId="1" applyFont="1" applyFill="1" applyBorder="1" applyAlignment="1">
      <alignment vertical="top" shrinkToFit="1"/>
    </xf>
    <xf numFmtId="0" fontId="9" fillId="0" borderId="29" xfId="0" applyFont="1" applyBorder="1" applyAlignment="1">
      <alignment horizontal="left"/>
    </xf>
    <xf numFmtId="0" fontId="9" fillId="0" borderId="4" xfId="0" applyFont="1" applyBorder="1" applyAlignment="1"/>
    <xf numFmtId="0" fontId="9" fillId="0" borderId="31" xfId="0" applyFont="1" applyBorder="1" applyAlignment="1">
      <alignment vertical="top" wrapText="1"/>
    </xf>
    <xf numFmtId="164" fontId="9" fillId="0" borderId="25" xfId="1" applyFont="1" applyBorder="1" applyAlignment="1">
      <alignment horizontal="center" vertical="top"/>
    </xf>
    <xf numFmtId="0" fontId="0" fillId="0" borderId="18" xfId="0" applyBorder="1"/>
    <xf numFmtId="164" fontId="0" fillId="0" borderId="18" xfId="1" applyFont="1" applyBorder="1"/>
    <xf numFmtId="0" fontId="27" fillId="0" borderId="18" xfId="4" applyFont="1" applyBorder="1"/>
    <xf numFmtId="0" fontId="9" fillId="0" borderId="18" xfId="0" applyFont="1" applyBorder="1" applyAlignment="1"/>
    <xf numFmtId="164" fontId="9" fillId="0" borderId="18" xfId="1" applyFont="1" applyBorder="1"/>
    <xf numFmtId="0" fontId="0" fillId="0" borderId="5" xfId="0" applyBorder="1"/>
    <xf numFmtId="0" fontId="0" fillId="0" borderId="14" xfId="0" applyBorder="1"/>
    <xf numFmtId="0" fontId="0" fillId="0" borderId="15" xfId="0" applyBorder="1"/>
    <xf numFmtId="164" fontId="0" fillId="0" borderId="15" xfId="1" applyFont="1" applyBorder="1"/>
    <xf numFmtId="164" fontId="0" fillId="0" borderId="16" xfId="1" applyFont="1" applyBorder="1"/>
    <xf numFmtId="0" fontId="0" fillId="0" borderId="17" xfId="0" applyBorder="1"/>
    <xf numFmtId="164" fontId="0" fillId="0" borderId="19" xfId="1" applyFont="1" applyBorder="1"/>
    <xf numFmtId="0" fontId="0" fillId="0" borderId="20" xfId="0" applyBorder="1"/>
    <xf numFmtId="0" fontId="0" fillId="0" borderId="21" xfId="0" applyBorder="1"/>
    <xf numFmtId="164" fontId="0" fillId="0" borderId="21" xfId="1" applyFont="1" applyBorder="1"/>
    <xf numFmtId="164" fontId="0" fillId="0" borderId="22" xfId="1" applyFont="1" applyBorder="1"/>
    <xf numFmtId="0" fontId="0" fillId="0" borderId="26" xfId="0" applyBorder="1"/>
    <xf numFmtId="0" fontId="9" fillId="0" borderId="27" xfId="0" applyFont="1" applyBorder="1"/>
    <xf numFmtId="164" fontId="0" fillId="0" borderId="27" xfId="1" applyFont="1" applyBorder="1"/>
    <xf numFmtId="164" fontId="29" fillId="0" borderId="28" xfId="1" applyFont="1" applyBorder="1"/>
    <xf numFmtId="0" fontId="9" fillId="0" borderId="21" xfId="0" applyFont="1" applyBorder="1"/>
    <xf numFmtId="0" fontId="9" fillId="0" borderId="17" xfId="0" applyFont="1" applyBorder="1"/>
    <xf numFmtId="0" fontId="27" fillId="0" borderId="17" xfId="4" applyFont="1" applyBorder="1"/>
    <xf numFmtId="164" fontId="9" fillId="0" borderId="6" xfId="1" applyFont="1" applyBorder="1" applyAlignment="1">
      <alignment horizontal="left" vertical="top"/>
    </xf>
    <xf numFmtId="164" fontId="9" fillId="0" borderId="6" xfId="1" applyFont="1" applyBorder="1" applyAlignment="1">
      <alignment horizontal="left" vertical="top" indent="8"/>
    </xf>
    <xf numFmtId="0" fontId="9" fillId="0" borderId="7" xfId="0" applyFont="1" applyBorder="1" applyAlignment="1">
      <alignment horizontal="center" vertical="top"/>
    </xf>
    <xf numFmtId="164" fontId="9" fillId="0" borderId="2" xfId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64" fontId="9" fillId="0" borderId="6" xfId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2" fontId="9" fillId="0" borderId="9" xfId="1" applyNumberFormat="1" applyFont="1" applyBorder="1" applyAlignment="1">
      <alignment vertical="center"/>
    </xf>
    <xf numFmtId="164" fontId="9" fillId="0" borderId="15" xfId="1" applyFont="1" applyFill="1" applyBorder="1" applyAlignment="1">
      <alignment vertical="top" wrapText="1"/>
    </xf>
    <xf numFmtId="164" fontId="28" fillId="0" borderId="15" xfId="1" applyFont="1" applyFill="1" applyBorder="1" applyAlignment="1">
      <alignment vertical="top" shrinkToFit="1"/>
    </xf>
    <xf numFmtId="0" fontId="9" fillId="0" borderId="6" xfId="0" applyFont="1" applyBorder="1" applyAlignment="1">
      <alignment horizontal="left" vertical="top" indent="8"/>
    </xf>
    <xf numFmtId="0" fontId="9" fillId="0" borderId="2" xfId="0" applyFont="1" applyBorder="1" applyAlignment="1">
      <alignment vertical="center"/>
    </xf>
    <xf numFmtId="164" fontId="29" fillId="0" borderId="27" xfId="1" applyFont="1" applyBorder="1" applyAlignment="1">
      <alignment horizontal="left" vertical="center"/>
    </xf>
    <xf numFmtId="164" fontId="29" fillId="0" borderId="28" xfId="1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2" xfId="0" applyFont="1" applyBorder="1" applyAlignment="1"/>
    <xf numFmtId="0" fontId="9" fillId="0" borderId="14" xfId="0" applyFont="1" applyBorder="1" applyAlignment="1">
      <alignment horizontal="left"/>
    </xf>
    <xf numFmtId="0" fontId="9" fillId="0" borderId="15" xfId="0" applyFont="1" applyBorder="1" applyAlignment="1"/>
    <xf numFmtId="164" fontId="9" fillId="0" borderId="15" xfId="1" applyFont="1" applyBorder="1"/>
    <xf numFmtId="0" fontId="9" fillId="0" borderId="17" xfId="0" applyFont="1" applyBorder="1" applyAlignment="1">
      <alignment horizontal="left"/>
    </xf>
    <xf numFmtId="0" fontId="9" fillId="0" borderId="20" xfId="0" applyFont="1" applyBorder="1" applyAlignment="1">
      <alignment horizontal="left" vertical="top"/>
    </xf>
    <xf numFmtId="0" fontId="9" fillId="0" borderId="21" xfId="0" applyFont="1" applyBorder="1" applyAlignment="1">
      <alignment horizontal="left"/>
    </xf>
    <xf numFmtId="164" fontId="9" fillId="0" borderId="21" xfId="1" applyFont="1" applyBorder="1"/>
    <xf numFmtId="0" fontId="9" fillId="0" borderId="14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30" xfId="0" applyFont="1" applyBorder="1" applyAlignment="1">
      <alignment horizontal="center" vertical="top"/>
    </xf>
    <xf numFmtId="0" fontId="9" fillId="0" borderId="31" xfId="0" applyFont="1" applyBorder="1" applyAlignment="1">
      <alignment horizontal="left" vertical="top"/>
    </xf>
    <xf numFmtId="0" fontId="9" fillId="0" borderId="32" xfId="0" applyFont="1" applyBorder="1" applyAlignment="1">
      <alignment vertical="center"/>
    </xf>
    <xf numFmtId="0" fontId="9" fillId="0" borderId="29" xfId="0" applyFont="1" applyBorder="1"/>
    <xf numFmtId="0" fontId="9" fillId="0" borderId="4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23" xfId="0" applyBorder="1" applyAlignment="1">
      <alignment horizontal="center"/>
    </xf>
    <xf numFmtId="164" fontId="9" fillId="0" borderId="4" xfId="1" applyFont="1" applyBorder="1" applyAlignment="1">
      <alignment horizontal="left" vertical="top"/>
    </xf>
    <xf numFmtId="164" fontId="9" fillId="0" borderId="4" xfId="1" applyFont="1" applyBorder="1" applyAlignment="1">
      <alignment vertical="center"/>
    </xf>
    <xf numFmtId="164" fontId="9" fillId="0" borderId="31" xfId="1" applyFont="1" applyBorder="1" applyAlignment="1">
      <alignment horizontal="center" vertical="center"/>
    </xf>
    <xf numFmtId="164" fontId="9" fillId="0" borderId="32" xfId="1" applyFont="1" applyBorder="1" applyAlignment="1">
      <alignment vertical="center"/>
    </xf>
    <xf numFmtId="0" fontId="9" fillId="0" borderId="33" xfId="0" applyFont="1" applyFill="1" applyBorder="1" applyAlignment="1">
      <alignment horizontal="left" vertical="top" wrapText="1"/>
    </xf>
    <xf numFmtId="164" fontId="9" fillId="0" borderId="32" xfId="1" applyFont="1" applyBorder="1"/>
    <xf numFmtId="0" fontId="9" fillId="0" borderId="11" xfId="0" applyFont="1" applyBorder="1" applyAlignment="1">
      <alignment horizontal="left" vertical="center"/>
    </xf>
    <xf numFmtId="164" fontId="9" fillId="0" borderId="6" xfId="1" applyFont="1" applyBorder="1" applyAlignment="1">
      <alignment horizontal="left"/>
    </xf>
    <xf numFmtId="164" fontId="9" fillId="0" borderId="6" xfId="1" applyFont="1" applyBorder="1"/>
    <xf numFmtId="164" fontId="9" fillId="0" borderId="7" xfId="1" applyFont="1" applyBorder="1"/>
    <xf numFmtId="164" fontId="9" fillId="0" borderId="4" xfId="1" applyFont="1" applyBorder="1" applyAlignment="1">
      <alignment horizontal="left"/>
    </xf>
    <xf numFmtId="164" fontId="9" fillId="0" borderId="4" xfId="1" applyFont="1" applyBorder="1"/>
    <xf numFmtId="164" fontId="9" fillId="0" borderId="30" xfId="1" applyFont="1" applyBorder="1"/>
    <xf numFmtId="0" fontId="9" fillId="0" borderId="30" xfId="0" applyFont="1" applyBorder="1"/>
    <xf numFmtId="0" fontId="9" fillId="0" borderId="31" xfId="0" applyFont="1" applyBorder="1" applyAlignment="1">
      <alignment horizontal="center" vertical="top"/>
    </xf>
    <xf numFmtId="0" fontId="9" fillId="0" borderId="25" xfId="0" applyFont="1" applyBorder="1" applyAlignment="1">
      <alignment horizontal="center" vertical="top"/>
    </xf>
    <xf numFmtId="0" fontId="9" fillId="0" borderId="32" xfId="0" applyFont="1" applyBorder="1" applyAlignment="1"/>
    <xf numFmtId="164" fontId="9" fillId="0" borderId="31" xfId="1" applyFont="1" applyBorder="1" applyAlignment="1">
      <alignment horizontal="center" vertical="top"/>
    </xf>
    <xf numFmtId="164" fontId="9" fillId="0" borderId="34" xfId="1" applyFont="1" applyBorder="1"/>
    <xf numFmtId="0" fontId="9" fillId="0" borderId="15" xfId="0" applyFont="1" applyBorder="1"/>
    <xf numFmtId="0" fontId="0" fillId="0" borderId="11" xfId="0" applyBorder="1"/>
    <xf numFmtId="0" fontId="0" fillId="0" borderId="12" xfId="0" applyBorder="1"/>
    <xf numFmtId="0" fontId="0" fillId="0" borderId="24" xfId="0" applyBorder="1"/>
    <xf numFmtId="0" fontId="27" fillId="0" borderId="18" xfId="5" applyFont="1" applyBorder="1"/>
    <xf numFmtId="0" fontId="9" fillId="0" borderId="15" xfId="0" applyFont="1" applyBorder="1" applyAlignment="1">
      <alignment wrapText="1"/>
    </xf>
    <xf numFmtId="164" fontId="0" fillId="0" borderId="1" xfId="0" applyNumberFormat="1" applyBorder="1"/>
    <xf numFmtId="164" fontId="0" fillId="0" borderId="37" xfId="1" applyFont="1" applyBorder="1"/>
    <xf numFmtId="0" fontId="0" fillId="0" borderId="36" xfId="0" applyBorder="1"/>
    <xf numFmtId="0" fontId="0" fillId="0" borderId="35" xfId="0" applyBorder="1"/>
    <xf numFmtId="0" fontId="0" fillId="0" borderId="39" xfId="0" applyBorder="1"/>
    <xf numFmtId="0" fontId="27" fillId="0" borderId="40" xfId="5" applyFont="1" applyBorder="1"/>
    <xf numFmtId="0" fontId="27" fillId="0" borderId="11" xfId="5" applyFont="1" applyBorder="1"/>
    <xf numFmtId="0" fontId="9" fillId="0" borderId="41" xfId="0" applyFont="1" applyBorder="1" applyAlignment="1">
      <alignment horizontal="left"/>
    </xf>
    <xf numFmtId="0" fontId="9" fillId="0" borderId="37" xfId="0" applyFont="1" applyBorder="1" applyAlignment="1"/>
    <xf numFmtId="164" fontId="9" fillId="0" borderId="37" xfId="1" applyFont="1" applyBorder="1"/>
    <xf numFmtId="164" fontId="9" fillId="0" borderId="38" xfId="1" applyFont="1" applyBorder="1" applyAlignment="1">
      <alignment vertical="center"/>
    </xf>
    <xf numFmtId="1" fontId="28" fillId="0" borderId="42" xfId="0" applyNumberFormat="1" applyFont="1" applyFill="1" applyBorder="1" applyAlignment="1">
      <alignment horizontal="left" vertical="top" shrinkToFit="1"/>
    </xf>
    <xf numFmtId="164" fontId="9" fillId="0" borderId="33" xfId="1" applyFont="1" applyFill="1" applyBorder="1" applyAlignment="1">
      <alignment vertical="top" wrapText="1"/>
    </xf>
    <xf numFmtId="164" fontId="28" fillId="0" borderId="33" xfId="1" applyFont="1" applyFill="1" applyBorder="1" applyAlignment="1">
      <alignment vertical="top" shrinkToFit="1"/>
    </xf>
    <xf numFmtId="164" fontId="9" fillId="0" borderId="34" xfId="1" applyFont="1" applyBorder="1" applyAlignment="1">
      <alignment vertical="center"/>
    </xf>
    <xf numFmtId="0" fontId="27" fillId="0" borderId="18" xfId="4" applyFont="1" applyBorder="1" applyAlignment="1">
      <alignment wrapText="1"/>
    </xf>
    <xf numFmtId="0" fontId="27" fillId="0" borderId="18" xfId="8" applyFont="1" applyBorder="1"/>
    <xf numFmtId="164" fontId="9" fillId="0" borderId="18" xfId="1" applyFont="1" applyFill="1" applyBorder="1"/>
    <xf numFmtId="0" fontId="27" fillId="0" borderId="17" xfId="8" applyFont="1" applyBorder="1"/>
    <xf numFmtId="0" fontId="27" fillId="0" borderId="1" xfId="7" applyFont="1" applyBorder="1"/>
    <xf numFmtId="164" fontId="0" fillId="0" borderId="34" xfId="1" applyFont="1" applyBorder="1"/>
    <xf numFmtId="164" fontId="29" fillId="0" borderId="9" xfId="1" applyFont="1" applyBorder="1"/>
    <xf numFmtId="164" fontId="0" fillId="0" borderId="2" xfId="1" applyFont="1" applyBorder="1"/>
    <xf numFmtId="0" fontId="9" fillId="0" borderId="34" xfId="0" applyFont="1" applyBorder="1" applyAlignment="1">
      <alignment vertical="center"/>
    </xf>
    <xf numFmtId="0" fontId="9" fillId="0" borderId="12" xfId="0" applyFont="1" applyBorder="1"/>
    <xf numFmtId="0" fontId="29" fillId="0" borderId="8" xfId="0" applyFont="1" applyBorder="1" applyAlignment="1">
      <alignment vertical="top"/>
    </xf>
    <xf numFmtId="0" fontId="29" fillId="0" borderId="2" xfId="0" applyFont="1" applyBorder="1" applyAlignment="1"/>
    <xf numFmtId="164" fontId="29" fillId="0" borderId="2" xfId="1" applyFont="1" applyBorder="1" applyAlignment="1">
      <alignment vertical="center"/>
    </xf>
    <xf numFmtId="164" fontId="28" fillId="0" borderId="1" xfId="1" applyFont="1" applyFill="1" applyBorder="1" applyAlignment="1">
      <alignment horizontal="right" vertical="top" shrinkToFit="1"/>
    </xf>
    <xf numFmtId="0" fontId="9" fillId="0" borderId="5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/>
    <xf numFmtId="0" fontId="9" fillId="0" borderId="26" xfId="0" applyFont="1" applyBorder="1"/>
    <xf numFmtId="164" fontId="9" fillId="0" borderId="27" xfId="1" applyFont="1" applyBorder="1"/>
    <xf numFmtId="0" fontId="9" fillId="0" borderId="11" xfId="0" applyFont="1" applyBorder="1" applyAlignment="1">
      <alignment horizontal="left"/>
    </xf>
    <xf numFmtId="0" fontId="31" fillId="0" borderId="3" xfId="2" applyFont="1" applyBorder="1"/>
    <xf numFmtId="0" fontId="31" fillId="0" borderId="1" xfId="2" applyFont="1"/>
    <xf numFmtId="0" fontId="32" fillId="0" borderId="1" xfId="2" applyFont="1"/>
    <xf numFmtId="0" fontId="33" fillId="0" borderId="0" xfId="0" applyFont="1"/>
    <xf numFmtId="0" fontId="32" fillId="0" borderId="3" xfId="2" applyFont="1" applyBorder="1"/>
    <xf numFmtId="0" fontId="29" fillId="0" borderId="26" xfId="0" applyFont="1" applyBorder="1" applyAlignment="1">
      <alignment vertical="top"/>
    </xf>
    <xf numFmtId="0" fontId="29" fillId="0" borderId="27" xfId="0" applyFont="1" applyBorder="1" applyAlignment="1"/>
    <xf numFmtId="164" fontId="29" fillId="0" borderId="27" xfId="1" applyFont="1" applyBorder="1" applyAlignment="1">
      <alignment vertical="center"/>
    </xf>
    <xf numFmtId="2" fontId="9" fillId="0" borderId="34" xfId="1" applyNumberFormat="1" applyFont="1" applyBorder="1" applyAlignment="1">
      <alignment vertical="center"/>
    </xf>
    <xf numFmtId="164" fontId="35" fillId="0" borderId="28" xfId="1" applyFont="1" applyBorder="1" applyAlignment="1">
      <alignment horizontal="left"/>
    </xf>
    <xf numFmtId="164" fontId="35" fillId="0" borderId="9" xfId="1" applyFont="1" applyBorder="1" applyAlignment="1">
      <alignment vertical="center"/>
    </xf>
    <xf numFmtId="164" fontId="35" fillId="0" borderId="28" xfId="1" applyFont="1" applyBorder="1" applyAlignment="1">
      <alignment vertical="center"/>
    </xf>
    <xf numFmtId="164" fontId="35" fillId="0" borderId="28" xfId="1" applyFont="1" applyBorder="1"/>
    <xf numFmtId="1" fontId="28" fillId="0" borderId="1" xfId="0" applyNumberFormat="1" applyFont="1" applyBorder="1" applyAlignment="1">
      <alignment horizontal="left" vertical="top" shrinkToFit="1"/>
    </xf>
    <xf numFmtId="0" fontId="28" fillId="0" borderId="1" xfId="0" applyFont="1" applyBorder="1" applyAlignment="1">
      <alignment vertical="top"/>
    </xf>
    <xf numFmtId="164" fontId="28" fillId="0" borderId="1" xfId="1" applyFont="1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1" fontId="36" fillId="0" borderId="14" xfId="0" applyNumberFormat="1" applyFont="1" applyBorder="1" applyAlignment="1">
      <alignment horizontal="left" vertical="top" shrinkToFit="1"/>
    </xf>
    <xf numFmtId="0" fontId="10" fillId="0" borderId="15" xfId="0" applyFont="1" applyBorder="1" applyAlignment="1">
      <alignment horizontal="left" vertical="top" wrapText="1"/>
    </xf>
    <xf numFmtId="164" fontId="36" fillId="0" borderId="15" xfId="1" applyFont="1" applyFill="1" applyBorder="1" applyAlignment="1">
      <alignment horizontal="right" vertical="top" shrinkToFit="1"/>
    </xf>
    <xf numFmtId="164" fontId="10" fillId="0" borderId="15" xfId="1" applyFont="1" applyFill="1" applyBorder="1" applyAlignment="1">
      <alignment horizontal="left" vertical="top" wrapText="1"/>
    </xf>
    <xf numFmtId="164" fontId="10" fillId="0" borderId="16" xfId="1" applyFont="1" applyBorder="1" applyAlignment="1">
      <alignment vertical="center"/>
    </xf>
    <xf numFmtId="1" fontId="36" fillId="0" borderId="17" xfId="0" applyNumberFormat="1" applyFont="1" applyBorder="1" applyAlignment="1">
      <alignment horizontal="left" vertical="top" shrinkToFit="1"/>
    </xf>
    <xf numFmtId="0" fontId="10" fillId="0" borderId="18" xfId="0" applyFont="1" applyBorder="1" applyAlignment="1">
      <alignment horizontal="left" vertical="top" wrapText="1"/>
    </xf>
    <xf numFmtId="164" fontId="36" fillId="0" borderId="18" xfId="1" applyFont="1" applyFill="1" applyBorder="1" applyAlignment="1">
      <alignment horizontal="right" vertical="top" shrinkToFit="1"/>
    </xf>
    <xf numFmtId="164" fontId="10" fillId="0" borderId="18" xfId="1" applyFont="1" applyFill="1" applyBorder="1" applyAlignment="1">
      <alignment horizontal="left" vertical="top" wrapText="1"/>
    </xf>
    <xf numFmtId="164" fontId="10" fillId="0" borderId="19" xfId="1" applyFont="1" applyBorder="1" applyAlignment="1">
      <alignment vertical="center"/>
    </xf>
    <xf numFmtId="1" fontId="36" fillId="0" borderId="17" xfId="0" applyNumberFormat="1" applyFont="1" applyFill="1" applyBorder="1" applyAlignment="1">
      <alignment horizontal="left" vertical="top" shrinkToFit="1"/>
    </xf>
    <xf numFmtId="0" fontId="10" fillId="0" borderId="18" xfId="0" applyFont="1" applyFill="1" applyBorder="1" applyAlignment="1">
      <alignment horizontal="left" vertical="top" wrapText="1"/>
    </xf>
    <xf numFmtId="164" fontId="36" fillId="0" borderId="18" xfId="1" applyFont="1" applyFill="1" applyBorder="1" applyAlignment="1">
      <alignment horizontal="left" vertical="top" shrinkToFit="1"/>
    </xf>
    <xf numFmtId="1" fontId="36" fillId="0" borderId="20" xfId="0" applyNumberFormat="1" applyFont="1" applyBorder="1" applyAlignment="1">
      <alignment horizontal="left" vertical="top" shrinkToFit="1"/>
    </xf>
    <xf numFmtId="0" fontId="10" fillId="0" borderId="21" xfId="0" applyFont="1" applyBorder="1" applyAlignment="1">
      <alignment horizontal="left" vertical="top" wrapText="1"/>
    </xf>
    <xf numFmtId="164" fontId="36" fillId="0" borderId="21" xfId="1" applyFont="1" applyFill="1" applyBorder="1" applyAlignment="1">
      <alignment horizontal="left" vertical="top" shrinkToFit="1"/>
    </xf>
    <xf numFmtId="164" fontId="10" fillId="0" borderId="21" xfId="1" applyFont="1" applyFill="1" applyBorder="1" applyAlignment="1">
      <alignment horizontal="left" vertical="top" wrapText="1"/>
    </xf>
    <xf numFmtId="164" fontId="10" fillId="0" borderId="22" xfId="1" applyFont="1" applyBorder="1" applyAlignment="1">
      <alignment vertical="center"/>
    </xf>
    <xf numFmtId="164" fontId="36" fillId="0" borderId="15" xfId="1" applyFont="1" applyFill="1" applyBorder="1" applyAlignment="1">
      <alignment horizontal="left" vertical="top" shrinkToFit="1"/>
    </xf>
    <xf numFmtId="0" fontId="36" fillId="0" borderId="18" xfId="0" applyFont="1" applyBorder="1" applyAlignment="1">
      <alignment vertical="top"/>
    </xf>
    <xf numFmtId="164" fontId="36" fillId="0" borderId="18" xfId="1" applyFont="1" applyFill="1" applyBorder="1" applyAlignment="1">
      <alignment horizontal="left" vertical="top"/>
    </xf>
    <xf numFmtId="0" fontId="36" fillId="0" borderId="21" xfId="0" applyFont="1" applyBorder="1" applyAlignment="1">
      <alignment vertical="top"/>
    </xf>
    <xf numFmtId="164" fontId="36" fillId="0" borderId="21" xfId="1" applyFont="1" applyFill="1" applyBorder="1" applyAlignment="1">
      <alignment horizontal="left" vertical="top"/>
    </xf>
    <xf numFmtId="0" fontId="10" fillId="0" borderId="15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164" fontId="36" fillId="0" borderId="21" xfId="1" applyFont="1" applyFill="1" applyBorder="1" applyAlignment="1">
      <alignment horizontal="right" vertical="top" shrinkToFit="1"/>
    </xf>
    <xf numFmtId="0" fontId="10" fillId="0" borderId="18" xfId="0" applyFont="1" applyFill="1" applyBorder="1" applyAlignment="1">
      <alignment vertical="top" wrapText="1"/>
    </xf>
    <xf numFmtId="164" fontId="10" fillId="0" borderId="18" xfId="1" applyFont="1" applyFill="1" applyBorder="1" applyAlignment="1">
      <alignment vertical="top" wrapText="1"/>
    </xf>
    <xf numFmtId="164" fontId="36" fillId="0" borderId="18" xfId="1" applyFont="1" applyFill="1" applyBorder="1" applyAlignment="1">
      <alignment vertical="top" shrinkToFit="1"/>
    </xf>
    <xf numFmtId="164" fontId="36" fillId="0" borderId="18" xfId="1" applyFont="1" applyFill="1" applyBorder="1" applyAlignment="1">
      <alignment horizontal="left" vertical="top" wrapText="1"/>
    </xf>
    <xf numFmtId="164" fontId="36" fillId="0" borderId="18" xfId="1" applyFont="1" applyFill="1" applyBorder="1" applyAlignment="1">
      <alignment horizontal="left" vertical="top" indent="1" shrinkToFit="1"/>
    </xf>
    <xf numFmtId="164" fontId="10" fillId="2" borderId="19" xfId="1" applyFont="1" applyFill="1" applyBorder="1" applyAlignment="1">
      <alignment vertical="center"/>
    </xf>
    <xf numFmtId="164" fontId="10" fillId="2" borderId="22" xfId="1" applyFont="1" applyFill="1" applyBorder="1" applyAlignment="1">
      <alignment vertical="center"/>
    </xf>
    <xf numFmtId="0" fontId="36" fillId="0" borderId="41" xfId="0" applyFont="1" applyBorder="1" applyAlignment="1">
      <alignment horizontal="left" vertical="top"/>
    </xf>
    <xf numFmtId="0" fontId="36" fillId="0" borderId="37" xfId="0" applyFont="1" applyBorder="1" applyAlignment="1">
      <alignment horizontal="left" vertical="top"/>
    </xf>
    <xf numFmtId="164" fontId="36" fillId="0" borderId="37" xfId="1" applyFont="1" applyFill="1" applyBorder="1" applyAlignment="1">
      <alignment horizontal="left" vertical="top"/>
    </xf>
    <xf numFmtId="164" fontId="10" fillId="0" borderId="38" xfId="1" applyFont="1" applyBorder="1" applyAlignment="1">
      <alignment vertical="center"/>
    </xf>
    <xf numFmtId="0" fontId="36" fillId="0" borderId="17" xfId="0" applyFont="1" applyBorder="1" applyAlignment="1">
      <alignment horizontal="left" vertical="top"/>
    </xf>
    <xf numFmtId="0" fontId="36" fillId="0" borderId="18" xfId="0" applyFont="1" applyBorder="1" applyAlignment="1">
      <alignment horizontal="left" vertical="top"/>
    </xf>
    <xf numFmtId="0" fontId="36" fillId="0" borderId="42" xfId="0" applyFont="1" applyBorder="1" applyAlignment="1">
      <alignment horizontal="left" vertical="top"/>
    </xf>
    <xf numFmtId="0" fontId="36" fillId="0" borderId="33" xfId="0" applyFont="1" applyBorder="1" applyAlignment="1">
      <alignment horizontal="left" vertical="top"/>
    </xf>
    <xf numFmtId="164" fontId="36" fillId="0" borderId="33" xfId="1" applyFont="1" applyFill="1" applyBorder="1" applyAlignment="1">
      <alignment horizontal="left" vertical="top"/>
    </xf>
    <xf numFmtId="164" fontId="10" fillId="0" borderId="34" xfId="1" applyFont="1" applyBorder="1" applyAlignment="1">
      <alignment vertical="center"/>
    </xf>
    <xf numFmtId="164" fontId="36" fillId="0" borderId="15" xfId="1" applyFont="1" applyFill="1" applyBorder="1" applyAlignment="1">
      <alignment vertical="top" wrapText="1"/>
    </xf>
    <xf numFmtId="164" fontId="10" fillId="0" borderId="15" xfId="1" applyFont="1" applyFill="1" applyBorder="1" applyAlignment="1">
      <alignment vertical="top" wrapText="1"/>
    </xf>
    <xf numFmtId="164" fontId="36" fillId="0" borderId="15" xfId="1" applyFont="1" applyFill="1" applyBorder="1" applyAlignment="1">
      <alignment vertical="top" shrinkToFit="1"/>
    </xf>
    <xf numFmtId="164" fontId="36" fillId="0" borderId="18" xfId="1" applyFont="1" applyFill="1" applyBorder="1" applyAlignment="1">
      <alignment vertical="top" wrapText="1"/>
    </xf>
    <xf numFmtId="164" fontId="36" fillId="0" borderId="21" xfId="1" applyFont="1" applyFill="1" applyBorder="1" applyAlignment="1">
      <alignment vertical="top" wrapText="1"/>
    </xf>
    <xf numFmtId="164" fontId="10" fillId="0" borderId="21" xfId="1" applyFont="1" applyFill="1" applyBorder="1" applyAlignment="1">
      <alignment vertical="top" wrapText="1"/>
    </xf>
    <xf numFmtId="164" fontId="36" fillId="0" borderId="21" xfId="1" applyFont="1" applyFill="1" applyBorder="1" applyAlignment="1">
      <alignment vertical="top" shrinkToFit="1"/>
    </xf>
    <xf numFmtId="0" fontId="37" fillId="0" borderId="11" xfId="10" applyFont="1" applyBorder="1" applyProtection="1">
      <protection locked="0"/>
    </xf>
    <xf numFmtId="0" fontId="37" fillId="0" borderId="15" xfId="10" applyFont="1" applyBorder="1" applyProtection="1">
      <protection locked="0"/>
    </xf>
    <xf numFmtId="0" fontId="37" fillId="0" borderId="37" xfId="9" applyFont="1" applyBorder="1" applyProtection="1">
      <protection locked="0"/>
    </xf>
    <xf numFmtId="164" fontId="37" fillId="0" borderId="37" xfId="1" applyFont="1" applyBorder="1" applyProtection="1">
      <protection locked="0"/>
    </xf>
    <xf numFmtId="164" fontId="10" fillId="0" borderId="38" xfId="1" applyFont="1" applyBorder="1"/>
    <xf numFmtId="0" fontId="37" fillId="0" borderId="17" xfId="9" applyFont="1" applyBorder="1" applyProtection="1">
      <protection locked="0"/>
    </xf>
    <xf numFmtId="0" fontId="37" fillId="0" borderId="18" xfId="9" applyFont="1" applyBorder="1" applyProtection="1">
      <protection locked="0"/>
    </xf>
    <xf numFmtId="164" fontId="37" fillId="0" borderId="18" xfId="1" applyFont="1" applyBorder="1" applyProtection="1">
      <protection locked="0"/>
    </xf>
    <xf numFmtId="164" fontId="10" fillId="0" borderId="19" xfId="1" applyFont="1" applyBorder="1"/>
    <xf numFmtId="0" fontId="37" fillId="0" borderId="35" xfId="9" applyFont="1" applyBorder="1" applyProtection="1">
      <protection locked="0"/>
    </xf>
    <xf numFmtId="0" fontId="37" fillId="0" borderId="43" xfId="10" applyFont="1" applyBorder="1" applyProtection="1">
      <protection locked="0"/>
    </xf>
    <xf numFmtId="0" fontId="37" fillId="0" borderId="35" xfId="10" applyFont="1" applyBorder="1" applyProtection="1">
      <protection locked="0"/>
    </xf>
    <xf numFmtId="0" fontId="37" fillId="0" borderId="18" xfId="10" applyFont="1" applyBorder="1" applyProtection="1">
      <protection locked="0"/>
    </xf>
    <xf numFmtId="0" fontId="38" fillId="0" borderId="18" xfId="10" applyFont="1" applyBorder="1" applyProtection="1">
      <protection locked="0"/>
    </xf>
    <xf numFmtId="0" fontId="37" fillId="0" borderId="20" xfId="9" applyFont="1" applyBorder="1" applyProtection="1">
      <protection locked="0"/>
    </xf>
    <xf numFmtId="0" fontId="37" fillId="0" borderId="21" xfId="9" applyFont="1" applyBorder="1" applyProtection="1">
      <protection locked="0"/>
    </xf>
    <xf numFmtId="164" fontId="37" fillId="0" borderId="21" xfId="1" applyFont="1" applyBorder="1" applyProtection="1">
      <protection locked="0"/>
    </xf>
    <xf numFmtId="164" fontId="10" fillId="0" borderId="22" xfId="1" applyFont="1" applyBorder="1"/>
  </cellXfs>
  <cellStyles count="11">
    <cellStyle name="Čárka" xfId="1" builtinId="3"/>
    <cellStyle name="Normální" xfId="0" builtinId="0"/>
    <cellStyle name="Normální 10" xfId="10" xr:uid="{2B6F56EF-2BA2-480B-BD0D-F378EAF29491}"/>
    <cellStyle name="Normální 2" xfId="2" xr:uid="{00000000-0005-0000-0000-000002000000}"/>
    <cellStyle name="Normální 3" xfId="3" xr:uid="{00000000-0005-0000-0000-000003000000}"/>
    <cellStyle name="Normální 4" xfId="4" xr:uid="{ED2CFF09-1AC3-41C9-9E80-44B437764740}"/>
    <cellStyle name="Normální 5" xfId="5" xr:uid="{3E59C236-7ED6-46DB-B1B4-AB16C629E4DF}"/>
    <cellStyle name="Normální 6" xfId="6" xr:uid="{EF034F84-A1C7-43CB-95A6-33BEB20F592A}"/>
    <cellStyle name="Normální 7" xfId="7" xr:uid="{366AB7D6-470C-49CD-B4E5-404C428380BD}"/>
    <cellStyle name="Normální 8" xfId="8" xr:uid="{630457AF-237D-4A4F-9E73-C98B4F3AE209}"/>
    <cellStyle name="Normální 9" xfId="9" xr:uid="{62E95F1D-294D-495F-B881-A41C78666C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4763</xdr:colOff>
      <xdr:row>37</xdr:row>
      <xdr:rowOff>100012</xdr:rowOff>
    </xdr:from>
    <xdr:to>
      <xdr:col>7</xdr:col>
      <xdr:colOff>489017</xdr:colOff>
      <xdr:row>45</xdr:row>
      <xdr:rowOff>93919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357AB0D-AAB4-410D-81B7-DF03273B8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1863" y="7196137"/>
          <a:ext cx="1560579" cy="1289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O66"/>
  <sheetViews>
    <sheetView tabSelected="1" zoomScale="200" zoomScaleNormal="200" workbookViewId="0"/>
  </sheetViews>
  <sheetFormatPr defaultRowHeight="12.75" x14ac:dyDescent="0.2"/>
  <cols>
    <col min="1" max="1" width="7.85546875" customWidth="1"/>
    <col min="2" max="2" width="20" customWidth="1"/>
    <col min="3" max="3" width="0.5703125" hidden="1" customWidth="1"/>
    <col min="4" max="4" width="10.140625" customWidth="1"/>
    <col min="5" max="5" width="12.5703125" customWidth="1"/>
    <col min="6" max="6" width="1.42578125" customWidth="1"/>
    <col min="7" max="7" width="16.140625" customWidth="1"/>
    <col min="8" max="8" width="15.85546875" customWidth="1"/>
    <col min="9" max="9" width="16" customWidth="1"/>
    <col min="10" max="10" width="6.28515625" customWidth="1"/>
  </cols>
  <sheetData>
    <row r="1" spans="1:10" ht="23.25" x14ac:dyDescent="0.35">
      <c r="A1" s="4"/>
      <c r="B1" s="3"/>
      <c r="C1" s="3"/>
      <c r="D1" s="14" t="s">
        <v>320</v>
      </c>
      <c r="E1" s="3"/>
      <c r="F1" s="3"/>
      <c r="G1" s="3"/>
      <c r="H1" s="3"/>
      <c r="I1" s="3"/>
      <c r="J1" s="3"/>
    </row>
    <row r="2" spans="1:10" ht="16.5" customHeight="1" x14ac:dyDescent="0.3">
      <c r="A2" s="3"/>
      <c r="B2" s="3"/>
      <c r="C2" s="3"/>
      <c r="D2" s="3"/>
      <c r="E2" s="8"/>
      <c r="F2" s="8"/>
      <c r="G2" s="3"/>
      <c r="H2" s="3"/>
      <c r="I2" s="16"/>
      <c r="J2" s="3"/>
    </row>
    <row r="3" spans="1:10" ht="18" x14ac:dyDescent="0.25">
      <c r="B3" s="262" t="s">
        <v>0</v>
      </c>
      <c r="C3" s="19"/>
      <c r="D3" s="261" t="s">
        <v>267</v>
      </c>
      <c r="E3" s="261"/>
      <c r="F3" s="262"/>
      <c r="G3" s="262"/>
      <c r="H3" s="21"/>
      <c r="I3" s="3"/>
      <c r="J3" s="3"/>
    </row>
    <row r="4" spans="1:10" ht="17.25" customHeight="1" x14ac:dyDescent="0.25">
      <c r="B4" s="263"/>
      <c r="D4" s="261" t="s">
        <v>268</v>
      </c>
      <c r="E4" s="263"/>
      <c r="F4" s="263"/>
      <c r="G4" s="263"/>
    </row>
    <row r="5" spans="1:10" ht="18" x14ac:dyDescent="0.25">
      <c r="A5" s="3"/>
      <c r="B5" s="262" t="s">
        <v>1</v>
      </c>
      <c r="C5" s="19"/>
      <c r="D5" s="261" t="s">
        <v>291</v>
      </c>
      <c r="E5" s="261"/>
      <c r="F5" s="262"/>
      <c r="G5" s="261"/>
      <c r="H5" s="21"/>
      <c r="I5" s="16"/>
    </row>
    <row r="6" spans="1:10" ht="17.25" customHeight="1" thickBot="1" x14ac:dyDescent="0.3">
      <c r="A6" s="11"/>
      <c r="B6" s="264" t="s">
        <v>2</v>
      </c>
      <c r="C6" s="84"/>
      <c r="D6" s="260" t="s">
        <v>269</v>
      </c>
      <c r="E6" s="260"/>
      <c r="F6" s="264"/>
      <c r="G6" s="264"/>
      <c r="H6" s="22"/>
      <c r="I6" s="28"/>
    </row>
    <row r="7" spans="1:10" ht="15" thickTop="1" x14ac:dyDescent="0.2">
      <c r="A7" s="27"/>
      <c r="B7" s="80"/>
      <c r="C7" s="80"/>
      <c r="D7" s="81"/>
      <c r="E7" s="82"/>
      <c r="F7" s="80"/>
      <c r="G7" s="80"/>
      <c r="H7" s="80"/>
      <c r="I7" s="83"/>
      <c r="J7" s="3"/>
    </row>
    <row r="8" spans="1:10" ht="14.25" x14ac:dyDescent="0.2">
      <c r="A8" s="16"/>
      <c r="B8" s="16"/>
      <c r="C8" s="16"/>
      <c r="D8" s="16"/>
      <c r="E8" s="16"/>
      <c r="G8" s="15" t="s">
        <v>272</v>
      </c>
      <c r="H8" s="15" t="s">
        <v>273</v>
      </c>
      <c r="I8" s="15" t="s">
        <v>274</v>
      </c>
    </row>
    <row r="9" spans="1:10" x14ac:dyDescent="0.2">
      <c r="A9" s="3"/>
      <c r="B9" s="3"/>
      <c r="C9" s="3"/>
      <c r="D9" s="3"/>
      <c r="E9" s="3"/>
      <c r="G9" s="3"/>
      <c r="H9" s="3"/>
      <c r="I9" s="3"/>
    </row>
    <row r="10" spans="1:10" ht="15" x14ac:dyDescent="0.25">
      <c r="A10" s="17" t="s">
        <v>3</v>
      </c>
      <c r="B10" s="4" t="s">
        <v>275</v>
      </c>
      <c r="C10" s="17"/>
      <c r="D10" s="16"/>
      <c r="E10" s="16"/>
      <c r="G10" s="33">
        <f>SUM('SILNO+SLABOPROUD '!F88)</f>
        <v>0</v>
      </c>
      <c r="H10" s="33">
        <f>SUM('SILNO+SLABOPROUD '!F185)</f>
        <v>0</v>
      </c>
      <c r="I10" s="33"/>
    </row>
    <row r="11" spans="1:10" ht="15" x14ac:dyDescent="0.25">
      <c r="A11" s="17" t="s">
        <v>4</v>
      </c>
      <c r="B11" s="4" t="s">
        <v>270</v>
      </c>
      <c r="C11" s="17"/>
      <c r="D11" s="16"/>
      <c r="E11" s="16"/>
      <c r="G11" s="33">
        <f>SUM(' ROZVODNICE '!L21)+' ROZVODNICE '!F11</f>
        <v>0</v>
      </c>
      <c r="H11" s="33">
        <f>SUM(' ROZVODNICE '!F30)</f>
        <v>0</v>
      </c>
      <c r="I11" s="33"/>
      <c r="J11" s="27"/>
    </row>
    <row r="12" spans="1:10" ht="15" x14ac:dyDescent="0.25">
      <c r="A12" s="17" t="s">
        <v>271</v>
      </c>
      <c r="B12" s="4" t="s">
        <v>5</v>
      </c>
      <c r="C12" s="17"/>
      <c r="D12" s="25">
        <f>SUM(H10:H11)</f>
        <v>0</v>
      </c>
      <c r="E12" s="16"/>
      <c r="G12" s="33"/>
      <c r="H12" s="33"/>
      <c r="I12" s="33">
        <f>SUM(D12:H12)*0.06</f>
        <v>0</v>
      </c>
    </row>
    <row r="13" spans="1:10" ht="15.75" thickBot="1" x14ac:dyDescent="0.3">
      <c r="A13" s="17" t="s">
        <v>64</v>
      </c>
      <c r="B13" s="4" t="s">
        <v>16</v>
      </c>
      <c r="C13" s="17"/>
      <c r="D13" s="16"/>
      <c r="E13" s="16"/>
      <c r="G13" s="34"/>
      <c r="H13" s="34"/>
      <c r="I13" s="34">
        <f>SUM(G14:H14)*0.05</f>
        <v>0</v>
      </c>
    </row>
    <row r="14" spans="1:10" ht="15" x14ac:dyDescent="0.25">
      <c r="A14" s="16"/>
      <c r="B14" s="16"/>
      <c r="C14" s="16"/>
      <c r="D14" s="17"/>
      <c r="E14" s="16"/>
      <c r="G14" s="35">
        <f>SUM(G10:G12)</f>
        <v>0</v>
      </c>
      <c r="H14" s="35">
        <f>SUM(H10:H11)</f>
        <v>0</v>
      </c>
      <c r="I14" s="35">
        <f>SUM(I12:I13)</f>
        <v>0</v>
      </c>
    </row>
    <row r="15" spans="1:10" x14ac:dyDescent="0.2">
      <c r="A15" s="3"/>
      <c r="B15" s="3"/>
      <c r="C15" s="3"/>
      <c r="D15" s="3"/>
      <c r="E15" s="3"/>
      <c r="G15" s="3"/>
      <c r="H15" s="3"/>
      <c r="I15" s="3"/>
    </row>
    <row r="16" spans="1:10" ht="15.75" x14ac:dyDescent="0.25">
      <c r="A16" s="3"/>
      <c r="B16" s="6" t="s">
        <v>6</v>
      </c>
      <c r="C16" s="6"/>
      <c r="D16" s="3"/>
      <c r="E16" s="3"/>
      <c r="G16" s="3"/>
      <c r="H16" s="13">
        <f>SUM(G14:I14)</f>
        <v>0</v>
      </c>
      <c r="I16" s="6" t="s">
        <v>9</v>
      </c>
    </row>
    <row r="18" spans="1:10" ht="15.75" x14ac:dyDescent="0.25">
      <c r="A18" s="3"/>
      <c r="B18" s="3"/>
      <c r="C18" s="3"/>
      <c r="D18" s="6" t="s">
        <v>7</v>
      </c>
      <c r="E18" s="3"/>
      <c r="G18" s="3"/>
      <c r="H18" s="3"/>
      <c r="I18" s="3"/>
    </row>
    <row r="19" spans="1:10" x14ac:dyDescent="0.2">
      <c r="A19" s="1"/>
      <c r="B19" s="1"/>
      <c r="C19" s="1"/>
      <c r="D19" s="1"/>
      <c r="E19" s="2"/>
      <c r="G19" s="2"/>
      <c r="J19" s="3"/>
    </row>
    <row r="20" spans="1:10" ht="15.75" x14ac:dyDescent="0.25">
      <c r="A20" s="6" t="s">
        <v>8</v>
      </c>
      <c r="B20" s="6" t="s">
        <v>20</v>
      </c>
      <c r="C20" s="6"/>
      <c r="D20" s="6"/>
      <c r="E20" s="12"/>
      <c r="G20" s="7"/>
      <c r="H20" s="7">
        <f>SUM(H16)</f>
        <v>0</v>
      </c>
      <c r="I20" s="6" t="s">
        <v>9</v>
      </c>
      <c r="J20" s="3"/>
    </row>
    <row r="21" spans="1:10" ht="15" x14ac:dyDescent="0.2">
      <c r="A21" s="12"/>
      <c r="B21" s="12"/>
      <c r="C21" s="12"/>
      <c r="D21" s="12"/>
      <c r="E21" s="12"/>
      <c r="G21" s="12"/>
      <c r="H21" s="12"/>
      <c r="I21" s="12"/>
      <c r="J21" s="3"/>
    </row>
    <row r="22" spans="1:10" ht="16.5" thickBot="1" x14ac:dyDescent="0.3">
      <c r="A22" s="6" t="s">
        <v>10</v>
      </c>
      <c r="B22" s="6" t="s">
        <v>11</v>
      </c>
      <c r="C22" s="6"/>
      <c r="D22" s="6"/>
      <c r="E22" s="12"/>
      <c r="G22" s="7"/>
      <c r="H22" s="18">
        <v>0</v>
      </c>
      <c r="I22" s="23" t="s">
        <v>9</v>
      </c>
      <c r="J22" s="29"/>
    </row>
    <row r="23" spans="1:10" ht="15.75" x14ac:dyDescent="0.25">
      <c r="A23" s="6"/>
      <c r="B23" s="6"/>
      <c r="C23" s="6"/>
      <c r="D23" s="6"/>
      <c r="E23" s="12"/>
      <c r="G23" s="7"/>
      <c r="H23" s="24"/>
      <c r="I23" s="6"/>
      <c r="J23" s="30"/>
    </row>
    <row r="24" spans="1:10" ht="15.75" x14ac:dyDescent="0.25">
      <c r="A24" s="4"/>
      <c r="B24" s="6" t="s">
        <v>12</v>
      </c>
      <c r="C24" s="6"/>
      <c r="D24" s="12"/>
      <c r="E24" s="12"/>
      <c r="G24" s="7"/>
      <c r="H24" s="7">
        <f>SUM(H20:H22)</f>
        <v>0</v>
      </c>
      <c r="I24" s="6" t="s">
        <v>9</v>
      </c>
      <c r="J24" s="12"/>
    </row>
    <row r="25" spans="1:10" ht="15" x14ac:dyDescent="0.2">
      <c r="A25" s="4"/>
      <c r="B25" s="3"/>
      <c r="C25" s="3"/>
      <c r="D25" s="3"/>
      <c r="E25" s="3"/>
      <c r="G25" s="3"/>
      <c r="H25" s="3"/>
      <c r="I25" s="3"/>
      <c r="J25" s="12"/>
    </row>
    <row r="26" spans="1:10" ht="16.5" thickBot="1" x14ac:dyDescent="0.3">
      <c r="A26" s="6" t="s">
        <v>13</v>
      </c>
      <c r="B26" s="6" t="s">
        <v>65</v>
      </c>
      <c r="C26" s="6"/>
      <c r="D26" s="20">
        <f>SUM(H24)</f>
        <v>0</v>
      </c>
      <c r="E26" s="12"/>
      <c r="G26" s="12"/>
      <c r="H26" s="18">
        <f>SUM(D26)*0.15</f>
        <v>0</v>
      </c>
      <c r="I26" s="18" t="s">
        <v>9</v>
      </c>
      <c r="J26" s="3"/>
    </row>
    <row r="27" spans="1:10" x14ac:dyDescent="0.2">
      <c r="A27" s="3"/>
      <c r="B27" s="3"/>
      <c r="C27" s="3"/>
      <c r="D27" s="5"/>
      <c r="E27" s="3"/>
      <c r="G27" s="3"/>
      <c r="H27" s="5"/>
      <c r="I27" s="5"/>
      <c r="J27" s="3"/>
    </row>
    <row r="28" spans="1:10" ht="20.25" x14ac:dyDescent="0.3">
      <c r="A28" s="3"/>
      <c r="B28" s="19" t="s">
        <v>14</v>
      </c>
      <c r="C28" s="6"/>
      <c r="D28" s="3"/>
      <c r="E28" s="3"/>
      <c r="G28" s="3"/>
      <c r="H28" s="10">
        <f>SUM(H24:H26)</f>
        <v>0</v>
      </c>
      <c r="I28" s="9" t="s">
        <v>9</v>
      </c>
      <c r="J28" s="3"/>
    </row>
    <row r="29" spans="1:10" x14ac:dyDescent="0.2">
      <c r="A29" s="1"/>
      <c r="B29" s="1"/>
      <c r="C29" s="2"/>
      <c r="D29" s="1"/>
      <c r="E29" s="2"/>
      <c r="F29" s="2"/>
    </row>
    <row r="30" spans="1:10" x14ac:dyDescent="0.2">
      <c r="A30" s="3"/>
      <c r="B30" s="4" t="s">
        <v>66</v>
      </c>
      <c r="C30" s="3"/>
      <c r="D30" s="3"/>
      <c r="E30" s="31" t="s">
        <v>25</v>
      </c>
      <c r="J30" s="3"/>
    </row>
    <row r="31" spans="1:10" x14ac:dyDescent="0.2">
      <c r="A31" s="3"/>
      <c r="B31" s="3"/>
      <c r="C31" s="3"/>
      <c r="D31" s="3"/>
      <c r="E31" s="36" t="s">
        <v>67</v>
      </c>
      <c r="I31" s="3"/>
      <c r="J31" s="3"/>
    </row>
    <row r="32" spans="1:10" x14ac:dyDescent="0.2">
      <c r="A32" s="3"/>
      <c r="B32" s="1"/>
      <c r="C32" s="1"/>
      <c r="D32" s="1"/>
      <c r="E32" s="31" t="s">
        <v>173</v>
      </c>
      <c r="H32" s="3"/>
      <c r="I32" s="3"/>
      <c r="J32" s="3"/>
    </row>
    <row r="33" spans="1:15" x14ac:dyDescent="0.2">
      <c r="A33" s="1"/>
      <c r="B33" s="3"/>
      <c r="C33" s="3"/>
      <c r="D33" s="26"/>
      <c r="E33" s="31" t="s">
        <v>319</v>
      </c>
      <c r="G33" s="3"/>
      <c r="H33" s="3"/>
      <c r="J33" s="3"/>
    </row>
    <row r="34" spans="1:15" x14ac:dyDescent="0.2">
      <c r="A34" s="3"/>
      <c r="E34" s="31" t="s">
        <v>317</v>
      </c>
      <c r="J34" s="3"/>
    </row>
    <row r="35" spans="1:15" x14ac:dyDescent="0.2">
      <c r="I35" s="3"/>
      <c r="J35" s="3"/>
    </row>
    <row r="36" spans="1:15" ht="14.25" x14ac:dyDescent="0.2">
      <c r="G36" s="15" t="s">
        <v>15</v>
      </c>
      <c r="J36" s="3"/>
    </row>
    <row r="37" spans="1:15" ht="14.25" x14ac:dyDescent="0.2">
      <c r="E37" s="31"/>
      <c r="G37" s="15" t="s">
        <v>318</v>
      </c>
      <c r="H37" s="3"/>
    </row>
    <row r="38" spans="1:15" x14ac:dyDescent="0.2">
      <c r="I38" s="3"/>
    </row>
    <row r="40" spans="1:15" x14ac:dyDescent="0.2">
      <c r="I40" s="3"/>
    </row>
    <row r="41" spans="1:15" x14ac:dyDescent="0.2">
      <c r="G41" s="3"/>
      <c r="H41" s="3"/>
      <c r="I41" s="3"/>
      <c r="N41" s="39"/>
    </row>
    <row r="42" spans="1:15" x14ac:dyDescent="0.2">
      <c r="J42" s="26"/>
      <c r="K42" s="31"/>
      <c r="N42" s="39"/>
    </row>
    <row r="43" spans="1:15" x14ac:dyDescent="0.2">
      <c r="H43" s="3"/>
      <c r="I43" s="3"/>
      <c r="N43" s="39"/>
      <c r="O43" s="39"/>
    </row>
    <row r="44" spans="1:15" x14ac:dyDescent="0.2">
      <c r="N44" s="39"/>
      <c r="O44" s="39"/>
    </row>
    <row r="45" spans="1:15" x14ac:dyDescent="0.2">
      <c r="O45" s="39"/>
    </row>
    <row r="46" spans="1:15" x14ac:dyDescent="0.2">
      <c r="N46" s="39"/>
    </row>
    <row r="47" spans="1:15" ht="15" customHeight="1" x14ac:dyDescent="0.2"/>
    <row r="48" spans="1:15" ht="15" customHeight="1" x14ac:dyDescent="0.2">
      <c r="L48" s="2"/>
    </row>
    <row r="49" spans="10:15" ht="15" customHeight="1" x14ac:dyDescent="0.2"/>
    <row r="50" spans="10:15" ht="15" customHeight="1" x14ac:dyDescent="0.2"/>
    <row r="51" spans="10:15" ht="15" customHeight="1" x14ac:dyDescent="0.2">
      <c r="L51" s="3"/>
    </row>
    <row r="52" spans="10:15" ht="15" customHeight="1" x14ac:dyDescent="0.2"/>
    <row r="53" spans="10:15" ht="15" customHeight="1" x14ac:dyDescent="0.2">
      <c r="L53" s="15"/>
    </row>
    <row r="54" spans="10:15" ht="15" customHeight="1" x14ac:dyDescent="0.2">
      <c r="L54" s="3"/>
    </row>
    <row r="55" spans="10:15" ht="15" customHeight="1" x14ac:dyDescent="0.2"/>
    <row r="56" spans="10:15" ht="15" customHeight="1" x14ac:dyDescent="0.2">
      <c r="L56" s="15"/>
    </row>
    <row r="57" spans="10:15" ht="15" customHeight="1" x14ac:dyDescent="0.2">
      <c r="L57" s="15"/>
      <c r="N57" s="3"/>
    </row>
    <row r="58" spans="10:15" ht="15" customHeight="1" x14ac:dyDescent="0.2">
      <c r="L58" s="3"/>
    </row>
    <row r="59" spans="10:15" ht="15" customHeight="1" x14ac:dyDescent="0.2">
      <c r="J59" s="39"/>
    </row>
    <row r="60" spans="10:15" ht="15" customHeight="1" x14ac:dyDescent="0.2">
      <c r="J60" s="39"/>
    </row>
    <row r="61" spans="10:15" ht="15" customHeight="1" x14ac:dyDescent="0.2"/>
    <row r="62" spans="10:15" ht="15" customHeight="1" x14ac:dyDescent="0.2">
      <c r="L62" s="39"/>
      <c r="M62" s="39"/>
      <c r="N62" s="39"/>
      <c r="O62" s="39"/>
    </row>
    <row r="63" spans="10:15" ht="15" customHeight="1" x14ac:dyDescent="0.2"/>
    <row r="64" spans="10:15" ht="15" customHeight="1" x14ac:dyDescent="0.2"/>
    <row r="65" spans="12:13" ht="15" customHeight="1" x14ac:dyDescent="0.2">
      <c r="L65" s="39"/>
      <c r="M65" s="39"/>
    </row>
    <row r="66" spans="12:13" ht="15" customHeight="1" x14ac:dyDescent="0.2"/>
  </sheetData>
  <phoneticPr fontId="34" type="noConversion"/>
  <pageMargins left="0.23622047244094491" right="0.23622047244094491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A253-882A-481C-9258-A0D81C280971}">
  <sheetPr>
    <tabColor rgb="FFFF0000"/>
  </sheetPr>
  <dimension ref="A1:M436"/>
  <sheetViews>
    <sheetView view="pageLayout" zoomScale="98" zoomScaleNormal="100" zoomScalePageLayoutView="98" workbookViewId="0"/>
  </sheetViews>
  <sheetFormatPr defaultRowHeight="12.75" x14ac:dyDescent="0.2"/>
  <cols>
    <col min="1" max="1" width="14.85546875" style="69" customWidth="1"/>
    <col min="2" max="2" width="64.5703125" customWidth="1"/>
    <col min="3" max="3" width="13.5703125" customWidth="1"/>
    <col min="5" max="5" width="14.28515625" bestFit="1" customWidth="1"/>
    <col min="6" max="6" width="19.28515625" customWidth="1"/>
    <col min="7" max="7" width="10.140625" customWidth="1"/>
    <col min="8" max="8" width="15.5703125" customWidth="1"/>
    <col min="9" max="9" width="72.7109375" customWidth="1"/>
    <col min="10" max="10" width="12.5703125" customWidth="1"/>
    <col min="11" max="11" width="12.140625" customWidth="1"/>
    <col min="12" max="13" width="13.28515625" customWidth="1"/>
  </cols>
  <sheetData>
    <row r="1" spans="1:8" ht="12.95" customHeight="1" x14ac:dyDescent="0.2">
      <c r="A1" s="40" t="s">
        <v>276</v>
      </c>
      <c r="B1" s="41"/>
      <c r="C1" s="41"/>
      <c r="D1" s="41"/>
      <c r="E1" s="41"/>
      <c r="F1" s="41"/>
      <c r="G1" s="32"/>
      <c r="H1" s="32"/>
    </row>
    <row r="2" spans="1:8" ht="12.95" customHeight="1" thickBot="1" x14ac:dyDescent="0.25">
      <c r="A2" s="42"/>
      <c r="B2" s="42"/>
      <c r="C2" s="42"/>
      <c r="D2" s="42"/>
      <c r="E2" s="42"/>
      <c r="F2" s="42"/>
      <c r="G2" s="32"/>
      <c r="H2" s="32"/>
    </row>
    <row r="3" spans="1:8" ht="12.95" customHeight="1" x14ac:dyDescent="0.2">
      <c r="A3" s="108" t="s">
        <v>26</v>
      </c>
      <c r="B3" s="109"/>
      <c r="C3" s="110"/>
      <c r="D3" s="110"/>
      <c r="E3" s="110"/>
      <c r="F3" s="111"/>
      <c r="G3" s="32"/>
      <c r="H3" s="32"/>
    </row>
    <row r="4" spans="1:8" ht="12.95" customHeight="1" x14ac:dyDescent="0.2">
      <c r="A4" s="114"/>
      <c r="B4" s="115"/>
      <c r="C4" s="115"/>
      <c r="D4" s="115"/>
      <c r="E4" s="115"/>
      <c r="F4" s="116"/>
      <c r="G4" s="32"/>
      <c r="H4" s="32"/>
    </row>
    <row r="5" spans="1:8" ht="12.95" customHeight="1" x14ac:dyDescent="0.2">
      <c r="A5" s="204" t="s">
        <v>38</v>
      </c>
      <c r="B5" s="117" t="s">
        <v>27</v>
      </c>
      <c r="C5" s="119" t="s">
        <v>21</v>
      </c>
      <c r="D5" s="119" t="s">
        <v>48</v>
      </c>
      <c r="E5" s="119" t="s">
        <v>49</v>
      </c>
      <c r="F5" s="120" t="s">
        <v>22</v>
      </c>
      <c r="G5" s="32"/>
      <c r="H5" s="32"/>
    </row>
    <row r="6" spans="1:8" ht="12.95" customHeight="1" thickBot="1" x14ac:dyDescent="0.25">
      <c r="A6" s="113"/>
      <c r="B6" s="118"/>
      <c r="C6" s="118"/>
      <c r="D6" s="118"/>
      <c r="E6" s="118"/>
      <c r="F6" s="121"/>
      <c r="G6" s="32"/>
      <c r="H6" s="32"/>
    </row>
    <row r="7" spans="1:8" ht="12.95" customHeight="1" x14ac:dyDescent="0.2">
      <c r="A7" s="277">
        <v>341101001</v>
      </c>
      <c r="B7" s="278" t="s">
        <v>76</v>
      </c>
      <c r="C7" s="279"/>
      <c r="D7" s="280" t="s">
        <v>19</v>
      </c>
      <c r="E7" s="279">
        <v>120</v>
      </c>
      <c r="F7" s="281">
        <f t="shared" ref="F7:F23" si="0">SUM(E7)*C7</f>
        <v>0</v>
      </c>
      <c r="G7" s="59"/>
      <c r="H7" s="37"/>
    </row>
    <row r="8" spans="1:8" ht="12.95" customHeight="1" x14ac:dyDescent="0.2">
      <c r="A8" s="282">
        <v>341101002</v>
      </c>
      <c r="B8" s="283" t="s">
        <v>77</v>
      </c>
      <c r="C8" s="284"/>
      <c r="D8" s="285" t="s">
        <v>19</v>
      </c>
      <c r="E8" s="284">
        <v>40</v>
      </c>
      <c r="F8" s="286">
        <f t="shared" si="0"/>
        <v>0</v>
      </c>
      <c r="G8" s="59"/>
      <c r="H8" s="37"/>
    </row>
    <row r="9" spans="1:8" ht="12.95" customHeight="1" x14ac:dyDescent="0.2">
      <c r="A9" s="282">
        <v>341101003</v>
      </c>
      <c r="B9" s="283" t="s">
        <v>78</v>
      </c>
      <c r="C9" s="284"/>
      <c r="D9" s="285" t="s">
        <v>19</v>
      </c>
      <c r="E9" s="284">
        <v>200</v>
      </c>
      <c r="F9" s="286">
        <f t="shared" si="0"/>
        <v>0</v>
      </c>
      <c r="G9" s="59"/>
      <c r="H9" s="37"/>
    </row>
    <row r="10" spans="1:8" ht="12.95" customHeight="1" x14ac:dyDescent="0.2">
      <c r="A10" s="282">
        <v>341101004</v>
      </c>
      <c r="B10" s="283" t="s">
        <v>79</v>
      </c>
      <c r="C10" s="284"/>
      <c r="D10" s="285" t="s">
        <v>19</v>
      </c>
      <c r="E10" s="284">
        <v>400</v>
      </c>
      <c r="F10" s="286">
        <f t="shared" si="0"/>
        <v>0</v>
      </c>
      <c r="G10" s="59"/>
      <c r="H10" s="37"/>
    </row>
    <row r="11" spans="1:8" ht="12.95" customHeight="1" x14ac:dyDescent="0.2">
      <c r="A11" s="282">
        <v>341101005</v>
      </c>
      <c r="B11" s="283" t="s">
        <v>44</v>
      </c>
      <c r="C11" s="284"/>
      <c r="D11" s="285" t="s">
        <v>19</v>
      </c>
      <c r="E11" s="284">
        <v>20</v>
      </c>
      <c r="F11" s="286">
        <f t="shared" si="0"/>
        <v>0</v>
      </c>
      <c r="G11" s="59"/>
      <c r="H11" s="37"/>
    </row>
    <row r="12" spans="1:8" ht="12.95" customHeight="1" x14ac:dyDescent="0.2">
      <c r="A12" s="282">
        <v>341101008</v>
      </c>
      <c r="B12" s="283" t="s">
        <v>45</v>
      </c>
      <c r="C12" s="284"/>
      <c r="D12" s="285" t="s">
        <v>19</v>
      </c>
      <c r="E12" s="284">
        <v>50</v>
      </c>
      <c r="F12" s="286">
        <f t="shared" si="0"/>
        <v>0</v>
      </c>
      <c r="G12" s="59"/>
      <c r="H12" s="37"/>
    </row>
    <row r="13" spans="1:8" ht="12.95" customHeight="1" x14ac:dyDescent="0.2">
      <c r="A13" s="282">
        <v>341101009</v>
      </c>
      <c r="B13" s="283" t="s">
        <v>46</v>
      </c>
      <c r="C13" s="284"/>
      <c r="D13" s="285" t="s">
        <v>19</v>
      </c>
      <c r="E13" s="284">
        <v>35</v>
      </c>
      <c r="F13" s="286">
        <f t="shared" si="0"/>
        <v>0</v>
      </c>
      <c r="G13" s="59"/>
      <c r="H13" s="37"/>
    </row>
    <row r="14" spans="1:8" ht="12.95" customHeight="1" x14ac:dyDescent="0.2">
      <c r="A14" s="282">
        <v>341101022</v>
      </c>
      <c r="B14" s="283" t="s">
        <v>164</v>
      </c>
      <c r="C14" s="284"/>
      <c r="D14" s="285" t="s">
        <v>19</v>
      </c>
      <c r="E14" s="284">
        <v>10</v>
      </c>
      <c r="F14" s="286">
        <f t="shared" si="0"/>
        <v>0</v>
      </c>
      <c r="G14" s="59"/>
      <c r="H14" s="37"/>
    </row>
    <row r="15" spans="1:8" ht="12.95" customHeight="1" x14ac:dyDescent="0.2">
      <c r="A15" s="282">
        <v>341405120</v>
      </c>
      <c r="B15" s="283" t="s">
        <v>227</v>
      </c>
      <c r="C15" s="284"/>
      <c r="D15" s="285" t="s">
        <v>19</v>
      </c>
      <c r="E15" s="284">
        <v>25</v>
      </c>
      <c r="F15" s="286">
        <f t="shared" si="0"/>
        <v>0</v>
      </c>
      <c r="G15" s="59"/>
      <c r="H15" s="37"/>
    </row>
    <row r="16" spans="1:8" ht="12.95" customHeight="1" x14ac:dyDescent="0.2">
      <c r="A16" s="282">
        <v>341405150</v>
      </c>
      <c r="B16" s="283" t="s">
        <v>165</v>
      </c>
      <c r="C16" s="284"/>
      <c r="D16" s="285" t="s">
        <v>19</v>
      </c>
      <c r="E16" s="284">
        <v>20</v>
      </c>
      <c r="F16" s="286">
        <f t="shared" si="0"/>
        <v>0</v>
      </c>
      <c r="G16" s="59"/>
      <c r="H16" s="37"/>
    </row>
    <row r="17" spans="1:8" ht="12.95" customHeight="1" x14ac:dyDescent="0.2">
      <c r="A17" s="282">
        <v>341405410</v>
      </c>
      <c r="B17" s="283" t="s">
        <v>228</v>
      </c>
      <c r="C17" s="284"/>
      <c r="D17" s="285" t="s">
        <v>19</v>
      </c>
      <c r="E17" s="284">
        <v>10</v>
      </c>
      <c r="F17" s="286">
        <f t="shared" si="0"/>
        <v>0</v>
      </c>
      <c r="G17" s="59"/>
      <c r="H17" s="37"/>
    </row>
    <row r="18" spans="1:8" ht="12.95" customHeight="1" x14ac:dyDescent="0.2">
      <c r="A18" s="282">
        <v>341413495</v>
      </c>
      <c r="B18" s="283" t="s">
        <v>208</v>
      </c>
      <c r="C18" s="284"/>
      <c r="D18" s="285" t="s">
        <v>19</v>
      </c>
      <c r="E18" s="284">
        <v>10</v>
      </c>
      <c r="F18" s="286">
        <f t="shared" si="0"/>
        <v>0</v>
      </c>
      <c r="G18" s="59"/>
      <c r="H18" s="37"/>
    </row>
    <row r="19" spans="1:8" ht="12.95" customHeight="1" x14ac:dyDescent="0.2">
      <c r="A19" s="282">
        <v>341414300</v>
      </c>
      <c r="B19" s="283" t="s">
        <v>229</v>
      </c>
      <c r="C19" s="284"/>
      <c r="D19" s="285" t="s">
        <v>19</v>
      </c>
      <c r="E19" s="284">
        <v>2</v>
      </c>
      <c r="F19" s="286">
        <f t="shared" si="0"/>
        <v>0</v>
      </c>
      <c r="G19" s="59"/>
      <c r="H19" s="37"/>
    </row>
    <row r="20" spans="1:8" ht="12.95" customHeight="1" x14ac:dyDescent="0.2">
      <c r="A20" s="282">
        <v>341414310</v>
      </c>
      <c r="B20" s="283" t="s">
        <v>230</v>
      </c>
      <c r="C20" s="284"/>
      <c r="D20" s="285" t="s">
        <v>19</v>
      </c>
      <c r="E20" s="284">
        <v>2</v>
      </c>
      <c r="F20" s="286">
        <f t="shared" si="0"/>
        <v>0</v>
      </c>
      <c r="G20" s="59"/>
      <c r="H20" s="37"/>
    </row>
    <row r="21" spans="1:8" ht="12.95" customHeight="1" x14ac:dyDescent="0.2">
      <c r="A21" s="287">
        <v>354100020</v>
      </c>
      <c r="B21" s="288" t="s">
        <v>166</v>
      </c>
      <c r="C21" s="284"/>
      <c r="D21" s="285" t="s">
        <v>17</v>
      </c>
      <c r="E21" s="289">
        <v>3</v>
      </c>
      <c r="F21" s="286">
        <f t="shared" si="0"/>
        <v>0</v>
      </c>
      <c r="G21" s="59"/>
      <c r="H21" s="37"/>
    </row>
    <row r="22" spans="1:8" ht="12.95" customHeight="1" x14ac:dyDescent="0.2">
      <c r="A22" s="287">
        <v>354400200</v>
      </c>
      <c r="B22" s="288" t="s">
        <v>47</v>
      </c>
      <c r="C22" s="284"/>
      <c r="D22" s="285" t="s">
        <v>17</v>
      </c>
      <c r="E22" s="289">
        <v>3</v>
      </c>
      <c r="F22" s="286">
        <f t="shared" si="0"/>
        <v>0</v>
      </c>
      <c r="G22" s="59"/>
      <c r="H22" s="37"/>
    </row>
    <row r="23" spans="1:8" ht="12.95" customHeight="1" x14ac:dyDescent="0.2">
      <c r="A23" s="282">
        <v>1731</v>
      </c>
      <c r="B23" s="283" t="s">
        <v>68</v>
      </c>
      <c r="C23" s="289"/>
      <c r="D23" s="285" t="s">
        <v>17</v>
      </c>
      <c r="E23" s="289">
        <v>1</v>
      </c>
      <c r="F23" s="286">
        <f t="shared" si="0"/>
        <v>0</v>
      </c>
      <c r="G23" s="59"/>
      <c r="H23" s="37"/>
    </row>
    <row r="24" spans="1:8" ht="12.95" customHeight="1" x14ac:dyDescent="0.2">
      <c r="A24" s="282">
        <v>1732</v>
      </c>
      <c r="B24" s="283" t="s">
        <v>304</v>
      </c>
      <c r="C24" s="289"/>
      <c r="D24" s="285" t="s">
        <v>17</v>
      </c>
      <c r="E24" s="289">
        <v>5</v>
      </c>
      <c r="F24" s="286">
        <f t="shared" ref="F24" si="1">SUM(E24)*C24</f>
        <v>0</v>
      </c>
      <c r="G24" s="59"/>
      <c r="H24" s="37"/>
    </row>
    <row r="25" spans="1:8" ht="12.95" customHeight="1" x14ac:dyDescent="0.2">
      <c r="A25" s="282">
        <v>1733</v>
      </c>
      <c r="B25" s="283" t="s">
        <v>69</v>
      </c>
      <c r="C25" s="289"/>
      <c r="D25" s="285" t="s">
        <v>17</v>
      </c>
      <c r="E25" s="289">
        <v>6</v>
      </c>
      <c r="F25" s="286">
        <f t="shared" ref="F25:F38" si="2">SUM(E25)*C25</f>
        <v>0</v>
      </c>
      <c r="G25" s="59"/>
      <c r="H25" s="37"/>
    </row>
    <row r="26" spans="1:8" ht="12.95" customHeight="1" x14ac:dyDescent="0.2">
      <c r="A26" s="282">
        <v>1734</v>
      </c>
      <c r="B26" s="283" t="s">
        <v>231</v>
      </c>
      <c r="C26" s="289"/>
      <c r="D26" s="285" t="s">
        <v>17</v>
      </c>
      <c r="E26" s="289">
        <v>3</v>
      </c>
      <c r="F26" s="286">
        <f t="shared" si="2"/>
        <v>0</v>
      </c>
      <c r="G26" s="31"/>
      <c r="H26" s="37"/>
    </row>
    <row r="27" spans="1:8" ht="12.95" customHeight="1" x14ac:dyDescent="0.2">
      <c r="A27" s="282">
        <v>1736</v>
      </c>
      <c r="B27" s="283" t="s">
        <v>148</v>
      </c>
      <c r="C27" s="289"/>
      <c r="D27" s="285" t="s">
        <v>17</v>
      </c>
      <c r="E27" s="289">
        <v>1</v>
      </c>
      <c r="F27" s="286">
        <f t="shared" si="2"/>
        <v>0</v>
      </c>
      <c r="G27" s="59"/>
      <c r="H27" s="37"/>
    </row>
    <row r="28" spans="1:8" ht="12.95" customHeight="1" x14ac:dyDescent="0.2">
      <c r="A28" s="282">
        <v>1737</v>
      </c>
      <c r="B28" s="283" t="s">
        <v>70</v>
      </c>
      <c r="C28" s="289"/>
      <c r="D28" s="285" t="s">
        <v>17</v>
      </c>
      <c r="E28" s="289">
        <v>2</v>
      </c>
      <c r="F28" s="286">
        <f t="shared" si="2"/>
        <v>0</v>
      </c>
      <c r="G28" s="59"/>
      <c r="H28" s="37"/>
    </row>
    <row r="29" spans="1:8" ht="12.95" customHeight="1" x14ac:dyDescent="0.2">
      <c r="A29" s="282">
        <v>1738</v>
      </c>
      <c r="B29" s="283" t="s">
        <v>71</v>
      </c>
      <c r="C29" s="289"/>
      <c r="D29" s="285" t="s">
        <v>17</v>
      </c>
      <c r="E29" s="289">
        <v>7</v>
      </c>
      <c r="F29" s="286">
        <f t="shared" si="2"/>
        <v>0</v>
      </c>
      <c r="G29" s="59"/>
      <c r="H29" s="37"/>
    </row>
    <row r="30" spans="1:8" ht="12.95" customHeight="1" x14ac:dyDescent="0.2">
      <c r="A30" s="282">
        <v>1739</v>
      </c>
      <c r="B30" s="283" t="s">
        <v>72</v>
      </c>
      <c r="C30" s="289"/>
      <c r="D30" s="285" t="s">
        <v>17</v>
      </c>
      <c r="E30" s="289">
        <v>6</v>
      </c>
      <c r="F30" s="286">
        <f t="shared" si="2"/>
        <v>0</v>
      </c>
      <c r="G30" s="59"/>
      <c r="H30" s="37"/>
    </row>
    <row r="31" spans="1:8" ht="12.95" customHeight="1" x14ac:dyDescent="0.2">
      <c r="A31" s="282">
        <v>1746</v>
      </c>
      <c r="B31" s="283" t="s">
        <v>29</v>
      </c>
      <c r="C31" s="289"/>
      <c r="D31" s="285" t="s">
        <v>17</v>
      </c>
      <c r="E31" s="289">
        <v>24</v>
      </c>
      <c r="F31" s="286">
        <f t="shared" si="2"/>
        <v>0</v>
      </c>
      <c r="G31" s="59"/>
      <c r="H31" s="37"/>
    </row>
    <row r="32" spans="1:8" ht="12.95" customHeight="1" x14ac:dyDescent="0.2">
      <c r="A32" s="282">
        <v>1747</v>
      </c>
      <c r="B32" s="283" t="s">
        <v>30</v>
      </c>
      <c r="C32" s="289"/>
      <c r="D32" s="285" t="s">
        <v>17</v>
      </c>
      <c r="E32" s="289">
        <v>15</v>
      </c>
      <c r="F32" s="286">
        <f t="shared" si="2"/>
        <v>0</v>
      </c>
      <c r="G32" s="31"/>
      <c r="H32" s="37"/>
    </row>
    <row r="33" spans="1:8" ht="12.95" customHeight="1" x14ac:dyDescent="0.2">
      <c r="A33" s="282">
        <v>1748</v>
      </c>
      <c r="B33" s="283" t="s">
        <v>232</v>
      </c>
      <c r="C33" s="289"/>
      <c r="D33" s="285" t="s">
        <v>17</v>
      </c>
      <c r="E33" s="289">
        <v>8</v>
      </c>
      <c r="F33" s="286">
        <f t="shared" si="2"/>
        <v>0</v>
      </c>
      <c r="G33" s="59"/>
      <c r="H33" s="37"/>
    </row>
    <row r="34" spans="1:8" ht="12.95" customHeight="1" x14ac:dyDescent="0.2">
      <c r="A34" s="282">
        <v>1749</v>
      </c>
      <c r="B34" s="283" t="s">
        <v>233</v>
      </c>
      <c r="C34" s="289"/>
      <c r="D34" s="285" t="s">
        <v>17</v>
      </c>
      <c r="E34" s="289">
        <v>1</v>
      </c>
      <c r="F34" s="286">
        <f t="shared" si="2"/>
        <v>0</v>
      </c>
      <c r="G34" s="59"/>
      <c r="H34" s="37"/>
    </row>
    <row r="35" spans="1:8" ht="12.95" customHeight="1" x14ac:dyDescent="0.2">
      <c r="A35" s="282">
        <v>1750</v>
      </c>
      <c r="B35" s="283" t="s">
        <v>39</v>
      </c>
      <c r="C35" s="289"/>
      <c r="D35" s="285" t="s">
        <v>17</v>
      </c>
      <c r="E35" s="289">
        <v>1</v>
      </c>
      <c r="F35" s="286">
        <f t="shared" si="2"/>
        <v>0</v>
      </c>
      <c r="G35" s="59"/>
      <c r="H35" s="37"/>
    </row>
    <row r="36" spans="1:8" ht="12.95" customHeight="1" x14ac:dyDescent="0.2">
      <c r="A36" s="282">
        <v>1751</v>
      </c>
      <c r="B36" s="283" t="s">
        <v>234</v>
      </c>
      <c r="C36" s="289"/>
      <c r="D36" s="285" t="s">
        <v>17</v>
      </c>
      <c r="E36" s="289">
        <v>1</v>
      </c>
      <c r="F36" s="286">
        <f t="shared" si="2"/>
        <v>0</v>
      </c>
      <c r="G36" s="59"/>
      <c r="H36" s="37"/>
    </row>
    <row r="37" spans="1:8" ht="12.95" customHeight="1" x14ac:dyDescent="0.2">
      <c r="A37" s="282">
        <v>1752</v>
      </c>
      <c r="B37" s="283" t="s">
        <v>292</v>
      </c>
      <c r="C37" s="289"/>
      <c r="D37" s="285" t="s">
        <v>17</v>
      </c>
      <c r="E37" s="289">
        <v>1</v>
      </c>
      <c r="F37" s="286">
        <f t="shared" si="2"/>
        <v>0</v>
      </c>
      <c r="G37" s="59"/>
      <c r="H37" s="37"/>
    </row>
    <row r="38" spans="1:8" ht="12.95" customHeight="1" thickBot="1" x14ac:dyDescent="0.25">
      <c r="A38" s="290">
        <v>1754</v>
      </c>
      <c r="B38" s="291" t="s">
        <v>235</v>
      </c>
      <c r="C38" s="292"/>
      <c r="D38" s="293" t="s">
        <v>17</v>
      </c>
      <c r="E38" s="292">
        <v>5</v>
      </c>
      <c r="F38" s="294">
        <f t="shared" si="2"/>
        <v>0</v>
      </c>
      <c r="G38" s="59"/>
      <c r="H38" s="37"/>
    </row>
    <row r="39" spans="1:8" ht="12.95" customHeight="1" x14ac:dyDescent="0.2">
      <c r="A39" s="40" t="s">
        <v>277</v>
      </c>
      <c r="B39" s="41"/>
      <c r="C39" s="41"/>
      <c r="D39" s="41"/>
      <c r="E39" s="41"/>
      <c r="F39" s="41"/>
      <c r="G39" s="59"/>
      <c r="H39" s="37"/>
    </row>
    <row r="40" spans="1:8" ht="12.95" customHeight="1" thickBot="1" x14ac:dyDescent="0.25">
      <c r="A40" s="42"/>
      <c r="B40" s="42"/>
      <c r="C40" s="42"/>
      <c r="D40" s="42"/>
      <c r="E40" s="42"/>
      <c r="F40" s="42"/>
      <c r="G40" s="59"/>
      <c r="H40" s="37"/>
    </row>
    <row r="41" spans="1:8" ht="12.95" customHeight="1" x14ac:dyDescent="0.2">
      <c r="A41" s="108" t="s">
        <v>26</v>
      </c>
      <c r="B41" s="109"/>
      <c r="C41" s="110"/>
      <c r="D41" s="110"/>
      <c r="E41" s="110"/>
      <c r="F41" s="111"/>
      <c r="G41" s="59"/>
      <c r="H41" s="37"/>
    </row>
    <row r="42" spans="1:8" ht="12.95" customHeight="1" x14ac:dyDescent="0.2">
      <c r="A42" s="114"/>
      <c r="B42" s="115"/>
      <c r="C42" s="115"/>
      <c r="D42" s="115"/>
      <c r="E42" s="115"/>
      <c r="F42" s="116"/>
      <c r="G42" s="59"/>
      <c r="H42" s="37"/>
    </row>
    <row r="43" spans="1:8" ht="12.95" customHeight="1" x14ac:dyDescent="0.2">
      <c r="A43" s="204" t="s">
        <v>38</v>
      </c>
      <c r="B43" s="117" t="s">
        <v>27</v>
      </c>
      <c r="C43" s="119" t="s">
        <v>21</v>
      </c>
      <c r="D43" s="119" t="s">
        <v>48</v>
      </c>
      <c r="E43" s="119" t="s">
        <v>49</v>
      </c>
      <c r="F43" s="120" t="s">
        <v>22</v>
      </c>
      <c r="G43" s="59"/>
      <c r="H43" s="37"/>
    </row>
    <row r="44" spans="1:8" ht="12.95" customHeight="1" thickBot="1" x14ac:dyDescent="0.25">
      <c r="A44" s="259"/>
      <c r="B44" s="247"/>
      <c r="C44" s="247"/>
      <c r="D44" s="247"/>
      <c r="E44" s="247"/>
      <c r="F44" s="256"/>
      <c r="G44" s="37"/>
      <c r="H44" s="37"/>
    </row>
    <row r="45" spans="1:8" ht="12.95" customHeight="1" x14ac:dyDescent="0.2">
      <c r="A45" s="277">
        <v>1762</v>
      </c>
      <c r="B45" s="278" t="s">
        <v>31</v>
      </c>
      <c r="C45" s="295"/>
      <c r="D45" s="280" t="s">
        <v>17</v>
      </c>
      <c r="E45" s="295">
        <v>6</v>
      </c>
      <c r="F45" s="281">
        <f t="shared" ref="F45" si="3">SUM(E45)*C45</f>
        <v>0</v>
      </c>
      <c r="G45" s="37"/>
      <c r="H45" s="37"/>
    </row>
    <row r="46" spans="1:8" ht="12.95" customHeight="1" x14ac:dyDescent="0.2">
      <c r="A46" s="282">
        <v>1763</v>
      </c>
      <c r="B46" s="283" t="s">
        <v>302</v>
      </c>
      <c r="C46" s="289"/>
      <c r="D46" s="285" t="s">
        <v>17</v>
      </c>
      <c r="E46" s="289">
        <v>1</v>
      </c>
      <c r="F46" s="286">
        <f>SUM(E46)*C46</f>
        <v>0</v>
      </c>
      <c r="G46" s="37"/>
      <c r="H46" s="37"/>
    </row>
    <row r="47" spans="1:8" ht="12.95" customHeight="1" x14ac:dyDescent="0.2">
      <c r="A47" s="282">
        <v>1764</v>
      </c>
      <c r="B47" s="283" t="s">
        <v>303</v>
      </c>
      <c r="C47" s="289"/>
      <c r="D47" s="285" t="s">
        <v>17</v>
      </c>
      <c r="E47" s="289">
        <v>3</v>
      </c>
      <c r="F47" s="286">
        <f>SUM(E47)*C47</f>
        <v>0</v>
      </c>
      <c r="G47" s="37"/>
      <c r="H47" s="37"/>
    </row>
    <row r="48" spans="1:8" ht="12.95" customHeight="1" x14ac:dyDescent="0.2">
      <c r="A48" s="282">
        <v>1771</v>
      </c>
      <c r="B48" s="283" t="s">
        <v>236</v>
      </c>
      <c r="C48" s="289"/>
      <c r="D48" s="285" t="s">
        <v>19</v>
      </c>
      <c r="E48" s="289">
        <v>80</v>
      </c>
      <c r="F48" s="286">
        <f>SUM(E48)*C48</f>
        <v>0</v>
      </c>
      <c r="G48" s="37"/>
      <c r="H48" s="37"/>
    </row>
    <row r="49" spans="1:8" ht="12.95" customHeight="1" x14ac:dyDescent="0.2">
      <c r="A49" s="282">
        <v>1821</v>
      </c>
      <c r="B49" s="283" t="s">
        <v>73</v>
      </c>
      <c r="C49" s="289"/>
      <c r="D49" s="285" t="s">
        <v>17</v>
      </c>
      <c r="E49" s="289">
        <v>6</v>
      </c>
      <c r="F49" s="286">
        <f t="shared" ref="F49:F58" si="4">SUM(E49)*C49</f>
        <v>0</v>
      </c>
    </row>
    <row r="50" spans="1:8" ht="12.95" customHeight="1" x14ac:dyDescent="0.2">
      <c r="A50" s="282">
        <v>2205</v>
      </c>
      <c r="B50" s="283" t="s">
        <v>237</v>
      </c>
      <c r="C50" s="289"/>
      <c r="D50" s="285" t="s">
        <v>17</v>
      </c>
      <c r="E50" s="289">
        <v>3</v>
      </c>
      <c r="F50" s="286">
        <f t="shared" si="4"/>
        <v>0</v>
      </c>
    </row>
    <row r="51" spans="1:8" ht="12.95" customHeight="1" x14ac:dyDescent="0.2">
      <c r="A51" s="282">
        <v>160000000750</v>
      </c>
      <c r="B51" s="283" t="s">
        <v>32</v>
      </c>
      <c r="C51" s="289"/>
      <c r="D51" s="285" t="s">
        <v>17</v>
      </c>
      <c r="E51" s="289">
        <v>40</v>
      </c>
      <c r="F51" s="286">
        <f t="shared" si="4"/>
        <v>0</v>
      </c>
      <c r="G51" s="31"/>
      <c r="H51" s="37"/>
    </row>
    <row r="52" spans="1:8" ht="12.95" customHeight="1" x14ac:dyDescent="0.2">
      <c r="A52" s="282">
        <v>160000000751</v>
      </c>
      <c r="B52" s="283" t="s">
        <v>33</v>
      </c>
      <c r="C52" s="289"/>
      <c r="D52" s="285" t="s">
        <v>17</v>
      </c>
      <c r="E52" s="289">
        <v>90</v>
      </c>
      <c r="F52" s="286">
        <f t="shared" si="4"/>
        <v>0</v>
      </c>
    </row>
    <row r="53" spans="1:8" ht="12.95" customHeight="1" x14ac:dyDescent="0.2">
      <c r="A53" s="282">
        <v>160000000752</v>
      </c>
      <c r="B53" s="283" t="s">
        <v>41</v>
      </c>
      <c r="C53" s="289"/>
      <c r="D53" s="285" t="s">
        <v>17</v>
      </c>
      <c r="E53" s="289">
        <v>20</v>
      </c>
      <c r="F53" s="286">
        <f t="shared" si="4"/>
        <v>0</v>
      </c>
      <c r="G53" s="31"/>
      <c r="H53" s="37"/>
    </row>
    <row r="54" spans="1:8" ht="12.95" customHeight="1" x14ac:dyDescent="0.2">
      <c r="A54" s="282">
        <v>160000000753</v>
      </c>
      <c r="B54" s="283" t="s">
        <v>34</v>
      </c>
      <c r="C54" s="289"/>
      <c r="D54" s="285" t="s">
        <v>17</v>
      </c>
      <c r="E54" s="289">
        <v>30</v>
      </c>
      <c r="F54" s="286">
        <f t="shared" si="4"/>
        <v>0</v>
      </c>
      <c r="G54" s="31"/>
      <c r="H54" s="37"/>
    </row>
    <row r="55" spans="1:8" ht="12.95" customHeight="1" x14ac:dyDescent="0.2">
      <c r="A55" s="282">
        <v>213000000058</v>
      </c>
      <c r="B55" s="283" t="s">
        <v>238</v>
      </c>
      <c r="C55" s="289"/>
      <c r="D55" s="285" t="s">
        <v>19</v>
      </c>
      <c r="E55" s="289">
        <v>30</v>
      </c>
      <c r="F55" s="286">
        <f t="shared" si="4"/>
        <v>0</v>
      </c>
      <c r="G55" s="31"/>
      <c r="H55" s="37"/>
    </row>
    <row r="56" spans="1:8" ht="12.95" customHeight="1" x14ac:dyDescent="0.2">
      <c r="A56" s="282">
        <v>213000000059</v>
      </c>
      <c r="B56" s="283" t="s">
        <v>42</v>
      </c>
      <c r="C56" s="289"/>
      <c r="D56" s="285" t="s">
        <v>19</v>
      </c>
      <c r="E56" s="289">
        <v>50</v>
      </c>
      <c r="F56" s="286">
        <f t="shared" si="4"/>
        <v>0</v>
      </c>
      <c r="G56" s="31"/>
      <c r="H56" s="37"/>
    </row>
    <row r="57" spans="1:8" ht="12.95" customHeight="1" x14ac:dyDescent="0.2">
      <c r="A57" s="282">
        <v>223000000301</v>
      </c>
      <c r="B57" s="283" t="s">
        <v>75</v>
      </c>
      <c r="C57" s="289"/>
      <c r="D57" s="285" t="s">
        <v>17</v>
      </c>
      <c r="E57" s="289">
        <v>103</v>
      </c>
      <c r="F57" s="286">
        <f t="shared" si="4"/>
        <v>0</v>
      </c>
      <c r="G57" s="31"/>
      <c r="H57" s="37"/>
    </row>
    <row r="58" spans="1:8" ht="12.95" customHeight="1" x14ac:dyDescent="0.2">
      <c r="A58" s="282">
        <v>228000000002</v>
      </c>
      <c r="B58" s="283" t="s">
        <v>239</v>
      </c>
      <c r="C58" s="289"/>
      <c r="D58" s="285" t="s">
        <v>28</v>
      </c>
      <c r="E58" s="289">
        <v>100</v>
      </c>
      <c r="F58" s="286">
        <f t="shared" si="4"/>
        <v>0</v>
      </c>
      <c r="G58" s="31"/>
      <c r="H58" s="37"/>
    </row>
    <row r="59" spans="1:8" ht="12.95" customHeight="1" x14ac:dyDescent="0.2">
      <c r="A59" s="282">
        <v>313000000140</v>
      </c>
      <c r="B59" s="283" t="s">
        <v>240</v>
      </c>
      <c r="C59" s="289"/>
      <c r="D59" s="285" t="s">
        <v>17</v>
      </c>
      <c r="E59" s="289">
        <v>1</v>
      </c>
      <c r="F59" s="286">
        <f t="shared" ref="F59:F76" si="5">SUM(E59)*C59</f>
        <v>0</v>
      </c>
      <c r="G59" s="31"/>
      <c r="H59" s="37"/>
    </row>
    <row r="60" spans="1:8" x14ac:dyDescent="0.2">
      <c r="A60" s="282">
        <v>313000000150</v>
      </c>
      <c r="B60" s="283" t="s">
        <v>241</v>
      </c>
      <c r="C60" s="289"/>
      <c r="D60" s="285" t="s">
        <v>17</v>
      </c>
      <c r="E60" s="289">
        <v>1</v>
      </c>
      <c r="F60" s="286">
        <f t="shared" si="5"/>
        <v>0</v>
      </c>
      <c r="G60" s="31"/>
      <c r="H60" s="37"/>
    </row>
    <row r="61" spans="1:8" x14ac:dyDescent="0.2">
      <c r="A61" s="282">
        <v>314100000012</v>
      </c>
      <c r="B61" s="283" t="s">
        <v>293</v>
      </c>
      <c r="C61" s="289"/>
      <c r="D61" s="285" t="s">
        <v>17</v>
      </c>
      <c r="E61" s="289">
        <v>1</v>
      </c>
      <c r="F61" s="286">
        <f t="shared" si="5"/>
        <v>0</v>
      </c>
      <c r="G61" s="31"/>
      <c r="H61" s="37"/>
    </row>
    <row r="62" spans="1:8" ht="13.5" customHeight="1" x14ac:dyDescent="0.2">
      <c r="A62" s="282">
        <v>314100000099</v>
      </c>
      <c r="B62" s="283" t="s">
        <v>242</v>
      </c>
      <c r="C62" s="289"/>
      <c r="D62" s="285" t="s">
        <v>17</v>
      </c>
      <c r="E62" s="289">
        <v>3</v>
      </c>
      <c r="F62" s="286">
        <f t="shared" si="5"/>
        <v>0</v>
      </c>
      <c r="G62" s="31"/>
      <c r="H62" s="37"/>
    </row>
    <row r="63" spans="1:8" ht="12.75" customHeight="1" x14ac:dyDescent="0.2">
      <c r="A63" s="282">
        <v>314200000036</v>
      </c>
      <c r="B63" s="283" t="s">
        <v>35</v>
      </c>
      <c r="C63" s="289"/>
      <c r="D63" s="285" t="s">
        <v>17</v>
      </c>
      <c r="E63" s="289">
        <v>64</v>
      </c>
      <c r="F63" s="286">
        <f t="shared" si="5"/>
        <v>0</v>
      </c>
      <c r="G63" s="31"/>
      <c r="H63" s="37"/>
    </row>
    <row r="64" spans="1:8" ht="12.75" customHeight="1" x14ac:dyDescent="0.2">
      <c r="A64" s="282">
        <v>314200000124</v>
      </c>
      <c r="B64" s="283" t="s">
        <v>300</v>
      </c>
      <c r="C64" s="289"/>
      <c r="D64" s="285" t="s">
        <v>17</v>
      </c>
      <c r="E64" s="289">
        <v>1</v>
      </c>
      <c r="F64" s="286">
        <f t="shared" si="5"/>
        <v>0</v>
      </c>
      <c r="G64" s="31"/>
      <c r="H64" s="37"/>
    </row>
    <row r="65" spans="1:9" ht="12.75" customHeight="1" x14ac:dyDescent="0.2">
      <c r="A65" s="282">
        <v>314200000224</v>
      </c>
      <c r="B65" s="283" t="s">
        <v>301</v>
      </c>
      <c r="C65" s="289"/>
      <c r="D65" s="285" t="s">
        <v>17</v>
      </c>
      <c r="E65" s="289">
        <v>2</v>
      </c>
      <c r="F65" s="286">
        <f t="shared" si="5"/>
        <v>0</v>
      </c>
      <c r="G65" s="31"/>
      <c r="H65" s="37"/>
    </row>
    <row r="66" spans="1:9" ht="12.75" customHeight="1" x14ac:dyDescent="0.2">
      <c r="A66" s="282">
        <v>314200000102</v>
      </c>
      <c r="B66" s="283" t="s">
        <v>43</v>
      </c>
      <c r="C66" s="289"/>
      <c r="D66" s="285" t="s">
        <v>17</v>
      </c>
      <c r="E66" s="289">
        <v>4</v>
      </c>
      <c r="F66" s="286">
        <f t="shared" si="5"/>
        <v>0</v>
      </c>
      <c r="G66" s="31"/>
      <c r="H66" s="32"/>
    </row>
    <row r="67" spans="1:9" ht="12.75" customHeight="1" x14ac:dyDescent="0.2">
      <c r="A67" s="282">
        <v>492400000077</v>
      </c>
      <c r="B67" s="283" t="s">
        <v>294</v>
      </c>
      <c r="C67" s="289"/>
      <c r="D67" s="285" t="s">
        <v>17</v>
      </c>
      <c r="E67" s="289">
        <v>3</v>
      </c>
      <c r="F67" s="286">
        <f t="shared" si="5"/>
        <v>0</v>
      </c>
      <c r="G67" s="31"/>
      <c r="H67" s="32"/>
    </row>
    <row r="68" spans="1:9" x14ac:dyDescent="0.2">
      <c r="A68" s="282">
        <v>510000000097</v>
      </c>
      <c r="B68" s="283" t="s">
        <v>243</v>
      </c>
      <c r="C68" s="289"/>
      <c r="D68" s="285" t="s">
        <v>17</v>
      </c>
      <c r="E68" s="289">
        <v>3</v>
      </c>
      <c r="F68" s="286">
        <f t="shared" si="5"/>
        <v>0</v>
      </c>
      <c r="G68" s="31"/>
      <c r="H68" s="32"/>
    </row>
    <row r="69" spans="1:9" x14ac:dyDescent="0.2">
      <c r="A69" s="282">
        <v>510000000118</v>
      </c>
      <c r="B69" s="283" t="s">
        <v>244</v>
      </c>
      <c r="C69" s="289"/>
      <c r="D69" s="285" t="s">
        <v>17</v>
      </c>
      <c r="E69" s="289">
        <v>1</v>
      </c>
      <c r="F69" s="286">
        <f t="shared" si="5"/>
        <v>0</v>
      </c>
      <c r="G69" s="31"/>
      <c r="H69" s="32"/>
    </row>
    <row r="70" spans="1:9" x14ac:dyDescent="0.2">
      <c r="A70" s="282">
        <v>510000000119</v>
      </c>
      <c r="B70" s="283" t="s">
        <v>245</v>
      </c>
      <c r="C70" s="289"/>
      <c r="D70" s="285" t="s">
        <v>17</v>
      </c>
      <c r="E70" s="289">
        <v>1</v>
      </c>
      <c r="F70" s="286">
        <f t="shared" si="5"/>
        <v>0</v>
      </c>
      <c r="G70" s="31"/>
      <c r="H70" s="32"/>
    </row>
    <row r="71" spans="1:9" ht="12.75" customHeight="1" x14ac:dyDescent="0.2">
      <c r="A71" s="282">
        <v>530000000033</v>
      </c>
      <c r="B71" s="283" t="s">
        <v>246</v>
      </c>
      <c r="C71" s="289"/>
      <c r="D71" s="285" t="s">
        <v>17</v>
      </c>
      <c r="E71" s="289">
        <v>10</v>
      </c>
      <c r="F71" s="286">
        <f t="shared" si="5"/>
        <v>0</v>
      </c>
    </row>
    <row r="72" spans="1:9" x14ac:dyDescent="0.2">
      <c r="A72" s="282">
        <v>530000000037</v>
      </c>
      <c r="B72" s="283" t="s">
        <v>247</v>
      </c>
      <c r="C72" s="289"/>
      <c r="D72" s="285" t="s">
        <v>17</v>
      </c>
      <c r="E72" s="289">
        <v>5</v>
      </c>
      <c r="F72" s="286">
        <f t="shared" si="5"/>
        <v>0</v>
      </c>
      <c r="G72" s="31"/>
      <c r="H72" s="32"/>
    </row>
    <row r="73" spans="1:9" ht="12.75" customHeight="1" x14ac:dyDescent="0.2">
      <c r="A73" s="282">
        <v>611000000412</v>
      </c>
      <c r="B73" s="296" t="s">
        <v>296</v>
      </c>
      <c r="C73" s="297"/>
      <c r="D73" s="297" t="s">
        <v>17</v>
      </c>
      <c r="E73" s="297">
        <v>24</v>
      </c>
      <c r="F73" s="286">
        <f t="shared" si="5"/>
        <v>0</v>
      </c>
      <c r="G73" s="31"/>
      <c r="H73" s="32"/>
    </row>
    <row r="74" spans="1:9" ht="12.75" customHeight="1" x14ac:dyDescent="0.2">
      <c r="A74" s="282">
        <v>612000000201</v>
      </c>
      <c r="B74" s="296" t="s">
        <v>295</v>
      </c>
      <c r="C74" s="297"/>
      <c r="D74" s="297" t="s">
        <v>17</v>
      </c>
      <c r="E74" s="297">
        <v>3</v>
      </c>
      <c r="F74" s="286">
        <f t="shared" si="5"/>
        <v>0</v>
      </c>
      <c r="G74" s="62"/>
      <c r="H74" s="79"/>
      <c r="I74" s="38"/>
    </row>
    <row r="75" spans="1:9" ht="12.75" customHeight="1" x14ac:dyDescent="0.2">
      <c r="A75" s="282">
        <v>612000000202</v>
      </c>
      <c r="B75" s="296" t="s">
        <v>297</v>
      </c>
      <c r="C75" s="297"/>
      <c r="D75" s="297" t="s">
        <v>17</v>
      </c>
      <c r="E75" s="297">
        <v>3</v>
      </c>
      <c r="F75" s="286">
        <f t="shared" si="5"/>
        <v>0</v>
      </c>
      <c r="G75" s="62"/>
      <c r="H75" s="32"/>
    </row>
    <row r="76" spans="1:9" ht="12.75" customHeight="1" thickBot="1" x14ac:dyDescent="0.25">
      <c r="A76" s="290">
        <v>612000000203</v>
      </c>
      <c r="B76" s="298" t="s">
        <v>299</v>
      </c>
      <c r="C76" s="299"/>
      <c r="D76" s="299" t="s">
        <v>17</v>
      </c>
      <c r="E76" s="299">
        <v>3</v>
      </c>
      <c r="F76" s="294">
        <f t="shared" si="5"/>
        <v>0</v>
      </c>
      <c r="G76" s="62"/>
      <c r="H76" s="32"/>
    </row>
    <row r="77" spans="1:9" x14ac:dyDescent="0.2">
      <c r="A77" s="40" t="s">
        <v>278</v>
      </c>
      <c r="B77" s="41"/>
      <c r="C77" s="41"/>
      <c r="D77" s="41"/>
      <c r="E77" s="41"/>
      <c r="F77" s="41"/>
      <c r="G77" s="31"/>
      <c r="H77" s="32"/>
    </row>
    <row r="78" spans="1:9" ht="13.5" thickBot="1" x14ac:dyDescent="0.25">
      <c r="A78" s="42"/>
      <c r="B78" s="42"/>
      <c r="C78" s="42"/>
      <c r="D78" s="42"/>
      <c r="E78" s="42"/>
      <c r="F78" s="42"/>
      <c r="G78" s="31"/>
      <c r="H78" s="32"/>
    </row>
    <row r="79" spans="1:9" x14ac:dyDescent="0.2">
      <c r="A79" s="108" t="s">
        <v>26</v>
      </c>
      <c r="B79" s="109"/>
      <c r="C79" s="110"/>
      <c r="D79" s="110"/>
      <c r="E79" s="110"/>
      <c r="F79" s="111"/>
      <c r="G79" s="31"/>
      <c r="H79" s="32"/>
    </row>
    <row r="80" spans="1:9" x14ac:dyDescent="0.2">
      <c r="A80" s="114"/>
      <c r="B80" s="115"/>
      <c r="C80" s="115"/>
      <c r="D80" s="115"/>
      <c r="E80" s="115"/>
      <c r="F80" s="116"/>
      <c r="G80" s="31"/>
      <c r="H80" s="32"/>
    </row>
    <row r="81" spans="1:8" x14ac:dyDescent="0.2">
      <c r="A81" s="204" t="s">
        <v>38</v>
      </c>
      <c r="B81" s="117" t="s">
        <v>27</v>
      </c>
      <c r="C81" s="119" t="s">
        <v>21</v>
      </c>
      <c r="D81" s="119" t="s">
        <v>48</v>
      </c>
      <c r="E81" s="119" t="s">
        <v>49</v>
      </c>
      <c r="F81" s="120" t="s">
        <v>22</v>
      </c>
      <c r="G81" s="31"/>
      <c r="H81" s="32"/>
    </row>
    <row r="82" spans="1:8" x14ac:dyDescent="0.2">
      <c r="A82" s="259"/>
      <c r="B82" s="247"/>
      <c r="C82" s="247"/>
      <c r="D82" s="247"/>
      <c r="E82" s="247"/>
      <c r="F82" s="256"/>
      <c r="G82" s="31"/>
      <c r="H82" s="32"/>
    </row>
    <row r="83" spans="1:8" x14ac:dyDescent="0.2">
      <c r="A83" s="282">
        <v>612000000204</v>
      </c>
      <c r="B83" s="296" t="s">
        <v>298</v>
      </c>
      <c r="C83" s="297"/>
      <c r="D83" s="297" t="s">
        <v>17</v>
      </c>
      <c r="E83" s="297">
        <v>3</v>
      </c>
      <c r="F83" s="286">
        <f t="shared" ref="F83" si="6">SUM(E83)*C83</f>
        <v>0</v>
      </c>
      <c r="G83" s="31"/>
      <c r="H83" s="32"/>
    </row>
    <row r="84" spans="1:8" x14ac:dyDescent="0.2">
      <c r="A84" s="282">
        <v>612000000808</v>
      </c>
      <c r="B84" s="296" t="s">
        <v>305</v>
      </c>
      <c r="C84" s="297"/>
      <c r="D84" s="297" t="s">
        <v>17</v>
      </c>
      <c r="E84" s="297">
        <v>3</v>
      </c>
      <c r="F84" s="286">
        <f>SUM(E84)*C84</f>
        <v>0</v>
      </c>
      <c r="G84" s="31"/>
      <c r="H84" s="32"/>
    </row>
    <row r="85" spans="1:8" x14ac:dyDescent="0.2">
      <c r="A85" s="282">
        <v>612000000925</v>
      </c>
      <c r="B85" s="296" t="s">
        <v>306</v>
      </c>
      <c r="C85" s="297"/>
      <c r="D85" s="297" t="s">
        <v>17</v>
      </c>
      <c r="E85" s="297">
        <v>1</v>
      </c>
      <c r="F85" s="286">
        <f t="shared" ref="F85" si="7">SUM(E85)*C85</f>
        <v>0</v>
      </c>
      <c r="G85" s="31"/>
      <c r="H85" s="32"/>
    </row>
    <row r="86" spans="1:8" x14ac:dyDescent="0.2">
      <c r="A86" s="282">
        <v>612000000926</v>
      </c>
      <c r="B86" s="296" t="s">
        <v>307</v>
      </c>
      <c r="C86" s="297"/>
      <c r="D86" s="297" t="s">
        <v>17</v>
      </c>
      <c r="E86" s="297">
        <v>1</v>
      </c>
      <c r="F86" s="286">
        <f t="shared" ref="F86" si="8">SUM(E86)*C86</f>
        <v>0</v>
      </c>
      <c r="G86" s="31"/>
      <c r="H86" s="32"/>
    </row>
    <row r="87" spans="1:8" ht="13.5" thickBot="1" x14ac:dyDescent="0.25">
      <c r="A87" s="290">
        <v>737000000101</v>
      </c>
      <c r="B87" s="291" t="s">
        <v>248</v>
      </c>
      <c r="C87" s="292"/>
      <c r="D87" s="293" t="s">
        <v>17</v>
      </c>
      <c r="E87" s="292">
        <v>2</v>
      </c>
      <c r="F87" s="294">
        <f>SUM(E87)*C87</f>
        <v>0</v>
      </c>
      <c r="G87" s="31"/>
    </row>
    <row r="88" spans="1:8" ht="15.75" thickBot="1" x14ac:dyDescent="0.3">
      <c r="A88" s="122" t="s">
        <v>56</v>
      </c>
      <c r="B88" s="123"/>
      <c r="C88" s="124"/>
      <c r="D88" s="124"/>
      <c r="E88" s="124"/>
      <c r="F88" s="269">
        <f>SUM(F7:F87)</f>
        <v>0</v>
      </c>
      <c r="G88" s="31"/>
    </row>
    <row r="89" spans="1:8" x14ac:dyDescent="0.2">
      <c r="A89" s="273"/>
      <c r="B89" s="274"/>
      <c r="C89" s="275"/>
      <c r="D89" s="275"/>
      <c r="E89" s="275"/>
      <c r="F89" s="64"/>
      <c r="G89" s="31"/>
    </row>
    <row r="90" spans="1:8" x14ac:dyDescent="0.2">
      <c r="G90" s="31"/>
    </row>
    <row r="91" spans="1:8" x14ac:dyDescent="0.2">
      <c r="G91" s="31"/>
    </row>
    <row r="92" spans="1:8" x14ac:dyDescent="0.2">
      <c r="G92" s="31"/>
    </row>
    <row r="93" spans="1:8" x14ac:dyDescent="0.2">
      <c r="G93" s="31"/>
      <c r="H93" s="32"/>
    </row>
    <row r="94" spans="1:8" x14ac:dyDescent="0.2">
      <c r="G94" s="31"/>
      <c r="H94" s="32"/>
    </row>
    <row r="95" spans="1:8" x14ac:dyDescent="0.2">
      <c r="G95" s="31"/>
      <c r="H95" s="32"/>
    </row>
    <row r="96" spans="1:8" x14ac:dyDescent="0.2">
      <c r="G96" s="31"/>
      <c r="H96" s="32"/>
    </row>
    <row r="97" spans="7:8" x14ac:dyDescent="0.2">
      <c r="G97" s="31"/>
      <c r="H97" s="32"/>
    </row>
    <row r="98" spans="7:8" x14ac:dyDescent="0.2">
      <c r="G98" s="31"/>
      <c r="H98" s="32"/>
    </row>
    <row r="99" spans="7:8" x14ac:dyDescent="0.2">
      <c r="G99" s="31"/>
      <c r="H99" s="32"/>
    </row>
    <row r="100" spans="7:8" x14ac:dyDescent="0.2">
      <c r="G100" s="31"/>
      <c r="H100" s="32"/>
    </row>
    <row r="101" spans="7:8" x14ac:dyDescent="0.2">
      <c r="G101" s="31"/>
      <c r="H101" s="32"/>
    </row>
    <row r="102" spans="7:8" x14ac:dyDescent="0.2">
      <c r="G102" s="31"/>
      <c r="H102" s="32"/>
    </row>
    <row r="103" spans="7:8" x14ac:dyDescent="0.2">
      <c r="G103" s="31"/>
      <c r="H103" s="32"/>
    </row>
    <row r="104" spans="7:8" x14ac:dyDescent="0.2">
      <c r="G104" s="31"/>
      <c r="H104" s="32"/>
    </row>
    <row r="105" spans="7:8" x14ac:dyDescent="0.2">
      <c r="G105" s="31"/>
      <c r="H105" s="32"/>
    </row>
    <row r="106" spans="7:8" x14ac:dyDescent="0.2">
      <c r="G106" s="31"/>
      <c r="H106" s="32"/>
    </row>
    <row r="107" spans="7:8" x14ac:dyDescent="0.2">
      <c r="G107" s="31"/>
      <c r="H107" s="32"/>
    </row>
    <row r="108" spans="7:8" x14ac:dyDescent="0.2">
      <c r="G108" s="31"/>
      <c r="H108" s="32"/>
    </row>
    <row r="109" spans="7:8" x14ac:dyDescent="0.2">
      <c r="G109" s="31"/>
      <c r="H109" s="32"/>
    </row>
    <row r="110" spans="7:8" x14ac:dyDescent="0.2">
      <c r="G110" s="31"/>
      <c r="H110" s="32"/>
    </row>
    <row r="111" spans="7:8" x14ac:dyDescent="0.2">
      <c r="G111" s="31"/>
      <c r="H111" s="32"/>
    </row>
    <row r="112" spans="7:8" x14ac:dyDescent="0.2">
      <c r="G112" s="31"/>
      <c r="H112" s="32"/>
    </row>
    <row r="113" spans="1:8" x14ac:dyDescent="0.2">
      <c r="G113" s="31"/>
      <c r="H113" s="32"/>
    </row>
    <row r="114" spans="1:8" x14ac:dyDescent="0.2">
      <c r="G114" s="31"/>
      <c r="H114" s="32"/>
    </row>
    <row r="115" spans="1:8" x14ac:dyDescent="0.2">
      <c r="A115" s="52" t="s">
        <v>276</v>
      </c>
      <c r="B115" s="31"/>
      <c r="C115" s="31"/>
      <c r="D115" s="31"/>
      <c r="E115" s="31"/>
      <c r="F115" s="31"/>
      <c r="G115" s="31"/>
      <c r="H115" s="32"/>
    </row>
    <row r="116" spans="1:8" ht="13.5" thickBot="1" x14ac:dyDescent="0.25">
      <c r="A116" s="53"/>
      <c r="B116" s="31"/>
      <c r="C116" s="31"/>
      <c r="D116" s="31"/>
      <c r="E116" s="31"/>
      <c r="F116" s="31"/>
      <c r="G116" s="31"/>
      <c r="H116" s="32"/>
    </row>
    <row r="117" spans="1:8" x14ac:dyDescent="0.2">
      <c r="A117" s="108" t="s">
        <v>50</v>
      </c>
      <c r="B117" s="92"/>
      <c r="C117" s="92"/>
      <c r="D117" s="92"/>
      <c r="E117" s="92"/>
      <c r="F117" s="93"/>
      <c r="G117" s="31"/>
      <c r="H117" s="32"/>
    </row>
    <row r="118" spans="1:8" x14ac:dyDescent="0.2">
      <c r="A118" s="134"/>
      <c r="B118" s="73"/>
      <c r="C118" s="73"/>
      <c r="D118" s="73"/>
      <c r="E118" s="73"/>
      <c r="F118" s="211"/>
      <c r="G118" s="31"/>
      <c r="H118" s="32"/>
    </row>
    <row r="119" spans="1:8" x14ac:dyDescent="0.2">
      <c r="A119" s="129" t="s">
        <v>38</v>
      </c>
      <c r="B119" s="136" t="s">
        <v>51</v>
      </c>
      <c r="C119" s="212" t="s">
        <v>21</v>
      </c>
      <c r="D119" s="212" t="s">
        <v>52</v>
      </c>
      <c r="E119" s="212" t="s">
        <v>49</v>
      </c>
      <c r="F119" s="213" t="s">
        <v>22</v>
      </c>
      <c r="G119" s="31"/>
      <c r="H119" s="32"/>
    </row>
    <row r="120" spans="1:8" ht="13.5" thickBot="1" x14ac:dyDescent="0.25">
      <c r="A120" s="259"/>
      <c r="B120" s="247"/>
      <c r="C120" s="247"/>
      <c r="D120" s="247"/>
      <c r="E120" s="247"/>
      <c r="F120" s="256"/>
      <c r="G120" s="31"/>
      <c r="H120" s="32"/>
    </row>
    <row r="121" spans="1:8" x14ac:dyDescent="0.2">
      <c r="A121" s="277">
        <v>111114000</v>
      </c>
      <c r="B121" s="300" t="s">
        <v>249</v>
      </c>
      <c r="C121" s="279"/>
      <c r="D121" s="280" t="s">
        <v>19</v>
      </c>
      <c r="E121" s="279">
        <v>80</v>
      </c>
      <c r="F121" s="281">
        <f t="shared" ref="F121:F134" si="9">SUM(E121)*C121</f>
        <v>0</v>
      </c>
      <c r="G121" s="31"/>
      <c r="H121" s="32"/>
    </row>
    <row r="122" spans="1:8" x14ac:dyDescent="0.2">
      <c r="A122" s="282">
        <v>207000001</v>
      </c>
      <c r="B122" s="301" t="s">
        <v>81</v>
      </c>
      <c r="C122" s="284"/>
      <c r="D122" s="285" t="s">
        <v>18</v>
      </c>
      <c r="E122" s="284">
        <v>5</v>
      </c>
      <c r="F122" s="286">
        <f t="shared" si="9"/>
        <v>0</v>
      </c>
      <c r="G122" s="31"/>
      <c r="H122" s="32"/>
    </row>
    <row r="123" spans="1:8" x14ac:dyDescent="0.2">
      <c r="A123" s="282">
        <v>207000002</v>
      </c>
      <c r="B123" s="301" t="s">
        <v>250</v>
      </c>
      <c r="C123" s="284"/>
      <c r="D123" s="285" t="s">
        <v>18</v>
      </c>
      <c r="E123" s="284">
        <v>2</v>
      </c>
      <c r="F123" s="286">
        <f t="shared" si="9"/>
        <v>0</v>
      </c>
      <c r="G123" s="31"/>
      <c r="H123" s="32"/>
    </row>
    <row r="124" spans="1:8" ht="12.75" customHeight="1" x14ac:dyDescent="0.2">
      <c r="A124" s="282">
        <v>210010002</v>
      </c>
      <c r="B124" s="301" t="s">
        <v>251</v>
      </c>
      <c r="C124" s="284"/>
      <c r="D124" s="285" t="s">
        <v>19</v>
      </c>
      <c r="E124" s="284">
        <v>30</v>
      </c>
      <c r="F124" s="286">
        <f t="shared" si="9"/>
        <v>0</v>
      </c>
    </row>
    <row r="125" spans="1:8" x14ac:dyDescent="0.2">
      <c r="A125" s="282">
        <v>210010003</v>
      </c>
      <c r="B125" s="301" t="s">
        <v>82</v>
      </c>
      <c r="C125" s="284"/>
      <c r="D125" s="285" t="s">
        <v>19</v>
      </c>
      <c r="E125" s="284">
        <v>50</v>
      </c>
      <c r="F125" s="286">
        <f t="shared" si="9"/>
        <v>0</v>
      </c>
    </row>
    <row r="126" spans="1:8" x14ac:dyDescent="0.2">
      <c r="A126" s="282">
        <v>210010301</v>
      </c>
      <c r="B126" s="301" t="s">
        <v>83</v>
      </c>
      <c r="C126" s="284"/>
      <c r="D126" s="285" t="s">
        <v>17</v>
      </c>
      <c r="E126" s="284">
        <v>103</v>
      </c>
      <c r="F126" s="286">
        <f t="shared" si="9"/>
        <v>0</v>
      </c>
      <c r="G126" s="31"/>
      <c r="H126" s="32"/>
    </row>
    <row r="127" spans="1:8" x14ac:dyDescent="0.2">
      <c r="A127" s="282">
        <v>210010311</v>
      </c>
      <c r="B127" s="301" t="s">
        <v>252</v>
      </c>
      <c r="C127" s="284"/>
      <c r="D127" s="285" t="s">
        <v>17</v>
      </c>
      <c r="E127" s="284">
        <v>3</v>
      </c>
      <c r="F127" s="286">
        <f t="shared" si="9"/>
        <v>0</v>
      </c>
    </row>
    <row r="128" spans="1:8" x14ac:dyDescent="0.2">
      <c r="A128" s="282">
        <v>210010312</v>
      </c>
      <c r="B128" s="301" t="s">
        <v>253</v>
      </c>
      <c r="C128" s="284"/>
      <c r="D128" s="285" t="s">
        <v>17</v>
      </c>
      <c r="E128" s="284">
        <v>3</v>
      </c>
      <c r="F128" s="286">
        <f t="shared" si="9"/>
        <v>0</v>
      </c>
      <c r="G128" s="31"/>
      <c r="H128" s="32"/>
    </row>
    <row r="129" spans="1:8" x14ac:dyDescent="0.2">
      <c r="A129" s="282">
        <v>210010313</v>
      </c>
      <c r="B129" s="301" t="s">
        <v>167</v>
      </c>
      <c r="C129" s="284"/>
      <c r="D129" s="285" t="s">
        <v>17</v>
      </c>
      <c r="E129" s="284">
        <v>4</v>
      </c>
      <c r="F129" s="286">
        <f t="shared" si="9"/>
        <v>0</v>
      </c>
      <c r="G129" s="31"/>
      <c r="H129" s="32"/>
    </row>
    <row r="130" spans="1:8" x14ac:dyDescent="0.2">
      <c r="A130" s="282">
        <v>210010321</v>
      </c>
      <c r="B130" s="301" t="s">
        <v>84</v>
      </c>
      <c r="C130" s="284"/>
      <c r="D130" s="285" t="s">
        <v>17</v>
      </c>
      <c r="E130" s="284">
        <v>3</v>
      </c>
      <c r="F130" s="286">
        <f t="shared" si="9"/>
        <v>0</v>
      </c>
      <c r="G130" s="31"/>
      <c r="H130" s="32"/>
    </row>
    <row r="131" spans="1:8" x14ac:dyDescent="0.2">
      <c r="A131" s="282">
        <v>210010322</v>
      </c>
      <c r="B131" s="301" t="s">
        <v>85</v>
      </c>
      <c r="C131" s="284"/>
      <c r="D131" s="285" t="s">
        <v>17</v>
      </c>
      <c r="E131" s="284">
        <v>3</v>
      </c>
      <c r="F131" s="286">
        <f t="shared" si="9"/>
        <v>0</v>
      </c>
      <c r="G131" s="31"/>
      <c r="H131" s="32"/>
    </row>
    <row r="132" spans="1:8" x14ac:dyDescent="0.2">
      <c r="A132" s="282">
        <v>210100001</v>
      </c>
      <c r="B132" s="301" t="s">
        <v>86</v>
      </c>
      <c r="C132" s="284"/>
      <c r="D132" s="285" t="s">
        <v>17</v>
      </c>
      <c r="E132" s="284">
        <v>102</v>
      </c>
      <c r="F132" s="286">
        <f t="shared" si="9"/>
        <v>0</v>
      </c>
      <c r="G132" s="31"/>
      <c r="H132" s="32"/>
    </row>
    <row r="133" spans="1:8" x14ac:dyDescent="0.2">
      <c r="A133" s="282">
        <v>210100002</v>
      </c>
      <c r="B133" s="301" t="s">
        <v>168</v>
      </c>
      <c r="C133" s="284"/>
      <c r="D133" s="285" t="s">
        <v>17</v>
      </c>
      <c r="E133" s="284">
        <v>1</v>
      </c>
      <c r="F133" s="286">
        <f t="shared" si="9"/>
        <v>0</v>
      </c>
      <c r="G133" s="31"/>
      <c r="H133" s="32"/>
    </row>
    <row r="134" spans="1:8" x14ac:dyDescent="0.2">
      <c r="A134" s="282">
        <v>210100003</v>
      </c>
      <c r="B134" s="301" t="s">
        <v>87</v>
      </c>
      <c r="C134" s="284"/>
      <c r="D134" s="285" t="s">
        <v>17</v>
      </c>
      <c r="E134" s="284">
        <v>8</v>
      </c>
      <c r="F134" s="286">
        <f t="shared" si="9"/>
        <v>0</v>
      </c>
      <c r="G134" s="31"/>
      <c r="H134" s="32"/>
    </row>
    <row r="135" spans="1:8" x14ac:dyDescent="0.2">
      <c r="A135" s="282">
        <v>221110004</v>
      </c>
      <c r="B135" s="301" t="s">
        <v>308</v>
      </c>
      <c r="C135" s="284"/>
      <c r="D135" s="285" t="s">
        <v>17</v>
      </c>
      <c r="E135" s="284">
        <v>1</v>
      </c>
      <c r="F135" s="286">
        <f t="shared" ref="F135:F140" si="10">SUM(E135)*C135</f>
        <v>0</v>
      </c>
      <c r="G135" s="31"/>
      <c r="H135" s="32"/>
    </row>
    <row r="136" spans="1:8" x14ac:dyDescent="0.2">
      <c r="A136" s="282">
        <v>210110040</v>
      </c>
      <c r="B136" s="301" t="s">
        <v>315</v>
      </c>
      <c r="C136" s="284"/>
      <c r="D136" s="285" t="s">
        <v>17</v>
      </c>
      <c r="E136" s="284">
        <v>3</v>
      </c>
      <c r="F136" s="286">
        <f t="shared" si="10"/>
        <v>0</v>
      </c>
      <c r="G136" s="31"/>
      <c r="H136" s="32"/>
    </row>
    <row r="137" spans="1:8" x14ac:dyDescent="0.2">
      <c r="A137" s="282">
        <v>210110041</v>
      </c>
      <c r="B137" s="301" t="s">
        <v>254</v>
      </c>
      <c r="C137" s="284"/>
      <c r="D137" s="285" t="s">
        <v>17</v>
      </c>
      <c r="E137" s="284">
        <v>1</v>
      </c>
      <c r="F137" s="286">
        <f t="shared" si="10"/>
        <v>0</v>
      </c>
      <c r="G137" s="31"/>
      <c r="H137" s="32"/>
    </row>
    <row r="138" spans="1:8" x14ac:dyDescent="0.2">
      <c r="A138" s="282">
        <v>210110045</v>
      </c>
      <c r="B138" s="301" t="s">
        <v>88</v>
      </c>
      <c r="C138" s="284"/>
      <c r="D138" s="285" t="s">
        <v>17</v>
      </c>
      <c r="E138" s="284">
        <v>7</v>
      </c>
      <c r="F138" s="286">
        <f t="shared" si="10"/>
        <v>0</v>
      </c>
      <c r="G138" s="31"/>
      <c r="H138" s="32"/>
    </row>
    <row r="139" spans="1:8" x14ac:dyDescent="0.2">
      <c r="A139" s="282">
        <v>210110052</v>
      </c>
      <c r="B139" s="301" t="s">
        <v>169</v>
      </c>
      <c r="C139" s="284"/>
      <c r="D139" s="285" t="s">
        <v>17</v>
      </c>
      <c r="E139" s="284">
        <v>80</v>
      </c>
      <c r="F139" s="286">
        <f t="shared" si="10"/>
        <v>0</v>
      </c>
      <c r="G139" s="31"/>
      <c r="H139" s="32"/>
    </row>
    <row r="140" spans="1:8" x14ac:dyDescent="0.2">
      <c r="A140" s="282">
        <v>210110083</v>
      </c>
      <c r="B140" s="301" t="s">
        <v>255</v>
      </c>
      <c r="C140" s="284"/>
      <c r="D140" s="285" t="s">
        <v>17</v>
      </c>
      <c r="E140" s="284">
        <v>2</v>
      </c>
      <c r="F140" s="286">
        <f t="shared" si="10"/>
        <v>0</v>
      </c>
      <c r="G140" s="31"/>
      <c r="H140" s="32"/>
    </row>
    <row r="141" spans="1:8" x14ac:dyDescent="0.2">
      <c r="A141" s="282">
        <v>210111002</v>
      </c>
      <c r="B141" s="301" t="s">
        <v>309</v>
      </c>
      <c r="C141" s="284"/>
      <c r="D141" s="285" t="s">
        <v>17</v>
      </c>
      <c r="E141" s="284">
        <v>2</v>
      </c>
      <c r="F141" s="286">
        <f t="shared" ref="F141" si="11">SUM(E141)*C141</f>
        <v>0</v>
      </c>
      <c r="G141" s="31"/>
      <c r="H141" s="32"/>
    </row>
    <row r="142" spans="1:8" x14ac:dyDescent="0.2">
      <c r="A142" s="282">
        <v>210111012</v>
      </c>
      <c r="B142" s="301" t="s">
        <v>89</v>
      </c>
      <c r="C142" s="284"/>
      <c r="D142" s="285" t="s">
        <v>17</v>
      </c>
      <c r="E142" s="284">
        <v>67</v>
      </c>
      <c r="F142" s="286">
        <f>SUM(E142)*C142</f>
        <v>0</v>
      </c>
      <c r="G142" s="31"/>
      <c r="H142" s="32"/>
    </row>
    <row r="143" spans="1:8" x14ac:dyDescent="0.2">
      <c r="A143" s="282">
        <v>210115004</v>
      </c>
      <c r="B143" s="301" t="s">
        <v>90</v>
      </c>
      <c r="C143" s="284"/>
      <c r="D143" s="285" t="s">
        <v>17</v>
      </c>
      <c r="E143" s="284">
        <v>1</v>
      </c>
      <c r="F143" s="286">
        <f>SUM(E143)*C143</f>
        <v>0</v>
      </c>
      <c r="G143" s="31"/>
      <c r="H143" s="32"/>
    </row>
    <row r="144" spans="1:8" x14ac:dyDescent="0.2">
      <c r="A144" s="282">
        <v>210115006</v>
      </c>
      <c r="B144" s="301" t="s">
        <v>314</v>
      </c>
      <c r="C144" s="284"/>
      <c r="D144" s="285" t="s">
        <v>17</v>
      </c>
      <c r="E144" s="284">
        <v>1</v>
      </c>
      <c r="F144" s="286">
        <f>SUM(E144)*C144</f>
        <v>0</v>
      </c>
      <c r="G144" s="31"/>
      <c r="H144" s="32"/>
    </row>
    <row r="145" spans="1:8" x14ac:dyDescent="0.2">
      <c r="A145" s="282">
        <v>210115008</v>
      </c>
      <c r="B145" s="301" t="s">
        <v>256</v>
      </c>
      <c r="C145" s="284"/>
      <c r="D145" s="285" t="s">
        <v>17</v>
      </c>
      <c r="E145" s="284">
        <v>1</v>
      </c>
      <c r="F145" s="286">
        <f t="shared" ref="F145:F146" si="12">SUM(E145)*C145</f>
        <v>0</v>
      </c>
      <c r="G145" s="31"/>
      <c r="H145" s="32"/>
    </row>
    <row r="146" spans="1:8" x14ac:dyDescent="0.2">
      <c r="A146" s="282">
        <v>210115014</v>
      </c>
      <c r="B146" s="301" t="s">
        <v>91</v>
      </c>
      <c r="C146" s="284"/>
      <c r="D146" s="285" t="s">
        <v>17</v>
      </c>
      <c r="E146" s="284">
        <v>1</v>
      </c>
      <c r="F146" s="286">
        <f t="shared" si="12"/>
        <v>0</v>
      </c>
      <c r="G146" s="31"/>
      <c r="H146" s="32"/>
    </row>
    <row r="147" spans="1:8" x14ac:dyDescent="0.2">
      <c r="A147" s="282">
        <v>210115021</v>
      </c>
      <c r="B147" s="301" t="s">
        <v>316</v>
      </c>
      <c r="C147" s="284"/>
      <c r="D147" s="285" t="s">
        <v>17</v>
      </c>
      <c r="E147" s="284">
        <v>1</v>
      </c>
      <c r="F147" s="286">
        <f t="shared" ref="F147:F152" si="13">SUM(E147)*C147</f>
        <v>0</v>
      </c>
      <c r="G147" s="62"/>
      <c r="H147" s="32"/>
    </row>
    <row r="148" spans="1:8" x14ac:dyDescent="0.2">
      <c r="A148" s="282">
        <v>210115067</v>
      </c>
      <c r="B148" s="301" t="s">
        <v>257</v>
      </c>
      <c r="C148" s="284"/>
      <c r="D148" s="285" t="s">
        <v>17</v>
      </c>
      <c r="E148" s="284">
        <v>1</v>
      </c>
      <c r="F148" s="286">
        <f t="shared" si="13"/>
        <v>0</v>
      </c>
      <c r="G148" s="62"/>
      <c r="H148" s="32"/>
    </row>
    <row r="149" spans="1:8" x14ac:dyDescent="0.2">
      <c r="A149" s="282">
        <v>210140461</v>
      </c>
      <c r="B149" s="301" t="s">
        <v>258</v>
      </c>
      <c r="C149" s="284"/>
      <c r="D149" s="285" t="s">
        <v>17</v>
      </c>
      <c r="E149" s="284">
        <v>3</v>
      </c>
      <c r="F149" s="286">
        <f t="shared" si="13"/>
        <v>0</v>
      </c>
      <c r="G149" s="62"/>
      <c r="H149" s="32"/>
    </row>
    <row r="150" spans="1:8" x14ac:dyDescent="0.2">
      <c r="A150" s="282">
        <v>210140651</v>
      </c>
      <c r="B150" s="301" t="s">
        <v>259</v>
      </c>
      <c r="C150" s="284"/>
      <c r="D150" s="285" t="s">
        <v>17</v>
      </c>
      <c r="E150" s="284">
        <v>3</v>
      </c>
      <c r="F150" s="286">
        <f t="shared" si="13"/>
        <v>0</v>
      </c>
      <c r="G150" s="62"/>
      <c r="H150" s="32"/>
    </row>
    <row r="151" spans="1:8" x14ac:dyDescent="0.2">
      <c r="A151" s="282">
        <v>210190009</v>
      </c>
      <c r="B151" s="301" t="s">
        <v>310</v>
      </c>
      <c r="C151" s="284"/>
      <c r="D151" s="285" t="s">
        <v>17</v>
      </c>
      <c r="E151" s="284">
        <v>1</v>
      </c>
      <c r="F151" s="286">
        <f t="shared" si="13"/>
        <v>0</v>
      </c>
      <c r="G151" s="62"/>
      <c r="H151" s="32"/>
    </row>
    <row r="152" spans="1:8" ht="13.5" thickBot="1" x14ac:dyDescent="0.25">
      <c r="A152" s="290">
        <v>210192721</v>
      </c>
      <c r="B152" s="302" t="s">
        <v>92</v>
      </c>
      <c r="C152" s="303"/>
      <c r="D152" s="293" t="s">
        <v>17</v>
      </c>
      <c r="E152" s="303">
        <v>39</v>
      </c>
      <c r="F152" s="294">
        <f t="shared" si="13"/>
        <v>0</v>
      </c>
      <c r="G152" s="62"/>
      <c r="H152" s="32"/>
    </row>
    <row r="153" spans="1:8" x14ac:dyDescent="0.2">
      <c r="A153" s="40" t="s">
        <v>277</v>
      </c>
      <c r="B153" s="68"/>
      <c r="C153" s="58"/>
      <c r="D153" s="57"/>
      <c r="E153" s="57"/>
      <c r="F153" s="57"/>
      <c r="G153" s="31"/>
      <c r="H153" s="32"/>
    </row>
    <row r="154" spans="1:8" ht="13.5" thickBot="1" x14ac:dyDescent="0.25">
      <c r="A154" s="53"/>
      <c r="B154" s="31"/>
      <c r="C154" s="31"/>
      <c r="D154" s="31"/>
      <c r="E154" s="31"/>
      <c r="F154" s="31"/>
      <c r="G154" s="31"/>
      <c r="H154" s="32"/>
    </row>
    <row r="155" spans="1:8" x14ac:dyDescent="0.2">
      <c r="A155" s="108" t="s">
        <v>50</v>
      </c>
      <c r="B155" s="128"/>
      <c r="C155" s="205"/>
      <c r="D155" s="206"/>
      <c r="E155" s="206"/>
      <c r="F155" s="207"/>
      <c r="G155" s="31"/>
      <c r="H155" s="32"/>
    </row>
    <row r="156" spans="1:8" x14ac:dyDescent="0.2">
      <c r="A156" s="134"/>
      <c r="B156" s="135"/>
      <c r="C156" s="208"/>
      <c r="D156" s="209"/>
      <c r="E156" s="209"/>
      <c r="F156" s="210"/>
      <c r="G156" s="31"/>
      <c r="H156" s="32"/>
    </row>
    <row r="157" spans="1:8" x14ac:dyDescent="0.2">
      <c r="A157" s="129" t="s">
        <v>38</v>
      </c>
      <c r="B157" s="136" t="s">
        <v>51</v>
      </c>
      <c r="C157" s="215" t="s">
        <v>21</v>
      </c>
      <c r="D157" s="215" t="s">
        <v>52</v>
      </c>
      <c r="E157" s="215" t="s">
        <v>49</v>
      </c>
      <c r="F157" s="137" t="s">
        <v>22</v>
      </c>
      <c r="G157" s="31"/>
      <c r="H157" s="32"/>
    </row>
    <row r="158" spans="1:8" ht="13.5" thickBot="1" x14ac:dyDescent="0.25">
      <c r="A158" s="113"/>
      <c r="B158" s="214"/>
      <c r="C158" s="203"/>
      <c r="D158" s="203"/>
      <c r="E158" s="203"/>
      <c r="F158" s="216"/>
      <c r="G158" s="31"/>
      <c r="H158" s="32"/>
    </row>
    <row r="159" spans="1:8" x14ac:dyDescent="0.2">
      <c r="A159" s="277">
        <v>210192722</v>
      </c>
      <c r="B159" s="300" t="s">
        <v>93</v>
      </c>
      <c r="C159" s="279"/>
      <c r="D159" s="280" t="s">
        <v>17</v>
      </c>
      <c r="E159" s="279">
        <v>41</v>
      </c>
      <c r="F159" s="281">
        <f t="shared" ref="F159:F160" si="14">SUM(E159)*C159</f>
        <v>0</v>
      </c>
      <c r="G159" s="31"/>
      <c r="H159" s="32"/>
    </row>
    <row r="160" spans="1:8" x14ac:dyDescent="0.2">
      <c r="A160" s="282">
        <v>210192723</v>
      </c>
      <c r="B160" s="301" t="s">
        <v>94</v>
      </c>
      <c r="C160" s="284"/>
      <c r="D160" s="285" t="s">
        <v>17</v>
      </c>
      <c r="E160" s="284">
        <v>54</v>
      </c>
      <c r="F160" s="286">
        <f t="shared" si="14"/>
        <v>0</v>
      </c>
      <c r="G160" s="31"/>
      <c r="H160" s="32"/>
    </row>
    <row r="161" spans="1:13" x14ac:dyDescent="0.2">
      <c r="A161" s="287">
        <v>210205654</v>
      </c>
      <c r="B161" s="304" t="s">
        <v>311</v>
      </c>
      <c r="C161" s="285"/>
      <c r="D161" s="305" t="s">
        <v>17</v>
      </c>
      <c r="E161" s="306">
        <v>24</v>
      </c>
      <c r="F161" s="286">
        <f t="shared" ref="F161:F179" si="15">SUM(E161)*C161</f>
        <v>0</v>
      </c>
      <c r="G161" s="31"/>
      <c r="H161" s="32"/>
    </row>
    <row r="162" spans="1:13" x14ac:dyDescent="0.2">
      <c r="A162" s="287">
        <v>210205655</v>
      </c>
      <c r="B162" s="304" t="s">
        <v>312</v>
      </c>
      <c r="C162" s="307"/>
      <c r="D162" s="297" t="s">
        <v>17</v>
      </c>
      <c r="E162" s="289">
        <v>3</v>
      </c>
      <c r="F162" s="286">
        <f t="shared" si="15"/>
        <v>0</v>
      </c>
    </row>
    <row r="163" spans="1:13" x14ac:dyDescent="0.2">
      <c r="A163" s="287">
        <v>210205656</v>
      </c>
      <c r="B163" s="304" t="s">
        <v>313</v>
      </c>
      <c r="C163" s="307"/>
      <c r="D163" s="297" t="s">
        <v>17</v>
      </c>
      <c r="E163" s="289">
        <v>3</v>
      </c>
      <c r="F163" s="286">
        <f t="shared" si="15"/>
        <v>0</v>
      </c>
    </row>
    <row r="164" spans="1:13" x14ac:dyDescent="0.2">
      <c r="A164" s="287">
        <v>210220321</v>
      </c>
      <c r="B164" s="304" t="s">
        <v>95</v>
      </c>
      <c r="C164" s="305"/>
      <c r="D164" s="305" t="s">
        <v>17</v>
      </c>
      <c r="E164" s="306">
        <v>3</v>
      </c>
      <c r="F164" s="286">
        <f t="shared" si="15"/>
        <v>0</v>
      </c>
    </row>
    <row r="165" spans="1:13" x14ac:dyDescent="0.2">
      <c r="A165" s="282">
        <v>210220650</v>
      </c>
      <c r="B165" s="301" t="s">
        <v>53</v>
      </c>
      <c r="C165" s="284"/>
      <c r="D165" s="285" t="s">
        <v>17</v>
      </c>
      <c r="E165" s="284">
        <v>3</v>
      </c>
      <c r="F165" s="286">
        <f t="shared" si="15"/>
        <v>0</v>
      </c>
    </row>
    <row r="166" spans="1:13" x14ac:dyDescent="0.2">
      <c r="A166" s="282">
        <v>210290841</v>
      </c>
      <c r="B166" s="301" t="s">
        <v>260</v>
      </c>
      <c r="C166" s="284"/>
      <c r="D166" s="285" t="s">
        <v>17</v>
      </c>
      <c r="E166" s="284">
        <v>1</v>
      </c>
      <c r="F166" s="286">
        <f t="shared" si="15"/>
        <v>0</v>
      </c>
    </row>
    <row r="167" spans="1:13" x14ac:dyDescent="0.2">
      <c r="A167" s="282">
        <v>210292021</v>
      </c>
      <c r="B167" s="301" t="s">
        <v>96</v>
      </c>
      <c r="C167" s="284"/>
      <c r="D167" s="285" t="s">
        <v>17</v>
      </c>
      <c r="E167" s="284">
        <v>1</v>
      </c>
      <c r="F167" s="286">
        <f t="shared" si="15"/>
        <v>0</v>
      </c>
    </row>
    <row r="168" spans="1:13" x14ac:dyDescent="0.2">
      <c r="A168" s="282">
        <v>210292022</v>
      </c>
      <c r="B168" s="301" t="s">
        <v>97</v>
      </c>
      <c r="C168" s="284"/>
      <c r="D168" s="285" t="s">
        <v>17</v>
      </c>
      <c r="E168" s="284">
        <v>3</v>
      </c>
      <c r="F168" s="286">
        <f t="shared" si="15"/>
        <v>0</v>
      </c>
      <c r="G168" s="31"/>
      <c r="H168" s="32"/>
    </row>
    <row r="169" spans="1:13" x14ac:dyDescent="0.2">
      <c r="A169" s="282">
        <v>210292041</v>
      </c>
      <c r="B169" s="301" t="s">
        <v>98</v>
      </c>
      <c r="C169" s="284"/>
      <c r="D169" s="285" t="s">
        <v>17</v>
      </c>
      <c r="E169" s="284">
        <v>29</v>
      </c>
      <c r="F169" s="286">
        <f t="shared" si="15"/>
        <v>0</v>
      </c>
      <c r="G169" s="31"/>
      <c r="H169" s="32"/>
    </row>
    <row r="170" spans="1:13" x14ac:dyDescent="0.2">
      <c r="A170" s="282">
        <v>210800021</v>
      </c>
      <c r="B170" s="301" t="s">
        <v>99</v>
      </c>
      <c r="C170" s="284"/>
      <c r="D170" s="285" t="s">
        <v>19</v>
      </c>
      <c r="E170" s="284">
        <v>120</v>
      </c>
      <c r="F170" s="286">
        <f t="shared" si="15"/>
        <v>0</v>
      </c>
      <c r="G170" s="31"/>
      <c r="H170" s="32"/>
    </row>
    <row r="171" spans="1:13" x14ac:dyDescent="0.2">
      <c r="A171" s="282">
        <v>210800023</v>
      </c>
      <c r="B171" s="301" t="s">
        <v>100</v>
      </c>
      <c r="C171" s="284"/>
      <c r="D171" s="285" t="s">
        <v>19</v>
      </c>
      <c r="E171" s="284">
        <v>240</v>
      </c>
      <c r="F171" s="286">
        <f t="shared" si="15"/>
        <v>0</v>
      </c>
      <c r="G171" s="31"/>
      <c r="H171" s="32"/>
    </row>
    <row r="172" spans="1:13" x14ac:dyDescent="0.2">
      <c r="A172" s="282">
        <v>210800024</v>
      </c>
      <c r="B172" s="301" t="s">
        <v>101</v>
      </c>
      <c r="C172" s="284"/>
      <c r="D172" s="285" t="s">
        <v>19</v>
      </c>
      <c r="E172" s="284">
        <v>400</v>
      </c>
      <c r="F172" s="286">
        <f t="shared" si="15"/>
        <v>0</v>
      </c>
      <c r="G172" s="31"/>
    </row>
    <row r="173" spans="1:13" x14ac:dyDescent="0.2">
      <c r="A173" s="282">
        <v>210800105</v>
      </c>
      <c r="B173" s="301" t="s">
        <v>54</v>
      </c>
      <c r="C173" s="284"/>
      <c r="D173" s="285" t="s">
        <v>19</v>
      </c>
      <c r="E173" s="308">
        <v>20</v>
      </c>
      <c r="F173" s="286">
        <f t="shared" si="15"/>
        <v>0</v>
      </c>
      <c r="G173" s="31"/>
    </row>
    <row r="174" spans="1:13" x14ac:dyDescent="0.2">
      <c r="A174" s="282">
        <v>210800113</v>
      </c>
      <c r="B174" s="301" t="s">
        <v>261</v>
      </c>
      <c r="C174" s="284"/>
      <c r="D174" s="285" t="s">
        <v>19</v>
      </c>
      <c r="E174" s="284">
        <v>10</v>
      </c>
      <c r="F174" s="286">
        <f t="shared" si="15"/>
        <v>0</v>
      </c>
      <c r="G174" s="31"/>
      <c r="J174" s="38"/>
      <c r="K174" s="38"/>
      <c r="L174" s="38"/>
      <c r="M174" s="38"/>
    </row>
    <row r="175" spans="1:13" x14ac:dyDescent="0.2">
      <c r="A175" s="282">
        <v>210800115</v>
      </c>
      <c r="B175" s="301" t="s">
        <v>36</v>
      </c>
      <c r="C175" s="284"/>
      <c r="D175" s="285" t="s">
        <v>19</v>
      </c>
      <c r="E175" s="284">
        <v>60</v>
      </c>
      <c r="F175" s="286">
        <f t="shared" si="15"/>
        <v>0</v>
      </c>
      <c r="G175" s="31"/>
      <c r="J175" s="38"/>
      <c r="K175" s="38"/>
      <c r="L175" s="38"/>
      <c r="M175" s="38"/>
    </row>
    <row r="176" spans="1:13" x14ac:dyDescent="0.2">
      <c r="A176" s="282">
        <v>210800116</v>
      </c>
      <c r="B176" s="301" t="s">
        <v>55</v>
      </c>
      <c r="C176" s="284"/>
      <c r="D176" s="285" t="s">
        <v>19</v>
      </c>
      <c r="E176" s="284">
        <v>35</v>
      </c>
      <c r="F176" s="286">
        <f t="shared" si="15"/>
        <v>0</v>
      </c>
      <c r="G176" s="61"/>
      <c r="J176" s="38"/>
      <c r="K176" s="38"/>
      <c r="L176" s="38"/>
      <c r="M176" s="38"/>
    </row>
    <row r="177" spans="1:13" x14ac:dyDescent="0.2">
      <c r="A177" s="282">
        <v>210800525</v>
      </c>
      <c r="B177" s="301" t="s">
        <v>102</v>
      </c>
      <c r="C177" s="284"/>
      <c r="D177" s="285" t="s">
        <v>19</v>
      </c>
      <c r="E177" s="284">
        <v>25</v>
      </c>
      <c r="F177" s="286">
        <f t="shared" si="15"/>
        <v>0</v>
      </c>
      <c r="G177" s="61"/>
      <c r="H177" s="38"/>
      <c r="I177" s="38"/>
      <c r="J177" s="38"/>
      <c r="K177" s="38"/>
      <c r="L177" s="38"/>
      <c r="M177" s="38"/>
    </row>
    <row r="178" spans="1:13" x14ac:dyDescent="0.2">
      <c r="A178" s="282">
        <v>210800527</v>
      </c>
      <c r="B178" s="301" t="s">
        <v>170</v>
      </c>
      <c r="C178" s="284"/>
      <c r="D178" s="285" t="s">
        <v>19</v>
      </c>
      <c r="E178" s="284">
        <v>20</v>
      </c>
      <c r="F178" s="286">
        <f t="shared" si="15"/>
        <v>0</v>
      </c>
      <c r="G178" s="49"/>
      <c r="H178" s="38"/>
      <c r="I178" s="38"/>
      <c r="J178" s="38"/>
      <c r="K178" s="38"/>
      <c r="L178" s="38"/>
      <c r="M178" s="38"/>
    </row>
    <row r="179" spans="1:13" x14ac:dyDescent="0.2">
      <c r="A179" s="282">
        <v>210800528</v>
      </c>
      <c r="B179" s="301" t="s">
        <v>103</v>
      </c>
      <c r="C179" s="284"/>
      <c r="D179" s="285" t="s">
        <v>19</v>
      </c>
      <c r="E179" s="284">
        <v>10</v>
      </c>
      <c r="F179" s="286">
        <f t="shared" si="15"/>
        <v>0</v>
      </c>
      <c r="G179" s="49"/>
      <c r="H179" s="38"/>
      <c r="I179" s="38"/>
      <c r="J179" s="38"/>
      <c r="K179" s="38"/>
      <c r="L179" s="38"/>
      <c r="M179" s="38"/>
    </row>
    <row r="180" spans="1:13" x14ac:dyDescent="0.2">
      <c r="A180" s="282">
        <v>210802412</v>
      </c>
      <c r="B180" s="301" t="s">
        <v>262</v>
      </c>
      <c r="C180" s="284"/>
      <c r="D180" s="285" t="s">
        <v>19</v>
      </c>
      <c r="E180" s="284">
        <v>2</v>
      </c>
      <c r="F180" s="286">
        <f t="shared" ref="F180:F181" si="16">SUM(E180)*C180</f>
        <v>0</v>
      </c>
      <c r="G180" s="49"/>
      <c r="H180" s="38"/>
      <c r="I180" s="38"/>
      <c r="J180" s="38"/>
      <c r="K180" s="38"/>
      <c r="L180" s="38"/>
      <c r="M180" s="38"/>
    </row>
    <row r="181" spans="1:13" x14ac:dyDescent="0.2">
      <c r="A181" s="282">
        <v>210802420</v>
      </c>
      <c r="B181" s="301" t="s">
        <v>263</v>
      </c>
      <c r="C181" s="284"/>
      <c r="D181" s="285" t="s">
        <v>19</v>
      </c>
      <c r="E181" s="284">
        <v>2</v>
      </c>
      <c r="F181" s="286">
        <f t="shared" si="16"/>
        <v>0</v>
      </c>
      <c r="G181" s="49"/>
      <c r="H181" s="38"/>
      <c r="I181" s="38"/>
      <c r="J181" s="38"/>
      <c r="K181" s="38"/>
      <c r="L181" s="38"/>
      <c r="M181" s="38"/>
    </row>
    <row r="182" spans="1:13" x14ac:dyDescent="0.2">
      <c r="A182" s="282">
        <v>220301201</v>
      </c>
      <c r="B182" s="301" t="s">
        <v>264</v>
      </c>
      <c r="C182" s="284"/>
      <c r="D182" s="285" t="s">
        <v>17</v>
      </c>
      <c r="E182" s="284">
        <v>1</v>
      </c>
      <c r="F182" s="309">
        <f>SUM(E182)*C182</f>
        <v>0</v>
      </c>
      <c r="G182" s="49"/>
      <c r="H182" s="38"/>
      <c r="I182" s="38"/>
      <c r="J182" s="38"/>
      <c r="K182" s="38"/>
      <c r="L182" s="38"/>
      <c r="M182" s="38"/>
    </row>
    <row r="183" spans="1:13" x14ac:dyDescent="0.2">
      <c r="A183" s="282">
        <v>220301203</v>
      </c>
      <c r="B183" s="301" t="s">
        <v>265</v>
      </c>
      <c r="C183" s="284"/>
      <c r="D183" s="285" t="s">
        <v>17</v>
      </c>
      <c r="E183" s="284">
        <v>5</v>
      </c>
      <c r="F183" s="309">
        <f>SUM(E183)*C183</f>
        <v>0</v>
      </c>
      <c r="G183" s="62"/>
      <c r="H183" s="38"/>
      <c r="I183" s="38"/>
      <c r="J183" s="38"/>
      <c r="K183" s="38"/>
      <c r="L183" s="38"/>
      <c r="M183" s="38"/>
    </row>
    <row r="184" spans="1:13" ht="13.5" thickBot="1" x14ac:dyDescent="0.25">
      <c r="A184" s="290">
        <v>220490043</v>
      </c>
      <c r="B184" s="302" t="s">
        <v>266</v>
      </c>
      <c r="C184" s="303"/>
      <c r="D184" s="293" t="s">
        <v>17</v>
      </c>
      <c r="E184" s="303">
        <v>3</v>
      </c>
      <c r="F184" s="310">
        <f>SUM(E184)*C184</f>
        <v>0</v>
      </c>
      <c r="G184" s="62"/>
      <c r="H184" s="38"/>
      <c r="I184" s="38"/>
      <c r="J184" s="38"/>
      <c r="K184" s="38"/>
      <c r="L184" s="38"/>
      <c r="M184" s="38"/>
    </row>
    <row r="185" spans="1:13" ht="15.75" thickBot="1" x14ac:dyDescent="0.3">
      <c r="A185" s="122" t="s">
        <v>56</v>
      </c>
      <c r="B185" s="123"/>
      <c r="C185" s="124"/>
      <c r="D185" s="124"/>
      <c r="E185" s="124"/>
      <c r="F185" s="269">
        <f>SUM(F121:F184)</f>
        <v>0</v>
      </c>
      <c r="G185" s="62"/>
      <c r="H185" s="38"/>
      <c r="I185" s="38"/>
      <c r="J185" s="38"/>
      <c r="K185" s="38"/>
      <c r="L185" s="38"/>
      <c r="M185" s="38"/>
    </row>
    <row r="186" spans="1:13" x14ac:dyDescent="0.2">
      <c r="A186" s="46"/>
      <c r="B186" s="55"/>
      <c r="C186" s="251"/>
      <c r="D186" s="63"/>
      <c r="E186" s="56"/>
      <c r="F186" s="64"/>
      <c r="G186" s="62"/>
      <c r="H186" s="38"/>
      <c r="I186" s="38"/>
      <c r="J186" s="38"/>
      <c r="K186" s="38"/>
      <c r="L186" s="38"/>
      <c r="M186" s="38"/>
    </row>
    <row r="187" spans="1:13" x14ac:dyDescent="0.2">
      <c r="A187" s="276"/>
      <c r="B187" s="38"/>
      <c r="C187" s="38"/>
      <c r="D187" s="38"/>
      <c r="E187" s="38"/>
      <c r="F187" s="38"/>
      <c r="G187" s="62"/>
      <c r="H187" s="38"/>
      <c r="I187" s="38"/>
      <c r="J187" s="38"/>
      <c r="K187" s="38"/>
      <c r="L187" s="38"/>
      <c r="M187" s="38"/>
    </row>
    <row r="188" spans="1:13" x14ac:dyDescent="0.2">
      <c r="A188" s="53"/>
      <c r="B188" s="31"/>
      <c r="C188" s="31"/>
      <c r="D188" s="31"/>
      <c r="E188" s="31"/>
      <c r="F188" s="31"/>
      <c r="G188" s="62"/>
      <c r="H188" s="38"/>
      <c r="I188" s="38"/>
      <c r="J188" s="38"/>
      <c r="K188" s="38"/>
      <c r="L188" s="38"/>
      <c r="M188" s="38"/>
    </row>
    <row r="189" spans="1:13" x14ac:dyDescent="0.2">
      <c r="A189" s="53"/>
      <c r="B189" s="31"/>
      <c r="C189" s="31"/>
      <c r="D189" s="31"/>
      <c r="E189" s="31"/>
      <c r="F189" s="31"/>
      <c r="G189" s="44"/>
      <c r="H189" s="38"/>
      <c r="I189" s="38"/>
      <c r="J189" s="38"/>
      <c r="K189" s="38"/>
      <c r="L189" s="38"/>
      <c r="M189" s="38"/>
    </row>
    <row r="190" spans="1:13" x14ac:dyDescent="0.2">
      <c r="A190" s="53"/>
      <c r="B190" s="31"/>
      <c r="C190" s="31"/>
      <c r="D190" s="31"/>
      <c r="E190" s="31"/>
      <c r="F190" s="31"/>
      <c r="G190" s="44"/>
      <c r="H190" s="38"/>
      <c r="I190" s="38"/>
      <c r="J190" s="38"/>
      <c r="K190" s="38"/>
      <c r="L190" s="38"/>
      <c r="M190" s="38"/>
    </row>
    <row r="191" spans="1:13" x14ac:dyDescent="0.2">
      <c r="A191" s="53"/>
      <c r="B191" s="31"/>
      <c r="C191" s="31"/>
      <c r="D191" s="31"/>
      <c r="E191" s="31"/>
      <c r="F191" s="31"/>
      <c r="G191" s="44"/>
      <c r="H191" s="38"/>
      <c r="I191" s="38"/>
      <c r="J191" s="38"/>
      <c r="K191" s="38"/>
      <c r="L191" s="38"/>
      <c r="M191" s="38"/>
    </row>
    <row r="192" spans="1:13" x14ac:dyDescent="0.2">
      <c r="A192" s="53"/>
      <c r="B192" s="31"/>
      <c r="C192" s="31"/>
      <c r="D192" s="31"/>
      <c r="E192" s="31"/>
      <c r="F192" s="31"/>
      <c r="G192" s="44"/>
      <c r="H192" s="38"/>
      <c r="I192" s="38"/>
      <c r="J192" s="38"/>
      <c r="K192" s="38"/>
      <c r="L192" s="38"/>
      <c r="M192" s="38"/>
    </row>
    <row r="193" spans="1:13" x14ac:dyDescent="0.2">
      <c r="A193" s="53"/>
      <c r="B193" s="31"/>
      <c r="C193" s="31"/>
      <c r="D193" s="31"/>
      <c r="E193" s="31"/>
      <c r="F193" s="31"/>
      <c r="G193" s="44"/>
      <c r="H193" s="38"/>
      <c r="I193" s="38"/>
      <c r="J193" s="38"/>
      <c r="K193" s="38"/>
      <c r="L193" s="38"/>
      <c r="M193" s="38"/>
    </row>
    <row r="194" spans="1:13" x14ac:dyDescent="0.2">
      <c r="A194" s="53"/>
      <c r="B194" s="31"/>
      <c r="C194" s="31"/>
      <c r="D194" s="31"/>
      <c r="E194" s="31"/>
      <c r="F194" s="31"/>
      <c r="G194" s="44"/>
      <c r="H194" s="38"/>
      <c r="I194" s="38"/>
      <c r="J194" s="38"/>
      <c r="K194" s="38"/>
      <c r="L194" s="38"/>
      <c r="M194" s="38"/>
    </row>
    <row r="195" spans="1:13" x14ac:dyDescent="0.2">
      <c r="A195" s="40"/>
      <c r="B195" s="68"/>
      <c r="C195" s="77"/>
      <c r="D195" s="77"/>
      <c r="E195" s="77"/>
      <c r="F195" s="77"/>
      <c r="H195" s="38"/>
      <c r="I195" s="38"/>
      <c r="J195" s="38"/>
      <c r="K195" s="38"/>
      <c r="L195" s="38"/>
      <c r="M195" s="38"/>
    </row>
    <row r="196" spans="1:13" x14ac:dyDescent="0.2">
      <c r="A196" s="41"/>
      <c r="B196" s="68"/>
      <c r="C196" s="77"/>
      <c r="D196" s="77"/>
      <c r="E196" s="77"/>
      <c r="F196" s="77"/>
      <c r="G196" s="44"/>
      <c r="H196" s="38"/>
      <c r="I196" s="38"/>
      <c r="J196" s="38"/>
      <c r="K196" s="38"/>
      <c r="L196" s="38"/>
      <c r="M196" s="38"/>
    </row>
    <row r="197" spans="1:13" x14ac:dyDescent="0.2">
      <c r="A197" s="53"/>
      <c r="B197" s="68"/>
      <c r="C197" s="77"/>
      <c r="D197" s="77"/>
      <c r="E197" s="77"/>
      <c r="F197" s="77"/>
      <c r="G197" s="44"/>
      <c r="H197" s="38"/>
      <c r="I197" s="38"/>
      <c r="J197" s="38"/>
      <c r="K197" s="38"/>
      <c r="L197" s="38"/>
      <c r="M197" s="38"/>
    </row>
    <row r="198" spans="1:13" x14ac:dyDescent="0.2">
      <c r="A198" s="41"/>
      <c r="B198" s="50"/>
      <c r="C198" s="78"/>
      <c r="D198" s="78"/>
      <c r="E198" s="78"/>
      <c r="F198" s="78"/>
      <c r="G198" s="44"/>
      <c r="H198" s="38"/>
      <c r="I198" s="38"/>
      <c r="J198" s="38"/>
      <c r="K198" s="38"/>
      <c r="L198" s="38"/>
      <c r="M198" s="38"/>
    </row>
    <row r="199" spans="1:13" x14ac:dyDescent="0.2">
      <c r="A199" s="53"/>
      <c r="B199" s="68"/>
      <c r="C199" s="77"/>
      <c r="D199" s="77"/>
      <c r="E199" s="77"/>
      <c r="F199" s="77"/>
      <c r="G199" s="44"/>
      <c r="H199" s="38"/>
      <c r="I199" s="38"/>
      <c r="J199" s="38"/>
      <c r="K199" s="38"/>
      <c r="L199" s="38"/>
      <c r="M199" s="38"/>
    </row>
    <row r="200" spans="1:13" x14ac:dyDescent="0.2">
      <c r="A200" s="53"/>
      <c r="B200" s="31"/>
      <c r="C200" s="31"/>
      <c r="D200" s="31"/>
      <c r="E200" s="31"/>
      <c r="F200" s="31"/>
      <c r="G200" s="44"/>
      <c r="H200" s="38"/>
      <c r="I200" s="38"/>
      <c r="J200" s="38"/>
      <c r="K200" s="38"/>
      <c r="L200" s="38"/>
      <c r="M200" s="38"/>
    </row>
    <row r="201" spans="1:13" x14ac:dyDescent="0.2">
      <c r="A201" s="53"/>
      <c r="B201" s="31"/>
      <c r="C201" s="31"/>
      <c r="D201" s="31"/>
      <c r="E201" s="31"/>
      <c r="F201" s="31"/>
      <c r="G201" s="44"/>
      <c r="H201" s="38"/>
      <c r="I201" s="38"/>
      <c r="J201" s="38"/>
      <c r="K201" s="38"/>
      <c r="L201" s="38"/>
      <c r="M201" s="38"/>
    </row>
    <row r="202" spans="1:13" x14ac:dyDescent="0.2">
      <c r="A202" s="53"/>
      <c r="B202" s="31"/>
      <c r="C202" s="31"/>
      <c r="D202" s="31"/>
      <c r="E202" s="31"/>
      <c r="F202" s="31"/>
      <c r="G202" s="44"/>
      <c r="H202" s="38"/>
      <c r="I202" s="38"/>
      <c r="J202" s="38"/>
      <c r="K202" s="38"/>
      <c r="L202" s="38"/>
      <c r="M202" s="38"/>
    </row>
    <row r="203" spans="1:13" x14ac:dyDescent="0.2">
      <c r="A203" s="53"/>
      <c r="B203" s="31"/>
      <c r="C203" s="31"/>
      <c r="D203" s="31"/>
      <c r="E203" s="31"/>
      <c r="F203" s="31"/>
      <c r="G203" s="44"/>
      <c r="H203" s="38"/>
      <c r="I203" s="38"/>
      <c r="J203" s="38"/>
      <c r="K203" s="38"/>
      <c r="L203" s="38"/>
      <c r="M203" s="38"/>
    </row>
    <row r="204" spans="1:13" x14ac:dyDescent="0.2">
      <c r="A204" s="53"/>
      <c r="B204" s="31"/>
      <c r="C204" s="31"/>
      <c r="D204" s="31"/>
      <c r="E204" s="31"/>
      <c r="F204" s="31"/>
      <c r="G204" s="44"/>
      <c r="H204" s="38"/>
      <c r="I204" s="38"/>
      <c r="J204" s="38"/>
      <c r="K204" s="38"/>
      <c r="L204" s="38"/>
      <c r="M204" s="38"/>
    </row>
    <row r="205" spans="1:13" x14ac:dyDescent="0.2">
      <c r="A205" s="53"/>
      <c r="B205" s="31"/>
      <c r="C205" s="31"/>
      <c r="D205" s="31"/>
      <c r="E205" s="31"/>
      <c r="F205" s="31"/>
      <c r="G205" s="44"/>
      <c r="H205" s="38"/>
      <c r="I205" s="38"/>
      <c r="J205" s="38"/>
      <c r="K205" s="38"/>
      <c r="L205" s="38"/>
      <c r="M205" s="38"/>
    </row>
    <row r="206" spans="1:13" x14ac:dyDescent="0.2">
      <c r="A206" s="53"/>
      <c r="B206" s="31"/>
      <c r="C206" s="31"/>
      <c r="D206" s="31"/>
      <c r="E206" s="31"/>
      <c r="F206" s="31"/>
      <c r="G206" s="44"/>
      <c r="H206" s="38"/>
      <c r="I206" s="38"/>
      <c r="J206" s="38"/>
      <c r="K206" s="38"/>
      <c r="L206" s="38"/>
      <c r="M206" s="38"/>
    </row>
    <row r="207" spans="1:13" x14ac:dyDescent="0.2">
      <c r="A207" s="46"/>
      <c r="B207" s="55"/>
      <c r="C207" s="63"/>
      <c r="D207" s="63"/>
      <c r="E207" s="56"/>
      <c r="F207" s="64"/>
      <c r="G207" s="62"/>
      <c r="H207" s="38"/>
      <c r="I207" s="38"/>
      <c r="J207" s="38"/>
      <c r="K207" s="38"/>
      <c r="L207" s="38"/>
      <c r="M207" s="38"/>
    </row>
    <row r="208" spans="1:13" x14ac:dyDescent="0.2">
      <c r="A208" s="53"/>
      <c r="B208" s="31"/>
      <c r="C208" s="31"/>
      <c r="D208" s="31"/>
      <c r="E208" s="31"/>
      <c r="F208" s="31"/>
      <c r="G208" s="62"/>
      <c r="H208" s="38"/>
      <c r="I208" s="38"/>
      <c r="J208" s="38"/>
      <c r="K208" s="38"/>
      <c r="L208" s="38"/>
      <c r="M208" s="38"/>
    </row>
    <row r="209" spans="1:13" x14ac:dyDescent="0.2">
      <c r="A209" s="53"/>
      <c r="B209" s="31"/>
      <c r="C209" s="31"/>
      <c r="D209" s="31"/>
      <c r="E209" s="31"/>
      <c r="F209" s="31"/>
      <c r="H209" s="38"/>
      <c r="I209" s="38"/>
      <c r="J209" s="38"/>
      <c r="K209" s="38"/>
      <c r="L209" s="38"/>
      <c r="M209" s="38"/>
    </row>
    <row r="210" spans="1:13" x14ac:dyDescent="0.2">
      <c r="A210" s="53"/>
      <c r="B210" s="31"/>
      <c r="C210" s="31"/>
      <c r="D210" s="31"/>
      <c r="E210" s="31"/>
      <c r="F210" s="31"/>
      <c r="G210" s="62"/>
      <c r="H210" s="38"/>
      <c r="I210" s="38"/>
    </row>
    <row r="211" spans="1:13" x14ac:dyDescent="0.2">
      <c r="A211" s="53"/>
      <c r="B211" s="31"/>
      <c r="C211" s="31"/>
      <c r="D211" s="31"/>
      <c r="E211" s="31"/>
      <c r="F211" s="31"/>
      <c r="G211" s="62"/>
      <c r="H211" s="38"/>
      <c r="I211" s="38"/>
    </row>
    <row r="212" spans="1:13" x14ac:dyDescent="0.2">
      <c r="A212" s="53"/>
      <c r="B212" s="31"/>
      <c r="C212" s="31"/>
      <c r="D212" s="31"/>
      <c r="E212" s="31"/>
      <c r="F212" s="31"/>
      <c r="G212" s="62"/>
      <c r="H212" s="38"/>
      <c r="I212" s="38"/>
    </row>
    <row r="213" spans="1:13" x14ac:dyDescent="0.2">
      <c r="A213" s="53"/>
      <c r="B213" s="31"/>
      <c r="C213" s="31"/>
      <c r="D213" s="31"/>
      <c r="E213" s="31"/>
      <c r="F213" s="31"/>
      <c r="G213" s="62"/>
    </row>
    <row r="214" spans="1:13" x14ac:dyDescent="0.2">
      <c r="A214" s="53"/>
      <c r="B214" s="31"/>
      <c r="C214" s="31"/>
      <c r="D214" s="31"/>
      <c r="E214" s="31"/>
      <c r="F214" s="31"/>
    </row>
    <row r="215" spans="1:13" x14ac:dyDescent="0.2">
      <c r="A215" s="53"/>
      <c r="B215" s="31"/>
      <c r="C215" s="31"/>
      <c r="D215" s="31"/>
      <c r="E215" s="31"/>
      <c r="F215" s="31"/>
    </row>
    <row r="216" spans="1:13" x14ac:dyDescent="0.2">
      <c r="A216" s="53"/>
      <c r="B216" s="31"/>
      <c r="C216" s="31"/>
      <c r="D216" s="31"/>
      <c r="E216" s="31"/>
      <c r="F216" s="31"/>
    </row>
    <row r="217" spans="1:13" x14ac:dyDescent="0.2">
      <c r="A217" s="31"/>
      <c r="B217" s="31"/>
      <c r="C217" s="31"/>
      <c r="D217" s="31"/>
      <c r="E217" s="31"/>
      <c r="F217" s="31"/>
    </row>
    <row r="218" spans="1:13" x14ac:dyDescent="0.2">
      <c r="A218" s="31"/>
      <c r="B218" s="31"/>
      <c r="C218" s="31"/>
      <c r="D218" s="31"/>
      <c r="E218" s="31"/>
      <c r="F218" s="31"/>
    </row>
    <row r="219" spans="1:13" x14ac:dyDescent="0.2">
      <c r="A219" s="31"/>
      <c r="B219" s="31"/>
      <c r="C219" s="31"/>
      <c r="D219" s="31"/>
      <c r="E219" s="31"/>
      <c r="F219" s="31"/>
    </row>
    <row r="220" spans="1:13" x14ac:dyDescent="0.2">
      <c r="A220" s="31"/>
      <c r="B220" s="31"/>
      <c r="C220" s="31"/>
      <c r="D220" s="31"/>
      <c r="E220" s="31"/>
      <c r="F220" s="31"/>
    </row>
    <row r="221" spans="1:13" x14ac:dyDescent="0.2">
      <c r="A221" s="31"/>
      <c r="B221" s="31"/>
      <c r="C221" s="31"/>
      <c r="D221" s="31"/>
      <c r="E221" s="31"/>
      <c r="F221" s="31"/>
    </row>
    <row r="222" spans="1:13" x14ac:dyDescent="0.2">
      <c r="A222" s="31"/>
      <c r="B222" s="31"/>
      <c r="C222" s="31"/>
      <c r="D222" s="31"/>
      <c r="E222" s="31"/>
      <c r="F222" s="31"/>
    </row>
    <row r="223" spans="1:13" x14ac:dyDescent="0.2">
      <c r="A223" s="31"/>
      <c r="B223" s="31"/>
      <c r="C223" s="31"/>
      <c r="D223" s="31"/>
      <c r="E223" s="31"/>
      <c r="F223" s="31"/>
    </row>
    <row r="224" spans="1:13" x14ac:dyDescent="0.2">
      <c r="A224" s="31"/>
      <c r="B224" s="31"/>
      <c r="C224" s="31"/>
      <c r="D224" s="31"/>
      <c r="E224" s="31"/>
      <c r="F224" s="31"/>
    </row>
    <row r="225" spans="1:6" x14ac:dyDescent="0.2">
      <c r="A225" s="53"/>
      <c r="B225" s="31"/>
      <c r="C225" s="31"/>
      <c r="D225" s="31"/>
      <c r="E225" s="31"/>
      <c r="F225" s="31"/>
    </row>
    <row r="226" spans="1:6" x14ac:dyDescent="0.2">
      <c r="A226" s="53"/>
      <c r="B226" s="31"/>
      <c r="C226" s="31"/>
      <c r="D226" s="31"/>
      <c r="E226" s="31"/>
      <c r="F226" s="31"/>
    </row>
    <row r="227" spans="1:6" x14ac:dyDescent="0.2">
      <c r="A227" s="53"/>
      <c r="B227" s="31"/>
      <c r="C227" s="31"/>
      <c r="D227" s="31"/>
      <c r="E227" s="31"/>
      <c r="F227" s="31"/>
    </row>
    <row r="228" spans="1:6" x14ac:dyDescent="0.2">
      <c r="A228" s="53"/>
      <c r="B228" s="31"/>
      <c r="C228" s="31"/>
      <c r="D228" s="31"/>
      <c r="E228" s="31"/>
      <c r="F228" s="31"/>
    </row>
    <row r="229" spans="1:6" x14ac:dyDescent="0.2">
      <c r="A229" s="31"/>
      <c r="B229" s="31"/>
      <c r="C229" s="31"/>
      <c r="D229" s="31"/>
      <c r="E229" s="31"/>
      <c r="F229" s="31"/>
    </row>
    <row r="230" spans="1:6" x14ac:dyDescent="0.2">
      <c r="A230" s="31"/>
      <c r="B230" s="31"/>
      <c r="C230" s="31"/>
      <c r="D230" s="31"/>
      <c r="E230" s="31"/>
      <c r="F230" s="31"/>
    </row>
    <row r="231" spans="1:6" x14ac:dyDescent="0.2">
      <c r="A231" s="31"/>
      <c r="B231" s="31"/>
      <c r="C231" s="31"/>
      <c r="D231" s="31"/>
      <c r="E231" s="31"/>
      <c r="F231" s="31"/>
    </row>
    <row r="232" spans="1:6" x14ac:dyDescent="0.2">
      <c r="A232" s="31"/>
      <c r="B232" s="31"/>
      <c r="C232" s="31"/>
      <c r="D232" s="31"/>
      <c r="E232" s="31"/>
      <c r="F232" s="31"/>
    </row>
    <row r="233" spans="1:6" x14ac:dyDescent="0.2">
      <c r="A233" s="31"/>
      <c r="B233" s="31"/>
      <c r="C233" s="31"/>
      <c r="D233" s="31"/>
      <c r="E233" s="31"/>
      <c r="F233" s="31"/>
    </row>
    <row r="234" spans="1:6" x14ac:dyDescent="0.2">
      <c r="A234" s="31"/>
      <c r="B234" s="31"/>
      <c r="C234" s="31"/>
      <c r="D234" s="31"/>
      <c r="E234" s="31"/>
      <c r="F234" s="31"/>
    </row>
    <row r="235" spans="1:6" x14ac:dyDescent="0.2">
      <c r="A235" s="31"/>
      <c r="B235" s="31"/>
      <c r="C235" s="31"/>
      <c r="D235" s="31"/>
      <c r="E235" s="31"/>
      <c r="F235" s="31"/>
    </row>
    <row r="236" spans="1:6" x14ac:dyDescent="0.2">
      <c r="A236" s="31"/>
      <c r="B236" s="31"/>
      <c r="C236" s="31"/>
      <c r="D236" s="31"/>
      <c r="E236" s="31"/>
      <c r="F236" s="31"/>
    </row>
    <row r="237" spans="1:6" x14ac:dyDescent="0.2">
      <c r="A237" s="31"/>
      <c r="B237" s="31"/>
      <c r="C237" s="31"/>
      <c r="D237" s="31"/>
      <c r="E237" s="31"/>
      <c r="F237" s="31"/>
    </row>
    <row r="238" spans="1:6" x14ac:dyDescent="0.2">
      <c r="A238" s="31"/>
      <c r="B238" s="31"/>
      <c r="C238" s="31"/>
      <c r="D238" s="31"/>
      <c r="E238" s="31"/>
      <c r="F238" s="31"/>
    </row>
    <row r="239" spans="1:6" x14ac:dyDescent="0.2">
      <c r="A239" s="31"/>
      <c r="B239" s="31"/>
      <c r="C239" s="31"/>
      <c r="D239" s="31"/>
      <c r="E239" s="31"/>
      <c r="F239" s="31"/>
    </row>
    <row r="240" spans="1:6" x14ac:dyDescent="0.2">
      <c r="A240" s="31"/>
      <c r="B240" s="31"/>
      <c r="C240" s="31"/>
      <c r="D240" s="31"/>
      <c r="E240" s="31"/>
      <c r="F240" s="31"/>
    </row>
    <row r="241" spans="1:8" x14ac:dyDescent="0.2">
      <c r="A241" s="31"/>
      <c r="B241" s="31"/>
      <c r="C241" s="31"/>
      <c r="D241" s="31"/>
      <c r="E241" s="31"/>
      <c r="F241" s="31"/>
    </row>
    <row r="242" spans="1:8" x14ac:dyDescent="0.2">
      <c r="A242" s="31"/>
      <c r="B242" s="31"/>
      <c r="C242" s="31"/>
      <c r="D242" s="31"/>
      <c r="E242" s="31"/>
      <c r="F242" s="31"/>
    </row>
    <row r="243" spans="1:8" x14ac:dyDescent="0.2">
      <c r="A243" s="31"/>
      <c r="B243" s="31"/>
      <c r="C243" s="31"/>
      <c r="D243" s="31"/>
      <c r="E243" s="31"/>
      <c r="F243" s="31"/>
      <c r="G243" s="31"/>
      <c r="H243" s="32"/>
    </row>
    <row r="244" spans="1:8" x14ac:dyDescent="0.2">
      <c r="A244" s="31"/>
      <c r="B244" s="31"/>
      <c r="C244" s="31"/>
      <c r="D244" s="31"/>
      <c r="E244" s="31"/>
      <c r="F244" s="31"/>
      <c r="G244" s="31"/>
      <c r="H244" s="32"/>
    </row>
    <row r="245" spans="1:8" x14ac:dyDescent="0.2">
      <c r="A245" s="31"/>
      <c r="B245" s="31"/>
      <c r="C245" s="31"/>
      <c r="D245" s="31"/>
      <c r="E245" s="31"/>
      <c r="F245" s="31"/>
      <c r="G245" s="31"/>
      <c r="H245" s="32"/>
    </row>
    <row r="246" spans="1:8" x14ac:dyDescent="0.2">
      <c r="A246" s="31"/>
      <c r="B246" s="31"/>
      <c r="C246" s="31"/>
      <c r="D246" s="31"/>
      <c r="E246" s="31"/>
      <c r="F246" s="31"/>
    </row>
    <row r="247" spans="1:8" x14ac:dyDescent="0.2">
      <c r="A247" s="31"/>
      <c r="B247" s="31"/>
      <c r="C247" s="31"/>
      <c r="D247" s="31"/>
      <c r="E247" s="31"/>
      <c r="F247" s="31"/>
    </row>
    <row r="248" spans="1:8" x14ac:dyDescent="0.2">
      <c r="A248" s="31"/>
      <c r="B248" s="31"/>
      <c r="C248" s="31"/>
      <c r="D248" s="31"/>
      <c r="E248" s="31"/>
      <c r="F248" s="31"/>
    </row>
    <row r="249" spans="1:8" x14ac:dyDescent="0.2">
      <c r="A249" s="31"/>
      <c r="B249" s="31"/>
      <c r="C249" s="31"/>
      <c r="D249" s="31"/>
      <c r="E249" s="31"/>
      <c r="F249" s="31"/>
    </row>
    <row r="250" spans="1:8" x14ac:dyDescent="0.2">
      <c r="A250" s="31"/>
      <c r="B250" s="31"/>
      <c r="C250" s="31"/>
      <c r="D250" s="31"/>
      <c r="E250" s="31"/>
      <c r="F250" s="31"/>
    </row>
    <row r="251" spans="1:8" x14ac:dyDescent="0.2">
      <c r="A251" s="31"/>
      <c r="B251" s="31"/>
      <c r="C251" s="31"/>
      <c r="D251" s="31"/>
      <c r="E251" s="31"/>
      <c r="F251" s="31"/>
    </row>
    <row r="252" spans="1:8" x14ac:dyDescent="0.2">
      <c r="A252" s="31"/>
      <c r="B252" s="31"/>
      <c r="C252" s="31"/>
      <c r="D252" s="31"/>
      <c r="E252" s="31"/>
      <c r="F252" s="31"/>
    </row>
    <row r="253" spans="1:8" x14ac:dyDescent="0.2">
      <c r="A253" s="31"/>
      <c r="B253" s="31"/>
      <c r="C253" s="31"/>
      <c r="D253" s="31"/>
      <c r="E253" s="31"/>
      <c r="F253" s="31"/>
    </row>
    <row r="254" spans="1:8" x14ac:dyDescent="0.2">
      <c r="A254" s="53"/>
      <c r="B254" s="31"/>
      <c r="C254" s="31"/>
      <c r="D254" s="31"/>
      <c r="E254" s="31"/>
      <c r="F254" s="31"/>
    </row>
    <row r="255" spans="1:8" x14ac:dyDescent="0.2">
      <c r="A255" s="53"/>
      <c r="B255" s="31"/>
      <c r="C255" s="31"/>
      <c r="D255" s="31"/>
      <c r="E255" s="31"/>
      <c r="F255" s="31"/>
    </row>
    <row r="256" spans="1:8" x14ac:dyDescent="0.2">
      <c r="A256" s="53"/>
      <c r="B256" s="31"/>
      <c r="C256" s="31"/>
      <c r="D256" s="31"/>
      <c r="E256" s="31"/>
      <c r="F256" s="31"/>
    </row>
    <row r="257" spans="1:6" x14ac:dyDescent="0.2">
      <c r="A257" s="53"/>
      <c r="B257" s="31"/>
      <c r="C257" s="31"/>
      <c r="D257" s="31"/>
      <c r="E257" s="31"/>
      <c r="F257" s="31"/>
    </row>
    <row r="258" spans="1:6" x14ac:dyDescent="0.2">
      <c r="A258" s="53"/>
      <c r="B258" s="31"/>
      <c r="C258" s="31"/>
      <c r="D258" s="31"/>
      <c r="E258" s="31"/>
      <c r="F258" s="31"/>
    </row>
    <row r="259" spans="1:6" x14ac:dyDescent="0.2">
      <c r="A259" s="53"/>
      <c r="B259" s="31"/>
      <c r="C259" s="31"/>
      <c r="D259" s="31"/>
      <c r="E259" s="31"/>
      <c r="F259" s="31"/>
    </row>
    <row r="260" spans="1:6" x14ac:dyDescent="0.2">
      <c r="A260" s="53"/>
      <c r="B260" s="31"/>
      <c r="C260" s="31"/>
      <c r="D260" s="31"/>
      <c r="E260" s="31"/>
      <c r="F260" s="31"/>
    </row>
    <row r="261" spans="1:6" x14ac:dyDescent="0.2">
      <c r="A261" s="53"/>
      <c r="B261" s="31"/>
      <c r="C261" s="31"/>
      <c r="D261" s="31"/>
      <c r="E261" s="31"/>
      <c r="F261" s="31"/>
    </row>
    <row r="262" spans="1:6" x14ac:dyDescent="0.2">
      <c r="A262" s="53"/>
      <c r="B262" s="31"/>
      <c r="C262" s="31"/>
      <c r="D262" s="31"/>
      <c r="E262" s="31"/>
      <c r="F262" s="31"/>
    </row>
    <row r="263" spans="1:6" x14ac:dyDescent="0.2">
      <c r="A263" s="53"/>
      <c r="B263" s="31"/>
      <c r="C263" s="31"/>
      <c r="D263" s="31"/>
      <c r="E263" s="31"/>
      <c r="F263" s="31"/>
    </row>
    <row r="264" spans="1:6" x14ac:dyDescent="0.2">
      <c r="A264" s="53"/>
      <c r="B264" s="31"/>
      <c r="C264" s="31"/>
      <c r="D264" s="31"/>
      <c r="E264" s="31"/>
      <c r="F264" s="31"/>
    </row>
    <row r="265" spans="1:6" x14ac:dyDescent="0.2">
      <c r="A265" s="53"/>
      <c r="B265" s="31"/>
      <c r="C265" s="31"/>
      <c r="D265" s="31"/>
      <c r="E265" s="31"/>
      <c r="F265" s="31"/>
    </row>
    <row r="266" spans="1:6" x14ac:dyDescent="0.2">
      <c r="A266" s="53"/>
      <c r="B266" s="31"/>
      <c r="C266" s="31"/>
      <c r="D266" s="31"/>
      <c r="E266" s="31"/>
      <c r="F266" s="31"/>
    </row>
    <row r="267" spans="1:6" x14ac:dyDescent="0.2">
      <c r="A267" s="53"/>
      <c r="B267" s="31"/>
      <c r="C267" s="31"/>
      <c r="D267" s="31"/>
      <c r="E267" s="31"/>
      <c r="F267" s="31"/>
    </row>
    <row r="268" spans="1:6" x14ac:dyDescent="0.2">
      <c r="A268" s="53"/>
      <c r="B268" s="31"/>
      <c r="C268" s="31"/>
      <c r="D268" s="31"/>
      <c r="E268" s="31"/>
      <c r="F268" s="31"/>
    </row>
    <row r="269" spans="1:6" x14ac:dyDescent="0.2">
      <c r="A269" s="53"/>
      <c r="B269" s="31"/>
      <c r="C269" s="31"/>
      <c r="D269" s="31"/>
      <c r="E269" s="31"/>
      <c r="F269" s="31"/>
    </row>
    <row r="270" spans="1:6" x14ac:dyDescent="0.2">
      <c r="A270" s="53"/>
      <c r="B270" s="31"/>
      <c r="C270" s="31"/>
      <c r="D270" s="31"/>
      <c r="E270" s="31"/>
      <c r="F270" s="31"/>
    </row>
    <row r="271" spans="1:6" x14ac:dyDescent="0.2">
      <c r="A271" s="53"/>
      <c r="B271" s="31"/>
      <c r="C271" s="31"/>
      <c r="D271" s="31"/>
      <c r="E271" s="31"/>
      <c r="F271" s="31"/>
    </row>
    <row r="272" spans="1:6" x14ac:dyDescent="0.2">
      <c r="A272" s="53"/>
      <c r="B272" s="31"/>
      <c r="C272" s="31"/>
      <c r="D272" s="31"/>
      <c r="E272" s="31"/>
      <c r="F272" s="31"/>
    </row>
    <row r="273" spans="1:6" x14ac:dyDescent="0.2">
      <c r="A273" s="53"/>
      <c r="B273" s="31"/>
      <c r="C273" s="31"/>
      <c r="D273" s="31"/>
      <c r="E273" s="31"/>
      <c r="F273" s="31"/>
    </row>
    <row r="274" spans="1:6" x14ac:dyDescent="0.2">
      <c r="A274" s="53"/>
      <c r="B274" s="31"/>
      <c r="C274" s="31"/>
      <c r="D274" s="31"/>
      <c r="E274" s="31"/>
      <c r="F274" s="31"/>
    </row>
    <row r="275" spans="1:6" x14ac:dyDescent="0.2">
      <c r="A275" s="53"/>
      <c r="B275" s="31"/>
      <c r="C275" s="31"/>
      <c r="D275" s="31"/>
      <c r="E275" s="31"/>
      <c r="F275" s="31"/>
    </row>
    <row r="276" spans="1:6" x14ac:dyDescent="0.2">
      <c r="A276" s="53"/>
      <c r="B276" s="31"/>
      <c r="C276" s="31"/>
      <c r="D276" s="31"/>
      <c r="E276" s="31"/>
      <c r="F276" s="31"/>
    </row>
    <row r="277" spans="1:6" x14ac:dyDescent="0.2">
      <c r="A277" s="53"/>
      <c r="B277" s="31"/>
      <c r="C277" s="31"/>
      <c r="D277" s="31"/>
      <c r="E277" s="31"/>
      <c r="F277" s="31"/>
    </row>
    <row r="278" spans="1:6" x14ac:dyDescent="0.2">
      <c r="A278" s="53"/>
      <c r="B278" s="31"/>
      <c r="C278" s="31"/>
      <c r="D278" s="31"/>
      <c r="E278" s="31"/>
      <c r="F278" s="31"/>
    </row>
    <row r="279" spans="1:6" x14ac:dyDescent="0.2">
      <c r="A279" s="53"/>
      <c r="B279" s="31"/>
      <c r="C279" s="31"/>
      <c r="D279" s="31"/>
      <c r="E279" s="31"/>
      <c r="F279" s="31"/>
    </row>
    <row r="280" spans="1:6" x14ac:dyDescent="0.2">
      <c r="A280" s="53"/>
      <c r="B280" s="31"/>
      <c r="C280" s="31"/>
      <c r="D280" s="31"/>
      <c r="E280" s="31"/>
      <c r="F280" s="31"/>
    </row>
    <row r="281" spans="1:6" x14ac:dyDescent="0.2">
      <c r="A281" s="53"/>
      <c r="B281" s="31"/>
      <c r="C281" s="31"/>
      <c r="D281" s="31"/>
      <c r="E281" s="31"/>
      <c r="F281" s="31"/>
    </row>
    <row r="282" spans="1:6" x14ac:dyDescent="0.2">
      <c r="A282" s="53"/>
      <c r="B282" s="31"/>
      <c r="C282" s="31"/>
      <c r="D282" s="31"/>
      <c r="E282" s="31"/>
      <c r="F282" s="31"/>
    </row>
    <row r="283" spans="1:6" x14ac:dyDescent="0.2">
      <c r="A283" s="53"/>
      <c r="B283" s="31"/>
      <c r="C283" s="31"/>
      <c r="D283" s="31"/>
      <c r="E283" s="31"/>
      <c r="F283" s="31"/>
    </row>
    <row r="284" spans="1:6" x14ac:dyDescent="0.2">
      <c r="A284" s="53"/>
      <c r="B284" s="31"/>
      <c r="C284" s="31"/>
      <c r="D284" s="31"/>
      <c r="E284" s="31"/>
      <c r="F284" s="31"/>
    </row>
    <row r="285" spans="1:6" x14ac:dyDescent="0.2">
      <c r="A285" s="53"/>
      <c r="B285" s="31"/>
      <c r="C285" s="31"/>
      <c r="D285" s="31"/>
      <c r="E285" s="31"/>
      <c r="F285" s="31"/>
    </row>
    <row r="286" spans="1:6" x14ac:dyDescent="0.2">
      <c r="A286" s="53"/>
      <c r="B286" s="31"/>
      <c r="C286" s="31"/>
      <c r="D286" s="31"/>
      <c r="E286" s="31"/>
      <c r="F286" s="31"/>
    </row>
    <row r="287" spans="1:6" x14ac:dyDescent="0.2">
      <c r="A287" s="53"/>
      <c r="B287" s="31"/>
      <c r="C287" s="31"/>
      <c r="D287" s="31"/>
      <c r="E287" s="31"/>
      <c r="F287" s="31"/>
    </row>
    <row r="288" spans="1:6" x14ac:dyDescent="0.2">
      <c r="A288" s="53"/>
      <c r="B288" s="31"/>
      <c r="C288" s="31"/>
      <c r="D288" s="31"/>
      <c r="E288" s="31"/>
      <c r="F288" s="31"/>
    </row>
    <row r="289" spans="1:6" x14ac:dyDescent="0.2">
      <c r="A289" s="53"/>
      <c r="B289" s="31"/>
      <c r="C289" s="31"/>
      <c r="D289" s="31"/>
      <c r="E289" s="31"/>
      <c r="F289" s="31"/>
    </row>
    <row r="290" spans="1:6" x14ac:dyDescent="0.2">
      <c r="A290" s="53"/>
      <c r="B290" s="31"/>
      <c r="C290" s="31"/>
      <c r="D290" s="31"/>
      <c r="E290" s="31"/>
      <c r="F290" s="31"/>
    </row>
    <row r="291" spans="1:6" x14ac:dyDescent="0.2">
      <c r="A291" s="53"/>
      <c r="B291" s="31"/>
      <c r="C291" s="31"/>
      <c r="D291" s="31"/>
      <c r="E291" s="31"/>
      <c r="F291" s="31"/>
    </row>
    <row r="292" spans="1:6" x14ac:dyDescent="0.2">
      <c r="A292" s="53"/>
      <c r="B292" s="31"/>
      <c r="C292" s="31"/>
      <c r="D292" s="31"/>
      <c r="E292" s="31"/>
      <c r="F292" s="31"/>
    </row>
    <row r="293" spans="1:6" x14ac:dyDescent="0.2">
      <c r="A293" s="53"/>
      <c r="B293" s="31"/>
      <c r="C293" s="31"/>
      <c r="D293" s="31"/>
      <c r="E293" s="31"/>
      <c r="F293" s="31"/>
    </row>
    <row r="294" spans="1:6" x14ac:dyDescent="0.2">
      <c r="A294" s="31"/>
      <c r="B294" s="31"/>
      <c r="C294" s="31"/>
      <c r="D294" s="31"/>
      <c r="E294" s="31"/>
      <c r="F294" s="31"/>
    </row>
    <row r="295" spans="1:6" x14ac:dyDescent="0.2">
      <c r="A295" s="31"/>
      <c r="B295" s="31"/>
      <c r="C295" s="31"/>
      <c r="D295" s="31"/>
      <c r="E295" s="31"/>
      <c r="F295" s="31"/>
    </row>
    <row r="296" spans="1:6" x14ac:dyDescent="0.2">
      <c r="A296" s="31"/>
      <c r="B296" s="31"/>
      <c r="C296" s="31"/>
      <c r="D296" s="31"/>
      <c r="E296" s="31"/>
      <c r="F296" s="31"/>
    </row>
    <row r="297" spans="1:6" x14ac:dyDescent="0.2">
      <c r="A297" s="31"/>
      <c r="B297" s="31"/>
      <c r="C297" s="31"/>
      <c r="D297" s="31"/>
      <c r="E297" s="31"/>
      <c r="F297" s="31"/>
    </row>
    <row r="298" spans="1:6" x14ac:dyDescent="0.2">
      <c r="A298" s="31"/>
      <c r="B298" s="31"/>
      <c r="C298" s="31"/>
      <c r="D298" s="31"/>
      <c r="E298" s="31"/>
      <c r="F298" s="31"/>
    </row>
    <row r="299" spans="1:6" x14ac:dyDescent="0.2">
      <c r="A299" s="31"/>
      <c r="B299" s="31"/>
      <c r="C299" s="31"/>
      <c r="D299" s="31"/>
      <c r="E299" s="31"/>
      <c r="F299" s="31"/>
    </row>
    <row r="300" spans="1:6" x14ac:dyDescent="0.2">
      <c r="A300" s="31"/>
      <c r="B300" s="31"/>
      <c r="C300" s="31"/>
      <c r="D300" s="31"/>
      <c r="E300" s="31"/>
      <c r="F300" s="31"/>
    </row>
    <row r="301" spans="1:6" x14ac:dyDescent="0.2">
      <c r="A301" s="31"/>
      <c r="B301" s="31"/>
      <c r="C301" s="31"/>
      <c r="D301" s="31"/>
      <c r="E301" s="31"/>
      <c r="F301" s="31"/>
    </row>
    <row r="302" spans="1:6" x14ac:dyDescent="0.2">
      <c r="A302" s="31"/>
      <c r="B302" s="31"/>
      <c r="C302" s="31"/>
      <c r="D302" s="31"/>
      <c r="E302" s="31"/>
      <c r="F302" s="31"/>
    </row>
    <row r="303" spans="1:6" x14ac:dyDescent="0.2">
      <c r="A303" s="31"/>
      <c r="B303" s="31"/>
      <c r="C303" s="31"/>
      <c r="D303" s="31"/>
      <c r="E303" s="31"/>
      <c r="F303" s="31"/>
    </row>
    <row r="304" spans="1:6" x14ac:dyDescent="0.2">
      <c r="A304" s="31"/>
      <c r="B304" s="31"/>
      <c r="C304" s="31"/>
      <c r="D304" s="31"/>
      <c r="E304" s="31"/>
      <c r="F304" s="31"/>
    </row>
    <row r="305" spans="1:6" x14ac:dyDescent="0.2">
      <c r="A305" s="31"/>
      <c r="B305" s="31"/>
      <c r="C305" s="31"/>
      <c r="D305" s="31"/>
      <c r="E305" s="31"/>
      <c r="F305" s="31"/>
    </row>
    <row r="306" spans="1:6" x14ac:dyDescent="0.2">
      <c r="A306" s="31"/>
      <c r="B306" s="31"/>
      <c r="C306" s="31"/>
      <c r="D306" s="31"/>
      <c r="E306" s="31"/>
      <c r="F306" s="31"/>
    </row>
    <row r="307" spans="1:6" x14ac:dyDescent="0.2">
      <c r="A307" s="31"/>
      <c r="B307" s="31"/>
      <c r="C307" s="31"/>
      <c r="D307" s="31"/>
      <c r="E307" s="31"/>
      <c r="F307" s="31"/>
    </row>
    <row r="308" spans="1:6" x14ac:dyDescent="0.2">
      <c r="A308" s="31"/>
      <c r="B308" s="31"/>
      <c r="C308" s="31"/>
      <c r="D308" s="31"/>
      <c r="E308" s="31"/>
      <c r="F308" s="31"/>
    </row>
    <row r="309" spans="1:6" x14ac:dyDescent="0.2">
      <c r="A309" s="31"/>
      <c r="B309" s="31"/>
      <c r="C309" s="31"/>
      <c r="D309" s="31"/>
      <c r="E309" s="31"/>
      <c r="F309" s="31"/>
    </row>
    <row r="310" spans="1:6" x14ac:dyDescent="0.2">
      <c r="A310" s="31"/>
      <c r="B310" s="31"/>
      <c r="C310" s="31"/>
      <c r="D310" s="31"/>
      <c r="E310" s="31"/>
      <c r="F310" s="31"/>
    </row>
    <row r="311" spans="1:6" x14ac:dyDescent="0.2">
      <c r="A311" s="31"/>
      <c r="B311" s="31"/>
      <c r="C311" s="31"/>
      <c r="D311" s="31"/>
      <c r="E311" s="31"/>
      <c r="F311" s="31"/>
    </row>
    <row r="312" spans="1:6" x14ac:dyDescent="0.2">
      <c r="A312" s="31"/>
      <c r="B312" s="31"/>
      <c r="C312" s="31"/>
      <c r="D312" s="31"/>
      <c r="E312" s="31"/>
      <c r="F312" s="31"/>
    </row>
    <row r="313" spans="1:6" x14ac:dyDescent="0.2">
      <c r="A313" s="31"/>
      <c r="B313" s="31"/>
      <c r="C313" s="31"/>
      <c r="D313" s="31"/>
      <c r="E313" s="31"/>
      <c r="F313" s="31"/>
    </row>
    <row r="314" spans="1:6" x14ac:dyDescent="0.2">
      <c r="A314" s="31"/>
      <c r="B314" s="31"/>
      <c r="C314" s="31"/>
      <c r="D314" s="31"/>
      <c r="E314" s="31"/>
      <c r="F314" s="31"/>
    </row>
    <row r="315" spans="1:6" x14ac:dyDescent="0.2">
      <c r="A315" s="31"/>
      <c r="B315" s="31"/>
      <c r="C315" s="31"/>
      <c r="D315" s="31"/>
      <c r="E315" s="31"/>
      <c r="F315" s="31"/>
    </row>
    <row r="316" spans="1:6" x14ac:dyDescent="0.2">
      <c r="A316" s="31"/>
      <c r="B316" s="31"/>
      <c r="C316" s="31"/>
      <c r="D316" s="31"/>
      <c r="E316" s="31"/>
      <c r="F316" s="31"/>
    </row>
    <row r="317" spans="1:6" x14ac:dyDescent="0.2">
      <c r="A317" s="31"/>
      <c r="B317" s="31"/>
      <c r="C317" s="31"/>
      <c r="D317" s="31"/>
      <c r="E317" s="31"/>
      <c r="F317" s="31"/>
    </row>
    <row r="318" spans="1:6" x14ac:dyDescent="0.2">
      <c r="A318" s="31"/>
      <c r="B318" s="31"/>
      <c r="C318" s="31"/>
      <c r="D318" s="31"/>
      <c r="E318" s="31"/>
      <c r="F318" s="31"/>
    </row>
    <row r="319" spans="1:6" x14ac:dyDescent="0.2">
      <c r="A319" s="31"/>
      <c r="B319" s="31"/>
      <c r="C319" s="31"/>
      <c r="D319" s="31"/>
      <c r="E319" s="31"/>
      <c r="F319" s="31"/>
    </row>
    <row r="320" spans="1:6" x14ac:dyDescent="0.2">
      <c r="A320" s="31"/>
      <c r="B320" s="31"/>
      <c r="C320" s="31"/>
      <c r="D320" s="31"/>
      <c r="E320" s="31"/>
      <c r="F320" s="31"/>
    </row>
    <row r="321" spans="1:6" x14ac:dyDescent="0.2">
      <c r="A321" s="31"/>
      <c r="B321" s="31"/>
      <c r="C321" s="31"/>
      <c r="D321" s="31"/>
      <c r="E321" s="31"/>
      <c r="F321" s="31"/>
    </row>
    <row r="322" spans="1:6" x14ac:dyDescent="0.2">
      <c r="A322" s="31"/>
      <c r="B322" s="31"/>
      <c r="C322" s="31"/>
      <c r="D322" s="31"/>
      <c r="E322" s="31"/>
      <c r="F322" s="31"/>
    </row>
    <row r="323" spans="1:6" x14ac:dyDescent="0.2">
      <c r="A323" s="31"/>
      <c r="B323" s="31"/>
      <c r="C323" s="31"/>
      <c r="D323" s="31"/>
      <c r="E323" s="31"/>
      <c r="F323" s="31"/>
    </row>
    <row r="324" spans="1:6" x14ac:dyDescent="0.2">
      <c r="A324" s="31"/>
      <c r="B324" s="31"/>
      <c r="C324" s="31"/>
      <c r="D324" s="31"/>
      <c r="E324" s="31"/>
      <c r="F324" s="31"/>
    </row>
    <row r="325" spans="1:6" x14ac:dyDescent="0.2">
      <c r="A325" s="31"/>
      <c r="B325" s="31"/>
      <c r="C325" s="31"/>
      <c r="D325" s="31"/>
      <c r="E325" s="31"/>
      <c r="F325" s="31"/>
    </row>
    <row r="326" spans="1:6" x14ac:dyDescent="0.2">
      <c r="A326" s="31"/>
      <c r="B326" s="31"/>
      <c r="C326" s="31"/>
      <c r="D326" s="31"/>
      <c r="E326" s="31"/>
      <c r="F326" s="31"/>
    </row>
    <row r="327" spans="1:6" x14ac:dyDescent="0.2">
      <c r="A327" s="31"/>
      <c r="B327" s="31"/>
      <c r="C327" s="31"/>
      <c r="D327" s="31"/>
      <c r="E327" s="31"/>
      <c r="F327" s="31"/>
    </row>
    <row r="328" spans="1:6" x14ac:dyDescent="0.2">
      <c r="A328" s="31"/>
      <c r="B328" s="31"/>
      <c r="C328" s="31"/>
      <c r="D328" s="31"/>
      <c r="E328" s="31"/>
      <c r="F328" s="31"/>
    </row>
    <row r="329" spans="1:6" x14ac:dyDescent="0.2">
      <c r="A329" s="31"/>
      <c r="B329" s="31"/>
      <c r="C329" s="31"/>
      <c r="D329" s="31"/>
      <c r="E329" s="31"/>
      <c r="F329" s="31"/>
    </row>
    <row r="330" spans="1:6" x14ac:dyDescent="0.2">
      <c r="A330" s="31"/>
      <c r="B330" s="31"/>
      <c r="C330" s="31"/>
      <c r="D330" s="31"/>
      <c r="E330" s="31"/>
      <c r="F330" s="31"/>
    </row>
    <row r="331" spans="1:6" x14ac:dyDescent="0.2">
      <c r="A331" s="31"/>
      <c r="B331" s="31"/>
      <c r="C331" s="31"/>
      <c r="D331" s="31"/>
      <c r="E331" s="31"/>
      <c r="F331" s="31"/>
    </row>
    <row r="332" spans="1:6" x14ac:dyDescent="0.2">
      <c r="A332" s="31"/>
      <c r="B332" s="31"/>
      <c r="C332" s="31"/>
      <c r="D332" s="31"/>
      <c r="E332" s="31"/>
      <c r="F332" s="31"/>
    </row>
    <row r="333" spans="1:6" x14ac:dyDescent="0.2">
      <c r="A333" s="31"/>
      <c r="B333" s="31"/>
      <c r="C333" s="31"/>
      <c r="D333" s="31"/>
      <c r="E333" s="31"/>
      <c r="F333" s="31"/>
    </row>
    <row r="334" spans="1:6" x14ac:dyDescent="0.2">
      <c r="A334" s="31"/>
      <c r="B334" s="31"/>
      <c r="C334" s="31"/>
      <c r="D334" s="31"/>
      <c r="E334" s="31"/>
      <c r="F334" s="31"/>
    </row>
    <row r="335" spans="1:6" x14ac:dyDescent="0.2">
      <c r="A335" s="31"/>
      <c r="B335" s="31"/>
      <c r="C335" s="31"/>
      <c r="D335" s="31"/>
      <c r="E335" s="31"/>
      <c r="F335" s="31"/>
    </row>
    <row r="336" spans="1:6" x14ac:dyDescent="0.2">
      <c r="A336" s="31"/>
      <c r="B336" s="31"/>
      <c r="C336" s="31"/>
      <c r="D336" s="31"/>
      <c r="E336" s="31"/>
      <c r="F336" s="31"/>
    </row>
    <row r="337" spans="1:6" x14ac:dyDescent="0.2">
      <c r="A337" s="31"/>
      <c r="B337" s="31"/>
      <c r="C337" s="31"/>
      <c r="D337" s="31"/>
      <c r="E337" s="31"/>
      <c r="F337" s="31"/>
    </row>
    <row r="338" spans="1:6" x14ac:dyDescent="0.2">
      <c r="A338" s="31"/>
      <c r="B338" s="31"/>
      <c r="C338" s="31"/>
      <c r="D338" s="31"/>
      <c r="E338" s="31"/>
      <c r="F338" s="31"/>
    </row>
    <row r="339" spans="1:6" x14ac:dyDescent="0.2">
      <c r="A339" s="31"/>
      <c r="B339" s="31"/>
      <c r="C339" s="31"/>
      <c r="D339" s="31"/>
      <c r="E339" s="31"/>
      <c r="F339" s="31"/>
    </row>
    <row r="340" spans="1:6" x14ac:dyDescent="0.2">
      <c r="A340" s="31"/>
      <c r="B340" s="31"/>
      <c r="C340" s="31"/>
      <c r="D340" s="31"/>
      <c r="E340" s="31"/>
      <c r="F340" s="31"/>
    </row>
    <row r="341" spans="1:6" x14ac:dyDescent="0.2">
      <c r="A341" s="31"/>
      <c r="B341" s="31"/>
      <c r="C341" s="31"/>
      <c r="D341" s="31"/>
      <c r="E341" s="31"/>
      <c r="F341" s="31"/>
    </row>
    <row r="342" spans="1:6" x14ac:dyDescent="0.2">
      <c r="A342" s="31"/>
      <c r="B342" s="31"/>
      <c r="C342" s="31"/>
      <c r="D342" s="31"/>
      <c r="E342" s="31"/>
      <c r="F342" s="31"/>
    </row>
    <row r="343" spans="1:6" x14ac:dyDescent="0.2">
      <c r="A343" s="31"/>
      <c r="B343" s="31"/>
      <c r="C343" s="31"/>
      <c r="D343" s="31"/>
      <c r="E343" s="31"/>
      <c r="F343" s="31"/>
    </row>
    <row r="344" spans="1:6" x14ac:dyDescent="0.2">
      <c r="A344" s="31"/>
      <c r="B344" s="31"/>
      <c r="C344" s="31"/>
      <c r="D344" s="31"/>
      <c r="E344" s="31"/>
      <c r="F344" s="31"/>
    </row>
    <row r="345" spans="1:6" x14ac:dyDescent="0.2">
      <c r="A345" s="31"/>
      <c r="B345" s="31"/>
      <c r="C345" s="31"/>
      <c r="D345" s="31"/>
      <c r="E345" s="31"/>
      <c r="F345" s="31"/>
    </row>
    <row r="346" spans="1:6" x14ac:dyDescent="0.2">
      <c r="A346" s="31"/>
      <c r="B346" s="31"/>
      <c r="C346" s="31"/>
      <c r="D346" s="31"/>
      <c r="E346" s="31"/>
      <c r="F346" s="31"/>
    </row>
    <row r="347" spans="1:6" x14ac:dyDescent="0.2">
      <c r="A347" s="31"/>
      <c r="B347" s="31"/>
      <c r="C347" s="31"/>
      <c r="D347" s="31"/>
      <c r="E347" s="31"/>
      <c r="F347" s="31"/>
    </row>
    <row r="348" spans="1:6" x14ac:dyDescent="0.2">
      <c r="A348" s="31"/>
      <c r="B348" s="31"/>
      <c r="C348" s="31"/>
      <c r="D348" s="31"/>
      <c r="E348" s="31"/>
      <c r="F348" s="31"/>
    </row>
    <row r="349" spans="1:6" x14ac:dyDescent="0.2">
      <c r="A349" s="31"/>
      <c r="B349" s="31"/>
      <c r="C349" s="31"/>
      <c r="D349" s="31"/>
      <c r="E349" s="31"/>
      <c r="F349" s="31"/>
    </row>
    <row r="350" spans="1:6" x14ac:dyDescent="0.2">
      <c r="A350" s="31"/>
      <c r="B350" s="31"/>
      <c r="C350" s="31"/>
      <c r="D350" s="31"/>
      <c r="E350" s="31"/>
      <c r="F350" s="31"/>
    </row>
    <row r="351" spans="1:6" x14ac:dyDescent="0.2">
      <c r="A351" s="31"/>
      <c r="B351" s="31"/>
      <c r="C351" s="31"/>
      <c r="D351" s="31"/>
      <c r="E351" s="31"/>
      <c r="F351" s="31"/>
    </row>
    <row r="352" spans="1:6" x14ac:dyDescent="0.2">
      <c r="A352" s="31"/>
      <c r="B352" s="31"/>
      <c r="C352" s="31"/>
      <c r="D352" s="31"/>
      <c r="E352" s="31"/>
      <c r="F352" s="31"/>
    </row>
    <row r="353" spans="1:6" x14ac:dyDescent="0.2">
      <c r="A353" s="31"/>
      <c r="B353" s="31"/>
      <c r="C353" s="31"/>
      <c r="D353" s="31"/>
      <c r="E353" s="31"/>
      <c r="F353" s="31"/>
    </row>
    <row r="354" spans="1:6" x14ac:dyDescent="0.2">
      <c r="A354" s="31"/>
      <c r="B354" s="31"/>
      <c r="C354" s="31"/>
      <c r="D354" s="31"/>
      <c r="E354" s="31"/>
      <c r="F354" s="31"/>
    </row>
    <row r="355" spans="1:6" x14ac:dyDescent="0.2">
      <c r="A355" s="31"/>
      <c r="B355" s="31"/>
      <c r="C355" s="31"/>
      <c r="D355" s="31"/>
      <c r="E355" s="31"/>
      <c r="F355" s="31"/>
    </row>
    <row r="356" spans="1:6" x14ac:dyDescent="0.2">
      <c r="A356" s="31"/>
      <c r="B356" s="31"/>
      <c r="C356" s="31"/>
      <c r="D356" s="31"/>
      <c r="E356" s="31"/>
      <c r="F356" s="31"/>
    </row>
    <row r="357" spans="1:6" x14ac:dyDescent="0.2">
      <c r="A357" s="31"/>
      <c r="B357" s="31"/>
      <c r="C357" s="31"/>
      <c r="D357" s="31"/>
      <c r="E357" s="31"/>
      <c r="F357" s="31"/>
    </row>
    <row r="358" spans="1:6" x14ac:dyDescent="0.2">
      <c r="A358" s="31"/>
      <c r="B358" s="31"/>
      <c r="C358" s="31"/>
      <c r="D358" s="31"/>
      <c r="E358" s="31"/>
      <c r="F358" s="31"/>
    </row>
    <row r="359" spans="1:6" x14ac:dyDescent="0.2">
      <c r="A359" s="31"/>
      <c r="B359" s="31"/>
      <c r="C359" s="31"/>
      <c r="D359" s="31"/>
      <c r="E359" s="31"/>
      <c r="F359" s="31"/>
    </row>
    <row r="360" spans="1:6" x14ac:dyDescent="0.2">
      <c r="A360" s="31"/>
      <c r="B360" s="31"/>
      <c r="C360" s="31"/>
      <c r="D360" s="31"/>
      <c r="E360" s="31"/>
      <c r="F360" s="31"/>
    </row>
    <row r="361" spans="1:6" x14ac:dyDescent="0.2">
      <c r="A361" s="31"/>
      <c r="B361" s="31"/>
      <c r="C361" s="31"/>
      <c r="D361" s="31"/>
      <c r="E361" s="31"/>
      <c r="F361" s="31"/>
    </row>
    <row r="362" spans="1:6" x14ac:dyDescent="0.2">
      <c r="A362" s="31"/>
      <c r="B362" s="31"/>
      <c r="C362" s="31"/>
      <c r="D362" s="31"/>
      <c r="E362" s="31"/>
      <c r="F362" s="31"/>
    </row>
    <row r="363" spans="1:6" x14ac:dyDescent="0.2">
      <c r="A363" s="31"/>
      <c r="B363" s="31"/>
      <c r="C363" s="31"/>
      <c r="D363" s="31"/>
      <c r="E363" s="31"/>
      <c r="F363" s="31"/>
    </row>
    <row r="364" spans="1:6" x14ac:dyDescent="0.2">
      <c r="A364" s="31"/>
      <c r="B364" s="31"/>
      <c r="C364" s="31"/>
      <c r="D364" s="31"/>
      <c r="E364" s="31"/>
      <c r="F364" s="31"/>
    </row>
    <row r="365" spans="1:6" x14ac:dyDescent="0.2">
      <c r="A365" s="31"/>
      <c r="B365" s="31"/>
      <c r="C365" s="31"/>
      <c r="D365" s="31"/>
      <c r="E365" s="31"/>
      <c r="F365" s="31"/>
    </row>
    <row r="366" spans="1:6" x14ac:dyDescent="0.2">
      <c r="A366" s="31"/>
      <c r="B366" s="31"/>
      <c r="C366" s="31"/>
      <c r="D366" s="31"/>
      <c r="E366" s="31"/>
      <c r="F366" s="31"/>
    </row>
    <row r="367" spans="1:6" x14ac:dyDescent="0.2">
      <c r="A367" s="31"/>
      <c r="B367" s="31"/>
      <c r="C367" s="31"/>
      <c r="D367" s="31"/>
      <c r="E367" s="31"/>
      <c r="F367" s="31"/>
    </row>
    <row r="368" spans="1:6" x14ac:dyDescent="0.2">
      <c r="A368" s="31"/>
      <c r="B368" s="31"/>
      <c r="C368" s="31"/>
      <c r="D368" s="31"/>
      <c r="E368" s="31"/>
      <c r="F368" s="31"/>
    </row>
    <row r="369" spans="1:6" x14ac:dyDescent="0.2">
      <c r="A369" s="31"/>
      <c r="B369" s="31"/>
      <c r="C369" s="31"/>
      <c r="D369" s="31"/>
      <c r="E369" s="31"/>
      <c r="F369" s="31"/>
    </row>
    <row r="370" spans="1:6" x14ac:dyDescent="0.2">
      <c r="A370" s="31"/>
      <c r="B370" s="31"/>
      <c r="C370" s="31"/>
      <c r="D370" s="31"/>
      <c r="E370" s="31"/>
      <c r="F370" s="31"/>
    </row>
    <row r="371" spans="1:6" x14ac:dyDescent="0.2">
      <c r="A371" s="31"/>
      <c r="B371" s="31"/>
      <c r="C371" s="31"/>
      <c r="D371" s="31"/>
      <c r="E371" s="31"/>
      <c r="F371" s="31"/>
    </row>
    <row r="372" spans="1:6" x14ac:dyDescent="0.2">
      <c r="A372" s="31"/>
      <c r="B372" s="31"/>
      <c r="C372" s="31"/>
      <c r="D372" s="31"/>
      <c r="E372" s="31"/>
      <c r="F372" s="31"/>
    </row>
    <row r="373" spans="1:6" x14ac:dyDescent="0.2">
      <c r="A373" s="31"/>
      <c r="B373" s="31"/>
      <c r="C373" s="31"/>
      <c r="D373" s="31"/>
      <c r="E373" s="31"/>
      <c r="F373" s="31"/>
    </row>
    <row r="374" spans="1:6" x14ac:dyDescent="0.2">
      <c r="A374" s="31"/>
      <c r="B374" s="31"/>
      <c r="C374" s="31"/>
      <c r="D374" s="31"/>
      <c r="E374" s="31"/>
      <c r="F374" s="31"/>
    </row>
    <row r="375" spans="1:6" x14ac:dyDescent="0.2">
      <c r="A375" s="31"/>
      <c r="B375" s="31"/>
      <c r="C375" s="31"/>
      <c r="D375" s="31"/>
      <c r="E375" s="31"/>
      <c r="F375" s="31"/>
    </row>
    <row r="376" spans="1:6" x14ac:dyDescent="0.2">
      <c r="A376" s="31"/>
      <c r="B376" s="31"/>
      <c r="C376" s="31"/>
      <c r="D376" s="31"/>
      <c r="E376" s="31"/>
      <c r="F376" s="31"/>
    </row>
    <row r="377" spans="1:6" x14ac:dyDescent="0.2">
      <c r="A377" s="31"/>
      <c r="B377" s="31"/>
      <c r="C377" s="31"/>
      <c r="D377" s="31"/>
      <c r="E377" s="31"/>
      <c r="F377" s="31"/>
    </row>
    <row r="378" spans="1:6" x14ac:dyDescent="0.2">
      <c r="A378" s="31"/>
      <c r="B378" s="31"/>
      <c r="C378" s="31"/>
      <c r="D378" s="31"/>
      <c r="E378" s="31"/>
      <c r="F378" s="31"/>
    </row>
    <row r="379" spans="1:6" x14ac:dyDescent="0.2">
      <c r="A379" s="31"/>
      <c r="B379" s="31"/>
      <c r="C379" s="31"/>
      <c r="D379" s="31"/>
      <c r="E379" s="31"/>
      <c r="F379" s="31"/>
    </row>
    <row r="380" spans="1:6" x14ac:dyDescent="0.2">
      <c r="A380" s="31"/>
      <c r="B380" s="31"/>
      <c r="C380" s="31"/>
      <c r="D380" s="31"/>
      <c r="E380" s="31"/>
      <c r="F380" s="31"/>
    </row>
    <row r="381" spans="1:6" x14ac:dyDescent="0.2">
      <c r="A381"/>
    </row>
    <row r="382" spans="1:6" x14ac:dyDescent="0.2">
      <c r="A382"/>
    </row>
    <row r="383" spans="1:6" x14ac:dyDescent="0.2">
      <c r="A383"/>
    </row>
    <row r="384" spans="1:6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</sheetData>
  <phoneticPr fontId="30" type="noConversion"/>
  <pageMargins left="0.70866141732283472" right="0.51181102362204722" top="0.78740157480314965" bottom="0.78740157480314965" header="0.31496062992125984" footer="0.31496062992125984"/>
  <pageSetup paperSize="9" orientation="landscape" r:id="rId1"/>
  <headerFooter>
    <oddHeader>&amp;LBYTOVÝ DŮM - REKONSTRUKCE BYTU 2.NP, JELENICE čp. 1797, ČESKÁ TŘEBOVÁ - ZMĚNA</oddHead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E227-ABA5-43B9-AB65-F8914621F7DF}">
  <sheetPr>
    <tabColor theme="5"/>
  </sheetPr>
  <dimension ref="A1:L473"/>
  <sheetViews>
    <sheetView view="pageLayout" zoomScale="98" zoomScaleNormal="100" zoomScalePageLayoutView="98" workbookViewId="0"/>
  </sheetViews>
  <sheetFormatPr defaultRowHeight="12.75" x14ac:dyDescent="0.2"/>
  <cols>
    <col min="1" max="1" width="14.85546875" style="69" customWidth="1"/>
    <col min="2" max="2" width="64.5703125" customWidth="1"/>
    <col min="3" max="3" width="13.5703125" customWidth="1"/>
    <col min="5" max="5" width="14.28515625" bestFit="1" customWidth="1"/>
    <col min="6" max="6" width="19.28515625" customWidth="1"/>
    <col min="7" max="7" width="10.7109375" customWidth="1"/>
    <col min="8" max="8" width="15.5703125" customWidth="1"/>
    <col min="9" max="9" width="73" customWidth="1"/>
    <col min="10" max="10" width="10" customWidth="1"/>
    <col min="11" max="11" width="12.140625" customWidth="1"/>
    <col min="12" max="12" width="15" customWidth="1"/>
    <col min="13" max="13" width="13.28515625" customWidth="1"/>
  </cols>
  <sheetData>
    <row r="1" spans="1:12" ht="12.95" customHeight="1" x14ac:dyDescent="0.2">
      <c r="A1" s="52" t="s">
        <v>209</v>
      </c>
      <c r="B1" s="41"/>
      <c r="C1" s="54"/>
      <c r="D1" s="75"/>
      <c r="E1" s="75"/>
      <c r="F1" s="51"/>
      <c r="G1" s="52" t="s">
        <v>209</v>
      </c>
      <c r="H1" s="31"/>
      <c r="I1" s="31"/>
      <c r="J1" s="31"/>
      <c r="K1" s="31"/>
      <c r="L1" s="31"/>
    </row>
    <row r="2" spans="1:12" ht="12.95" customHeight="1" thickBot="1" x14ac:dyDescent="0.25">
      <c r="A2" s="41"/>
      <c r="B2" s="41"/>
      <c r="C2" s="54"/>
      <c r="D2" s="54"/>
      <c r="E2" s="54"/>
      <c r="F2" s="51"/>
      <c r="G2" s="31"/>
      <c r="H2" s="31"/>
      <c r="I2" s="31"/>
      <c r="J2" s="31"/>
      <c r="K2" s="31"/>
      <c r="L2" s="31"/>
    </row>
    <row r="3" spans="1:12" ht="12.95" customHeight="1" x14ac:dyDescent="0.2">
      <c r="A3" s="108" t="s">
        <v>104</v>
      </c>
      <c r="B3" s="110"/>
      <c r="C3" s="161"/>
      <c r="D3" s="161"/>
      <c r="E3" s="162"/>
      <c r="F3" s="163"/>
      <c r="G3" s="252" t="s">
        <v>105</v>
      </c>
      <c r="H3" s="253" t="s">
        <v>106</v>
      </c>
      <c r="I3" s="253" t="s">
        <v>107</v>
      </c>
      <c r="J3" s="254" t="s">
        <v>80</v>
      </c>
      <c r="K3" s="254" t="s">
        <v>108</v>
      </c>
      <c r="L3" s="255" t="s">
        <v>109</v>
      </c>
    </row>
    <row r="4" spans="1:12" ht="12.95" customHeight="1" thickBot="1" x14ac:dyDescent="0.25">
      <c r="A4" s="187"/>
      <c r="B4" s="188"/>
      <c r="C4" s="198"/>
      <c r="D4" s="198"/>
      <c r="E4" s="198"/>
      <c r="F4" s="189"/>
      <c r="G4" s="94"/>
      <c r="H4" s="118"/>
      <c r="I4" s="118"/>
      <c r="J4" s="118"/>
      <c r="K4" s="118"/>
      <c r="L4" s="121"/>
    </row>
    <row r="5" spans="1:12" ht="12.95" customHeight="1" x14ac:dyDescent="0.2">
      <c r="A5" s="129" t="s">
        <v>110</v>
      </c>
      <c r="B5" s="190" t="s">
        <v>111</v>
      </c>
      <c r="C5" s="200" t="s">
        <v>21</v>
      </c>
      <c r="D5" s="200" t="s">
        <v>24</v>
      </c>
      <c r="E5" s="76" t="s">
        <v>49</v>
      </c>
      <c r="F5" s="112" t="s">
        <v>22</v>
      </c>
      <c r="G5" s="328" t="s">
        <v>286</v>
      </c>
      <c r="H5" s="329" t="s">
        <v>287</v>
      </c>
      <c r="I5" s="330" t="s">
        <v>288</v>
      </c>
      <c r="J5" s="331">
        <v>1</v>
      </c>
      <c r="K5" s="331"/>
      <c r="L5" s="332">
        <f>(J5*K5)</f>
        <v>0</v>
      </c>
    </row>
    <row r="6" spans="1:12" ht="12.95" customHeight="1" thickBot="1" x14ac:dyDescent="0.25">
      <c r="A6" s="94"/>
      <c r="B6" s="118"/>
      <c r="C6" s="201"/>
      <c r="D6" s="201"/>
      <c r="E6" s="164"/>
      <c r="F6" s="165"/>
      <c r="G6" s="333" t="s">
        <v>134</v>
      </c>
      <c r="H6" s="334" t="s">
        <v>135</v>
      </c>
      <c r="I6" s="334" t="s">
        <v>289</v>
      </c>
      <c r="J6" s="335">
        <v>0.6</v>
      </c>
      <c r="K6" s="335"/>
      <c r="L6" s="336">
        <f t="shared" ref="L6:L10" si="0">(J6*K6)</f>
        <v>0</v>
      </c>
    </row>
    <row r="7" spans="1:12" ht="12.95" customHeight="1" x14ac:dyDescent="0.2">
      <c r="A7" s="311">
        <v>1927</v>
      </c>
      <c r="B7" s="312" t="s">
        <v>210</v>
      </c>
      <c r="C7" s="313"/>
      <c r="D7" s="313" t="s">
        <v>40</v>
      </c>
      <c r="E7" s="313">
        <v>2</v>
      </c>
      <c r="F7" s="314">
        <f>SUM(E7)*C7</f>
        <v>0</v>
      </c>
      <c r="G7" s="333" t="s">
        <v>212</v>
      </c>
      <c r="H7" s="334" t="s">
        <v>213</v>
      </c>
      <c r="I7" s="334" t="s">
        <v>290</v>
      </c>
      <c r="J7" s="335">
        <v>0.2</v>
      </c>
      <c r="K7" s="335"/>
      <c r="L7" s="336">
        <f t="shared" si="0"/>
        <v>0</v>
      </c>
    </row>
    <row r="8" spans="1:12" ht="12.95" customHeight="1" x14ac:dyDescent="0.2">
      <c r="A8" s="315">
        <v>16000000890</v>
      </c>
      <c r="B8" s="316" t="s">
        <v>57</v>
      </c>
      <c r="C8" s="297"/>
      <c r="D8" s="297" t="s">
        <v>17</v>
      </c>
      <c r="E8" s="297">
        <v>5</v>
      </c>
      <c r="F8" s="286">
        <f>SUM(E8)*C8</f>
        <v>0</v>
      </c>
      <c r="G8" s="333" t="s">
        <v>153</v>
      </c>
      <c r="H8" s="334" t="s">
        <v>154</v>
      </c>
      <c r="I8" s="334" t="s">
        <v>155</v>
      </c>
      <c r="J8" s="335">
        <v>3</v>
      </c>
      <c r="K8" s="335"/>
      <c r="L8" s="336">
        <f t="shared" si="0"/>
        <v>0</v>
      </c>
    </row>
    <row r="9" spans="1:12" ht="12.95" customHeight="1" x14ac:dyDescent="0.2">
      <c r="A9" s="315">
        <v>32100000521</v>
      </c>
      <c r="B9" s="316" t="s">
        <v>279</v>
      </c>
      <c r="C9" s="297"/>
      <c r="D9" s="297" t="s">
        <v>17</v>
      </c>
      <c r="E9" s="297">
        <v>1</v>
      </c>
      <c r="F9" s="286">
        <f>SUM(E9)*C9</f>
        <v>0</v>
      </c>
      <c r="G9" s="333" t="s">
        <v>214</v>
      </c>
      <c r="H9" s="334" t="s">
        <v>215</v>
      </c>
      <c r="I9" s="334" t="s">
        <v>220</v>
      </c>
      <c r="J9" s="335">
        <v>1</v>
      </c>
      <c r="K9" s="335"/>
      <c r="L9" s="336">
        <f t="shared" si="0"/>
        <v>0</v>
      </c>
    </row>
    <row r="10" spans="1:12" ht="12.95" customHeight="1" thickBot="1" x14ac:dyDescent="0.25">
      <c r="A10" s="317">
        <v>32100000657</v>
      </c>
      <c r="B10" s="318" t="s">
        <v>211</v>
      </c>
      <c r="C10" s="319"/>
      <c r="D10" s="319" t="s">
        <v>17</v>
      </c>
      <c r="E10" s="319">
        <v>1</v>
      </c>
      <c r="F10" s="320">
        <f>SUM(E10)*C10</f>
        <v>0</v>
      </c>
      <c r="G10" s="333" t="s">
        <v>126</v>
      </c>
      <c r="H10" s="337" t="s">
        <v>127</v>
      </c>
      <c r="I10" s="334" t="s">
        <v>128</v>
      </c>
      <c r="J10" s="335">
        <v>2</v>
      </c>
      <c r="K10" s="335"/>
      <c r="L10" s="336">
        <f t="shared" si="0"/>
        <v>0</v>
      </c>
    </row>
    <row r="11" spans="1:12" ht="12.95" customHeight="1" thickBot="1" x14ac:dyDescent="0.25">
      <c r="A11" s="265" t="s">
        <v>125</v>
      </c>
      <c r="B11" s="266"/>
      <c r="C11" s="267"/>
      <c r="D11" s="267"/>
      <c r="E11" s="267"/>
      <c r="F11" s="271">
        <f>SUM(F7:F10)</f>
        <v>0</v>
      </c>
      <c r="G11" s="338" t="s">
        <v>283</v>
      </c>
      <c r="H11" s="339" t="s">
        <v>284</v>
      </c>
      <c r="I11" s="339" t="s">
        <v>285</v>
      </c>
      <c r="J11" s="335">
        <v>1</v>
      </c>
      <c r="K11" s="335"/>
      <c r="L11" s="336">
        <f t="shared" ref="L11" si="1">(J11*K11)</f>
        <v>0</v>
      </c>
    </row>
    <row r="12" spans="1:12" ht="12.95" customHeight="1" x14ac:dyDescent="0.2">
      <c r="F12" s="38"/>
      <c r="G12" s="333" t="s">
        <v>216</v>
      </c>
      <c r="H12" s="334" t="s">
        <v>217</v>
      </c>
      <c r="I12" s="334" t="s">
        <v>225</v>
      </c>
      <c r="J12" s="335">
        <v>1</v>
      </c>
      <c r="K12" s="335"/>
      <c r="L12" s="336">
        <f>(J12*K12)</f>
        <v>0</v>
      </c>
    </row>
    <row r="13" spans="1:12" ht="12.95" customHeight="1" x14ac:dyDescent="0.2">
      <c r="A13" s="43"/>
      <c r="B13" s="43"/>
      <c r="C13" s="64"/>
      <c r="D13" s="64"/>
      <c r="E13" s="64"/>
      <c r="F13" s="67"/>
      <c r="G13" s="333" t="s">
        <v>112</v>
      </c>
      <c r="H13" s="334" t="s">
        <v>113</v>
      </c>
      <c r="I13" s="334" t="s">
        <v>182</v>
      </c>
      <c r="J13" s="335">
        <v>1</v>
      </c>
      <c r="K13" s="335"/>
      <c r="L13" s="336">
        <f>(J13*K13)</f>
        <v>0</v>
      </c>
    </row>
    <row r="14" spans="1:12" ht="12.95" customHeight="1" thickBot="1" x14ac:dyDescent="0.25">
      <c r="A14" s="43"/>
      <c r="B14" s="43"/>
      <c r="C14" s="64"/>
      <c r="D14" s="64"/>
      <c r="E14" s="64"/>
      <c r="F14" s="67"/>
      <c r="G14" s="333" t="s">
        <v>114</v>
      </c>
      <c r="H14" s="334" t="s">
        <v>115</v>
      </c>
      <c r="I14" s="334" t="s">
        <v>221</v>
      </c>
      <c r="J14" s="335">
        <v>3</v>
      </c>
      <c r="K14" s="335"/>
      <c r="L14" s="336">
        <f>(J14*K14)</f>
        <v>0</v>
      </c>
    </row>
    <row r="15" spans="1:12" ht="12.95" customHeight="1" x14ac:dyDescent="0.2">
      <c r="A15" s="108" t="s">
        <v>23</v>
      </c>
      <c r="B15" s="110"/>
      <c r="C15" s="166"/>
      <c r="D15" s="166"/>
      <c r="E15" s="166"/>
      <c r="F15" s="167"/>
      <c r="G15" s="338" t="s">
        <v>189</v>
      </c>
      <c r="H15" s="340" t="s">
        <v>190</v>
      </c>
      <c r="I15" s="341" t="s">
        <v>282</v>
      </c>
      <c r="J15" s="335">
        <v>1</v>
      </c>
      <c r="K15" s="335"/>
      <c r="L15" s="336">
        <f t="shared" ref="L15" si="2">(J15*K15)</f>
        <v>0</v>
      </c>
    </row>
    <row r="16" spans="1:12" ht="12.95" customHeight="1" x14ac:dyDescent="0.2">
      <c r="A16" s="192"/>
      <c r="B16" s="73"/>
      <c r="C16" s="199"/>
      <c r="D16" s="199"/>
      <c r="E16" s="199"/>
      <c r="F16" s="194"/>
      <c r="G16" s="333" t="s">
        <v>117</v>
      </c>
      <c r="H16" s="334" t="s">
        <v>118</v>
      </c>
      <c r="I16" s="334" t="s">
        <v>222</v>
      </c>
      <c r="J16" s="335">
        <v>7</v>
      </c>
      <c r="K16" s="335"/>
      <c r="L16" s="336">
        <f>(J16*K16)</f>
        <v>0</v>
      </c>
    </row>
    <row r="17" spans="1:12" ht="12.95" customHeight="1" x14ac:dyDescent="0.2">
      <c r="A17" s="129" t="s">
        <v>110</v>
      </c>
      <c r="B17" s="190" t="s">
        <v>37</v>
      </c>
      <c r="C17" s="200" t="s">
        <v>21</v>
      </c>
      <c r="D17" s="200" t="s">
        <v>24</v>
      </c>
      <c r="E17" s="200" t="s">
        <v>49</v>
      </c>
      <c r="F17" s="120" t="s">
        <v>22</v>
      </c>
      <c r="G17" s="333" t="s">
        <v>120</v>
      </c>
      <c r="H17" s="334" t="s">
        <v>121</v>
      </c>
      <c r="I17" s="334" t="s">
        <v>223</v>
      </c>
      <c r="J17" s="335">
        <v>18</v>
      </c>
      <c r="K17" s="335"/>
      <c r="L17" s="336">
        <f>(J17*K17)</f>
        <v>0</v>
      </c>
    </row>
    <row r="18" spans="1:12" ht="12.95" customHeight="1" thickBot="1" x14ac:dyDescent="0.25">
      <c r="A18" s="94"/>
      <c r="B18" s="118"/>
      <c r="C18" s="203"/>
      <c r="D18" s="203"/>
      <c r="E18" s="203"/>
      <c r="F18" s="268"/>
      <c r="G18" s="333" t="s">
        <v>123</v>
      </c>
      <c r="H18" s="334" t="s">
        <v>124</v>
      </c>
      <c r="I18" s="334" t="s">
        <v>224</v>
      </c>
      <c r="J18" s="335">
        <v>2</v>
      </c>
      <c r="K18" s="335"/>
      <c r="L18" s="336">
        <f>(J18*K18)</f>
        <v>0</v>
      </c>
    </row>
    <row r="19" spans="1:12" ht="12.95" customHeight="1" x14ac:dyDescent="0.2">
      <c r="A19" s="277">
        <v>209000217</v>
      </c>
      <c r="B19" s="300" t="s">
        <v>140</v>
      </c>
      <c r="C19" s="321"/>
      <c r="D19" s="322" t="s">
        <v>18</v>
      </c>
      <c r="E19" s="323">
        <v>3</v>
      </c>
      <c r="F19" s="281">
        <f>SUM(E19)*C19</f>
        <v>0</v>
      </c>
      <c r="G19" s="333" t="s">
        <v>218</v>
      </c>
      <c r="H19" s="334" t="s">
        <v>219</v>
      </c>
      <c r="I19" s="334" t="s">
        <v>226</v>
      </c>
      <c r="J19" s="335">
        <v>3</v>
      </c>
      <c r="K19" s="335"/>
      <c r="L19" s="336">
        <f>(J19*K19)</f>
        <v>0</v>
      </c>
    </row>
    <row r="20" spans="1:12" ht="12.75" customHeight="1" thickBot="1" x14ac:dyDescent="0.25">
      <c r="A20" s="282">
        <v>210193001</v>
      </c>
      <c r="B20" s="301" t="s">
        <v>141</v>
      </c>
      <c r="C20" s="324"/>
      <c r="D20" s="305" t="s">
        <v>17</v>
      </c>
      <c r="E20" s="306">
        <v>29</v>
      </c>
      <c r="F20" s="286">
        <f>SUM(E20)*C20</f>
        <v>0</v>
      </c>
      <c r="G20" s="342" t="s">
        <v>137</v>
      </c>
      <c r="H20" s="343" t="s">
        <v>138</v>
      </c>
      <c r="I20" s="343" t="s">
        <v>181</v>
      </c>
      <c r="J20" s="344">
        <v>2</v>
      </c>
      <c r="K20" s="344"/>
      <c r="L20" s="345">
        <f>(J20*K20)</f>
        <v>0</v>
      </c>
    </row>
    <row r="21" spans="1:12" ht="15.75" customHeight="1" thickBot="1" x14ac:dyDescent="0.3">
      <c r="A21" s="282">
        <v>210193002</v>
      </c>
      <c r="B21" s="301" t="s">
        <v>142</v>
      </c>
      <c r="C21" s="324"/>
      <c r="D21" s="305" t="s">
        <v>17</v>
      </c>
      <c r="E21" s="306">
        <v>2</v>
      </c>
      <c r="F21" s="286">
        <f>SUM(E21)*C21</f>
        <v>0</v>
      </c>
      <c r="G21" s="257"/>
      <c r="H21" s="106" t="s">
        <v>139</v>
      </c>
      <c r="I21" s="155" t="s">
        <v>201</v>
      </c>
      <c r="J21" s="258"/>
      <c r="K21" s="258"/>
      <c r="L21" s="272">
        <f>SUM(L5:L20)</f>
        <v>0</v>
      </c>
    </row>
    <row r="22" spans="1:12" ht="12.95" customHeight="1" x14ac:dyDescent="0.2">
      <c r="A22" s="282">
        <v>210193003</v>
      </c>
      <c r="B22" s="301" t="s">
        <v>143</v>
      </c>
      <c r="C22" s="324"/>
      <c r="D22" s="305" t="s">
        <v>17</v>
      </c>
      <c r="E22" s="306">
        <v>2</v>
      </c>
      <c r="F22" s="286">
        <f>SUM(E22)*C22</f>
        <v>0</v>
      </c>
    </row>
    <row r="23" spans="1:12" ht="12.95" customHeight="1" x14ac:dyDescent="0.2">
      <c r="A23" s="282">
        <v>210193007</v>
      </c>
      <c r="B23" s="301" t="s">
        <v>144</v>
      </c>
      <c r="C23" s="324"/>
      <c r="D23" s="305" t="s">
        <v>17</v>
      </c>
      <c r="E23" s="306">
        <v>1</v>
      </c>
      <c r="F23" s="286">
        <f t="shared" ref="F23:F24" si="3">SUM(E23)*C23</f>
        <v>0</v>
      </c>
      <c r="G23" s="38"/>
      <c r="H23" s="38"/>
      <c r="I23" s="38"/>
      <c r="J23" s="38"/>
      <c r="K23" s="70"/>
    </row>
    <row r="24" spans="1:12" ht="12.95" customHeight="1" x14ac:dyDescent="0.2">
      <c r="A24" s="282">
        <v>210193012</v>
      </c>
      <c r="B24" s="301" t="s">
        <v>280</v>
      </c>
      <c r="C24" s="324"/>
      <c r="D24" s="305" t="s">
        <v>17</v>
      </c>
      <c r="E24" s="306">
        <v>1</v>
      </c>
      <c r="F24" s="286">
        <f t="shared" si="3"/>
        <v>0</v>
      </c>
      <c r="G24" s="38"/>
      <c r="H24" s="38"/>
      <c r="I24" s="38"/>
      <c r="J24" s="38"/>
      <c r="K24" s="70"/>
    </row>
    <row r="25" spans="1:12" ht="12.95" customHeight="1" x14ac:dyDescent="0.2">
      <c r="A25" s="282">
        <v>210193013</v>
      </c>
      <c r="B25" s="301" t="s">
        <v>281</v>
      </c>
      <c r="C25" s="324"/>
      <c r="D25" s="305" t="s">
        <v>17</v>
      </c>
      <c r="E25" s="306">
        <v>1</v>
      </c>
      <c r="F25" s="286">
        <f t="shared" ref="F25" si="4">SUM(E25)*C25</f>
        <v>0</v>
      </c>
      <c r="G25" s="38"/>
      <c r="H25" s="38"/>
      <c r="I25" s="38"/>
      <c r="J25" s="38"/>
      <c r="K25" s="70"/>
    </row>
    <row r="26" spans="1:12" ht="12.95" customHeight="1" x14ac:dyDescent="0.25">
      <c r="A26" s="282">
        <v>210193017</v>
      </c>
      <c r="B26" s="301" t="s">
        <v>199</v>
      </c>
      <c r="C26" s="324"/>
      <c r="D26" s="305" t="s">
        <v>17</v>
      </c>
      <c r="E26" s="306">
        <v>3</v>
      </c>
      <c r="F26" s="286">
        <f>SUM(E26)*C26</f>
        <v>0</v>
      </c>
      <c r="G26" s="71"/>
      <c r="H26" s="223"/>
      <c r="I26" s="223"/>
      <c r="J26" s="38"/>
      <c r="K26" s="72"/>
    </row>
    <row r="27" spans="1:12" ht="12.95" customHeight="1" x14ac:dyDescent="0.2">
      <c r="A27" s="282">
        <v>210193018</v>
      </c>
      <c r="B27" s="301" t="s">
        <v>145</v>
      </c>
      <c r="C27" s="324"/>
      <c r="D27" s="305" t="s">
        <v>17</v>
      </c>
      <c r="E27" s="306">
        <v>2</v>
      </c>
      <c r="F27" s="286">
        <f>SUM(E27)*C27</f>
        <v>0</v>
      </c>
      <c r="G27" s="38"/>
      <c r="H27" s="38"/>
      <c r="I27" s="38"/>
      <c r="J27" s="38"/>
      <c r="K27" s="38"/>
    </row>
    <row r="28" spans="1:12" ht="12.95" customHeight="1" x14ac:dyDescent="0.2">
      <c r="A28" s="282">
        <v>210193032</v>
      </c>
      <c r="B28" s="301" t="s">
        <v>61</v>
      </c>
      <c r="C28" s="324"/>
      <c r="D28" s="305" t="s">
        <v>17</v>
      </c>
      <c r="E28" s="306">
        <v>5</v>
      </c>
      <c r="F28" s="286">
        <f>SUM(E28)*C28</f>
        <v>0</v>
      </c>
      <c r="G28" s="38"/>
    </row>
    <row r="29" spans="1:12" ht="12.95" customHeight="1" thickBot="1" x14ac:dyDescent="0.25">
      <c r="A29" s="290">
        <v>210193037</v>
      </c>
      <c r="B29" s="302" t="s">
        <v>146</v>
      </c>
      <c r="C29" s="325"/>
      <c r="D29" s="326" t="s">
        <v>17</v>
      </c>
      <c r="E29" s="327">
        <v>6</v>
      </c>
      <c r="F29" s="294">
        <f>SUM(E29)*C29</f>
        <v>0</v>
      </c>
    </row>
    <row r="30" spans="1:12" ht="12.95" customHeight="1" thickBot="1" x14ac:dyDescent="0.25">
      <c r="A30" s="248" t="s">
        <v>125</v>
      </c>
      <c r="B30" s="249"/>
      <c r="C30" s="250"/>
      <c r="D30" s="250"/>
      <c r="E30" s="250"/>
      <c r="F30" s="270">
        <f>SUM(F19:F29)</f>
        <v>0</v>
      </c>
    </row>
    <row r="31" spans="1:12" ht="12.95" customHeight="1" x14ac:dyDescent="0.2">
      <c r="A31" s="41"/>
      <c r="B31" s="41"/>
      <c r="C31" s="64"/>
      <c r="D31" s="64"/>
      <c r="E31" s="64"/>
      <c r="F31" s="67"/>
    </row>
    <row r="32" spans="1:12" ht="12.95" customHeight="1" x14ac:dyDescent="0.2">
      <c r="A32" s="43"/>
      <c r="B32" s="43"/>
      <c r="C32" s="64"/>
      <c r="D32" s="64"/>
      <c r="E32" s="64"/>
      <c r="F32" s="67"/>
    </row>
    <row r="33" spans="1:12" ht="12.95" customHeight="1" x14ac:dyDescent="0.2">
      <c r="A33" s="43"/>
      <c r="B33" s="43"/>
      <c r="C33" s="64"/>
      <c r="D33" s="64"/>
      <c r="E33" s="64"/>
      <c r="F33" s="67"/>
    </row>
    <row r="34" spans="1:12" ht="12.95" customHeight="1" x14ac:dyDescent="0.2">
      <c r="A34" s="31"/>
      <c r="B34" s="31"/>
      <c r="C34" s="57"/>
      <c r="D34" s="57"/>
      <c r="E34" s="57"/>
      <c r="F34" s="31"/>
    </row>
    <row r="35" spans="1:12" ht="12.95" customHeight="1" x14ac:dyDescent="0.2">
      <c r="A35" s="41"/>
      <c r="B35" s="41"/>
      <c r="C35" s="64"/>
      <c r="D35" s="64"/>
      <c r="E35" s="64"/>
      <c r="F35" s="67"/>
    </row>
    <row r="36" spans="1:12" ht="12.95" customHeight="1" x14ac:dyDescent="0.2">
      <c r="A36" s="62"/>
      <c r="B36" s="62"/>
      <c r="C36" s="61"/>
      <c r="D36" s="61"/>
      <c r="E36" s="61"/>
      <c r="F36" s="61"/>
    </row>
    <row r="37" spans="1:12" ht="12.95" customHeight="1" x14ac:dyDescent="0.2">
      <c r="A37" s="53"/>
      <c r="B37" s="31"/>
      <c r="C37" s="65"/>
      <c r="D37" s="65"/>
      <c r="E37" s="65"/>
      <c r="F37" s="61"/>
    </row>
    <row r="38" spans="1:12" ht="12.95" customHeight="1" x14ac:dyDescent="0.2">
      <c r="A38" s="66"/>
      <c r="B38" s="66"/>
      <c r="C38" s="64"/>
      <c r="D38" s="64"/>
      <c r="E38" s="64"/>
      <c r="F38" s="64"/>
      <c r="G38" s="59"/>
      <c r="H38" s="37"/>
    </row>
    <row r="39" spans="1:12" ht="12.95" customHeight="1" x14ac:dyDescent="0.2">
      <c r="A39" s="46"/>
      <c r="B39" s="47"/>
      <c r="C39" s="48"/>
      <c r="D39" s="48"/>
      <c r="E39" s="74"/>
      <c r="F39" s="64"/>
      <c r="G39" s="59"/>
      <c r="H39" s="37"/>
    </row>
    <row r="40" spans="1:12" ht="12.95" customHeight="1" x14ac:dyDescent="0.2">
      <c r="A40" s="46"/>
      <c r="B40" s="47"/>
      <c r="C40" s="48"/>
      <c r="D40" s="48"/>
      <c r="E40" s="74"/>
      <c r="F40" s="64"/>
      <c r="G40" s="59"/>
      <c r="H40" s="37"/>
    </row>
    <row r="41" spans="1:12" ht="12.95" customHeight="1" x14ac:dyDescent="0.2">
      <c r="A41" s="46"/>
      <c r="B41" s="47"/>
      <c r="C41" s="48"/>
      <c r="D41" s="48"/>
      <c r="E41" s="74"/>
      <c r="F41" s="64"/>
      <c r="G41" s="59"/>
      <c r="H41" s="37"/>
    </row>
    <row r="42" spans="1:12" ht="12.95" customHeight="1" x14ac:dyDescent="0.2">
      <c r="A42" s="52" t="s">
        <v>149</v>
      </c>
      <c r="B42" s="41"/>
      <c r="C42" s="41"/>
      <c r="D42" s="60"/>
      <c r="E42" s="60"/>
      <c r="F42" s="51"/>
      <c r="G42" s="52" t="s">
        <v>149</v>
      </c>
    </row>
    <row r="43" spans="1:12" ht="12.95" customHeight="1" thickBot="1" x14ac:dyDescent="0.25">
      <c r="A43" s="41"/>
      <c r="B43" s="41"/>
      <c r="C43" s="41"/>
      <c r="D43" s="41"/>
      <c r="E43" s="41"/>
      <c r="F43" s="51"/>
    </row>
    <row r="44" spans="1:12" ht="12.95" customHeight="1" x14ac:dyDescent="0.2">
      <c r="A44" s="108" t="s">
        <v>104</v>
      </c>
      <c r="B44" s="110"/>
      <c r="C44" s="110"/>
      <c r="D44" s="110"/>
      <c r="E44" s="171"/>
      <c r="F44" s="163"/>
      <c r="G44" s="143" t="s">
        <v>105</v>
      </c>
      <c r="H44" s="195" t="s">
        <v>106</v>
      </c>
      <c r="I44" s="195" t="s">
        <v>107</v>
      </c>
      <c r="J44" s="196" t="s">
        <v>80</v>
      </c>
      <c r="K44" s="196" t="s">
        <v>108</v>
      </c>
      <c r="L44" s="197" t="s">
        <v>109</v>
      </c>
    </row>
    <row r="45" spans="1:12" ht="12.95" customHeight="1" thickBot="1" x14ac:dyDescent="0.25">
      <c r="A45" s="187"/>
      <c r="B45" s="188"/>
      <c r="C45" s="188"/>
      <c r="D45" s="188"/>
      <c r="E45" s="188"/>
      <c r="F45" s="189"/>
      <c r="G45" s="218"/>
      <c r="H45" s="219"/>
      <c r="I45" s="219"/>
      <c r="J45" s="219"/>
      <c r="K45" s="219"/>
      <c r="L45" s="220"/>
    </row>
    <row r="46" spans="1:12" ht="12.95" customHeight="1" x14ac:dyDescent="0.2">
      <c r="A46" s="129" t="s">
        <v>110</v>
      </c>
      <c r="B46" s="41" t="s">
        <v>111</v>
      </c>
      <c r="C46" s="45" t="s">
        <v>21</v>
      </c>
      <c r="D46" s="45" t="s">
        <v>24</v>
      </c>
      <c r="E46" s="45" t="s">
        <v>49</v>
      </c>
      <c r="F46" s="112" t="s">
        <v>22</v>
      </c>
      <c r="G46" s="144" t="s">
        <v>112</v>
      </c>
      <c r="H46" s="225" t="s">
        <v>113</v>
      </c>
      <c r="I46" s="217" t="s">
        <v>182</v>
      </c>
      <c r="J46" s="146">
        <v>1</v>
      </c>
      <c r="K46" s="146">
        <v>853</v>
      </c>
      <c r="L46" s="147">
        <f t="shared" ref="L46:L60" si="5">(J46*K46)</f>
        <v>853</v>
      </c>
    </row>
    <row r="47" spans="1:12" ht="12.95" customHeight="1" thickBot="1" x14ac:dyDescent="0.25">
      <c r="A47" s="94"/>
      <c r="B47" s="95"/>
      <c r="C47" s="172"/>
      <c r="D47" s="172"/>
      <c r="E47" s="172"/>
      <c r="F47" s="165"/>
      <c r="G47" s="229" t="s">
        <v>114</v>
      </c>
      <c r="H47" s="221" t="s">
        <v>115</v>
      </c>
      <c r="I47" s="228" t="s">
        <v>183</v>
      </c>
      <c r="J47" s="224">
        <v>1</v>
      </c>
      <c r="K47" s="224">
        <v>165</v>
      </c>
      <c r="L47" s="149">
        <f t="shared" si="5"/>
        <v>165</v>
      </c>
    </row>
    <row r="48" spans="1:12" ht="12.95" customHeight="1" x14ac:dyDescent="0.2">
      <c r="A48" s="96">
        <v>1927</v>
      </c>
      <c r="B48" s="86" t="s">
        <v>74</v>
      </c>
      <c r="C48" s="169">
        <v>210</v>
      </c>
      <c r="D48" s="169" t="s">
        <v>40</v>
      </c>
      <c r="E48" s="170">
        <v>1</v>
      </c>
      <c r="F48" s="125">
        <f t="shared" ref="F48:F54" si="6">SUM(E48)*C48</f>
        <v>210</v>
      </c>
      <c r="G48" s="148" t="s">
        <v>189</v>
      </c>
      <c r="H48" s="226" t="s">
        <v>190</v>
      </c>
      <c r="I48" s="107" t="s">
        <v>191</v>
      </c>
      <c r="J48" s="139">
        <v>1</v>
      </c>
      <c r="K48" s="139">
        <v>115</v>
      </c>
      <c r="L48" s="149">
        <f t="shared" si="5"/>
        <v>115</v>
      </c>
    </row>
    <row r="49" spans="1:12" ht="12.95" customHeight="1" x14ac:dyDescent="0.2">
      <c r="A49" s="97">
        <v>160000000890</v>
      </c>
      <c r="B49" s="88" t="s">
        <v>57</v>
      </c>
      <c r="C49" s="130">
        <v>16.8</v>
      </c>
      <c r="D49" s="130" t="s">
        <v>17</v>
      </c>
      <c r="E49" s="131">
        <v>11</v>
      </c>
      <c r="F49" s="126">
        <f t="shared" si="6"/>
        <v>184.8</v>
      </c>
      <c r="G49" s="148" t="s">
        <v>117</v>
      </c>
      <c r="H49" s="226" t="s">
        <v>118</v>
      </c>
      <c r="I49" s="107" t="s">
        <v>176</v>
      </c>
      <c r="J49" s="139">
        <v>5</v>
      </c>
      <c r="K49" s="139">
        <v>91</v>
      </c>
      <c r="L49" s="149">
        <f t="shared" si="5"/>
        <v>455</v>
      </c>
    </row>
    <row r="50" spans="1:12" ht="12.95" customHeight="1" x14ac:dyDescent="0.2">
      <c r="A50" s="97">
        <v>160000000891</v>
      </c>
      <c r="B50" s="88" t="s">
        <v>58</v>
      </c>
      <c r="C50" s="130">
        <v>24.15</v>
      </c>
      <c r="D50" s="130" t="s">
        <v>17</v>
      </c>
      <c r="E50" s="131">
        <v>12</v>
      </c>
      <c r="F50" s="126">
        <f t="shared" si="6"/>
        <v>289.79999999999995</v>
      </c>
      <c r="G50" s="148" t="s">
        <v>120</v>
      </c>
      <c r="H50" s="226" t="s">
        <v>121</v>
      </c>
      <c r="I50" s="107" t="s">
        <v>175</v>
      </c>
      <c r="J50" s="139">
        <v>2</v>
      </c>
      <c r="K50" s="139">
        <v>87</v>
      </c>
      <c r="L50" s="149">
        <f t="shared" si="5"/>
        <v>174</v>
      </c>
    </row>
    <row r="51" spans="1:12" ht="12.95" customHeight="1" x14ac:dyDescent="0.2">
      <c r="A51" s="97">
        <v>160000000893</v>
      </c>
      <c r="B51" s="88" t="s">
        <v>59</v>
      </c>
      <c r="C51" s="130">
        <v>37.299999999999997</v>
      </c>
      <c r="D51" s="130" t="s">
        <v>17</v>
      </c>
      <c r="E51" s="131">
        <v>5</v>
      </c>
      <c r="F51" s="126">
        <f t="shared" si="6"/>
        <v>186.5</v>
      </c>
      <c r="G51" s="148" t="s">
        <v>174</v>
      </c>
      <c r="H51" s="226" t="s">
        <v>124</v>
      </c>
      <c r="I51" s="107" t="s">
        <v>177</v>
      </c>
      <c r="J51" s="139">
        <v>1</v>
      </c>
      <c r="K51" s="139">
        <v>349</v>
      </c>
      <c r="L51" s="149">
        <f t="shared" si="5"/>
        <v>349</v>
      </c>
    </row>
    <row r="52" spans="1:12" ht="12.95" customHeight="1" x14ac:dyDescent="0.2">
      <c r="A52" s="97">
        <v>321000000644</v>
      </c>
      <c r="B52" s="88" t="s">
        <v>150</v>
      </c>
      <c r="C52" s="130">
        <v>2342.5500000000002</v>
      </c>
      <c r="D52" s="130" t="s">
        <v>17</v>
      </c>
      <c r="E52" s="131">
        <v>1</v>
      </c>
      <c r="F52" s="126">
        <f t="shared" si="6"/>
        <v>2342.5500000000002</v>
      </c>
      <c r="G52" s="148" t="s">
        <v>193</v>
      </c>
      <c r="H52" s="226" t="s">
        <v>192</v>
      </c>
      <c r="I52" s="107" t="s">
        <v>194</v>
      </c>
      <c r="J52" s="139">
        <v>1</v>
      </c>
      <c r="K52" s="139">
        <v>405</v>
      </c>
      <c r="L52" s="149">
        <f t="shared" si="5"/>
        <v>405</v>
      </c>
    </row>
    <row r="53" spans="1:12" ht="12.95" customHeight="1" x14ac:dyDescent="0.2">
      <c r="A53" s="97">
        <v>492300000015</v>
      </c>
      <c r="B53" s="88" t="s">
        <v>186</v>
      </c>
      <c r="C53" s="130">
        <v>98</v>
      </c>
      <c r="D53" s="130" t="s">
        <v>17</v>
      </c>
      <c r="E53" s="131">
        <v>1</v>
      </c>
      <c r="F53" s="126">
        <f t="shared" si="6"/>
        <v>98</v>
      </c>
      <c r="G53" s="148" t="s">
        <v>151</v>
      </c>
      <c r="H53" s="226" t="s">
        <v>152</v>
      </c>
      <c r="I53" s="107" t="s">
        <v>181</v>
      </c>
      <c r="J53" s="139">
        <v>1</v>
      </c>
      <c r="K53" s="139">
        <v>1060</v>
      </c>
      <c r="L53" s="149">
        <f t="shared" si="5"/>
        <v>1060</v>
      </c>
    </row>
    <row r="54" spans="1:12" ht="12.95" customHeight="1" thickBot="1" x14ac:dyDescent="0.25">
      <c r="A54" s="234">
        <v>492400000025</v>
      </c>
      <c r="B54" s="202" t="s">
        <v>171</v>
      </c>
      <c r="C54" s="235">
        <v>754</v>
      </c>
      <c r="D54" s="235" t="s">
        <v>17</v>
      </c>
      <c r="E54" s="236">
        <v>1</v>
      </c>
      <c r="F54" s="237">
        <f t="shared" si="6"/>
        <v>754</v>
      </c>
      <c r="G54" s="159" t="s">
        <v>195</v>
      </c>
      <c r="H54" s="242" t="s">
        <v>196</v>
      </c>
      <c r="I54" s="242" t="s">
        <v>197</v>
      </c>
      <c r="J54" s="139">
        <v>1</v>
      </c>
      <c r="K54" s="139">
        <v>174</v>
      </c>
      <c r="L54" s="149">
        <f t="shared" si="5"/>
        <v>174</v>
      </c>
    </row>
    <row r="55" spans="1:12" ht="12.95" customHeight="1" thickBot="1" x14ac:dyDescent="0.25">
      <c r="A55" s="122" t="s">
        <v>125</v>
      </c>
      <c r="B55" s="123"/>
      <c r="C55" s="173"/>
      <c r="D55" s="173"/>
      <c r="E55" s="173"/>
      <c r="F55" s="174">
        <f>SUM(F48:F52)</f>
        <v>3213.65</v>
      </c>
      <c r="G55" s="148" t="s">
        <v>129</v>
      </c>
      <c r="H55" s="226" t="s">
        <v>130</v>
      </c>
      <c r="I55" s="107" t="s">
        <v>131</v>
      </c>
      <c r="J55" s="139">
        <v>1</v>
      </c>
      <c r="K55" s="139">
        <v>3157</v>
      </c>
      <c r="L55" s="149">
        <f t="shared" si="5"/>
        <v>3157</v>
      </c>
    </row>
    <row r="56" spans="1:12" ht="12.95" customHeight="1" x14ac:dyDescent="0.2">
      <c r="A56" s="43"/>
      <c r="B56" s="66"/>
      <c r="C56" s="64"/>
      <c r="D56" s="64"/>
      <c r="E56" s="64"/>
      <c r="F56" s="67"/>
      <c r="G56" s="148" t="s">
        <v>132</v>
      </c>
      <c r="H56" s="226" t="s">
        <v>133</v>
      </c>
      <c r="I56" s="107" t="s">
        <v>184</v>
      </c>
      <c r="J56" s="139">
        <v>1</v>
      </c>
      <c r="K56" s="139">
        <v>387</v>
      </c>
      <c r="L56" s="149">
        <f t="shared" si="5"/>
        <v>387</v>
      </c>
    </row>
    <row r="57" spans="1:12" ht="12.95" customHeight="1" thickBot="1" x14ac:dyDescent="0.25">
      <c r="A57" s="43"/>
      <c r="B57" s="66"/>
      <c r="C57" s="64"/>
      <c r="D57" s="64"/>
      <c r="E57" s="64"/>
      <c r="F57" s="67"/>
      <c r="G57" s="148" t="s">
        <v>153</v>
      </c>
      <c r="H57" s="226" t="s">
        <v>127</v>
      </c>
      <c r="I57" s="138" t="s">
        <v>155</v>
      </c>
      <c r="J57" s="139">
        <v>1</v>
      </c>
      <c r="K57" s="139">
        <v>91</v>
      </c>
      <c r="L57" s="149">
        <f t="shared" si="5"/>
        <v>91</v>
      </c>
    </row>
    <row r="58" spans="1:12" ht="12.95" customHeight="1" x14ac:dyDescent="0.2">
      <c r="A58" s="108" t="s">
        <v>23</v>
      </c>
      <c r="B58" s="110"/>
      <c r="C58" s="175"/>
      <c r="D58" s="175"/>
      <c r="E58" s="175"/>
      <c r="F58" s="167"/>
      <c r="G58" s="148" t="s">
        <v>156</v>
      </c>
      <c r="H58" s="226" t="s">
        <v>157</v>
      </c>
      <c r="I58" s="138" t="s">
        <v>158</v>
      </c>
      <c r="J58" s="139">
        <v>1</v>
      </c>
      <c r="K58" s="139">
        <v>91</v>
      </c>
      <c r="L58" s="149">
        <f t="shared" si="5"/>
        <v>91</v>
      </c>
    </row>
    <row r="59" spans="1:12" ht="12.95" customHeight="1" x14ac:dyDescent="0.2">
      <c r="A59" s="192"/>
      <c r="B59" s="73"/>
      <c r="C59" s="193"/>
      <c r="D59" s="193"/>
      <c r="E59" s="193"/>
      <c r="F59" s="194"/>
      <c r="G59" s="148" t="s">
        <v>134</v>
      </c>
      <c r="H59" s="226" t="s">
        <v>135</v>
      </c>
      <c r="I59" s="107" t="s">
        <v>136</v>
      </c>
      <c r="J59" s="139">
        <v>0.3</v>
      </c>
      <c r="K59" s="139">
        <v>369</v>
      </c>
      <c r="L59" s="149">
        <f t="shared" si="5"/>
        <v>110.7</v>
      </c>
    </row>
    <row r="60" spans="1:12" ht="13.5" thickBot="1" x14ac:dyDescent="0.25">
      <c r="A60" s="129" t="s">
        <v>110</v>
      </c>
      <c r="B60" s="41" t="s">
        <v>37</v>
      </c>
      <c r="C60" s="45" t="s">
        <v>21</v>
      </c>
      <c r="D60" s="45" t="s">
        <v>24</v>
      </c>
      <c r="E60" s="45" t="s">
        <v>49</v>
      </c>
      <c r="F60" s="112" t="s">
        <v>22</v>
      </c>
      <c r="G60" s="150" t="s">
        <v>159</v>
      </c>
      <c r="H60" s="227" t="s">
        <v>160</v>
      </c>
      <c r="I60" s="158" t="s">
        <v>161</v>
      </c>
      <c r="J60" s="152">
        <v>1</v>
      </c>
      <c r="K60" s="152">
        <v>264</v>
      </c>
      <c r="L60" s="243">
        <f t="shared" si="5"/>
        <v>264</v>
      </c>
    </row>
    <row r="61" spans="1:12" ht="13.5" thickBot="1" x14ac:dyDescent="0.25">
      <c r="A61" s="113"/>
      <c r="B61" s="176"/>
      <c r="C61" s="164"/>
      <c r="D61" s="164"/>
      <c r="E61" s="164"/>
      <c r="F61" s="168"/>
      <c r="G61" s="154" t="s">
        <v>162</v>
      </c>
      <c r="H61" s="106" t="s">
        <v>139</v>
      </c>
      <c r="I61" s="155" t="s">
        <v>201</v>
      </c>
      <c r="J61" s="156"/>
      <c r="K61" s="156"/>
      <c r="L61" s="157">
        <f>SUM(L46:L60)</f>
        <v>7850.7</v>
      </c>
    </row>
    <row r="62" spans="1:12" ht="13.5" customHeight="1" x14ac:dyDescent="0.2">
      <c r="A62" s="177">
        <v>209000217</v>
      </c>
      <c r="B62" s="178" t="s">
        <v>140</v>
      </c>
      <c r="C62" s="179">
        <v>257.60000000000002</v>
      </c>
      <c r="D62" s="179" t="s">
        <v>18</v>
      </c>
      <c r="E62" s="179">
        <v>2</v>
      </c>
      <c r="F62" s="125">
        <f t="shared" ref="F62:F75" si="7">SUM(E62)*C62</f>
        <v>515.20000000000005</v>
      </c>
    </row>
    <row r="63" spans="1:12" ht="12.75" customHeight="1" x14ac:dyDescent="0.2">
      <c r="A63" s="180">
        <v>210193001</v>
      </c>
      <c r="B63" s="141" t="s">
        <v>141</v>
      </c>
      <c r="C63" s="142">
        <v>46</v>
      </c>
      <c r="D63" s="142" t="s">
        <v>17</v>
      </c>
      <c r="E63" s="142">
        <v>9</v>
      </c>
      <c r="F63" s="126">
        <f t="shared" si="7"/>
        <v>414</v>
      </c>
    </row>
    <row r="64" spans="1:12" ht="12.75" customHeight="1" x14ac:dyDescent="0.2">
      <c r="A64" s="180">
        <v>210193003</v>
      </c>
      <c r="B64" s="141" t="s">
        <v>143</v>
      </c>
      <c r="C64" s="142">
        <v>69</v>
      </c>
      <c r="D64" s="142" t="s">
        <v>17</v>
      </c>
      <c r="E64" s="142">
        <v>1</v>
      </c>
      <c r="F64" s="126">
        <f t="shared" si="7"/>
        <v>69</v>
      </c>
    </row>
    <row r="65" spans="1:6" ht="12.75" customHeight="1" x14ac:dyDescent="0.2">
      <c r="A65" s="180">
        <v>210193007</v>
      </c>
      <c r="B65" s="141" t="s">
        <v>144</v>
      </c>
      <c r="C65" s="142">
        <v>115</v>
      </c>
      <c r="D65" s="142" t="s">
        <v>17</v>
      </c>
      <c r="E65" s="142">
        <v>1</v>
      </c>
      <c r="F65" s="126">
        <f t="shared" si="7"/>
        <v>115</v>
      </c>
    </row>
    <row r="66" spans="1:6" ht="12.75" customHeight="1" x14ac:dyDescent="0.2">
      <c r="A66" s="180">
        <v>210193018</v>
      </c>
      <c r="B66" s="141" t="s">
        <v>145</v>
      </c>
      <c r="C66" s="142">
        <v>138</v>
      </c>
      <c r="D66" s="142" t="s">
        <v>17</v>
      </c>
      <c r="E66" s="142">
        <v>1</v>
      </c>
      <c r="F66" s="126">
        <f t="shared" si="7"/>
        <v>138</v>
      </c>
    </row>
    <row r="67" spans="1:6" ht="12.75" customHeight="1" x14ac:dyDescent="0.2">
      <c r="A67" s="180">
        <v>210193023</v>
      </c>
      <c r="B67" s="141" t="s">
        <v>163</v>
      </c>
      <c r="C67" s="142">
        <v>82.8</v>
      </c>
      <c r="D67" s="142" t="s">
        <v>17</v>
      </c>
      <c r="E67" s="142">
        <v>1</v>
      </c>
      <c r="F67" s="126">
        <f t="shared" si="7"/>
        <v>82.8</v>
      </c>
    </row>
    <row r="68" spans="1:6" x14ac:dyDescent="0.2">
      <c r="A68" s="180">
        <v>210193026</v>
      </c>
      <c r="B68" s="141" t="s">
        <v>60</v>
      </c>
      <c r="C68" s="142">
        <v>239.2</v>
      </c>
      <c r="D68" s="142" t="s">
        <v>17</v>
      </c>
      <c r="E68" s="142">
        <v>1</v>
      </c>
      <c r="F68" s="126">
        <f t="shared" si="7"/>
        <v>239.2</v>
      </c>
    </row>
    <row r="69" spans="1:6" x14ac:dyDescent="0.2">
      <c r="A69" s="180">
        <v>210193031</v>
      </c>
      <c r="B69" s="141" t="s">
        <v>187</v>
      </c>
      <c r="C69" s="142">
        <v>96</v>
      </c>
      <c r="D69" s="142" t="s">
        <v>17</v>
      </c>
      <c r="E69" s="142">
        <v>1</v>
      </c>
      <c r="F69" s="126">
        <f t="shared" si="7"/>
        <v>96</v>
      </c>
    </row>
    <row r="70" spans="1:6" x14ac:dyDescent="0.2">
      <c r="A70" s="180">
        <v>210193032</v>
      </c>
      <c r="B70" s="141" t="s">
        <v>61</v>
      </c>
      <c r="C70" s="142">
        <v>23</v>
      </c>
      <c r="D70" s="142" t="s">
        <v>17</v>
      </c>
      <c r="E70" s="142">
        <v>23</v>
      </c>
      <c r="F70" s="126">
        <f t="shared" si="7"/>
        <v>529</v>
      </c>
    </row>
    <row r="71" spans="1:6" ht="12.75" customHeight="1" x14ac:dyDescent="0.2">
      <c r="A71" s="180">
        <v>210193033</v>
      </c>
      <c r="B71" s="141" t="s">
        <v>62</v>
      </c>
      <c r="C71" s="142">
        <v>32.200000000000003</v>
      </c>
      <c r="D71" s="142" t="s">
        <v>17</v>
      </c>
      <c r="E71" s="142">
        <v>5</v>
      </c>
      <c r="F71" s="126">
        <f t="shared" si="7"/>
        <v>161</v>
      </c>
    </row>
    <row r="72" spans="1:6" x14ac:dyDescent="0.2">
      <c r="A72" s="180">
        <v>210193037</v>
      </c>
      <c r="B72" s="141" t="s">
        <v>146</v>
      </c>
      <c r="C72" s="142">
        <v>69</v>
      </c>
      <c r="D72" s="142" t="s">
        <v>17</v>
      </c>
      <c r="E72" s="142">
        <v>2</v>
      </c>
      <c r="F72" s="126">
        <f t="shared" si="7"/>
        <v>138</v>
      </c>
    </row>
    <row r="73" spans="1:6" ht="12.75" customHeight="1" x14ac:dyDescent="0.2">
      <c r="A73" s="180">
        <v>210193038</v>
      </c>
      <c r="B73" s="141" t="s">
        <v>188</v>
      </c>
      <c r="C73" s="142">
        <v>88</v>
      </c>
      <c r="D73" s="142" t="s">
        <v>17</v>
      </c>
      <c r="E73" s="142">
        <v>1</v>
      </c>
      <c r="F73" s="126">
        <f t="shared" si="7"/>
        <v>88</v>
      </c>
    </row>
    <row r="74" spans="1:6" ht="12.75" customHeight="1" x14ac:dyDescent="0.2">
      <c r="A74" s="230">
        <v>210193054</v>
      </c>
      <c r="B74" s="231" t="s">
        <v>147</v>
      </c>
      <c r="C74" s="232">
        <v>257.60000000000002</v>
      </c>
      <c r="D74" s="232" t="s">
        <v>18</v>
      </c>
      <c r="E74" s="232">
        <v>1</v>
      </c>
      <c r="F74" s="233">
        <f t="shared" si="7"/>
        <v>257.60000000000002</v>
      </c>
    </row>
    <row r="75" spans="1:6" ht="12.75" customHeight="1" thickBot="1" x14ac:dyDescent="0.25">
      <c r="A75" s="181">
        <v>210193055</v>
      </c>
      <c r="B75" s="182" t="s">
        <v>63</v>
      </c>
      <c r="C75" s="183">
        <v>92</v>
      </c>
      <c r="D75" s="183" t="s">
        <v>17</v>
      </c>
      <c r="E75" s="183">
        <v>1</v>
      </c>
      <c r="F75" s="127">
        <f t="shared" si="7"/>
        <v>92</v>
      </c>
    </row>
    <row r="76" spans="1:6" ht="12.75" customHeight="1" thickBot="1" x14ac:dyDescent="0.25">
      <c r="A76" s="122" t="s">
        <v>125</v>
      </c>
      <c r="B76" s="123"/>
      <c r="C76" s="173"/>
      <c r="D76" s="173"/>
      <c r="E76" s="173"/>
      <c r="F76" s="174">
        <f>SUM(F62:F75)</f>
        <v>2934.7999999999997</v>
      </c>
    </row>
    <row r="84" spans="1:12" x14ac:dyDescent="0.2">
      <c r="A84" s="52" t="s">
        <v>198</v>
      </c>
      <c r="B84" s="41"/>
      <c r="C84" s="41"/>
      <c r="D84" s="60"/>
      <c r="E84" s="60"/>
      <c r="F84" s="51"/>
      <c r="G84" s="52" t="s">
        <v>198</v>
      </c>
    </row>
    <row r="85" spans="1:12" ht="13.5" thickBot="1" x14ac:dyDescent="0.25">
      <c r="A85" s="41"/>
      <c r="B85" s="41"/>
      <c r="C85" s="41"/>
      <c r="D85" s="41"/>
      <c r="E85" s="41"/>
      <c r="F85" s="51"/>
    </row>
    <row r="86" spans="1:12" x14ac:dyDescent="0.2">
      <c r="A86" s="108" t="s">
        <v>104</v>
      </c>
      <c r="B86" s="110"/>
      <c r="C86" s="110"/>
      <c r="D86" s="110"/>
      <c r="E86" s="171"/>
      <c r="F86" s="163"/>
      <c r="G86" s="143" t="s">
        <v>105</v>
      </c>
      <c r="H86" s="195" t="s">
        <v>106</v>
      </c>
      <c r="I86" s="195" t="s">
        <v>107</v>
      </c>
      <c r="J86" s="196" t="s">
        <v>80</v>
      </c>
      <c r="K86" s="196" t="s">
        <v>108</v>
      </c>
      <c r="L86" s="197" t="s">
        <v>109</v>
      </c>
    </row>
    <row r="87" spans="1:12" ht="13.5" thickBot="1" x14ac:dyDescent="0.25">
      <c r="A87" s="187"/>
      <c r="B87" s="188"/>
      <c r="C87" s="188"/>
      <c r="D87" s="188"/>
      <c r="E87" s="188"/>
      <c r="F87" s="189"/>
      <c r="G87" s="218"/>
      <c r="H87" s="219"/>
      <c r="I87" s="219"/>
      <c r="J87" s="219"/>
      <c r="K87" s="219"/>
      <c r="L87" s="220"/>
    </row>
    <row r="88" spans="1:12" x14ac:dyDescent="0.2">
      <c r="A88" s="129" t="s">
        <v>110</v>
      </c>
      <c r="B88" s="190" t="s">
        <v>111</v>
      </c>
      <c r="C88" s="119" t="s">
        <v>21</v>
      </c>
      <c r="D88" s="119" t="s">
        <v>24</v>
      </c>
      <c r="E88" s="119" t="s">
        <v>49</v>
      </c>
      <c r="F88" s="120" t="s">
        <v>22</v>
      </c>
      <c r="G88" s="144" t="s">
        <v>112</v>
      </c>
      <c r="H88" s="145" t="s">
        <v>113</v>
      </c>
      <c r="I88" s="222" t="s">
        <v>182</v>
      </c>
      <c r="J88" s="146">
        <v>1</v>
      </c>
      <c r="K88" s="146">
        <v>812</v>
      </c>
      <c r="L88" s="147">
        <f t="shared" ref="L88:L99" si="8">(J88*K88)</f>
        <v>812</v>
      </c>
    </row>
    <row r="89" spans="1:12" ht="13.5" thickBot="1" x14ac:dyDescent="0.25">
      <c r="A89" s="94"/>
      <c r="B89" s="118"/>
      <c r="C89" s="191"/>
      <c r="D89" s="191"/>
      <c r="E89" s="191"/>
      <c r="F89" s="246"/>
      <c r="G89" s="148" t="s">
        <v>117</v>
      </c>
      <c r="H89" s="138" t="s">
        <v>118</v>
      </c>
      <c r="I89" s="107" t="s">
        <v>178</v>
      </c>
      <c r="J89" s="139">
        <v>1</v>
      </c>
      <c r="K89" s="139">
        <v>115</v>
      </c>
      <c r="L89" s="149">
        <f t="shared" si="8"/>
        <v>115</v>
      </c>
    </row>
    <row r="90" spans="1:12" x14ac:dyDescent="0.2">
      <c r="A90" s="184">
        <v>1927</v>
      </c>
      <c r="B90" s="100" t="s">
        <v>116</v>
      </c>
      <c r="C90" s="170">
        <v>210</v>
      </c>
      <c r="D90" s="169" t="s">
        <v>40</v>
      </c>
      <c r="E90" s="170">
        <v>1</v>
      </c>
      <c r="F90" s="125">
        <f>SUM(E90)*C90</f>
        <v>210</v>
      </c>
      <c r="G90" s="148" t="s">
        <v>120</v>
      </c>
      <c r="H90" s="138" t="s">
        <v>121</v>
      </c>
      <c r="I90" s="107" t="s">
        <v>179</v>
      </c>
      <c r="J90" s="139">
        <v>7</v>
      </c>
      <c r="K90" s="139">
        <v>91</v>
      </c>
      <c r="L90" s="149">
        <f t="shared" si="8"/>
        <v>637</v>
      </c>
    </row>
    <row r="91" spans="1:12" x14ac:dyDescent="0.2">
      <c r="A91" s="185">
        <v>16000000890</v>
      </c>
      <c r="B91" s="101" t="s">
        <v>119</v>
      </c>
      <c r="C91" s="131">
        <v>19.95</v>
      </c>
      <c r="D91" s="130" t="s">
        <v>17</v>
      </c>
      <c r="E91" s="131">
        <v>3</v>
      </c>
      <c r="F91" s="126">
        <f>SUM(E91)*C91</f>
        <v>59.849999999999994</v>
      </c>
      <c r="G91" s="148" t="s">
        <v>123</v>
      </c>
      <c r="H91" s="138" t="s">
        <v>124</v>
      </c>
      <c r="I91" s="107" t="s">
        <v>180</v>
      </c>
      <c r="J91" s="139">
        <v>1</v>
      </c>
      <c r="K91" s="139">
        <v>349</v>
      </c>
      <c r="L91" s="149">
        <f t="shared" si="8"/>
        <v>349</v>
      </c>
    </row>
    <row r="92" spans="1:12" ht="13.5" thickBot="1" x14ac:dyDescent="0.25">
      <c r="A92" s="186">
        <v>32100000657</v>
      </c>
      <c r="B92" s="102" t="s">
        <v>122</v>
      </c>
      <c r="C92" s="133">
        <v>1583.4</v>
      </c>
      <c r="D92" s="132" t="s">
        <v>17</v>
      </c>
      <c r="E92" s="133">
        <v>1</v>
      </c>
      <c r="F92" s="127">
        <f>SUM(E92)*C92</f>
        <v>1583.4</v>
      </c>
      <c r="G92" s="148" t="s">
        <v>153</v>
      </c>
      <c r="H92" s="107" t="s">
        <v>154</v>
      </c>
      <c r="I92" s="107" t="s">
        <v>155</v>
      </c>
      <c r="J92" s="139">
        <v>1</v>
      </c>
      <c r="K92" s="139">
        <v>68</v>
      </c>
      <c r="L92" s="149">
        <f t="shared" si="8"/>
        <v>68</v>
      </c>
    </row>
    <row r="93" spans="1:12" ht="13.5" thickBot="1" x14ac:dyDescent="0.25">
      <c r="A93" s="122" t="s">
        <v>125</v>
      </c>
      <c r="B93" s="123"/>
      <c r="C93" s="173"/>
      <c r="D93" s="173"/>
      <c r="E93" s="173"/>
      <c r="F93" s="174">
        <f>SUM(F90:F92)</f>
        <v>1853.25</v>
      </c>
      <c r="G93" s="148" t="s">
        <v>126</v>
      </c>
      <c r="H93" s="138" t="s">
        <v>127</v>
      </c>
      <c r="I93" s="107" t="s">
        <v>128</v>
      </c>
      <c r="J93" s="139">
        <v>1</v>
      </c>
      <c r="K93" s="139">
        <v>91</v>
      </c>
      <c r="L93" s="149">
        <f t="shared" si="8"/>
        <v>91</v>
      </c>
    </row>
    <row r="94" spans="1:12" ht="13.5" customHeight="1" x14ac:dyDescent="0.2">
      <c r="A94" s="46"/>
      <c r="B94" s="47"/>
      <c r="C94" s="63"/>
      <c r="D94" s="63"/>
      <c r="E94" s="56"/>
      <c r="F94" s="64"/>
      <c r="G94" s="241" t="s">
        <v>202</v>
      </c>
      <c r="H94" s="239" t="s">
        <v>203</v>
      </c>
      <c r="I94" s="239" t="s">
        <v>206</v>
      </c>
      <c r="J94" s="240">
        <v>0.1</v>
      </c>
      <c r="K94" s="240">
        <v>112</v>
      </c>
      <c r="L94" s="149">
        <f t="shared" si="8"/>
        <v>11.200000000000001</v>
      </c>
    </row>
    <row r="95" spans="1:12" ht="13.5" thickBot="1" x14ac:dyDescent="0.25">
      <c r="A95" s="31"/>
      <c r="B95" s="31"/>
      <c r="C95" s="31"/>
      <c r="D95" s="31"/>
      <c r="E95" s="31"/>
      <c r="F95" s="62"/>
      <c r="G95" s="241" t="s">
        <v>204</v>
      </c>
      <c r="H95" s="239" t="s">
        <v>205</v>
      </c>
      <c r="I95" s="239" t="s">
        <v>207</v>
      </c>
      <c r="J95" s="240">
        <v>1</v>
      </c>
      <c r="K95" s="240">
        <v>101</v>
      </c>
      <c r="L95" s="149">
        <f t="shared" si="8"/>
        <v>101</v>
      </c>
    </row>
    <row r="96" spans="1:12" x14ac:dyDescent="0.2">
      <c r="A96" s="108" t="s">
        <v>23</v>
      </c>
      <c r="B96" s="110"/>
      <c r="C96" s="175"/>
      <c r="D96" s="175"/>
      <c r="E96" s="175"/>
      <c r="F96" s="167"/>
      <c r="G96" s="148" t="s">
        <v>134</v>
      </c>
      <c r="H96" s="138" t="s">
        <v>135</v>
      </c>
      <c r="I96" s="107" t="s">
        <v>136</v>
      </c>
      <c r="J96" s="139">
        <v>0.1</v>
      </c>
      <c r="K96" s="139">
        <v>369</v>
      </c>
      <c r="L96" s="149">
        <f t="shared" si="8"/>
        <v>36.9</v>
      </c>
    </row>
    <row r="97" spans="1:12" x14ac:dyDescent="0.2">
      <c r="A97" s="192"/>
      <c r="B97" s="73"/>
      <c r="C97" s="193"/>
      <c r="D97" s="193"/>
      <c r="E97" s="193"/>
      <c r="F97" s="194"/>
      <c r="G97" s="160" t="s">
        <v>172</v>
      </c>
      <c r="H97" s="140" t="s">
        <v>185</v>
      </c>
      <c r="I97" s="238" t="s">
        <v>200</v>
      </c>
      <c r="J97" s="139">
        <v>1</v>
      </c>
      <c r="K97" s="139">
        <v>1253</v>
      </c>
      <c r="L97" s="149">
        <f t="shared" si="8"/>
        <v>1253</v>
      </c>
    </row>
    <row r="98" spans="1:12" x14ac:dyDescent="0.2">
      <c r="A98" s="129" t="s">
        <v>110</v>
      </c>
      <c r="B98" s="190" t="s">
        <v>37</v>
      </c>
      <c r="C98" s="119" t="s">
        <v>21</v>
      </c>
      <c r="D98" s="119" t="s">
        <v>24</v>
      </c>
      <c r="E98" s="119" t="s">
        <v>49</v>
      </c>
      <c r="F98" s="120" t="s">
        <v>22</v>
      </c>
      <c r="G98" s="148" t="s">
        <v>132</v>
      </c>
      <c r="H98" s="138" t="s">
        <v>133</v>
      </c>
      <c r="I98" s="107" t="s">
        <v>184</v>
      </c>
      <c r="J98" s="139">
        <v>1</v>
      </c>
      <c r="K98" s="139">
        <v>387</v>
      </c>
      <c r="L98" s="149">
        <f t="shared" si="8"/>
        <v>387</v>
      </c>
    </row>
    <row r="99" spans="1:12" ht="13.5" thickBot="1" x14ac:dyDescent="0.25">
      <c r="A99" s="94"/>
      <c r="B99" s="118"/>
      <c r="C99" s="118"/>
      <c r="D99" s="118"/>
      <c r="E99" s="118"/>
      <c r="F99" s="121"/>
      <c r="G99" s="150" t="s">
        <v>137</v>
      </c>
      <c r="H99" s="151" t="s">
        <v>138</v>
      </c>
      <c r="I99" s="158" t="s">
        <v>181</v>
      </c>
      <c r="J99" s="152">
        <v>1</v>
      </c>
      <c r="K99" s="152">
        <v>1060</v>
      </c>
      <c r="L99" s="153">
        <f t="shared" si="8"/>
        <v>1060</v>
      </c>
    </row>
    <row r="100" spans="1:12" ht="13.5" thickBot="1" x14ac:dyDescent="0.25">
      <c r="A100" s="96">
        <v>209000217</v>
      </c>
      <c r="B100" s="86" t="s">
        <v>140</v>
      </c>
      <c r="C100" s="87">
        <v>257.60000000000002</v>
      </c>
      <c r="D100" s="87" t="s">
        <v>18</v>
      </c>
      <c r="E100" s="103">
        <v>1</v>
      </c>
      <c r="F100" s="125">
        <f t="shared" ref="F100:F109" si="9">SUM(E100)*C100</f>
        <v>257.60000000000002</v>
      </c>
      <c r="G100" s="85" t="s">
        <v>162</v>
      </c>
      <c r="H100" s="99" t="s">
        <v>139</v>
      </c>
      <c r="I100" s="95" t="s">
        <v>201</v>
      </c>
      <c r="J100" s="245"/>
      <c r="K100" s="245"/>
      <c r="L100" s="244">
        <f>SUM(L88:L99)</f>
        <v>4921.1000000000004</v>
      </c>
    </row>
    <row r="101" spans="1:12" x14ac:dyDescent="0.2">
      <c r="A101" s="97">
        <v>210193001</v>
      </c>
      <c r="B101" s="88" t="s">
        <v>141</v>
      </c>
      <c r="C101" s="89">
        <v>46</v>
      </c>
      <c r="D101" s="89" t="s">
        <v>17</v>
      </c>
      <c r="E101" s="104">
        <v>8</v>
      </c>
      <c r="F101" s="126">
        <f t="shared" si="9"/>
        <v>368</v>
      </c>
      <c r="G101" s="61"/>
    </row>
    <row r="102" spans="1:12" x14ac:dyDescent="0.2">
      <c r="A102" s="97">
        <v>210193002</v>
      </c>
      <c r="B102" s="88" t="s">
        <v>142</v>
      </c>
      <c r="C102" s="89">
        <v>69</v>
      </c>
      <c r="D102" s="89" t="s">
        <v>17</v>
      </c>
      <c r="E102" s="104">
        <v>1</v>
      </c>
      <c r="F102" s="126">
        <f t="shared" si="9"/>
        <v>69</v>
      </c>
      <c r="G102" s="61"/>
    </row>
    <row r="103" spans="1:12" x14ac:dyDescent="0.2">
      <c r="A103" s="97">
        <v>210193007</v>
      </c>
      <c r="B103" s="88" t="s">
        <v>144</v>
      </c>
      <c r="C103" s="89">
        <v>115</v>
      </c>
      <c r="D103" s="89" t="s">
        <v>17</v>
      </c>
      <c r="E103" s="104">
        <v>1</v>
      </c>
      <c r="F103" s="126">
        <f t="shared" ref="F103:F104" si="10">SUM(E103)*C103</f>
        <v>115</v>
      </c>
      <c r="G103" s="61"/>
    </row>
    <row r="104" spans="1:12" x14ac:dyDescent="0.2">
      <c r="A104" s="97">
        <v>210193017</v>
      </c>
      <c r="B104" s="88" t="s">
        <v>199</v>
      </c>
      <c r="C104" s="89">
        <v>92</v>
      </c>
      <c r="D104" s="89" t="s">
        <v>17</v>
      </c>
      <c r="E104" s="104">
        <v>1</v>
      </c>
      <c r="F104" s="126">
        <f t="shared" si="10"/>
        <v>92</v>
      </c>
      <c r="G104" s="61"/>
    </row>
    <row r="105" spans="1:12" x14ac:dyDescent="0.2">
      <c r="A105" s="97">
        <v>210193018</v>
      </c>
      <c r="B105" s="88" t="s">
        <v>145</v>
      </c>
      <c r="C105" s="89">
        <v>138</v>
      </c>
      <c r="D105" s="89" t="s">
        <v>17</v>
      </c>
      <c r="E105" s="104">
        <v>1</v>
      </c>
      <c r="F105" s="126">
        <f t="shared" si="9"/>
        <v>138</v>
      </c>
      <c r="G105" s="61"/>
    </row>
    <row r="106" spans="1:12" x14ac:dyDescent="0.2">
      <c r="A106" s="97">
        <v>210193026</v>
      </c>
      <c r="B106" s="88" t="s">
        <v>60</v>
      </c>
      <c r="C106" s="89">
        <v>239.2</v>
      </c>
      <c r="D106" s="89" t="s">
        <v>17</v>
      </c>
      <c r="E106" s="104">
        <v>1</v>
      </c>
      <c r="F106" s="126">
        <f t="shared" si="9"/>
        <v>239.2</v>
      </c>
    </row>
    <row r="107" spans="1:12" x14ac:dyDescent="0.2">
      <c r="A107" s="97">
        <v>210193032</v>
      </c>
      <c r="B107" s="88" t="s">
        <v>61</v>
      </c>
      <c r="C107" s="89">
        <v>23</v>
      </c>
      <c r="D107" s="89" t="s">
        <v>17</v>
      </c>
      <c r="E107" s="104">
        <v>3</v>
      </c>
      <c r="F107" s="126">
        <f t="shared" si="9"/>
        <v>69</v>
      </c>
      <c r="G107" s="61"/>
    </row>
    <row r="108" spans="1:12" x14ac:dyDescent="0.2">
      <c r="A108" s="97">
        <v>210193037</v>
      </c>
      <c r="B108" s="88" t="s">
        <v>146</v>
      </c>
      <c r="C108" s="89">
        <v>69</v>
      </c>
      <c r="D108" s="89" t="s">
        <v>17</v>
      </c>
      <c r="E108" s="104">
        <v>2</v>
      </c>
      <c r="F108" s="126">
        <f t="shared" si="9"/>
        <v>138</v>
      </c>
      <c r="G108" s="61"/>
    </row>
    <row r="109" spans="1:12" ht="13.5" thickBot="1" x14ac:dyDescent="0.25">
      <c r="A109" s="98">
        <v>210193054</v>
      </c>
      <c r="B109" s="90" t="s">
        <v>147</v>
      </c>
      <c r="C109" s="91">
        <v>257.60000000000002</v>
      </c>
      <c r="D109" s="91" t="s">
        <v>18</v>
      </c>
      <c r="E109" s="105">
        <v>1</v>
      </c>
      <c r="F109" s="127">
        <f t="shared" si="9"/>
        <v>257.60000000000002</v>
      </c>
      <c r="G109" s="61"/>
    </row>
    <row r="110" spans="1:12" ht="13.5" thickBot="1" x14ac:dyDescent="0.25">
      <c r="A110" s="122" t="s">
        <v>125</v>
      </c>
      <c r="B110" s="123"/>
      <c r="C110" s="173"/>
      <c r="D110" s="173"/>
      <c r="E110" s="173"/>
      <c r="F110" s="174">
        <f>SUM(F100:F109)</f>
        <v>1743.4</v>
      </c>
      <c r="G110" s="61"/>
    </row>
    <row r="111" spans="1:12" x14ac:dyDescent="0.2">
      <c r="A111"/>
    </row>
    <row r="112" spans="1:12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ht="12.75" customHeight="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3" x14ac:dyDescent="0.2">
      <c r="A241"/>
    </row>
    <row r="242" spans="1:3" x14ac:dyDescent="0.2">
      <c r="A242"/>
    </row>
    <row r="243" spans="1:3" x14ac:dyDescent="0.2">
      <c r="A243"/>
    </row>
    <row r="244" spans="1:3" x14ac:dyDescent="0.2">
      <c r="A244"/>
    </row>
    <row r="245" spans="1:3" x14ac:dyDescent="0.2">
      <c r="A245"/>
    </row>
    <row r="246" spans="1:3" x14ac:dyDescent="0.2">
      <c r="A246"/>
    </row>
    <row r="247" spans="1:3" x14ac:dyDescent="0.2">
      <c r="A247"/>
    </row>
    <row r="248" spans="1:3" x14ac:dyDescent="0.2">
      <c r="A248"/>
    </row>
    <row r="249" spans="1:3" x14ac:dyDescent="0.2">
      <c r="A249" s="38"/>
      <c r="B249" s="38"/>
      <c r="C249" s="38"/>
    </row>
    <row r="250" spans="1:3" x14ac:dyDescent="0.2">
      <c r="A250"/>
    </row>
    <row r="251" spans="1:3" x14ac:dyDescent="0.2">
      <c r="A251"/>
    </row>
    <row r="252" spans="1:3" ht="15.75" customHeight="1" x14ac:dyDescent="0.2">
      <c r="A252"/>
    </row>
    <row r="253" spans="1:3" x14ac:dyDescent="0.2">
      <c r="A253"/>
    </row>
    <row r="254" spans="1:3" x14ac:dyDescent="0.2">
      <c r="A254" s="38"/>
      <c r="B254" s="38"/>
      <c r="C254" s="38"/>
    </row>
    <row r="255" spans="1:3" x14ac:dyDescent="0.2">
      <c r="A255"/>
    </row>
    <row r="256" spans="1:3" x14ac:dyDescent="0.2">
      <c r="A256"/>
    </row>
    <row r="257" spans="1:3" x14ac:dyDescent="0.2">
      <c r="A257"/>
    </row>
    <row r="258" spans="1:3" x14ac:dyDescent="0.2">
      <c r="A258"/>
    </row>
    <row r="259" spans="1:3" x14ac:dyDescent="0.2">
      <c r="A259"/>
    </row>
    <row r="260" spans="1:3" x14ac:dyDescent="0.2">
      <c r="A260"/>
    </row>
    <row r="261" spans="1:3" x14ac:dyDescent="0.2">
      <c r="A261"/>
    </row>
    <row r="262" spans="1:3" x14ac:dyDescent="0.2">
      <c r="A262"/>
    </row>
    <row r="263" spans="1:3" x14ac:dyDescent="0.2">
      <c r="A263"/>
    </row>
    <row r="264" spans="1:3" x14ac:dyDescent="0.2">
      <c r="A264" s="38"/>
      <c r="B264" s="38"/>
      <c r="C264" s="38"/>
    </row>
    <row r="265" spans="1:3" x14ac:dyDescent="0.2">
      <c r="A265"/>
    </row>
    <row r="266" spans="1:3" x14ac:dyDescent="0.2">
      <c r="A266"/>
    </row>
    <row r="267" spans="1:3" x14ac:dyDescent="0.2">
      <c r="A267"/>
    </row>
    <row r="268" spans="1:3" x14ac:dyDescent="0.2">
      <c r="A268"/>
    </row>
    <row r="269" spans="1:3" x14ac:dyDescent="0.2">
      <c r="A269"/>
    </row>
    <row r="270" spans="1:3" x14ac:dyDescent="0.2">
      <c r="A270"/>
    </row>
    <row r="271" spans="1:3" x14ac:dyDescent="0.2">
      <c r="A271"/>
    </row>
    <row r="272" spans="1:3" x14ac:dyDescent="0.2">
      <c r="A272"/>
    </row>
    <row r="273" spans="1:1" x14ac:dyDescent="0.2">
      <c r="A273"/>
    </row>
    <row r="274" spans="1:1" x14ac:dyDescent="0.2">
      <c r="A274"/>
    </row>
    <row r="275" spans="1:1" x14ac:dyDescent="0.2">
      <c r="A275"/>
    </row>
    <row r="276" spans="1:1" x14ac:dyDescent="0.2">
      <c r="A276"/>
    </row>
    <row r="277" spans="1:1" x14ac:dyDescent="0.2">
      <c r="A277"/>
    </row>
    <row r="278" spans="1:1" x14ac:dyDescent="0.2">
      <c r="A278"/>
    </row>
    <row r="279" spans="1:1" x14ac:dyDescent="0.2">
      <c r="A279"/>
    </row>
    <row r="280" spans="1:1" x14ac:dyDescent="0.2">
      <c r="A280"/>
    </row>
    <row r="281" spans="1:1" x14ac:dyDescent="0.2">
      <c r="A281"/>
    </row>
    <row r="282" spans="1:1" x14ac:dyDescent="0.2">
      <c r="A282"/>
    </row>
    <row r="283" spans="1:1" x14ac:dyDescent="0.2">
      <c r="A283"/>
    </row>
    <row r="284" spans="1:1" x14ac:dyDescent="0.2">
      <c r="A284"/>
    </row>
    <row r="285" spans="1:1" x14ac:dyDescent="0.2">
      <c r="A285"/>
    </row>
    <row r="286" spans="1:1" x14ac:dyDescent="0.2">
      <c r="A286"/>
    </row>
    <row r="287" spans="1:1" x14ac:dyDescent="0.2">
      <c r="A287"/>
    </row>
    <row r="288" spans="1:1" x14ac:dyDescent="0.2">
      <c r="A288"/>
    </row>
    <row r="289" spans="1:1" x14ac:dyDescent="0.2">
      <c r="A289"/>
    </row>
    <row r="290" spans="1:1" x14ac:dyDescent="0.2">
      <c r="A290"/>
    </row>
    <row r="291" spans="1:1" x14ac:dyDescent="0.2">
      <c r="A291"/>
    </row>
    <row r="292" spans="1:1" x14ac:dyDescent="0.2">
      <c r="A292"/>
    </row>
    <row r="293" spans="1:1" x14ac:dyDescent="0.2">
      <c r="A293"/>
    </row>
    <row r="294" spans="1:1" x14ac:dyDescent="0.2">
      <c r="A294"/>
    </row>
    <row r="295" spans="1:1" x14ac:dyDescent="0.2">
      <c r="A295"/>
    </row>
    <row r="296" spans="1:1" x14ac:dyDescent="0.2">
      <c r="A296"/>
    </row>
    <row r="297" spans="1:1" x14ac:dyDescent="0.2">
      <c r="A297"/>
    </row>
    <row r="298" spans="1:1" x14ac:dyDescent="0.2">
      <c r="A298"/>
    </row>
    <row r="299" spans="1:1" x14ac:dyDescent="0.2">
      <c r="A299"/>
    </row>
    <row r="300" spans="1:1" x14ac:dyDescent="0.2">
      <c r="A300"/>
    </row>
    <row r="301" spans="1:1" x14ac:dyDescent="0.2">
      <c r="A301"/>
    </row>
    <row r="302" spans="1:1" x14ac:dyDescent="0.2">
      <c r="A302"/>
    </row>
    <row r="303" spans="1:1" x14ac:dyDescent="0.2">
      <c r="A303"/>
    </row>
    <row r="304" spans="1:1" x14ac:dyDescent="0.2">
      <c r="A304"/>
    </row>
    <row r="305" spans="1:1" x14ac:dyDescent="0.2">
      <c r="A305"/>
    </row>
    <row r="306" spans="1:1" x14ac:dyDescent="0.2">
      <c r="A306"/>
    </row>
    <row r="307" spans="1:1" x14ac:dyDescent="0.2">
      <c r="A307"/>
    </row>
    <row r="308" spans="1:1" x14ac:dyDescent="0.2">
      <c r="A308"/>
    </row>
    <row r="309" spans="1:1" x14ac:dyDescent="0.2">
      <c r="A309"/>
    </row>
    <row r="310" spans="1:1" x14ac:dyDescent="0.2">
      <c r="A310"/>
    </row>
    <row r="311" spans="1:1" x14ac:dyDescent="0.2">
      <c r="A311"/>
    </row>
    <row r="312" spans="1:1" x14ac:dyDescent="0.2">
      <c r="A312"/>
    </row>
    <row r="313" spans="1:1" x14ac:dyDescent="0.2">
      <c r="A313"/>
    </row>
    <row r="314" spans="1:1" x14ac:dyDescent="0.2">
      <c r="A314"/>
    </row>
    <row r="315" spans="1:1" x14ac:dyDescent="0.2">
      <c r="A315"/>
    </row>
    <row r="316" spans="1:1" x14ac:dyDescent="0.2">
      <c r="A316"/>
    </row>
    <row r="317" spans="1:1" x14ac:dyDescent="0.2">
      <c r="A317"/>
    </row>
    <row r="318" spans="1:1" x14ac:dyDescent="0.2">
      <c r="A318"/>
    </row>
    <row r="319" spans="1:1" x14ac:dyDescent="0.2">
      <c r="A319"/>
    </row>
    <row r="320" spans="1:1" x14ac:dyDescent="0.2">
      <c r="A320"/>
    </row>
    <row r="321" spans="1:1" x14ac:dyDescent="0.2">
      <c r="A321"/>
    </row>
    <row r="322" spans="1:1" x14ac:dyDescent="0.2">
      <c r="A322"/>
    </row>
    <row r="323" spans="1:1" x14ac:dyDescent="0.2">
      <c r="A323"/>
    </row>
    <row r="324" spans="1:1" x14ac:dyDescent="0.2">
      <c r="A324"/>
    </row>
    <row r="325" spans="1:1" x14ac:dyDescent="0.2">
      <c r="A325"/>
    </row>
    <row r="326" spans="1:1" x14ac:dyDescent="0.2">
      <c r="A326"/>
    </row>
    <row r="327" spans="1:1" x14ac:dyDescent="0.2">
      <c r="A327"/>
    </row>
    <row r="328" spans="1:1" x14ac:dyDescent="0.2">
      <c r="A328"/>
    </row>
    <row r="329" spans="1:1" x14ac:dyDescent="0.2">
      <c r="A329"/>
    </row>
    <row r="330" spans="1:1" x14ac:dyDescent="0.2">
      <c r="A330"/>
    </row>
    <row r="331" spans="1:1" x14ac:dyDescent="0.2">
      <c r="A331"/>
    </row>
    <row r="332" spans="1:1" x14ac:dyDescent="0.2">
      <c r="A332"/>
    </row>
    <row r="333" spans="1:1" x14ac:dyDescent="0.2">
      <c r="A333"/>
    </row>
    <row r="334" spans="1:1" x14ac:dyDescent="0.2">
      <c r="A334"/>
    </row>
    <row r="335" spans="1:1" x14ac:dyDescent="0.2">
      <c r="A335"/>
    </row>
    <row r="336" spans="1:1" x14ac:dyDescent="0.2">
      <c r="A336"/>
    </row>
    <row r="337" spans="1:1" x14ac:dyDescent="0.2">
      <c r="A337"/>
    </row>
    <row r="338" spans="1:1" x14ac:dyDescent="0.2">
      <c r="A338"/>
    </row>
    <row r="339" spans="1:1" x14ac:dyDescent="0.2">
      <c r="A339"/>
    </row>
    <row r="340" spans="1:1" x14ac:dyDescent="0.2">
      <c r="A340"/>
    </row>
    <row r="341" spans="1:1" x14ac:dyDescent="0.2">
      <c r="A341"/>
    </row>
    <row r="342" spans="1:1" x14ac:dyDescent="0.2">
      <c r="A342"/>
    </row>
    <row r="343" spans="1:1" x14ac:dyDescent="0.2">
      <c r="A343"/>
    </row>
    <row r="344" spans="1:1" x14ac:dyDescent="0.2">
      <c r="A344"/>
    </row>
    <row r="345" spans="1:1" x14ac:dyDescent="0.2">
      <c r="A345"/>
    </row>
    <row r="346" spans="1:1" x14ac:dyDescent="0.2">
      <c r="A346"/>
    </row>
    <row r="347" spans="1:1" x14ac:dyDescent="0.2">
      <c r="A347"/>
    </row>
    <row r="348" spans="1:1" x14ac:dyDescent="0.2">
      <c r="A348"/>
    </row>
    <row r="349" spans="1:1" x14ac:dyDescent="0.2">
      <c r="A349"/>
    </row>
    <row r="350" spans="1:1" x14ac:dyDescent="0.2">
      <c r="A350"/>
    </row>
    <row r="351" spans="1:1" x14ac:dyDescent="0.2">
      <c r="A351"/>
    </row>
    <row r="352" spans="1:1" x14ac:dyDescent="0.2">
      <c r="A352"/>
    </row>
    <row r="353" spans="1:1" x14ac:dyDescent="0.2">
      <c r="A353"/>
    </row>
    <row r="354" spans="1:1" x14ac:dyDescent="0.2">
      <c r="A354"/>
    </row>
    <row r="355" spans="1:1" x14ac:dyDescent="0.2">
      <c r="A355"/>
    </row>
    <row r="356" spans="1:1" x14ac:dyDescent="0.2">
      <c r="A356"/>
    </row>
    <row r="357" spans="1:1" x14ac:dyDescent="0.2">
      <c r="A357"/>
    </row>
    <row r="358" spans="1:1" x14ac:dyDescent="0.2">
      <c r="A358"/>
    </row>
    <row r="359" spans="1:1" x14ac:dyDescent="0.2">
      <c r="A359"/>
    </row>
    <row r="360" spans="1:1" x14ac:dyDescent="0.2">
      <c r="A360"/>
    </row>
    <row r="361" spans="1:1" x14ac:dyDescent="0.2">
      <c r="A361"/>
    </row>
    <row r="362" spans="1:1" x14ac:dyDescent="0.2">
      <c r="A362"/>
    </row>
    <row r="363" spans="1:1" x14ac:dyDescent="0.2">
      <c r="A363"/>
    </row>
    <row r="364" spans="1:1" x14ac:dyDescent="0.2">
      <c r="A364"/>
    </row>
    <row r="365" spans="1:1" x14ac:dyDescent="0.2">
      <c r="A365"/>
    </row>
    <row r="366" spans="1:1" x14ac:dyDescent="0.2">
      <c r="A366"/>
    </row>
    <row r="367" spans="1:1" x14ac:dyDescent="0.2">
      <c r="A367"/>
    </row>
    <row r="368" spans="1:1" x14ac:dyDescent="0.2">
      <c r="A368"/>
    </row>
    <row r="369" spans="1:1" x14ac:dyDescent="0.2">
      <c r="A369"/>
    </row>
    <row r="370" spans="1:1" x14ac:dyDescent="0.2">
      <c r="A370"/>
    </row>
    <row r="371" spans="1:1" x14ac:dyDescent="0.2">
      <c r="A371"/>
    </row>
    <row r="372" spans="1:1" x14ac:dyDescent="0.2">
      <c r="A372"/>
    </row>
    <row r="373" spans="1:1" x14ac:dyDescent="0.2">
      <c r="A373"/>
    </row>
    <row r="374" spans="1:1" x14ac:dyDescent="0.2">
      <c r="A374"/>
    </row>
    <row r="375" spans="1:1" x14ac:dyDescent="0.2">
      <c r="A375"/>
    </row>
    <row r="376" spans="1:1" x14ac:dyDescent="0.2">
      <c r="A376"/>
    </row>
    <row r="377" spans="1:1" x14ac:dyDescent="0.2">
      <c r="A377"/>
    </row>
    <row r="378" spans="1:1" x14ac:dyDescent="0.2">
      <c r="A378"/>
    </row>
    <row r="379" spans="1:1" x14ac:dyDescent="0.2">
      <c r="A379"/>
    </row>
    <row r="380" spans="1:1" x14ac:dyDescent="0.2">
      <c r="A380"/>
    </row>
    <row r="381" spans="1:1" x14ac:dyDescent="0.2">
      <c r="A381"/>
    </row>
    <row r="382" spans="1:1" x14ac:dyDescent="0.2">
      <c r="A382"/>
    </row>
    <row r="383" spans="1:1" x14ac:dyDescent="0.2">
      <c r="A383"/>
    </row>
    <row r="384" spans="1:1" x14ac:dyDescent="0.2">
      <c r="A384"/>
    </row>
    <row r="385" spans="1:1" x14ac:dyDescent="0.2">
      <c r="A385"/>
    </row>
    <row r="386" spans="1:1" x14ac:dyDescent="0.2">
      <c r="A386"/>
    </row>
    <row r="387" spans="1:1" x14ac:dyDescent="0.2">
      <c r="A387"/>
    </row>
    <row r="388" spans="1:1" x14ac:dyDescent="0.2">
      <c r="A388"/>
    </row>
    <row r="389" spans="1:1" x14ac:dyDescent="0.2">
      <c r="A389"/>
    </row>
    <row r="390" spans="1:1" x14ac:dyDescent="0.2">
      <c r="A390"/>
    </row>
    <row r="391" spans="1:1" x14ac:dyDescent="0.2">
      <c r="A391"/>
    </row>
    <row r="392" spans="1:1" x14ac:dyDescent="0.2">
      <c r="A392"/>
    </row>
    <row r="393" spans="1:1" x14ac:dyDescent="0.2">
      <c r="A393"/>
    </row>
    <row r="394" spans="1:1" x14ac:dyDescent="0.2">
      <c r="A394"/>
    </row>
    <row r="395" spans="1:1" x14ac:dyDescent="0.2">
      <c r="A395"/>
    </row>
    <row r="396" spans="1:1" x14ac:dyDescent="0.2">
      <c r="A396"/>
    </row>
    <row r="397" spans="1:1" x14ac:dyDescent="0.2">
      <c r="A397"/>
    </row>
    <row r="398" spans="1:1" x14ac:dyDescent="0.2">
      <c r="A398"/>
    </row>
    <row r="399" spans="1:1" x14ac:dyDescent="0.2">
      <c r="A399"/>
    </row>
    <row r="400" spans="1:1" x14ac:dyDescent="0.2">
      <c r="A400"/>
    </row>
    <row r="401" spans="1:1" x14ac:dyDescent="0.2">
      <c r="A401"/>
    </row>
    <row r="402" spans="1:1" x14ac:dyDescent="0.2">
      <c r="A402"/>
    </row>
    <row r="403" spans="1:1" x14ac:dyDescent="0.2">
      <c r="A403"/>
    </row>
    <row r="404" spans="1:1" x14ac:dyDescent="0.2">
      <c r="A404"/>
    </row>
    <row r="405" spans="1:1" x14ac:dyDescent="0.2">
      <c r="A405"/>
    </row>
    <row r="406" spans="1:1" x14ac:dyDescent="0.2">
      <c r="A406"/>
    </row>
    <row r="407" spans="1:1" x14ac:dyDescent="0.2">
      <c r="A407"/>
    </row>
    <row r="408" spans="1:1" x14ac:dyDescent="0.2">
      <c r="A408"/>
    </row>
    <row r="409" spans="1:1" x14ac:dyDescent="0.2">
      <c r="A409"/>
    </row>
    <row r="410" spans="1:1" x14ac:dyDescent="0.2">
      <c r="A410"/>
    </row>
    <row r="411" spans="1:1" x14ac:dyDescent="0.2">
      <c r="A411"/>
    </row>
    <row r="412" spans="1:1" x14ac:dyDescent="0.2">
      <c r="A412"/>
    </row>
    <row r="413" spans="1:1" x14ac:dyDescent="0.2">
      <c r="A413"/>
    </row>
    <row r="414" spans="1:1" x14ac:dyDescent="0.2">
      <c r="A414"/>
    </row>
    <row r="415" spans="1:1" x14ac:dyDescent="0.2">
      <c r="A415"/>
    </row>
    <row r="416" spans="1:1" x14ac:dyDescent="0.2">
      <c r="A416"/>
    </row>
    <row r="417" spans="1:1" x14ac:dyDescent="0.2">
      <c r="A417"/>
    </row>
    <row r="418" spans="1:1" x14ac:dyDescent="0.2">
      <c r="A418"/>
    </row>
    <row r="419" spans="1:1" x14ac:dyDescent="0.2">
      <c r="A419"/>
    </row>
    <row r="420" spans="1:1" x14ac:dyDescent="0.2">
      <c r="A420"/>
    </row>
    <row r="421" spans="1:1" x14ac:dyDescent="0.2">
      <c r="A421"/>
    </row>
    <row r="422" spans="1:1" x14ac:dyDescent="0.2">
      <c r="A422"/>
    </row>
    <row r="423" spans="1:1" x14ac:dyDescent="0.2">
      <c r="A423"/>
    </row>
    <row r="424" spans="1:1" x14ac:dyDescent="0.2">
      <c r="A424"/>
    </row>
    <row r="425" spans="1:1" x14ac:dyDescent="0.2">
      <c r="A425"/>
    </row>
    <row r="426" spans="1:1" x14ac:dyDescent="0.2">
      <c r="A426"/>
    </row>
    <row r="427" spans="1:1" x14ac:dyDescent="0.2">
      <c r="A427"/>
    </row>
    <row r="428" spans="1:1" x14ac:dyDescent="0.2">
      <c r="A428"/>
    </row>
    <row r="429" spans="1:1" x14ac:dyDescent="0.2">
      <c r="A429"/>
    </row>
    <row r="430" spans="1:1" x14ac:dyDescent="0.2">
      <c r="A430"/>
    </row>
    <row r="431" spans="1:1" x14ac:dyDescent="0.2">
      <c r="A431"/>
    </row>
    <row r="432" spans="1:1" x14ac:dyDescent="0.2">
      <c r="A432"/>
    </row>
    <row r="433" spans="1:1" x14ac:dyDescent="0.2">
      <c r="A433"/>
    </row>
    <row r="434" spans="1:1" x14ac:dyDescent="0.2">
      <c r="A434"/>
    </row>
    <row r="435" spans="1:1" x14ac:dyDescent="0.2">
      <c r="A435"/>
    </row>
    <row r="436" spans="1:1" x14ac:dyDescent="0.2">
      <c r="A436"/>
    </row>
    <row r="437" spans="1:1" x14ac:dyDescent="0.2">
      <c r="A437"/>
    </row>
    <row r="438" spans="1:1" x14ac:dyDescent="0.2">
      <c r="A438"/>
    </row>
    <row r="439" spans="1:1" x14ac:dyDescent="0.2">
      <c r="A439"/>
    </row>
    <row r="440" spans="1:1" x14ac:dyDescent="0.2">
      <c r="A440"/>
    </row>
    <row r="441" spans="1:1" x14ac:dyDescent="0.2">
      <c r="A441"/>
    </row>
    <row r="442" spans="1:1" x14ac:dyDescent="0.2">
      <c r="A442"/>
    </row>
    <row r="443" spans="1:1" x14ac:dyDescent="0.2">
      <c r="A443"/>
    </row>
    <row r="444" spans="1:1" x14ac:dyDescent="0.2">
      <c r="A444"/>
    </row>
    <row r="445" spans="1:1" x14ac:dyDescent="0.2">
      <c r="A445"/>
    </row>
    <row r="446" spans="1:1" x14ac:dyDescent="0.2">
      <c r="A446"/>
    </row>
    <row r="447" spans="1:1" x14ac:dyDescent="0.2">
      <c r="A447"/>
    </row>
    <row r="448" spans="1:1" x14ac:dyDescent="0.2">
      <c r="A448"/>
    </row>
    <row r="449" spans="1:1" x14ac:dyDescent="0.2">
      <c r="A449"/>
    </row>
    <row r="450" spans="1:1" x14ac:dyDescent="0.2">
      <c r="A450"/>
    </row>
    <row r="451" spans="1:1" x14ac:dyDescent="0.2">
      <c r="A451"/>
    </row>
    <row r="452" spans="1:1" x14ac:dyDescent="0.2">
      <c r="A452"/>
    </row>
    <row r="453" spans="1:1" x14ac:dyDescent="0.2">
      <c r="A453"/>
    </row>
    <row r="454" spans="1:1" x14ac:dyDescent="0.2">
      <c r="A454"/>
    </row>
    <row r="455" spans="1:1" x14ac:dyDescent="0.2">
      <c r="A455"/>
    </row>
    <row r="456" spans="1:1" x14ac:dyDescent="0.2">
      <c r="A456"/>
    </row>
    <row r="457" spans="1:1" x14ac:dyDescent="0.2">
      <c r="A457"/>
    </row>
    <row r="458" spans="1:1" x14ac:dyDescent="0.2">
      <c r="A458"/>
    </row>
    <row r="459" spans="1:1" x14ac:dyDescent="0.2">
      <c r="A459"/>
    </row>
    <row r="460" spans="1:1" x14ac:dyDescent="0.2">
      <c r="A460"/>
    </row>
    <row r="461" spans="1:1" x14ac:dyDescent="0.2">
      <c r="A461"/>
    </row>
    <row r="462" spans="1:1" x14ac:dyDescent="0.2">
      <c r="A462"/>
    </row>
    <row r="463" spans="1:1" x14ac:dyDescent="0.2">
      <c r="A463"/>
    </row>
    <row r="464" spans="1:1" x14ac:dyDescent="0.2">
      <c r="A464"/>
    </row>
    <row r="465" spans="1:1" x14ac:dyDescent="0.2">
      <c r="A465"/>
    </row>
    <row r="466" spans="1:1" x14ac:dyDescent="0.2">
      <c r="A466"/>
    </row>
    <row r="467" spans="1:1" x14ac:dyDescent="0.2">
      <c r="A467"/>
    </row>
    <row r="468" spans="1:1" x14ac:dyDescent="0.2">
      <c r="A468"/>
    </row>
    <row r="469" spans="1:1" x14ac:dyDescent="0.2">
      <c r="A469"/>
    </row>
    <row r="470" spans="1:1" x14ac:dyDescent="0.2">
      <c r="A470"/>
    </row>
    <row r="471" spans="1:1" x14ac:dyDescent="0.2">
      <c r="A471"/>
    </row>
    <row r="472" spans="1:1" x14ac:dyDescent="0.2">
      <c r="A472"/>
    </row>
    <row r="473" spans="1:1" x14ac:dyDescent="0.2">
      <c r="A473"/>
    </row>
  </sheetData>
  <phoneticPr fontId="30" type="noConversion"/>
  <pageMargins left="0.70866141732283472" right="0.51181102362204722" top="0.59055118110236227" bottom="0.39370078740157483" header="0.31496062992125984" footer="0.31496062992125984"/>
  <pageSetup paperSize="9" orientation="landscape" r:id="rId1"/>
  <headerFooter>
    <oddHeader>&amp;LBYTOVÝ DŮM - REKONSTRUKCE BYTU 2.NP, JELENICE čp. 1797, ČESKÁ TŘEBOVÁ - ZMĚNA</oddHeader>
    <oddFooter xml:space="preserve">&amp;C
</oddFooter>
  </headerFooter>
  <ignoredErrors>
    <ignoredError sqref="F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SUMÁŘ </vt:lpstr>
      <vt:lpstr>SILNO+SLABOPROUD </vt:lpstr>
      <vt:lpstr> ROZVODNICE </vt:lpstr>
      <vt:lpstr>' ROZVODNICE '!Oblast_tisku</vt:lpstr>
      <vt:lpstr>'SILNO+SLABOPROUD '!Oblast_tisku</vt:lpstr>
      <vt:lpstr>'SUMÁŘ '!Oblast_tisku</vt:lpstr>
      <vt:lpstr>'SUMÁŘ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Táta</dc:creator>
  <cp:lastModifiedBy>Vladimír Bezperát</cp:lastModifiedBy>
  <cp:lastPrinted>2020-02-12T14:45:47Z</cp:lastPrinted>
  <dcterms:created xsi:type="dcterms:W3CDTF">2013-07-15T08:20:14Z</dcterms:created>
  <dcterms:modified xsi:type="dcterms:W3CDTF">2020-02-12T16:07:24Z</dcterms:modified>
</cp:coreProperties>
</file>