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Projekty_EU\IROP_Kultura\Příhrádek Pce\3_VZ_smlouvy\VŘ VV 2\"/>
    </mc:Choice>
  </mc:AlternateContent>
  <bookViews>
    <workbookView xWindow="0" yWindow="0" windowWidth="28800" windowHeight="10935"/>
  </bookViews>
  <sheets>
    <sheet name="03.04 - Osvětlení" sheetId="6" r:id="rId1"/>
  </sheets>
  <definedNames>
    <definedName name="_xlnm._FilterDatabase" localSheetId="0" hidden="1">'03.04 - Osvětlení'!$C$75:$N$89</definedName>
    <definedName name="_xlnm.Print_Titles" localSheetId="0">'03.04 - Osvětlení'!$75:$75</definedName>
    <definedName name="_xlnm.Print_Area" localSheetId="0">'03.04 - Osvětlení'!$D$4:$N$36,'03.04 - Osvětlení'!$C$42:$N$56,'03.04 - Osvětlení'!$C$63:$O$89</definedName>
  </definedNames>
  <calcPr calcId="152511"/>
</workbook>
</file>

<file path=xl/calcChain.xml><?xml version="1.0" encoding="utf-8"?>
<calcChain xmlns="http://schemas.openxmlformats.org/spreadsheetml/2006/main">
  <c r="M87" i="6" l="1"/>
  <c r="O87" i="6" s="1"/>
  <c r="BL89" i="6" l="1"/>
  <c r="BK89" i="6"/>
  <c r="BJ89" i="6"/>
  <c r="BI89" i="6"/>
  <c r="W89" i="6"/>
  <c r="U89" i="6"/>
  <c r="S89" i="6"/>
  <c r="BN89" i="6"/>
  <c r="M89" i="6"/>
  <c r="O89" i="6" s="1"/>
  <c r="BL88" i="6"/>
  <c r="BK88" i="6"/>
  <c r="BJ88" i="6"/>
  <c r="BI88" i="6"/>
  <c r="W88" i="6"/>
  <c r="U88" i="6"/>
  <c r="S88" i="6"/>
  <c r="BN88" i="6"/>
  <c r="M88" i="6"/>
  <c r="BH88" i="6" s="1"/>
  <c r="BL86" i="6"/>
  <c r="BK86" i="6"/>
  <c r="BJ86" i="6"/>
  <c r="BI86" i="6"/>
  <c r="W86" i="6"/>
  <c r="U86" i="6"/>
  <c r="S86" i="6"/>
  <c r="BN86" i="6"/>
  <c r="M86" i="6"/>
  <c r="BH86" i="6" s="1"/>
  <c r="BL85" i="6"/>
  <c r="BK85" i="6"/>
  <c r="BJ85" i="6"/>
  <c r="BI85" i="6"/>
  <c r="W85" i="6"/>
  <c r="U85" i="6"/>
  <c r="S85" i="6"/>
  <c r="BN85" i="6"/>
  <c r="M85" i="6"/>
  <c r="BH85" i="6" s="1"/>
  <c r="BL84" i="6"/>
  <c r="BK84" i="6"/>
  <c r="BJ84" i="6"/>
  <c r="BI84" i="6"/>
  <c r="W84" i="6"/>
  <c r="U84" i="6"/>
  <c r="S84" i="6"/>
  <c r="BN84" i="6"/>
  <c r="M84" i="6"/>
  <c r="BH84" i="6" s="1"/>
  <c r="BL83" i="6"/>
  <c r="BK83" i="6"/>
  <c r="BJ83" i="6"/>
  <c r="BI83" i="6"/>
  <c r="W83" i="6"/>
  <c r="U83" i="6"/>
  <c r="S83" i="6"/>
  <c r="BN83" i="6"/>
  <c r="M83" i="6"/>
  <c r="BH83" i="6" s="1"/>
  <c r="BL82" i="6"/>
  <c r="BK82" i="6"/>
  <c r="BJ82" i="6"/>
  <c r="BI82" i="6"/>
  <c r="W82" i="6"/>
  <c r="U82" i="6"/>
  <c r="S82" i="6"/>
  <c r="BN82" i="6"/>
  <c r="M82" i="6"/>
  <c r="BH82" i="6" s="1"/>
  <c r="BL81" i="6"/>
  <c r="BK81" i="6"/>
  <c r="BJ81" i="6"/>
  <c r="BI81" i="6"/>
  <c r="W81" i="6"/>
  <c r="U81" i="6"/>
  <c r="S81" i="6"/>
  <c r="BN81" i="6"/>
  <c r="M81" i="6"/>
  <c r="BH81" i="6" s="1"/>
  <c r="BL80" i="6"/>
  <c r="BK80" i="6"/>
  <c r="BJ80" i="6"/>
  <c r="BI80" i="6"/>
  <c r="W80" i="6"/>
  <c r="U80" i="6"/>
  <c r="S80" i="6"/>
  <c r="BN80" i="6"/>
  <c r="M80" i="6"/>
  <c r="O80" i="6" s="1"/>
  <c r="BL79" i="6"/>
  <c r="BK79" i="6"/>
  <c r="BJ79" i="6"/>
  <c r="BI79" i="6"/>
  <c r="W79" i="6"/>
  <c r="U79" i="6"/>
  <c r="S79" i="6"/>
  <c r="BN79" i="6"/>
  <c r="M79" i="6"/>
  <c r="BH79" i="6" s="1"/>
  <c r="BL78" i="6"/>
  <c r="BK78" i="6"/>
  <c r="BJ78" i="6"/>
  <c r="BI78" i="6"/>
  <c r="W78" i="6"/>
  <c r="U78" i="6"/>
  <c r="S78" i="6"/>
  <c r="BN78" i="6"/>
  <c r="M78" i="6"/>
  <c r="BH78" i="6" s="1"/>
  <c r="BL77" i="6"/>
  <c r="BK77" i="6"/>
  <c r="BJ77" i="6"/>
  <c r="BI77" i="6"/>
  <c r="W77" i="6"/>
  <c r="U77" i="6"/>
  <c r="S77" i="6"/>
  <c r="BN77" i="6"/>
  <c r="M77" i="6"/>
  <c r="BH77" i="6" s="1"/>
  <c r="E68" i="6"/>
  <c r="E47" i="6"/>
  <c r="E45" i="6"/>
  <c r="O78" i="6" l="1"/>
  <c r="O86" i="6"/>
  <c r="M76" i="6"/>
  <c r="M56" i="6" s="1"/>
  <c r="BN76" i="6"/>
  <c r="M31" i="6"/>
  <c r="G31" i="6"/>
  <c r="O88" i="6"/>
  <c r="O84" i="6"/>
  <c r="O83" i="6"/>
  <c r="O82" i="6"/>
  <c r="BH89" i="6"/>
  <c r="O79" i="6"/>
  <c r="U76" i="6"/>
  <c r="G33" i="6"/>
  <c r="G32" i="6"/>
  <c r="BH80" i="6"/>
  <c r="O77" i="6"/>
  <c r="O81" i="6"/>
  <c r="O85" i="6"/>
  <c r="E66" i="6"/>
  <c r="W76" i="6"/>
  <c r="G34" i="6"/>
  <c r="S76" i="6"/>
  <c r="O76" i="6" l="1"/>
  <c r="G30" i="6"/>
  <c r="M30" i="6" s="1"/>
  <c r="M27" i="6"/>
  <c r="M36" i="6" l="1"/>
</calcChain>
</file>

<file path=xl/sharedStrings.xml><?xml version="1.0" encoding="utf-8"?>
<sst xmlns="http://schemas.openxmlformats.org/spreadsheetml/2006/main" count="257" uniqueCount="114">
  <si>
    <t>List obsahuje:</t>
  </si>
  <si>
    <t/>
  </si>
  <si>
    <t>False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</si>
  <si>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</si>
  <si>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</si>
  <si>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</si>
  <si>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</si>
  <si>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</si>
  <si>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KSO:</t>
  </si>
  <si>
    <t>Místo:</t>
  </si>
  <si>
    <t>Zadavatel:</t>
  </si>
  <si>
    <t xml:space="preserve"> </t>
  </si>
  <si>
    <t>Uchazeč:</t>
  </si>
  <si>
    <t>Projektant: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</si>
  <si>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</si>
  <si>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</si>
  <si>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</si>
  <si>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</si>
  <si>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</si>
  <si>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</si>
  <si>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</si>
  <si>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</si>
  <si>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</si>
  <si>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</si>
  <si>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</si>
  <si>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</si>
  <si>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</si>
  <si>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</si>
  <si>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</si>
  <si>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</si>
  <si>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</si>
  <si>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</si>
  <si>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1</t>
  </si>
  <si>
    <t>2</t>
  </si>
  <si>
    <t>{fab69185-c23f-40d7-9fb5-131cfc1f8eb6}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</si>
  <si>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</si>
  <si>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</si>
  <si>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</si>
  <si>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</si>
  <si>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</si>
  <si>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</si>
  <si>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</si>
  <si>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</si>
  <si>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</si>
  <si>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</si>
  <si>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</si>
  <si>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</si>
  <si>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</si>
  <si>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</si>
  <si>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</si>
  <si>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</si>
  <si>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</si>
  <si>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</si>
  <si>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</si>
  <si>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</si>
  <si>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</si>
  <si>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</si>
  <si>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</si>
  <si>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</si>
  <si>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</si>
  <si>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</si>
  <si>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4</t>
  </si>
  <si>
    <t>ROZPOCET</t>
  </si>
  <si>
    <t>12</t>
  </si>
  <si>
    <t>14</t>
  </si>
  <si>
    <t>16</t>
  </si>
  <si>
    <t>18</t>
  </si>
  <si>
    <t>20</t>
  </si>
  <si>
    <t>11</t>
  </si>
  <si>
    <t>22</t>
  </si>
  <si>
    <t>24</t>
  </si>
  <si>
    <t>13</t>
  </si>
  <si>
    <t>26</t>
  </si>
  <si>
    <t>28</t>
  </si>
  <si>
    <t>30</t>
  </si>
  <si>
    <t>32</t>
  </si>
  <si>
    <t>17</t>
  </si>
  <si>
    <t>34</t>
  </si>
  <si>
    <t>36</t>
  </si>
  <si>
    <t>19</t>
  </si>
  <si>
    <t>38</t>
  </si>
  <si>
    <t>40</t>
  </si>
  <si>
    <t>42</t>
  </si>
  <si>
    <t>46</t>
  </si>
  <si>
    <t>S06</t>
  </si>
  <si>
    <t>Stolní lampa</t>
  </si>
  <si>
    <t>S06A</t>
  </si>
  <si>
    <t>S07</t>
  </si>
  <si>
    <t>závěsný lustr</t>
  </si>
  <si>
    <t>S08</t>
  </si>
  <si>
    <t>nástěnné svítidlo</t>
  </si>
  <si>
    <t>S10</t>
  </si>
  <si>
    <t>závěsné svítidlo</t>
  </si>
  <si>
    <t>S12</t>
  </si>
  <si>
    <t>Závěsný lustr</t>
  </si>
  <si>
    <t>S13</t>
  </si>
  <si>
    <t>Lineální nástěnné svítidlo</t>
  </si>
  <si>
    <t>S14</t>
  </si>
  <si>
    <t>stropní svítidlo</t>
  </si>
  <si>
    <t>S15</t>
  </si>
  <si>
    <t>Nástěnné svítidlo venkovní</t>
  </si>
  <si>
    <t>S16</t>
  </si>
  <si>
    <t>S17</t>
  </si>
  <si>
    <t>S19</t>
  </si>
  <si>
    <t>sazba DPH</t>
  </si>
  <si>
    <t>Cena včetně DPH [CZK]</t>
  </si>
  <si>
    <t>S16A</t>
  </si>
  <si>
    <t>03.04 - Osvětlení</t>
  </si>
  <si>
    <t>CPV kód</t>
  </si>
  <si>
    <t>31521100-5</t>
  </si>
  <si>
    <t>31524120-2</t>
  </si>
  <si>
    <t>31524210-0</t>
  </si>
  <si>
    <t>Typ/značka/výrobce/ vlastní výroba</t>
  </si>
  <si>
    <t>Příhrádek Pardubice - dodávka vnitřního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</si>
</sst>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19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Trebuchet MS"/>
      <family val="2"/>
    </font>
    <font>
      <b/>
      <sz val="12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E682"/>
        <bgColor indexed="64"/>
      </patternFill>
    </fill>
  </fills>
  <borders count="14">
    <border>
      <left/>
      <right/>
      <top/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left"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2" borderId="0" xfId="0" applyFill="1" applyProtection="1"/>
    <xf numFmtId="0" fontId="16" fillId="2" borderId="0" xfId="1" applyFill="1" applyProtection="1"/>
    <xf numFmtId="0" fontId="0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7" xfId="0" applyBorder="1"/>
    <xf numFmtId="0" fontId="0" fillId="0" borderId="12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4" borderId="0" xfId="0" applyFont="1" applyFill="1" applyBorder="1" applyAlignment="1">
      <alignment horizontal="center" vertical="center" wrapText="1"/>
    </xf>
    <xf numFmtId="0" fontId="11" fillId="2" borderId="0" xfId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 vertical="center"/>
    </xf>
    <xf numFmtId="0" fontId="0" fillId="0" borderId="8" xfId="0" applyBorder="1" applyAlignment="1" applyProtection="1"/>
    <xf numFmtId="0" fontId="0" fillId="0" borderId="10" xfId="0" applyBorder="1" applyAlignment="1" applyProtection="1"/>
    <xf numFmtId="0" fontId="0" fillId="0" borderId="10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 wrapText="1"/>
    </xf>
    <xf numFmtId="0" fontId="0" fillId="5" borderId="10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horizontal="center" vertical="center" wrapText="1"/>
    </xf>
    <xf numFmtId="2" fontId="17" fillId="0" borderId="0" xfId="0" applyNumberFormat="1" applyFont="1" applyBorder="1" applyAlignment="1" applyProtection="1">
      <alignment vertical="center"/>
    </xf>
    <xf numFmtId="0" fontId="0" fillId="0" borderId="0" xfId="0" applyAlignment="1" applyProtection="1"/>
    <xf numFmtId="0" fontId="0" fillId="0" borderId="0" xfId="0" applyProtection="1"/>
    <xf numFmtId="0" fontId="0" fillId="0" borderId="7" xfId="0" applyBorder="1" applyProtection="1"/>
    <xf numFmtId="0" fontId="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4" fontId="1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4" fontId="10" fillId="0" borderId="0" xfId="0" applyNumberFormat="1" applyFont="1" applyBorder="1" applyAlignment="1" applyProtection="1"/>
    <xf numFmtId="9" fontId="0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0" fontId="0" fillId="0" borderId="6" xfId="0" applyBorder="1" applyProtection="1"/>
    <xf numFmtId="0" fontId="0" fillId="0" borderId="9" xfId="0" applyBorder="1" applyProtection="1"/>
    <xf numFmtId="0" fontId="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/>
    </xf>
    <xf numFmtId="49" fontId="0" fillId="0" borderId="0" xfId="0" applyNumberFormat="1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5" borderId="0" xfId="0" applyFont="1" applyFill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0" fillId="5" borderId="0" xfId="0" applyFont="1" applyFill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/>
    </xf>
    <xf numFmtId="166" fontId="14" fillId="0" borderId="1" xfId="0" applyNumberFormat="1" applyFont="1" applyBorder="1" applyAlignment="1" applyProtection="1"/>
    <xf numFmtId="166" fontId="14" fillId="0" borderId="2" xfId="0" applyNumberFormat="1" applyFont="1" applyBorder="1" applyAlignment="1" applyProtection="1"/>
    <xf numFmtId="0" fontId="1" fillId="0" borderId="5" xfId="0" applyFont="1" applyBorder="1" applyAlignment="1" applyProtection="1">
      <alignment horizontal="left" vertical="center"/>
    </xf>
    <xf numFmtId="166" fontId="1" fillId="0" borderId="3" xfId="0" applyNumberFormat="1" applyFont="1" applyBorder="1" applyAlignment="1" applyProtection="1">
      <alignment vertical="center"/>
    </xf>
    <xf numFmtId="0" fontId="0" fillId="0" borderId="0" xfId="0" applyProtection="1"/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1" fillId="2" borderId="0" xfId="1" applyFont="1" applyFill="1" applyAlignment="1" applyProtection="1">
      <alignment vertical="center"/>
    </xf>
    <xf numFmtId="0" fontId="0" fillId="0" borderId="7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5" borderId="0" xfId="0" applyFont="1" applyFill="1" applyBorder="1" applyAlignment="1" applyProtection="1">
      <alignment vertical="center"/>
      <protection locked="0"/>
    </xf>
    <xf numFmtId="0" fontId="3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>
      <alignment horizontal="right" vertical="center"/>
    </xf>
    <xf numFmtId="0" fontId="3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>
      <alignment vertical="center"/>
    </xf>
    <xf numFmtId="4" fontId="3" fillId="5" borderId="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</xf>
    <xf numFmtId="0" fontId="0" fillId="0" borderId="7" xfId="0" applyFont="1" applyBorder="1" applyAlignment="1" applyProtection="1">
      <alignment vertical="center"/>
      <protection locked="0"/>
    </xf>
    <xf numFmtId="0" fontId="0" fillId="6" borderId="0" xfId="0" applyFill="1"/>
    <xf numFmtId="167" fontId="0" fillId="0" borderId="0" xfId="0" applyNumberFormat="1" applyFont="1" applyBorder="1" applyAlignment="1" applyProtection="1">
      <alignment vertical="center" wrapText="1"/>
    </xf>
    <xf numFmtId="4" fontId="0" fillId="0" borderId="0" xfId="0" applyNumberFormat="1" applyFont="1" applyBorder="1" applyAlignment="1" applyProtection="1">
      <alignment vertical="center" wrapText="1"/>
    </xf>
    <xf numFmtId="2" fontId="0" fillId="0" borderId="0" xfId="0" applyNumberFormat="1" applyFont="1" applyBorder="1" applyAlignment="1" applyProtection="1">
      <alignment vertical="center" wrapText="1"/>
    </xf>
    <xf numFmtId="0" fontId="0" fillId="6" borderId="0" xfId="0" applyFont="1" applyFill="1" applyAlignment="1" applyProtection="1">
      <alignment vertical="center" wrapText="1"/>
      <protection locked="0"/>
    </xf>
    <xf numFmtId="4" fontId="0" fillId="6" borderId="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1" fillId="2" borderId="0" xfId="1" applyFont="1" applyFill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AE682"/>
      <color rgb="FFFCEB6A"/>
      <color rgb="FFFFCC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89"/>
  <sheetViews>
    <sheetView showGridLines="0" tabSelected="1" workbookViewId="0">
      <pane ySplit="1" topLeftCell="A62" activePane="bottomLeft" state="frozen"/>
      <selection pane="bottomLeft" activeCell="I15" sqref="I15"/>
    </sheetView>
  </sheetViews>
  <sheetFormatPr defaultRowHeight="13.5" x14ac:dyDescent="0.3"/>
  <cols>
    <col min="1" max="1" width="8.33203125" style="36" customWidth="1"/>
    <col min="2" max="2" width="1.6640625" style="36" customWidth="1"/>
    <col min="3" max="3" width="4.1640625" style="36" customWidth="1"/>
    <col min="4" max="4" width="4.33203125" style="36" hidden="1" customWidth="1"/>
    <col min="5" max="5" width="11.6640625" style="36" customWidth="1"/>
    <col min="6" max="6" width="17.1640625" style="36" hidden="1" customWidth="1"/>
    <col min="7" max="7" width="45" style="36" customWidth="1"/>
    <col min="8" max="8" width="8.6640625" style="36" customWidth="1"/>
    <col min="9" max="9" width="11.1640625" style="36" customWidth="1"/>
    <col min="10" max="10" width="28.33203125" style="69" customWidth="1"/>
    <col min="11" max="11" width="1.1640625" style="80" customWidth="1"/>
    <col min="12" max="12" width="13.33203125" customWidth="1"/>
    <col min="13" max="13" width="23.5" style="36" customWidth="1"/>
    <col min="14" max="14" width="15.5" style="36" customWidth="1"/>
    <col min="15" max="15" width="18.1640625" style="35" customWidth="1"/>
    <col min="16" max="21" width="9.33203125" style="36" hidden="1" customWidth="1"/>
    <col min="22" max="22" width="8.1640625" style="36" hidden="1" customWidth="1"/>
    <col min="23" max="23" width="29.6640625" style="36" hidden="1" customWidth="1"/>
    <col min="24" max="24" width="16.33203125" style="36" hidden="1" customWidth="1"/>
    <col min="25" max="25" width="2.1640625" style="36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32" max="32" width="11" customWidth="1"/>
    <col min="33" max="33" width="15" customWidth="1"/>
    <col min="34" max="34" width="16.33203125" customWidth="1"/>
    <col min="46" max="46" width="8.33203125" customWidth="1"/>
    <col min="47" max="65" width="9.33203125" hidden="1" customWidth="1"/>
    <col min="66" max="66" width="8.33203125" hidden="1" customWidth="1"/>
    <col min="67" max="67" width="0.5" hidden="1" customWidth="1"/>
    <col min="68" max="68" width="18.33203125" hidden="1" customWidth="1"/>
  </cols>
  <sheetData>
    <row r="1" spans="1:73" ht="21.75" customHeight="1" x14ac:dyDescent="0.3">
      <c r="A1" s="8"/>
      <c r="B1" s="4"/>
      <c r="C1" s="4"/>
      <c r="D1" s="5" t="s">
        <v>0</v>
      </c>
      <c r="E1" s="4"/>
      <c r="F1" s="4"/>
      <c r="G1" s="23" t="s">
        <v>35</v>
      </c>
      <c r="H1" s="114" t="s">
        <v>36</v>
      </c>
      <c r="I1" s="114"/>
      <c r="J1" s="68"/>
      <c r="K1" s="88"/>
      <c r="L1" s="4"/>
      <c r="M1" s="23" t="s">
        <v>37</v>
      </c>
      <c r="N1" s="5" t="s">
        <v>38</v>
      </c>
      <c r="O1" s="23" t="s">
        <v>39</v>
      </c>
      <c r="P1" s="23"/>
      <c r="Q1" s="23"/>
      <c r="R1" s="23"/>
      <c r="S1" s="23"/>
      <c r="T1" s="23"/>
      <c r="U1" s="23"/>
      <c r="V1" s="23"/>
      <c r="W1" s="23"/>
      <c r="X1" s="9"/>
      <c r="Y1" s="9"/>
      <c r="Z1" s="104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</row>
    <row r="2" spans="1:73" ht="36.950000000000003" customHeight="1" x14ac:dyDescent="0.3">
      <c r="O2" s="24" t="s">
        <v>3</v>
      </c>
      <c r="AW2" s="7" t="s">
        <v>34</v>
      </c>
    </row>
    <row r="3" spans="1:73" ht="6.95" customHeight="1" x14ac:dyDescent="0.3">
      <c r="B3" s="54"/>
      <c r="C3" s="37"/>
      <c r="D3" s="37"/>
      <c r="E3" s="37"/>
      <c r="F3" s="37"/>
      <c r="G3" s="37"/>
      <c r="H3" s="37"/>
      <c r="I3" s="37"/>
      <c r="J3" s="89"/>
      <c r="K3" s="37"/>
      <c r="L3" s="19"/>
      <c r="M3" s="37"/>
      <c r="N3" s="37"/>
      <c r="O3" s="25"/>
      <c r="AW3" s="7" t="s">
        <v>33</v>
      </c>
    </row>
    <row r="4" spans="1:73" ht="36.950000000000003" customHeight="1" x14ac:dyDescent="0.3">
      <c r="B4" s="55"/>
      <c r="C4" s="83"/>
      <c r="D4" s="56" t="s">
        <v>40</v>
      </c>
      <c r="E4" s="83"/>
      <c r="F4" s="83"/>
      <c r="G4" s="83"/>
      <c r="H4" s="83"/>
      <c r="I4" s="83"/>
      <c r="J4" s="90"/>
      <c r="K4" s="83"/>
      <c r="L4" s="15"/>
      <c r="M4" s="83"/>
      <c r="N4" s="83"/>
      <c r="O4" s="26"/>
      <c r="P4" s="38" t="s">
        <v>6</v>
      </c>
      <c r="AW4" s="7" t="s">
        <v>2</v>
      </c>
    </row>
    <row r="5" spans="1:73" ht="6.95" customHeight="1" x14ac:dyDescent="0.3">
      <c r="B5" s="55"/>
      <c r="C5" s="83"/>
      <c r="D5" s="83"/>
      <c r="E5" s="83"/>
      <c r="F5" s="83"/>
      <c r="G5" s="83"/>
      <c r="H5" s="83"/>
      <c r="I5" s="83"/>
      <c r="J5" s="90"/>
      <c r="K5" s="83"/>
      <c r="L5" s="15"/>
      <c r="M5" s="83"/>
      <c r="N5" s="83"/>
      <c r="O5" s="26"/>
    </row>
    <row r="6" spans="1:73" ht="15" x14ac:dyDescent="0.3">
      <c r="B6" s="55"/>
      <c r="C6" s="83"/>
      <c r="D6" s="86" t="s">
        <v>7</v>
      </c>
      <c r="E6" s="83"/>
      <c r="F6" s="83"/>
      <c r="G6" s="83"/>
      <c r="H6" s="83"/>
      <c r="I6" s="83"/>
      <c r="J6" s="90"/>
      <c r="K6" s="83"/>
      <c r="L6" s="15"/>
      <c r="M6" s="83"/>
      <c r="N6" s="83"/>
      <c r="O6" s="26"/>
    </row>
    <row r="7" spans="1:73" ht="22.5" customHeight="1" x14ac:dyDescent="0.3">
      <c r="B7" s="55"/>
      <c r="C7" s="83"/>
      <c r="D7" s="83"/>
      <c r="E7" s="110" t="s">
        <v>113</v>
      </c>
      <c r="F7" s="110"/>
      <c r="G7" s="111"/>
      <c r="H7" s="111"/>
      <c r="I7" s="111"/>
      <c r="J7" s="90"/>
      <c r="K7" s="86"/>
      <c r="L7" s="15"/>
      <c r="M7" s="83"/>
      <c r="N7" s="83"/>
      <c r="O7" s="26"/>
    </row>
    <row r="8" spans="1:73" s="1" customFormat="1" ht="15" x14ac:dyDescent="0.3">
      <c r="A8" s="39"/>
      <c r="B8" s="58"/>
      <c r="C8" s="87"/>
      <c r="D8" s="86" t="s">
        <v>41</v>
      </c>
      <c r="E8" s="87"/>
      <c r="F8" s="87"/>
      <c r="G8" s="87"/>
      <c r="H8" s="87"/>
      <c r="I8" s="87"/>
      <c r="J8" s="91"/>
      <c r="K8" s="87"/>
      <c r="L8" s="18"/>
      <c r="M8" s="87"/>
      <c r="N8" s="87"/>
      <c r="O8" s="27"/>
      <c r="P8" s="39"/>
      <c r="Q8" s="39"/>
      <c r="R8" s="39"/>
      <c r="S8" s="39"/>
      <c r="T8" s="39"/>
      <c r="U8" s="39"/>
      <c r="V8" s="39"/>
      <c r="W8" s="39"/>
      <c r="X8" s="39"/>
      <c r="Y8" s="39"/>
    </row>
    <row r="9" spans="1:73" s="1" customFormat="1" ht="36.950000000000003" customHeight="1" x14ac:dyDescent="0.3">
      <c r="A9" s="39"/>
      <c r="B9" s="58"/>
      <c r="C9" s="87"/>
      <c r="D9" s="87"/>
      <c r="E9" s="115" t="s">
        <v>107</v>
      </c>
      <c r="F9" s="115"/>
      <c r="G9" s="113"/>
      <c r="H9" s="113"/>
      <c r="I9" s="113"/>
      <c r="J9" s="91"/>
      <c r="K9" s="87"/>
      <c r="L9" s="18"/>
      <c r="M9" s="87"/>
      <c r="N9" s="87"/>
      <c r="O9" s="27"/>
      <c r="P9" s="39"/>
      <c r="Q9" s="39"/>
      <c r="R9" s="39"/>
      <c r="S9" s="39"/>
      <c r="T9" s="39"/>
      <c r="U9" s="39"/>
      <c r="V9" s="39"/>
      <c r="W9" s="39"/>
      <c r="X9" s="39"/>
      <c r="Y9" s="39"/>
    </row>
    <row r="10" spans="1:73" s="1" customFormat="1" x14ac:dyDescent="0.3">
      <c r="A10" s="39"/>
      <c r="B10" s="58"/>
      <c r="C10" s="87"/>
      <c r="D10" s="87"/>
      <c r="E10" s="87"/>
      <c r="F10" s="87"/>
      <c r="G10" s="87"/>
      <c r="H10" s="87"/>
      <c r="I10" s="87"/>
      <c r="J10" s="91"/>
      <c r="K10" s="87"/>
      <c r="L10" s="18"/>
      <c r="M10" s="87"/>
      <c r="N10" s="87"/>
      <c r="O10" s="27"/>
      <c r="P10" s="39"/>
      <c r="Q10" s="39"/>
      <c r="R10" s="39"/>
      <c r="S10" s="39"/>
      <c r="T10" s="39"/>
      <c r="U10" s="39"/>
      <c r="V10" s="39"/>
      <c r="W10" s="39"/>
      <c r="X10" s="39"/>
      <c r="Y10" s="39"/>
    </row>
    <row r="11" spans="1:73" s="1" customFormat="1" ht="14.45" customHeight="1" x14ac:dyDescent="0.3">
      <c r="A11" s="39"/>
      <c r="B11" s="58"/>
      <c r="C11" s="87"/>
      <c r="D11" s="86" t="s">
        <v>8</v>
      </c>
      <c r="E11" s="87"/>
      <c r="F11" s="87"/>
      <c r="G11" s="82" t="s">
        <v>1</v>
      </c>
      <c r="H11" s="87"/>
      <c r="I11" s="87"/>
      <c r="J11" s="91"/>
      <c r="K11" s="87"/>
      <c r="L11" s="17"/>
      <c r="M11" s="82"/>
      <c r="N11" s="87"/>
      <c r="O11" s="27"/>
      <c r="P11" s="39"/>
      <c r="Q11" s="39"/>
      <c r="R11" s="39"/>
      <c r="S11" s="39"/>
      <c r="T11" s="39"/>
      <c r="U11" s="39"/>
      <c r="V11" s="39"/>
      <c r="W11" s="39"/>
      <c r="X11" s="39"/>
      <c r="Y11" s="39"/>
    </row>
    <row r="12" spans="1:73" s="1" customFormat="1" ht="14.45" customHeight="1" x14ac:dyDescent="0.3">
      <c r="A12" s="39"/>
      <c r="B12" s="58"/>
      <c r="C12" s="87"/>
      <c r="D12" s="86" t="s">
        <v>9</v>
      </c>
      <c r="E12" s="87"/>
      <c r="F12" s="87"/>
      <c r="G12" s="82" t="s">
        <v>11</v>
      </c>
      <c r="H12" s="87"/>
      <c r="I12" s="87"/>
      <c r="J12" s="91"/>
      <c r="K12" s="87"/>
      <c r="L12" s="17"/>
      <c r="M12" s="41"/>
      <c r="N12" s="87"/>
      <c r="O12" s="27"/>
      <c r="P12" s="39"/>
      <c r="Q12" s="39"/>
      <c r="R12" s="39"/>
      <c r="S12" s="39"/>
      <c r="T12" s="39"/>
      <c r="U12" s="39"/>
      <c r="V12" s="39"/>
      <c r="W12" s="39"/>
      <c r="X12" s="39"/>
      <c r="Y12" s="39"/>
    </row>
    <row r="13" spans="1:73" s="1" customFormat="1" ht="10.9" customHeight="1" x14ac:dyDescent="0.3">
      <c r="A13" s="39"/>
      <c r="B13" s="58"/>
      <c r="C13" s="87"/>
      <c r="D13" s="87"/>
      <c r="E13" s="87"/>
      <c r="F13" s="87"/>
      <c r="G13" s="87"/>
      <c r="H13" s="87"/>
      <c r="I13" s="87"/>
      <c r="J13" s="91"/>
      <c r="K13" s="87"/>
      <c r="L13" s="18"/>
      <c r="M13" s="87"/>
      <c r="N13" s="87"/>
      <c r="O13" s="27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73" s="1" customFormat="1" ht="14.45" customHeight="1" x14ac:dyDescent="0.3">
      <c r="A14" s="39"/>
      <c r="B14" s="58"/>
      <c r="C14" s="87"/>
      <c r="D14" s="86" t="s">
        <v>10</v>
      </c>
      <c r="E14" s="87"/>
      <c r="F14" s="87"/>
      <c r="G14" s="87"/>
      <c r="H14" s="87"/>
      <c r="I14" s="87"/>
      <c r="J14" s="91"/>
      <c r="K14" s="87"/>
      <c r="L14" s="17"/>
      <c r="M14" s="82"/>
      <c r="N14" s="87"/>
      <c r="O14" s="27"/>
      <c r="P14" s="39"/>
      <c r="Q14" s="39"/>
      <c r="R14" s="39"/>
      <c r="S14" s="39"/>
      <c r="T14" s="39"/>
      <c r="U14" s="39"/>
      <c r="V14" s="39"/>
      <c r="W14" s="39"/>
      <c r="X14" s="39"/>
      <c r="Y14" s="39"/>
    </row>
    <row r="15" spans="1:73" s="1" customFormat="1" ht="18" customHeight="1" x14ac:dyDescent="0.3">
      <c r="A15" s="39"/>
      <c r="B15" s="58"/>
      <c r="C15" s="87"/>
      <c r="D15" s="87"/>
      <c r="E15" s="82"/>
      <c r="F15" s="82"/>
      <c r="G15" s="87"/>
      <c r="H15" s="87"/>
      <c r="I15" s="87"/>
      <c r="J15" s="91"/>
      <c r="K15" s="87"/>
      <c r="L15" s="17"/>
      <c r="M15" s="82"/>
      <c r="N15" s="87"/>
      <c r="O15" s="27"/>
      <c r="P15" s="39"/>
      <c r="Q15" s="39"/>
      <c r="R15" s="39"/>
      <c r="S15" s="39"/>
      <c r="T15" s="39"/>
      <c r="U15" s="39"/>
      <c r="V15" s="39"/>
      <c r="W15" s="39"/>
      <c r="X15" s="39"/>
      <c r="Y15" s="39"/>
    </row>
    <row r="16" spans="1:73" s="1" customFormat="1" ht="6.95" customHeight="1" x14ac:dyDescent="0.3">
      <c r="A16" s="39"/>
      <c r="B16" s="58"/>
      <c r="C16" s="87"/>
      <c r="D16" s="87"/>
      <c r="E16" s="87"/>
      <c r="F16" s="87"/>
      <c r="G16" s="87"/>
      <c r="H16" s="87"/>
      <c r="I16" s="87"/>
      <c r="J16" s="91"/>
      <c r="K16" s="87"/>
      <c r="L16" s="18"/>
      <c r="M16" s="87"/>
      <c r="N16" s="87"/>
      <c r="O16" s="27"/>
      <c r="P16" s="39"/>
      <c r="Q16" s="39"/>
      <c r="R16" s="39"/>
      <c r="S16" s="39"/>
      <c r="T16" s="39"/>
      <c r="U16" s="39"/>
      <c r="V16" s="39"/>
      <c r="W16" s="39"/>
      <c r="X16" s="39"/>
      <c r="Y16" s="39"/>
    </row>
    <row r="17" spans="1:25" s="1" customFormat="1" ht="14.45" customHeight="1" x14ac:dyDescent="0.3">
      <c r="A17" s="39"/>
      <c r="B17" s="58"/>
      <c r="C17" s="87"/>
      <c r="D17" s="86" t="s">
        <v>12</v>
      </c>
      <c r="E17" s="87"/>
      <c r="F17" s="87"/>
      <c r="G17" s="87"/>
      <c r="H17" s="87"/>
      <c r="I17" s="87"/>
      <c r="J17" s="91"/>
      <c r="K17" s="87"/>
      <c r="L17" s="17"/>
      <c r="M17" s="82"/>
      <c r="N17" s="87"/>
      <c r="O17" s="27"/>
      <c r="P17" s="39"/>
      <c r="Q17" s="39"/>
      <c r="R17" s="39"/>
      <c r="S17" s="39"/>
      <c r="T17" s="39"/>
      <c r="U17" s="39"/>
      <c r="V17" s="39"/>
      <c r="W17" s="39"/>
      <c r="X17" s="39"/>
      <c r="Y17" s="39"/>
    </row>
    <row r="18" spans="1:25" s="1" customFormat="1" ht="18" customHeight="1" x14ac:dyDescent="0.3">
      <c r="A18" s="39"/>
      <c r="B18" s="58"/>
      <c r="C18" s="87"/>
      <c r="D18" s="87"/>
      <c r="E18" s="82"/>
      <c r="F18" s="82"/>
      <c r="G18" s="87"/>
      <c r="H18" s="87"/>
      <c r="I18" s="87"/>
      <c r="J18" s="91"/>
      <c r="K18" s="87"/>
      <c r="L18" s="17"/>
      <c r="M18" s="82"/>
      <c r="N18" s="87"/>
      <c r="O18" s="27"/>
      <c r="P18" s="39"/>
      <c r="Q18" s="39"/>
      <c r="R18" s="39"/>
      <c r="S18" s="39"/>
      <c r="T18" s="39"/>
      <c r="U18" s="39"/>
      <c r="V18" s="39"/>
      <c r="W18" s="39"/>
      <c r="X18" s="39"/>
      <c r="Y18" s="39"/>
    </row>
    <row r="19" spans="1:25" s="1" customFormat="1" ht="6.95" customHeight="1" x14ac:dyDescent="0.3">
      <c r="A19" s="39"/>
      <c r="B19" s="58"/>
      <c r="C19" s="87"/>
      <c r="D19" s="87"/>
      <c r="E19" s="87"/>
      <c r="F19" s="87"/>
      <c r="G19" s="87"/>
      <c r="H19" s="87"/>
      <c r="I19" s="87"/>
      <c r="J19" s="91"/>
      <c r="K19" s="87"/>
      <c r="L19" s="18"/>
      <c r="M19" s="87"/>
      <c r="N19" s="87"/>
      <c r="O19" s="27"/>
      <c r="P19" s="39"/>
      <c r="Q19" s="39"/>
      <c r="R19" s="39"/>
      <c r="S19" s="39"/>
      <c r="T19" s="39"/>
      <c r="U19" s="39"/>
      <c r="V19" s="39"/>
      <c r="W19" s="39"/>
      <c r="X19" s="39"/>
      <c r="Y19" s="39"/>
    </row>
    <row r="20" spans="1:25" s="1" customFormat="1" ht="14.45" customHeight="1" x14ac:dyDescent="0.3">
      <c r="A20" s="39"/>
      <c r="B20" s="58"/>
      <c r="C20" s="87"/>
      <c r="D20" s="86" t="s">
        <v>13</v>
      </c>
      <c r="E20" s="87"/>
      <c r="F20" s="87"/>
      <c r="G20" s="87"/>
      <c r="H20" s="87"/>
      <c r="I20" s="87"/>
      <c r="J20" s="91"/>
      <c r="K20" s="87"/>
      <c r="L20" s="17"/>
      <c r="M20" s="82"/>
      <c r="N20" s="87"/>
      <c r="O20" s="27"/>
      <c r="P20" s="39"/>
      <c r="Q20" s="39"/>
      <c r="R20" s="39"/>
      <c r="S20" s="39"/>
      <c r="T20" s="39"/>
      <c r="U20" s="39"/>
      <c r="V20" s="39"/>
      <c r="W20" s="39"/>
      <c r="X20" s="39"/>
      <c r="Y20" s="39"/>
    </row>
    <row r="21" spans="1:25" s="1" customFormat="1" ht="18" customHeight="1" x14ac:dyDescent="0.3">
      <c r="A21" s="39"/>
      <c r="B21" s="58"/>
      <c r="C21" s="87"/>
      <c r="D21" s="87"/>
      <c r="E21" s="82"/>
      <c r="F21" s="82"/>
      <c r="G21" s="87"/>
      <c r="H21" s="87"/>
      <c r="I21" s="87"/>
      <c r="J21" s="91"/>
      <c r="K21" s="87"/>
      <c r="L21" s="17"/>
      <c r="M21" s="82"/>
      <c r="N21" s="87"/>
      <c r="O21" s="27"/>
      <c r="P21" s="39"/>
      <c r="Q21" s="39"/>
      <c r="R21" s="39"/>
      <c r="S21" s="39"/>
      <c r="T21" s="39"/>
      <c r="U21" s="39"/>
      <c r="V21" s="39"/>
      <c r="W21" s="39"/>
      <c r="X21" s="39"/>
      <c r="Y21" s="39"/>
    </row>
    <row r="22" spans="1:25" s="1" customFormat="1" ht="6.95" customHeight="1" x14ac:dyDescent="0.3">
      <c r="A22" s="39"/>
      <c r="B22" s="58"/>
      <c r="C22" s="87"/>
      <c r="D22" s="87"/>
      <c r="E22" s="87"/>
      <c r="F22" s="87"/>
      <c r="G22" s="87"/>
      <c r="H22" s="87"/>
      <c r="I22" s="87"/>
      <c r="J22" s="91"/>
      <c r="K22" s="87"/>
      <c r="L22" s="18"/>
      <c r="M22" s="87"/>
      <c r="N22" s="87"/>
      <c r="O22" s="27"/>
      <c r="P22" s="39"/>
      <c r="Q22" s="39"/>
      <c r="R22" s="39"/>
      <c r="S22" s="39"/>
      <c r="T22" s="39"/>
      <c r="U22" s="39"/>
      <c r="V22" s="39"/>
      <c r="W22" s="39"/>
      <c r="X22" s="39"/>
      <c r="Y22" s="39"/>
    </row>
    <row r="23" spans="1:25" s="1" customFormat="1" ht="14.45" customHeight="1" x14ac:dyDescent="0.3">
      <c r="A23" s="39"/>
      <c r="B23" s="58"/>
      <c r="C23" s="87"/>
      <c r="D23" s="86" t="s">
        <v>14</v>
      </c>
      <c r="E23" s="87"/>
      <c r="F23" s="87"/>
      <c r="G23" s="87"/>
      <c r="H23" s="87"/>
      <c r="I23" s="87"/>
      <c r="J23" s="91"/>
      <c r="K23" s="87"/>
      <c r="L23" s="18"/>
      <c r="M23" s="87"/>
      <c r="N23" s="87"/>
      <c r="O23" s="27"/>
      <c r="P23" s="39"/>
      <c r="Q23" s="39"/>
      <c r="R23" s="39"/>
      <c r="S23" s="39"/>
      <c r="T23" s="39"/>
      <c r="U23" s="39"/>
      <c r="V23" s="39"/>
      <c r="W23" s="39"/>
      <c r="X23" s="39"/>
      <c r="Y23" s="39"/>
    </row>
    <row r="24" spans="1:25" s="2" customFormat="1" ht="22.5" customHeight="1" x14ac:dyDescent="0.3">
      <c r="A24" s="43"/>
      <c r="B24" s="59"/>
      <c r="C24" s="42"/>
      <c r="D24" s="42"/>
      <c r="E24" s="116" t="s">
        <v>1</v>
      </c>
      <c r="F24" s="116"/>
      <c r="G24" s="116"/>
      <c r="H24" s="116"/>
      <c r="I24" s="116"/>
      <c r="J24" s="92"/>
      <c r="K24" s="84"/>
      <c r="L24" s="10"/>
      <c r="M24" s="42"/>
      <c r="N24" s="42"/>
      <c r="O24" s="28"/>
      <c r="P24" s="43"/>
      <c r="Q24" s="43"/>
      <c r="R24" s="43"/>
      <c r="S24" s="43"/>
      <c r="T24" s="43"/>
      <c r="U24" s="43"/>
      <c r="V24" s="43"/>
      <c r="W24" s="43"/>
      <c r="X24" s="43"/>
      <c r="Y24" s="43"/>
    </row>
    <row r="25" spans="1:25" s="1" customFormat="1" ht="6.95" customHeight="1" x14ac:dyDescent="0.3">
      <c r="A25" s="39"/>
      <c r="B25" s="58"/>
      <c r="C25" s="87"/>
      <c r="D25" s="87"/>
      <c r="E25" s="87"/>
      <c r="F25" s="87"/>
      <c r="G25" s="87"/>
      <c r="H25" s="87"/>
      <c r="I25" s="87"/>
      <c r="J25" s="91"/>
      <c r="K25" s="87"/>
      <c r="L25" s="18"/>
      <c r="M25" s="87"/>
      <c r="N25" s="87"/>
      <c r="O25" s="27"/>
      <c r="P25" s="39"/>
      <c r="Q25" s="39"/>
      <c r="R25" s="39"/>
      <c r="S25" s="39"/>
      <c r="T25" s="39"/>
      <c r="U25" s="39"/>
      <c r="V25" s="39"/>
      <c r="W25" s="39"/>
      <c r="X25" s="39"/>
      <c r="Y25" s="39"/>
    </row>
    <row r="26" spans="1:25" s="1" customFormat="1" ht="6.95" customHeight="1" x14ac:dyDescent="0.3">
      <c r="A26" s="39"/>
      <c r="B26" s="58"/>
      <c r="C26" s="87"/>
      <c r="D26" s="87"/>
      <c r="E26" s="87"/>
      <c r="F26" s="87"/>
      <c r="G26" s="87"/>
      <c r="H26" s="87"/>
      <c r="I26" s="87"/>
      <c r="J26" s="91"/>
      <c r="K26" s="87"/>
      <c r="L26" s="18"/>
      <c r="M26" s="87"/>
      <c r="N26" s="87"/>
      <c r="O26" s="27"/>
      <c r="P26" s="39"/>
      <c r="Q26" s="39"/>
      <c r="R26" s="39"/>
      <c r="S26" s="39"/>
      <c r="T26" s="39"/>
      <c r="U26" s="39"/>
      <c r="V26" s="39"/>
      <c r="W26" s="39"/>
      <c r="X26" s="39"/>
      <c r="Y26" s="39"/>
    </row>
    <row r="27" spans="1:25" s="1" customFormat="1" ht="25.35" customHeight="1" x14ac:dyDescent="0.3">
      <c r="A27" s="39"/>
      <c r="B27" s="58"/>
      <c r="C27" s="87"/>
      <c r="D27" s="60" t="s">
        <v>15</v>
      </c>
      <c r="E27" s="87"/>
      <c r="F27" s="87"/>
      <c r="G27" s="87"/>
      <c r="H27" s="87"/>
      <c r="I27" s="87"/>
      <c r="J27" s="91"/>
      <c r="K27" s="87"/>
      <c r="L27" s="18"/>
      <c r="M27" s="44">
        <f>M76</f>
        <v>0</v>
      </c>
      <c r="N27" s="87"/>
      <c r="O27" s="27"/>
      <c r="P27" s="39"/>
      <c r="Q27" s="39"/>
      <c r="R27" s="39"/>
      <c r="S27" s="39"/>
      <c r="T27" s="39"/>
      <c r="U27" s="39"/>
      <c r="V27" s="39"/>
      <c r="W27" s="39"/>
      <c r="X27" s="39"/>
      <c r="Y27" s="39"/>
    </row>
    <row r="28" spans="1:25" s="1" customFormat="1" ht="6.95" customHeight="1" x14ac:dyDescent="0.3">
      <c r="A28" s="39"/>
      <c r="B28" s="58"/>
      <c r="C28" s="87"/>
      <c r="D28" s="87"/>
      <c r="E28" s="87"/>
      <c r="F28" s="87"/>
      <c r="G28" s="87"/>
      <c r="H28" s="87"/>
      <c r="I28" s="87"/>
      <c r="J28" s="91"/>
      <c r="K28" s="87"/>
      <c r="L28" s="18"/>
      <c r="M28" s="87"/>
      <c r="N28" s="87"/>
      <c r="O28" s="27"/>
      <c r="P28" s="39"/>
      <c r="Q28" s="39"/>
      <c r="R28" s="39"/>
      <c r="S28" s="39"/>
      <c r="T28" s="39"/>
      <c r="U28" s="39"/>
      <c r="V28" s="39"/>
      <c r="W28" s="39"/>
      <c r="X28" s="39"/>
      <c r="Y28" s="39"/>
    </row>
    <row r="29" spans="1:25" s="1" customFormat="1" ht="14.45" customHeight="1" x14ac:dyDescent="0.3">
      <c r="A29" s="39"/>
      <c r="B29" s="58"/>
      <c r="C29" s="87"/>
      <c r="D29" s="87"/>
      <c r="E29" s="87"/>
      <c r="F29" s="87"/>
      <c r="G29" s="85" t="s">
        <v>17</v>
      </c>
      <c r="H29" s="87"/>
      <c r="I29" s="87"/>
      <c r="J29" s="91"/>
      <c r="K29" s="87"/>
      <c r="L29" s="16" t="s">
        <v>16</v>
      </c>
      <c r="M29" s="85" t="s">
        <v>18</v>
      </c>
      <c r="N29" s="87"/>
      <c r="O29" s="27"/>
      <c r="P29" s="39"/>
      <c r="Q29" s="39"/>
      <c r="R29" s="39"/>
      <c r="S29" s="39"/>
      <c r="T29" s="39"/>
      <c r="U29" s="39"/>
      <c r="V29" s="39"/>
      <c r="W29" s="39"/>
      <c r="X29" s="39"/>
      <c r="Y29" s="39"/>
    </row>
    <row r="30" spans="1:25" s="1" customFormat="1" ht="14.45" customHeight="1" x14ac:dyDescent="0.3">
      <c r="A30" s="39"/>
      <c r="B30" s="58"/>
      <c r="C30" s="87"/>
      <c r="D30" s="81" t="s">
        <v>19</v>
      </c>
      <c r="E30" s="81" t="s">
        <v>20</v>
      </c>
      <c r="F30" s="81"/>
      <c r="G30" s="45">
        <f>M76</f>
        <v>0</v>
      </c>
      <c r="H30" s="87"/>
      <c r="I30" s="87"/>
      <c r="J30" s="91"/>
      <c r="K30" s="87"/>
      <c r="L30" s="11">
        <v>0.21</v>
      </c>
      <c r="M30" s="45">
        <f>G30*0.21</f>
        <v>0</v>
      </c>
      <c r="N30" s="87"/>
      <c r="O30" s="27"/>
      <c r="P30" s="39"/>
      <c r="Q30" s="39"/>
      <c r="R30" s="39"/>
      <c r="S30" s="39"/>
      <c r="T30" s="39"/>
      <c r="U30" s="39"/>
      <c r="V30" s="39"/>
      <c r="W30" s="39"/>
      <c r="X30" s="39"/>
      <c r="Y30" s="39"/>
    </row>
    <row r="31" spans="1:25" s="1" customFormat="1" ht="14.45" customHeight="1" x14ac:dyDescent="0.3">
      <c r="A31" s="39"/>
      <c r="B31" s="58"/>
      <c r="C31" s="87"/>
      <c r="D31" s="87"/>
      <c r="E31" s="81" t="s">
        <v>21</v>
      </c>
      <c r="F31" s="81"/>
      <c r="G31" s="45">
        <f>ROUND(SUM(BI76:BI89), 2)</f>
        <v>0</v>
      </c>
      <c r="H31" s="87"/>
      <c r="I31" s="87"/>
      <c r="J31" s="91"/>
      <c r="K31" s="87"/>
      <c r="L31" s="11">
        <v>0.15</v>
      </c>
      <c r="M31" s="45">
        <f>ROUND(ROUND((SUM(BI76:BI89)), 2)*L31, 2)</f>
        <v>0</v>
      </c>
      <c r="N31" s="87"/>
      <c r="O31" s="27"/>
      <c r="P31" s="39"/>
      <c r="Q31" s="39"/>
      <c r="R31" s="39"/>
      <c r="S31" s="39"/>
      <c r="T31" s="39"/>
      <c r="U31" s="39"/>
      <c r="V31" s="39"/>
      <c r="W31" s="39"/>
      <c r="X31" s="39"/>
      <c r="Y31" s="39"/>
    </row>
    <row r="32" spans="1:25" s="1" customFormat="1" ht="14.45" hidden="1" customHeight="1" x14ac:dyDescent="0.3">
      <c r="A32" s="39"/>
      <c r="B32" s="58"/>
      <c r="C32" s="87"/>
      <c r="D32" s="87"/>
      <c r="E32" s="81" t="s">
        <v>22</v>
      </c>
      <c r="F32" s="81"/>
      <c r="G32" s="45">
        <f>ROUND(SUM(BJ76:BJ89), 2)</f>
        <v>0</v>
      </c>
      <c r="H32" s="87"/>
      <c r="I32" s="87"/>
      <c r="J32" s="91"/>
      <c r="K32" s="87"/>
      <c r="L32" s="11">
        <v>0.21</v>
      </c>
      <c r="M32" s="45">
        <v>0</v>
      </c>
      <c r="N32" s="87"/>
      <c r="O32" s="27"/>
      <c r="P32" s="39"/>
      <c r="Q32" s="39"/>
      <c r="R32" s="39"/>
      <c r="S32" s="39"/>
      <c r="T32" s="39"/>
      <c r="U32" s="39"/>
      <c r="V32" s="39"/>
      <c r="W32" s="39"/>
      <c r="X32" s="39"/>
      <c r="Y32" s="39"/>
    </row>
    <row r="33" spans="1:25" s="1" customFormat="1" ht="14.45" hidden="1" customHeight="1" x14ac:dyDescent="0.3">
      <c r="A33" s="39"/>
      <c r="B33" s="58"/>
      <c r="C33" s="87"/>
      <c r="D33" s="87"/>
      <c r="E33" s="81" t="s">
        <v>23</v>
      </c>
      <c r="F33" s="81"/>
      <c r="G33" s="45">
        <f>ROUND(SUM(BK76:BK89), 2)</f>
        <v>0</v>
      </c>
      <c r="H33" s="87"/>
      <c r="I33" s="87"/>
      <c r="J33" s="91"/>
      <c r="K33" s="87"/>
      <c r="L33" s="11">
        <v>0.15</v>
      </c>
      <c r="M33" s="45">
        <v>0</v>
      </c>
      <c r="N33" s="87"/>
      <c r="O33" s="27"/>
      <c r="P33" s="39"/>
      <c r="Q33" s="39"/>
      <c r="R33" s="39"/>
      <c r="S33" s="39"/>
      <c r="T33" s="39"/>
      <c r="U33" s="39"/>
      <c r="V33" s="39"/>
      <c r="W33" s="39"/>
      <c r="X33" s="39"/>
      <c r="Y33" s="39"/>
    </row>
    <row r="34" spans="1:25" s="1" customFormat="1" ht="14.45" hidden="1" customHeight="1" x14ac:dyDescent="0.3">
      <c r="A34" s="39"/>
      <c r="B34" s="58"/>
      <c r="C34" s="87"/>
      <c r="D34" s="87"/>
      <c r="E34" s="81" t="s">
        <v>24</v>
      </c>
      <c r="F34" s="81"/>
      <c r="G34" s="45">
        <f>ROUND(SUM(BL76:BL89), 2)</f>
        <v>0</v>
      </c>
      <c r="H34" s="87"/>
      <c r="I34" s="87"/>
      <c r="J34" s="91"/>
      <c r="K34" s="87"/>
      <c r="L34" s="11">
        <v>0</v>
      </c>
      <c r="M34" s="45">
        <v>0</v>
      </c>
      <c r="N34" s="87"/>
      <c r="O34" s="27"/>
      <c r="P34" s="39"/>
      <c r="Q34" s="39"/>
      <c r="R34" s="39"/>
      <c r="S34" s="39"/>
      <c r="T34" s="39"/>
      <c r="U34" s="39"/>
      <c r="V34" s="39"/>
      <c r="W34" s="39"/>
      <c r="X34" s="39"/>
      <c r="Y34" s="39"/>
    </row>
    <row r="35" spans="1:25" s="1" customFormat="1" ht="6.95" customHeight="1" x14ac:dyDescent="0.3">
      <c r="A35" s="39"/>
      <c r="B35" s="58"/>
      <c r="C35" s="87"/>
      <c r="D35" s="87"/>
      <c r="E35" s="87"/>
      <c r="F35" s="87"/>
      <c r="G35" s="87"/>
      <c r="H35" s="87"/>
      <c r="I35" s="87"/>
      <c r="J35" s="91"/>
      <c r="K35" s="87"/>
      <c r="L35" s="18"/>
      <c r="M35" s="87"/>
      <c r="N35" s="87"/>
      <c r="O35" s="27"/>
      <c r="P35" s="39"/>
      <c r="Q35" s="39"/>
      <c r="R35" s="39"/>
      <c r="S35" s="39"/>
      <c r="T35" s="39"/>
      <c r="U35" s="39"/>
      <c r="V35" s="39"/>
      <c r="W35" s="39"/>
      <c r="X35" s="39"/>
      <c r="Y35" s="39"/>
    </row>
    <row r="36" spans="1:25" s="1" customFormat="1" ht="25.35" customHeight="1" x14ac:dyDescent="0.3">
      <c r="A36" s="39"/>
      <c r="B36" s="58"/>
      <c r="C36" s="96"/>
      <c r="D36" s="95" t="s">
        <v>25</v>
      </c>
      <c r="E36" s="96"/>
      <c r="F36" s="96"/>
      <c r="G36" s="96"/>
      <c r="H36" s="97" t="s">
        <v>26</v>
      </c>
      <c r="I36" s="98" t="s">
        <v>27</v>
      </c>
      <c r="J36" s="94"/>
      <c r="K36" s="98"/>
      <c r="L36" s="99"/>
      <c r="M36" s="100">
        <f>SUM(M27:M34)</f>
        <v>0</v>
      </c>
      <c r="N36" s="96"/>
      <c r="O36" s="29"/>
      <c r="P36" s="39"/>
      <c r="Q36" s="39"/>
      <c r="R36" s="39"/>
      <c r="S36" s="39"/>
      <c r="T36" s="39"/>
      <c r="U36" s="39"/>
      <c r="V36" s="39"/>
      <c r="W36" s="39"/>
      <c r="X36" s="39"/>
      <c r="Y36" s="39"/>
    </row>
    <row r="37" spans="1:25" s="1" customFormat="1" ht="14.45" customHeight="1" x14ac:dyDescent="0.3">
      <c r="A37" s="39"/>
      <c r="B37" s="61"/>
      <c r="C37" s="46"/>
      <c r="D37" s="46"/>
      <c r="E37" s="46"/>
      <c r="F37" s="46"/>
      <c r="G37" s="46"/>
      <c r="H37" s="46"/>
      <c r="I37" s="46"/>
      <c r="J37" s="93"/>
      <c r="K37" s="46"/>
      <c r="L37" s="20"/>
      <c r="M37" s="46"/>
      <c r="N37" s="46"/>
      <c r="O37" s="30"/>
      <c r="P37" s="39"/>
      <c r="Q37" s="39"/>
      <c r="R37" s="39"/>
      <c r="S37" s="39"/>
      <c r="T37" s="39"/>
      <c r="U37" s="39"/>
      <c r="V37" s="39"/>
      <c r="W37" s="39"/>
      <c r="X37" s="39"/>
      <c r="Y37" s="39"/>
    </row>
    <row r="41" spans="1:25" s="1" customFormat="1" ht="6.95" customHeight="1" x14ac:dyDescent="0.3">
      <c r="A41" s="39"/>
      <c r="B41" s="62"/>
      <c r="C41" s="47"/>
      <c r="D41" s="47"/>
      <c r="E41" s="47"/>
      <c r="F41" s="47"/>
      <c r="G41" s="47"/>
      <c r="H41" s="47"/>
      <c r="I41" s="47"/>
      <c r="J41" s="103"/>
      <c r="K41" s="47"/>
      <c r="L41" s="21"/>
      <c r="M41" s="47"/>
      <c r="N41" s="47"/>
      <c r="O41" s="31"/>
      <c r="P41" s="39"/>
      <c r="Q41" s="39"/>
      <c r="R41" s="39"/>
      <c r="S41" s="39"/>
      <c r="T41" s="39"/>
      <c r="U41" s="39"/>
      <c r="V41" s="39"/>
      <c r="W41" s="39"/>
      <c r="X41" s="39"/>
      <c r="Y41" s="39"/>
    </row>
    <row r="42" spans="1:25" s="1" customFormat="1" ht="36.950000000000003" customHeight="1" x14ac:dyDescent="0.3">
      <c r="A42" s="39"/>
      <c r="B42" s="58"/>
      <c r="C42" s="56" t="s">
        <v>42</v>
      </c>
      <c r="D42" s="87"/>
      <c r="E42" s="87"/>
      <c r="F42" s="87"/>
      <c r="G42" s="87"/>
      <c r="H42" s="87"/>
      <c r="I42" s="87"/>
      <c r="J42" s="91"/>
      <c r="K42" s="87"/>
      <c r="L42" s="18"/>
      <c r="M42" s="87"/>
      <c r="N42" s="87"/>
      <c r="O42" s="27"/>
      <c r="P42" s="39"/>
      <c r="Q42" s="39"/>
      <c r="R42" s="39"/>
      <c r="S42" s="39"/>
      <c r="T42" s="39"/>
      <c r="U42" s="39"/>
      <c r="V42" s="39"/>
      <c r="W42" s="39"/>
      <c r="X42" s="39"/>
      <c r="Y42" s="39"/>
    </row>
    <row r="43" spans="1:25" s="1" customFormat="1" ht="6.95" customHeight="1" x14ac:dyDescent="0.3">
      <c r="A43" s="39"/>
      <c r="B43" s="58"/>
      <c r="C43" s="87"/>
      <c r="D43" s="87"/>
      <c r="E43" s="87"/>
      <c r="F43" s="87"/>
      <c r="G43" s="87"/>
      <c r="H43" s="87"/>
      <c r="I43" s="87"/>
      <c r="J43" s="91"/>
      <c r="K43" s="87"/>
      <c r="L43" s="18"/>
      <c r="M43" s="87"/>
      <c r="N43" s="87"/>
      <c r="O43" s="27"/>
      <c r="P43" s="39"/>
      <c r="Q43" s="39"/>
      <c r="R43" s="39"/>
      <c r="S43" s="39"/>
      <c r="T43" s="39"/>
      <c r="U43" s="39"/>
      <c r="V43" s="39"/>
      <c r="W43" s="39"/>
      <c r="X43" s="39"/>
      <c r="Y43" s="39"/>
    </row>
    <row r="44" spans="1:25" s="1" customFormat="1" ht="14.45" customHeight="1" x14ac:dyDescent="0.3">
      <c r="A44" s="39"/>
      <c r="B44" s="58"/>
      <c r="C44" s="86" t="s">
        <v>7</v>
      </c>
      <c r="D44" s="87"/>
      <c r="E44" s="87"/>
      <c r="F44" s="87"/>
      <c r="G44" s="87"/>
      <c r="H44" s="87"/>
      <c r="I44" s="87"/>
      <c r="J44" s="91"/>
      <c r="K44" s="87"/>
      <c r="L44" s="18"/>
      <c r="M44" s="87"/>
      <c r="N44" s="87"/>
      <c r="O44" s="27"/>
      <c r="P44" s="39"/>
      <c r="Q44" s="39"/>
      <c r="R44" s="39"/>
      <c r="S44" s="39"/>
      <c r="T44" s="39"/>
      <c r="U44" s="39"/>
      <c r="V44" s="39"/>
      <c r="W44" s="39"/>
      <c r="X44" s="39"/>
      <c r="Y44" s="39"/>
    </row>
    <row r="45" spans="1:25" s="1" customFormat="1" ht="22.5" customHeight="1" x14ac:dyDescent="0.3">
      <c r="A45" s="39"/>
      <c r="B45" s="58"/>
      <c r="C45" s="87"/>
      <c r="D45" s="87"/>
      <c r="E45" s="110" t="str">
        <f>E7</f>
        <v>Příhrádek Pardubice - dodávka vnitřního vybavení</v>
      </c>
      <c r="F45" s="110"/>
      <c r="G45" s="111"/>
      <c r="H45" s="111"/>
      <c r="I45" s="111"/>
      <c r="J45" s="91"/>
      <c r="K45" s="86"/>
      <c r="L45" s="18"/>
      <c r="M45" s="87"/>
      <c r="N45" s="87"/>
      <c r="O45" s="27"/>
      <c r="P45" s="39"/>
      <c r="Q45" s="39"/>
      <c r="R45" s="39"/>
      <c r="S45" s="39"/>
      <c r="T45" s="39"/>
      <c r="U45" s="39"/>
      <c r="V45" s="39"/>
      <c r="W45" s="39"/>
      <c r="X45" s="39"/>
      <c r="Y45" s="39"/>
    </row>
    <row r="46" spans="1:25" s="1" customFormat="1" ht="14.45" customHeight="1" x14ac:dyDescent="0.3">
      <c r="A46" s="39"/>
      <c r="B46" s="58"/>
      <c r="C46" s="86" t="s">
        <v>41</v>
      </c>
      <c r="D46" s="87"/>
      <c r="E46" s="87"/>
      <c r="F46" s="87"/>
      <c r="G46" s="87"/>
      <c r="H46" s="87"/>
      <c r="I46" s="87"/>
      <c r="J46" s="91"/>
      <c r="K46" s="87"/>
      <c r="L46" s="18"/>
      <c r="M46" s="87"/>
      <c r="N46" s="87"/>
      <c r="O46" s="27"/>
      <c r="P46" s="39"/>
      <c r="Q46" s="39"/>
      <c r="R46" s="39"/>
      <c r="S46" s="39"/>
      <c r="T46" s="39"/>
      <c r="U46" s="39"/>
      <c r="V46" s="39"/>
      <c r="W46" s="39"/>
      <c r="X46" s="39"/>
      <c r="Y46" s="39"/>
    </row>
    <row r="47" spans="1:25" s="1" customFormat="1" ht="23.25" customHeight="1" x14ac:dyDescent="0.3">
      <c r="A47" s="39"/>
      <c r="B47" s="58"/>
      <c r="C47" s="87"/>
      <c r="D47" s="87"/>
      <c r="E47" s="112" t="str">
        <f>E9</f>
        <v>03.04 - Osvětlení</v>
      </c>
      <c r="F47" s="112"/>
      <c r="G47" s="113"/>
      <c r="H47" s="113"/>
      <c r="I47" s="113"/>
      <c r="J47" s="91"/>
      <c r="K47" s="87"/>
      <c r="L47" s="18"/>
      <c r="M47" s="87"/>
      <c r="N47" s="87"/>
      <c r="O47" s="27"/>
      <c r="P47" s="39"/>
      <c r="Q47" s="39"/>
      <c r="R47" s="39"/>
      <c r="S47" s="39"/>
      <c r="T47" s="39"/>
      <c r="U47" s="39"/>
      <c r="V47" s="39"/>
      <c r="W47" s="39"/>
      <c r="X47" s="39"/>
      <c r="Y47" s="39"/>
    </row>
    <row r="48" spans="1:25" s="1" customFormat="1" ht="6.95" customHeight="1" x14ac:dyDescent="0.3">
      <c r="A48" s="39"/>
      <c r="B48" s="58"/>
      <c r="C48" s="87"/>
      <c r="D48" s="87"/>
      <c r="E48" s="87"/>
      <c r="F48" s="87"/>
      <c r="G48" s="87"/>
      <c r="H48" s="87"/>
      <c r="I48" s="87"/>
      <c r="J48" s="91"/>
      <c r="K48" s="87"/>
      <c r="L48" s="18"/>
      <c r="M48" s="87"/>
      <c r="N48" s="87"/>
      <c r="O48" s="27"/>
      <c r="P48" s="39"/>
      <c r="Q48" s="39"/>
      <c r="R48" s="39"/>
      <c r="S48" s="39"/>
      <c r="T48" s="39"/>
      <c r="U48" s="39"/>
      <c r="V48" s="39"/>
      <c r="W48" s="39"/>
      <c r="X48" s="39"/>
      <c r="Y48" s="39"/>
    </row>
    <row r="49" spans="1:50" s="1" customFormat="1" ht="18" customHeight="1" x14ac:dyDescent="0.3">
      <c r="A49" s="39"/>
      <c r="B49" s="58"/>
      <c r="C49" s="86"/>
      <c r="D49" s="87"/>
      <c r="E49" s="87"/>
      <c r="F49" s="87"/>
      <c r="G49" s="82"/>
      <c r="H49" s="87"/>
      <c r="I49" s="87"/>
      <c r="J49" s="91"/>
      <c r="K49" s="87"/>
      <c r="L49" s="17"/>
      <c r="M49" s="41"/>
      <c r="N49" s="87"/>
      <c r="O49" s="27"/>
      <c r="P49" s="39"/>
      <c r="Q49" s="39"/>
      <c r="R49" s="39"/>
      <c r="S49" s="39"/>
      <c r="T49" s="39"/>
      <c r="U49" s="39"/>
      <c r="V49" s="39"/>
      <c r="W49" s="39"/>
      <c r="X49" s="39"/>
      <c r="Y49" s="39"/>
    </row>
    <row r="50" spans="1:50" s="1" customFormat="1" ht="6.95" customHeight="1" x14ac:dyDescent="0.3">
      <c r="A50" s="39"/>
      <c r="B50" s="58"/>
      <c r="C50" s="87"/>
      <c r="D50" s="87"/>
      <c r="E50" s="87"/>
      <c r="F50" s="87"/>
      <c r="G50" s="87"/>
      <c r="H50" s="87"/>
      <c r="I50" s="87"/>
      <c r="J50" s="91"/>
      <c r="K50" s="87"/>
      <c r="L50" s="18"/>
      <c r="M50" s="87"/>
      <c r="N50" s="87"/>
      <c r="O50" s="27"/>
      <c r="P50" s="39"/>
      <c r="Q50" s="39"/>
      <c r="R50" s="39"/>
      <c r="S50" s="39"/>
      <c r="T50" s="39"/>
      <c r="U50" s="39"/>
      <c r="V50" s="39"/>
      <c r="W50" s="39"/>
      <c r="X50" s="39"/>
      <c r="Y50" s="39"/>
    </row>
    <row r="51" spans="1:50" s="1" customFormat="1" ht="15" x14ac:dyDescent="0.3">
      <c r="A51" s="39"/>
      <c r="B51" s="58"/>
      <c r="C51" s="86"/>
      <c r="D51" s="87"/>
      <c r="E51" s="87"/>
      <c r="F51" s="87"/>
      <c r="G51" s="82"/>
      <c r="H51" s="87"/>
      <c r="I51" s="87"/>
      <c r="J51" s="91"/>
      <c r="K51" s="87"/>
      <c r="L51" s="17"/>
      <c r="M51" s="82"/>
      <c r="N51" s="87"/>
      <c r="O51" s="27"/>
      <c r="P51" s="39"/>
      <c r="Q51" s="39"/>
      <c r="R51" s="39"/>
      <c r="S51" s="39"/>
      <c r="T51" s="39"/>
      <c r="U51" s="39"/>
      <c r="V51" s="39"/>
      <c r="W51" s="39"/>
      <c r="X51" s="39"/>
      <c r="Y51" s="39"/>
    </row>
    <row r="52" spans="1:50" s="1" customFormat="1" ht="14.45" customHeight="1" x14ac:dyDescent="0.3">
      <c r="A52" s="39"/>
      <c r="B52" s="58"/>
      <c r="C52" s="86"/>
      <c r="D52" s="87"/>
      <c r="E52" s="87"/>
      <c r="F52" s="87"/>
      <c r="G52" s="82"/>
      <c r="H52" s="87"/>
      <c r="I52" s="87"/>
      <c r="J52" s="91"/>
      <c r="K52" s="87"/>
      <c r="L52" s="18"/>
      <c r="M52" s="87"/>
      <c r="N52" s="87"/>
      <c r="O52" s="27"/>
      <c r="P52" s="39"/>
      <c r="Q52" s="39"/>
      <c r="R52" s="39"/>
      <c r="S52" s="39"/>
      <c r="T52" s="39"/>
      <c r="U52" s="39"/>
      <c r="V52" s="39"/>
      <c r="W52" s="39"/>
      <c r="X52" s="39"/>
      <c r="Y52" s="39"/>
    </row>
    <row r="53" spans="1:50" s="1" customFormat="1" ht="10.35" customHeight="1" x14ac:dyDescent="0.3">
      <c r="A53" s="39"/>
      <c r="B53" s="58"/>
      <c r="C53" s="87"/>
      <c r="D53" s="87"/>
      <c r="E53" s="87"/>
      <c r="F53" s="87"/>
      <c r="G53" s="87"/>
      <c r="H53" s="87"/>
      <c r="I53" s="87"/>
      <c r="J53" s="91"/>
      <c r="K53" s="87"/>
      <c r="L53" s="18"/>
      <c r="M53" s="87"/>
      <c r="N53" s="87"/>
      <c r="O53" s="27"/>
      <c r="P53" s="39"/>
      <c r="Q53" s="39"/>
      <c r="R53" s="39"/>
      <c r="S53" s="39"/>
      <c r="T53" s="39"/>
      <c r="U53" s="39"/>
      <c r="V53" s="39"/>
      <c r="W53" s="39"/>
      <c r="X53" s="39"/>
      <c r="Y53" s="39"/>
    </row>
    <row r="54" spans="1:50" s="1" customFormat="1" ht="29.25" customHeight="1" x14ac:dyDescent="0.3">
      <c r="A54" s="39"/>
      <c r="B54" s="58"/>
      <c r="C54" s="101" t="s">
        <v>43</v>
      </c>
      <c r="D54" s="96"/>
      <c r="E54" s="96"/>
      <c r="F54" s="96"/>
      <c r="G54" s="96"/>
      <c r="H54" s="96"/>
      <c r="I54" s="96"/>
      <c r="J54" s="94"/>
      <c r="K54" s="96"/>
      <c r="L54" s="99"/>
      <c r="M54" s="102" t="s">
        <v>44</v>
      </c>
      <c r="N54" s="96"/>
      <c r="O54" s="29"/>
      <c r="P54" s="39"/>
      <c r="Q54" s="39"/>
      <c r="R54" s="39"/>
      <c r="S54" s="39"/>
      <c r="T54" s="39"/>
      <c r="U54" s="39"/>
      <c r="V54" s="39"/>
      <c r="W54" s="39"/>
      <c r="X54" s="39"/>
      <c r="Y54" s="39"/>
    </row>
    <row r="55" spans="1:50" s="1" customFormat="1" ht="10.35" customHeight="1" x14ac:dyDescent="0.3">
      <c r="A55" s="39"/>
      <c r="B55" s="58"/>
      <c r="C55" s="87"/>
      <c r="D55" s="87"/>
      <c r="E55" s="87"/>
      <c r="F55" s="87"/>
      <c r="G55" s="87"/>
      <c r="H55" s="87"/>
      <c r="I55" s="87"/>
      <c r="J55" s="91"/>
      <c r="K55" s="87"/>
      <c r="L55" s="18"/>
      <c r="M55" s="87"/>
      <c r="N55" s="87"/>
      <c r="O55" s="27"/>
      <c r="P55" s="39"/>
      <c r="Q55" s="39"/>
      <c r="R55" s="39"/>
      <c r="S55" s="39"/>
      <c r="T55" s="39"/>
      <c r="U55" s="39"/>
      <c r="V55" s="39"/>
      <c r="W55" s="39"/>
      <c r="X55" s="39"/>
      <c r="Y55" s="39"/>
    </row>
    <row r="56" spans="1:50" s="1" customFormat="1" ht="29.25" customHeight="1" x14ac:dyDescent="0.3">
      <c r="A56" s="39"/>
      <c r="B56" s="58"/>
      <c r="C56" s="63" t="s">
        <v>45</v>
      </c>
      <c r="D56" s="87"/>
      <c r="E56" s="87"/>
      <c r="F56" s="87"/>
      <c r="G56" s="87"/>
      <c r="H56" s="87"/>
      <c r="I56" s="87"/>
      <c r="J56" s="91"/>
      <c r="K56" s="87"/>
      <c r="L56" s="18"/>
      <c r="M56" s="44">
        <f>M76</f>
        <v>0</v>
      </c>
      <c r="N56" s="87"/>
      <c r="O56" s="27"/>
      <c r="P56" s="39"/>
      <c r="Q56" s="39"/>
      <c r="R56" s="39"/>
      <c r="S56" s="39"/>
      <c r="T56" s="39"/>
      <c r="U56" s="39"/>
      <c r="V56" s="39"/>
      <c r="W56" s="39"/>
      <c r="X56" s="39"/>
      <c r="Y56" s="39"/>
      <c r="AX56" s="7" t="s">
        <v>46</v>
      </c>
    </row>
    <row r="57" spans="1:50" s="1" customFormat="1" ht="21.75" customHeight="1" x14ac:dyDescent="0.3">
      <c r="A57" s="39"/>
      <c r="B57" s="58"/>
      <c r="C57" s="87"/>
      <c r="D57" s="87"/>
      <c r="E57" s="87"/>
      <c r="F57" s="87"/>
      <c r="G57" s="87"/>
      <c r="H57" s="87"/>
      <c r="I57" s="87"/>
      <c r="J57" s="91"/>
      <c r="K57" s="87"/>
      <c r="L57" s="18"/>
      <c r="M57" s="87"/>
      <c r="N57" s="87"/>
      <c r="O57" s="27"/>
      <c r="P57" s="39"/>
      <c r="Q57" s="39"/>
      <c r="R57" s="39"/>
      <c r="S57" s="39"/>
      <c r="T57" s="39"/>
      <c r="U57" s="39"/>
      <c r="V57" s="39"/>
      <c r="W57" s="39"/>
      <c r="X57" s="39"/>
      <c r="Y57" s="39"/>
    </row>
    <row r="58" spans="1:50" s="1" customFormat="1" ht="6.95" customHeight="1" x14ac:dyDescent="0.3">
      <c r="A58" s="39"/>
      <c r="B58" s="61"/>
      <c r="C58" s="46"/>
      <c r="D58" s="46"/>
      <c r="E58" s="46"/>
      <c r="F58" s="46"/>
      <c r="G58" s="46"/>
      <c r="H58" s="46"/>
      <c r="I58" s="46"/>
      <c r="J58" s="93"/>
      <c r="K58" s="46"/>
      <c r="L58" s="20"/>
      <c r="M58" s="46"/>
      <c r="N58" s="46"/>
      <c r="O58" s="30"/>
      <c r="P58" s="39"/>
      <c r="Q58" s="39"/>
      <c r="R58" s="39"/>
      <c r="S58" s="39"/>
      <c r="T58" s="39"/>
      <c r="U58" s="39"/>
      <c r="V58" s="39"/>
      <c r="W58" s="39"/>
      <c r="X58" s="39"/>
      <c r="Y58" s="39"/>
    </row>
    <row r="62" spans="1:50" s="1" customFormat="1" ht="6.95" customHeight="1" x14ac:dyDescent="0.3">
      <c r="A62" s="39"/>
      <c r="B62" s="32"/>
      <c r="C62" s="32"/>
      <c r="D62" s="32"/>
      <c r="E62" s="32"/>
      <c r="F62" s="32"/>
      <c r="G62" s="32"/>
      <c r="H62" s="32"/>
      <c r="I62" s="32"/>
      <c r="J62" s="70"/>
      <c r="K62" s="87"/>
      <c r="L62" s="18"/>
      <c r="M62" s="32"/>
      <c r="N62" s="32"/>
      <c r="O62" s="32"/>
      <c r="P62" s="39"/>
      <c r="Q62" s="39"/>
      <c r="R62" s="39"/>
      <c r="S62" s="39"/>
      <c r="T62" s="39"/>
      <c r="U62" s="39"/>
      <c r="V62" s="39"/>
      <c r="W62" s="39"/>
      <c r="X62" s="39"/>
      <c r="Y62" s="39"/>
    </row>
    <row r="63" spans="1:50" s="1" customFormat="1" ht="36.950000000000003" customHeight="1" x14ac:dyDescent="0.3">
      <c r="A63" s="39"/>
      <c r="B63" s="32"/>
      <c r="C63" s="56" t="s">
        <v>47</v>
      </c>
      <c r="D63" s="32"/>
      <c r="E63" s="32"/>
      <c r="F63" s="32"/>
      <c r="G63" s="32"/>
      <c r="H63" s="32"/>
      <c r="I63" s="32"/>
      <c r="J63" s="70"/>
      <c r="K63" s="87"/>
      <c r="L63" s="18"/>
      <c r="M63" s="32"/>
      <c r="N63" s="32"/>
      <c r="O63" s="32"/>
      <c r="P63" s="39"/>
      <c r="Q63" s="39"/>
      <c r="R63" s="39"/>
      <c r="S63" s="39"/>
      <c r="T63" s="39"/>
      <c r="U63" s="39"/>
      <c r="V63" s="39"/>
      <c r="W63" s="39"/>
      <c r="X63" s="39"/>
      <c r="Y63" s="39"/>
    </row>
    <row r="64" spans="1:50" s="1" customFormat="1" ht="6.95" customHeight="1" x14ac:dyDescent="0.3">
      <c r="A64" s="39"/>
      <c r="B64" s="32"/>
      <c r="C64" s="32"/>
      <c r="D64" s="32"/>
      <c r="E64" s="32"/>
      <c r="F64" s="32"/>
      <c r="G64" s="32"/>
      <c r="H64" s="32"/>
      <c r="I64" s="32"/>
      <c r="J64" s="70"/>
      <c r="K64" s="87"/>
      <c r="L64" s="18"/>
      <c r="M64" s="32"/>
      <c r="N64" s="32"/>
      <c r="O64" s="32"/>
      <c r="P64" s="39"/>
      <c r="Q64" s="39"/>
      <c r="R64" s="39"/>
      <c r="S64" s="39"/>
      <c r="T64" s="39"/>
      <c r="U64" s="39"/>
      <c r="V64" s="39"/>
      <c r="W64" s="39"/>
      <c r="X64" s="39"/>
      <c r="Y64" s="39"/>
    </row>
    <row r="65" spans="1:68" s="1" customFormat="1" ht="14.45" customHeight="1" x14ac:dyDescent="0.3">
      <c r="A65" s="39"/>
      <c r="B65" s="32"/>
      <c r="C65" s="57" t="s">
        <v>7</v>
      </c>
      <c r="D65" s="32"/>
      <c r="E65" s="32"/>
      <c r="F65" s="32"/>
      <c r="G65" s="32"/>
      <c r="H65" s="32"/>
      <c r="I65" s="32"/>
      <c r="J65" s="70"/>
      <c r="K65" s="87"/>
      <c r="L65" s="18"/>
      <c r="M65" s="32"/>
      <c r="N65" s="32"/>
      <c r="O65" s="32"/>
      <c r="P65" s="39"/>
      <c r="Q65" s="39"/>
      <c r="R65" s="39"/>
      <c r="S65" s="39"/>
      <c r="T65" s="39"/>
      <c r="U65" s="39"/>
      <c r="V65" s="39"/>
      <c r="W65" s="39"/>
      <c r="X65" s="39"/>
      <c r="Y65" s="39"/>
    </row>
    <row r="66" spans="1:68" s="1" customFormat="1" ht="22.5" customHeight="1" x14ac:dyDescent="0.3">
      <c r="A66" s="39"/>
      <c r="B66" s="32"/>
      <c r="C66" s="32"/>
      <c r="D66" s="32"/>
      <c r="E66" s="110" t="str">
        <f>E7</f>
        <v>Příhrádek Pardubice - dodávka vnitřního vybavení</v>
      </c>
      <c r="F66" s="110"/>
      <c r="G66" s="111"/>
      <c r="H66" s="111"/>
      <c r="I66" s="111"/>
      <c r="J66" s="70"/>
      <c r="K66" s="86"/>
      <c r="L66" s="18"/>
      <c r="M66" s="32"/>
      <c r="N66" s="32"/>
      <c r="O66" s="32"/>
      <c r="P66" s="39"/>
      <c r="Q66" s="39"/>
      <c r="R66" s="39"/>
      <c r="S66" s="39"/>
      <c r="T66" s="39"/>
      <c r="U66" s="39"/>
      <c r="V66" s="39"/>
      <c r="W66" s="39"/>
      <c r="X66" s="39"/>
      <c r="Y66" s="39"/>
    </row>
    <row r="67" spans="1:68" s="1" customFormat="1" ht="14.45" customHeight="1" x14ac:dyDescent="0.3">
      <c r="A67" s="39"/>
      <c r="B67" s="32"/>
      <c r="C67" s="57" t="s">
        <v>41</v>
      </c>
      <c r="D67" s="32"/>
      <c r="E67" s="32"/>
      <c r="F67" s="32"/>
      <c r="G67" s="32"/>
      <c r="H67" s="32"/>
      <c r="I67" s="32"/>
      <c r="J67" s="70"/>
      <c r="K67" s="87"/>
      <c r="L67" s="18"/>
      <c r="M67" s="32"/>
      <c r="N67" s="32"/>
      <c r="O67" s="32"/>
      <c r="P67" s="39"/>
      <c r="Q67" s="39"/>
      <c r="R67" s="39"/>
      <c r="S67" s="39"/>
      <c r="T67" s="39"/>
      <c r="U67" s="39"/>
      <c r="V67" s="39"/>
      <c r="W67" s="39"/>
      <c r="X67" s="39"/>
      <c r="Y67" s="39"/>
    </row>
    <row r="68" spans="1:68" s="1" customFormat="1" ht="23.25" customHeight="1" x14ac:dyDescent="0.3">
      <c r="A68" s="39"/>
      <c r="B68" s="32"/>
      <c r="C68" s="32"/>
      <c r="D68" s="32"/>
      <c r="E68" s="112" t="str">
        <f>E9</f>
        <v>03.04 - Osvětlení</v>
      </c>
      <c r="F68" s="112"/>
      <c r="G68" s="113"/>
      <c r="H68" s="113"/>
      <c r="I68" s="113"/>
      <c r="J68" s="70"/>
      <c r="K68" s="87"/>
      <c r="L68" s="18"/>
      <c r="M68" s="32"/>
      <c r="N68" s="32"/>
      <c r="O68" s="32"/>
      <c r="P68" s="39"/>
      <c r="Q68" s="39"/>
      <c r="R68" s="39"/>
      <c r="S68" s="39"/>
      <c r="T68" s="39"/>
      <c r="U68" s="39"/>
      <c r="V68" s="39"/>
      <c r="W68" s="39"/>
      <c r="X68" s="39"/>
      <c r="Y68" s="39"/>
    </row>
    <row r="69" spans="1:68" s="1" customFormat="1" ht="6.95" customHeight="1" x14ac:dyDescent="0.3">
      <c r="A69" s="39"/>
      <c r="B69" s="32"/>
      <c r="C69" s="32"/>
      <c r="D69" s="32"/>
      <c r="E69" s="32"/>
      <c r="F69" s="32"/>
      <c r="G69" s="32"/>
      <c r="H69" s="32"/>
      <c r="I69" s="32"/>
      <c r="J69" s="70"/>
      <c r="K69" s="87"/>
      <c r="L69" s="18"/>
      <c r="M69" s="32"/>
      <c r="N69" s="32"/>
      <c r="O69" s="32"/>
      <c r="P69" s="39"/>
      <c r="Q69" s="39"/>
      <c r="R69" s="39"/>
      <c r="S69" s="39"/>
      <c r="T69" s="39"/>
      <c r="U69" s="39"/>
      <c r="V69" s="39"/>
      <c r="W69" s="39"/>
      <c r="X69" s="39"/>
      <c r="Y69" s="39"/>
    </row>
    <row r="70" spans="1:68" s="1" customFormat="1" ht="18" customHeight="1" x14ac:dyDescent="0.3">
      <c r="A70" s="39"/>
      <c r="B70" s="32"/>
      <c r="C70" s="57"/>
      <c r="D70" s="32"/>
      <c r="E70" s="32"/>
      <c r="F70" s="32"/>
      <c r="G70" s="40"/>
      <c r="H70" s="32"/>
      <c r="I70" s="32"/>
      <c r="J70" s="70"/>
      <c r="K70" s="87"/>
      <c r="L70" s="17"/>
      <c r="M70" s="41"/>
      <c r="N70" s="32"/>
      <c r="O70" s="32"/>
      <c r="P70" s="39"/>
      <c r="Q70" s="39"/>
      <c r="R70" s="39"/>
      <c r="S70" s="39"/>
      <c r="T70" s="39"/>
      <c r="U70" s="39"/>
      <c r="V70" s="39"/>
      <c r="W70" s="39"/>
      <c r="X70" s="39"/>
      <c r="Y70" s="39"/>
    </row>
    <row r="71" spans="1:68" s="1" customFormat="1" ht="6.95" customHeight="1" x14ac:dyDescent="0.3">
      <c r="A71" s="39"/>
      <c r="B71" s="32"/>
      <c r="C71" s="32"/>
      <c r="D71" s="32"/>
      <c r="E71" s="32"/>
      <c r="F71" s="32"/>
      <c r="G71" s="32"/>
      <c r="H71" s="32"/>
      <c r="I71" s="32"/>
      <c r="J71" s="70"/>
      <c r="K71" s="87"/>
      <c r="L71" s="18"/>
      <c r="M71" s="32"/>
      <c r="N71" s="32"/>
      <c r="O71" s="32"/>
      <c r="P71" s="39"/>
      <c r="Q71" s="39"/>
      <c r="R71" s="39"/>
      <c r="S71" s="39"/>
      <c r="T71" s="39"/>
      <c r="U71" s="39"/>
      <c r="V71" s="39"/>
      <c r="W71" s="39"/>
      <c r="X71" s="39"/>
      <c r="Y71" s="39"/>
    </row>
    <row r="72" spans="1:68" s="1" customFormat="1" ht="15" x14ac:dyDescent="0.3">
      <c r="A72" s="39"/>
      <c r="B72" s="32"/>
      <c r="C72" s="57"/>
      <c r="D72" s="32"/>
      <c r="E72" s="32"/>
      <c r="F72" s="32"/>
      <c r="G72" s="40"/>
      <c r="H72" s="32"/>
      <c r="I72" s="32"/>
      <c r="J72" s="70"/>
      <c r="K72" s="87"/>
      <c r="L72" s="17"/>
      <c r="M72" s="40"/>
      <c r="N72" s="32"/>
      <c r="O72" s="32"/>
      <c r="P72" s="39"/>
      <c r="Q72" s="39"/>
      <c r="R72" s="39"/>
      <c r="S72" s="39"/>
      <c r="T72" s="39"/>
      <c r="U72" s="39"/>
      <c r="V72" s="39"/>
      <c r="W72" s="39"/>
      <c r="X72" s="39"/>
      <c r="Y72" s="39"/>
    </row>
    <row r="73" spans="1:68" s="1" customFormat="1" ht="14.45" customHeight="1" x14ac:dyDescent="0.3">
      <c r="A73" s="39"/>
      <c r="B73" s="32"/>
      <c r="C73" s="57"/>
      <c r="D73" s="32"/>
      <c r="E73" s="32"/>
      <c r="F73" s="32"/>
      <c r="G73" s="40"/>
      <c r="H73" s="32"/>
      <c r="I73" s="32"/>
      <c r="J73" s="70"/>
      <c r="K73" s="87"/>
      <c r="L73" s="18"/>
      <c r="M73" s="32"/>
      <c r="N73" s="32"/>
      <c r="O73" s="32"/>
      <c r="P73" s="39"/>
      <c r="Q73" s="39"/>
      <c r="R73" s="39"/>
      <c r="S73" s="39"/>
      <c r="T73" s="39"/>
      <c r="U73" s="39"/>
      <c r="V73" s="39"/>
      <c r="W73" s="39"/>
      <c r="X73" s="39"/>
      <c r="Y73" s="39"/>
    </row>
    <row r="74" spans="1:68" s="1" customFormat="1" ht="10.35" customHeight="1" x14ac:dyDescent="0.3">
      <c r="A74" s="39"/>
      <c r="B74" s="32"/>
      <c r="C74" s="32"/>
      <c r="D74" s="32"/>
      <c r="E74" s="32"/>
      <c r="F74" s="32"/>
      <c r="G74" s="32"/>
      <c r="H74" s="32"/>
      <c r="I74" s="32"/>
      <c r="J74" s="70"/>
      <c r="K74" s="87"/>
      <c r="L74" s="18"/>
      <c r="M74" s="32"/>
      <c r="N74" s="32"/>
      <c r="O74" s="32"/>
      <c r="P74" s="39"/>
      <c r="Q74" s="39"/>
      <c r="R74" s="39"/>
      <c r="S74" s="39"/>
      <c r="T74" s="39"/>
      <c r="U74" s="39"/>
      <c r="V74" s="39"/>
      <c r="W74" s="39"/>
      <c r="X74" s="39"/>
      <c r="Y74" s="39"/>
    </row>
    <row r="75" spans="1:68" s="3" customFormat="1" ht="29.25" customHeight="1" x14ac:dyDescent="0.3">
      <c r="A75" s="64"/>
      <c r="B75" s="49"/>
      <c r="C75" s="48" t="s">
        <v>48</v>
      </c>
      <c r="D75" s="48" t="s">
        <v>29</v>
      </c>
      <c r="E75" s="48" t="s">
        <v>28</v>
      </c>
      <c r="F75" s="48" t="s">
        <v>108</v>
      </c>
      <c r="G75" s="48" t="s">
        <v>49</v>
      </c>
      <c r="H75" s="48" t="s">
        <v>50</v>
      </c>
      <c r="I75" s="48" t="s">
        <v>51</v>
      </c>
      <c r="J75" s="71" t="s">
        <v>112</v>
      </c>
      <c r="K75" s="48"/>
      <c r="L75" s="22" t="s">
        <v>52</v>
      </c>
      <c r="M75" s="48" t="s">
        <v>44</v>
      </c>
      <c r="N75" s="48" t="s">
        <v>104</v>
      </c>
      <c r="O75" s="33" t="s">
        <v>105</v>
      </c>
      <c r="P75" s="72" t="s">
        <v>53</v>
      </c>
      <c r="Q75" s="72" t="s">
        <v>19</v>
      </c>
      <c r="R75" s="72" t="s">
        <v>54</v>
      </c>
      <c r="S75" s="72" t="s">
        <v>55</v>
      </c>
      <c r="T75" s="72" t="s">
        <v>56</v>
      </c>
      <c r="U75" s="72" t="s">
        <v>57</v>
      </c>
      <c r="V75" s="72" t="s">
        <v>58</v>
      </c>
      <c r="W75" s="73" t="s">
        <v>59</v>
      </c>
      <c r="X75" s="64"/>
      <c r="Y75" s="74"/>
    </row>
    <row r="76" spans="1:68" s="1" customFormat="1" ht="29.25" customHeight="1" x14ac:dyDescent="0.35">
      <c r="A76" s="39"/>
      <c r="B76" s="32"/>
      <c r="C76" s="65" t="s">
        <v>45</v>
      </c>
      <c r="D76" s="32"/>
      <c r="E76" s="32"/>
      <c r="F76" s="32"/>
      <c r="G76" s="32"/>
      <c r="H76" s="32"/>
      <c r="I76" s="32"/>
      <c r="J76" s="70"/>
      <c r="K76" s="87"/>
      <c r="L76" s="18"/>
      <c r="M76" s="50">
        <f>SUM(M77:M89)</f>
        <v>0</v>
      </c>
      <c r="N76" s="32"/>
      <c r="O76" s="34">
        <f>SUM(O77:O89)</f>
        <v>0</v>
      </c>
      <c r="P76" s="75"/>
      <c r="Q76" s="75"/>
      <c r="R76" s="75"/>
      <c r="S76" s="76">
        <f>SUM(S77:S89)</f>
        <v>0</v>
      </c>
      <c r="T76" s="75"/>
      <c r="U76" s="76">
        <f>SUM(U77:U89)</f>
        <v>0</v>
      </c>
      <c r="V76" s="75"/>
      <c r="W76" s="77">
        <f>SUM(W77:W89)</f>
        <v>0</v>
      </c>
      <c r="X76" s="39"/>
      <c r="Y76" s="39"/>
      <c r="AW76" s="7" t="s">
        <v>30</v>
      </c>
      <c r="AX76" s="7" t="s">
        <v>46</v>
      </c>
      <c r="BN76" s="12">
        <f>SUM(BN77:BN89)</f>
        <v>0</v>
      </c>
    </row>
    <row r="77" spans="1:68" s="1" customFormat="1" x14ac:dyDescent="0.3">
      <c r="A77" s="39"/>
      <c r="B77" s="32"/>
      <c r="C77" s="49" t="s">
        <v>68</v>
      </c>
      <c r="D77" s="49" t="s">
        <v>60</v>
      </c>
      <c r="E77" s="66" t="s">
        <v>84</v>
      </c>
      <c r="F77" s="66" t="s">
        <v>109</v>
      </c>
      <c r="G77" s="67" t="s">
        <v>85</v>
      </c>
      <c r="H77" s="49" t="s">
        <v>1</v>
      </c>
      <c r="I77" s="105">
        <v>5</v>
      </c>
      <c r="J77" s="108"/>
      <c r="K77" s="105"/>
      <c r="L77" s="109"/>
      <c r="M77" s="106">
        <f t="shared" ref="M77:M89" si="0">ROUND(L77*I77,2)</f>
        <v>0</v>
      </c>
      <c r="N77" s="51">
        <v>0.21</v>
      </c>
      <c r="O77" s="107">
        <f t="shared" ref="O77:O89" si="1">M77*1.21</f>
        <v>0</v>
      </c>
      <c r="P77" s="78" t="s">
        <v>1</v>
      </c>
      <c r="Q77" s="52" t="s">
        <v>20</v>
      </c>
      <c r="R77" s="53">
        <v>0</v>
      </c>
      <c r="S77" s="53">
        <f t="shared" ref="S77:S89" si="2">R77*I77</f>
        <v>0</v>
      </c>
      <c r="T77" s="53">
        <v>0</v>
      </c>
      <c r="U77" s="53">
        <f t="shared" ref="U77:U89" si="3">T77*I77</f>
        <v>0</v>
      </c>
      <c r="V77" s="53">
        <v>0</v>
      </c>
      <c r="W77" s="79">
        <f t="shared" ref="W77:W89" si="4">V77*I77</f>
        <v>0</v>
      </c>
      <c r="X77" s="39"/>
      <c r="Y77" s="39"/>
      <c r="AU77" s="7" t="s">
        <v>61</v>
      </c>
      <c r="AW77" s="7" t="s">
        <v>60</v>
      </c>
      <c r="AX77" s="7" t="s">
        <v>31</v>
      </c>
      <c r="BB77" s="7" t="s">
        <v>62</v>
      </c>
      <c r="BH77" s="13">
        <f t="shared" ref="BH77:BH89" si="5">IF(Q77="základní",M77,0)</f>
        <v>0</v>
      </c>
      <c r="BI77" s="13">
        <f t="shared" ref="BI77:BI89" si="6">IF(Q77="snížená",M77,0)</f>
        <v>0</v>
      </c>
      <c r="BJ77" s="13">
        <f t="shared" ref="BJ77:BJ89" si="7">IF(Q77="zákl. přenesená",M77,0)</f>
        <v>0</v>
      </c>
      <c r="BK77" s="13">
        <f t="shared" ref="BK77:BK89" si="8">IF(Q77="sníž. přenesená",M77,0)</f>
        <v>0</v>
      </c>
      <c r="BL77" s="13">
        <f t="shared" ref="BL77:BL89" si="9">IF(Q77="nulová",M77,0)</f>
        <v>0</v>
      </c>
      <c r="BM77" s="7" t="s">
        <v>32</v>
      </c>
      <c r="BN77" s="13">
        <f t="shared" ref="BN77:BN89" si="10">ROUND(L77*I77,2)</f>
        <v>0</v>
      </c>
      <c r="BO77" s="7" t="s">
        <v>61</v>
      </c>
      <c r="BP77" s="7" t="s">
        <v>69</v>
      </c>
    </row>
    <row r="78" spans="1:68" s="1" customFormat="1" x14ac:dyDescent="0.3">
      <c r="A78" s="39"/>
      <c r="B78" s="32"/>
      <c r="C78" s="49" t="s">
        <v>63</v>
      </c>
      <c r="D78" s="49" t="s">
        <v>60</v>
      </c>
      <c r="E78" s="66" t="s">
        <v>86</v>
      </c>
      <c r="F78" s="66" t="s">
        <v>109</v>
      </c>
      <c r="G78" s="67" t="s">
        <v>85</v>
      </c>
      <c r="H78" s="49" t="s">
        <v>1</v>
      </c>
      <c r="I78" s="105">
        <v>4</v>
      </c>
      <c r="J78" s="108"/>
      <c r="K78" s="105"/>
      <c r="L78" s="109"/>
      <c r="M78" s="106">
        <f t="shared" si="0"/>
        <v>0</v>
      </c>
      <c r="N78" s="51">
        <v>0.21</v>
      </c>
      <c r="O78" s="107">
        <f t="shared" si="1"/>
        <v>0</v>
      </c>
      <c r="P78" s="78" t="s">
        <v>1</v>
      </c>
      <c r="Q78" s="52" t="s">
        <v>20</v>
      </c>
      <c r="R78" s="53">
        <v>0</v>
      </c>
      <c r="S78" s="53">
        <f t="shared" si="2"/>
        <v>0</v>
      </c>
      <c r="T78" s="53">
        <v>0</v>
      </c>
      <c r="U78" s="53">
        <f t="shared" si="3"/>
        <v>0</v>
      </c>
      <c r="V78" s="53">
        <v>0</v>
      </c>
      <c r="W78" s="79">
        <f t="shared" si="4"/>
        <v>0</v>
      </c>
      <c r="X78" s="39"/>
      <c r="Y78" s="39"/>
      <c r="AU78" s="7" t="s">
        <v>61</v>
      </c>
      <c r="AW78" s="7" t="s">
        <v>60</v>
      </c>
      <c r="AX78" s="7" t="s">
        <v>31</v>
      </c>
      <c r="BB78" s="7" t="s">
        <v>62</v>
      </c>
      <c r="BH78" s="13">
        <f t="shared" si="5"/>
        <v>0</v>
      </c>
      <c r="BI78" s="13">
        <f t="shared" si="6"/>
        <v>0</v>
      </c>
      <c r="BJ78" s="13">
        <f t="shared" si="7"/>
        <v>0</v>
      </c>
      <c r="BK78" s="13">
        <f t="shared" si="8"/>
        <v>0</v>
      </c>
      <c r="BL78" s="13">
        <f t="shared" si="9"/>
        <v>0</v>
      </c>
      <c r="BM78" s="7" t="s">
        <v>32</v>
      </c>
      <c r="BN78" s="13">
        <f t="shared" si="10"/>
        <v>0</v>
      </c>
      <c r="BO78" s="7" t="s">
        <v>61</v>
      </c>
      <c r="BP78" s="7" t="s">
        <v>70</v>
      </c>
    </row>
    <row r="79" spans="1:68" s="1" customFormat="1" x14ac:dyDescent="0.3">
      <c r="A79" s="39"/>
      <c r="B79" s="32"/>
      <c r="C79" s="49" t="s">
        <v>71</v>
      </c>
      <c r="D79" s="49" t="s">
        <v>60</v>
      </c>
      <c r="E79" s="66" t="s">
        <v>87</v>
      </c>
      <c r="F79" s="66" t="s">
        <v>110</v>
      </c>
      <c r="G79" s="67" t="s">
        <v>88</v>
      </c>
      <c r="H79" s="49" t="s">
        <v>1</v>
      </c>
      <c r="I79" s="105">
        <v>5</v>
      </c>
      <c r="J79" s="108"/>
      <c r="K79" s="105"/>
      <c r="L79" s="109"/>
      <c r="M79" s="106">
        <f t="shared" si="0"/>
        <v>0</v>
      </c>
      <c r="N79" s="51">
        <v>0.21</v>
      </c>
      <c r="O79" s="107">
        <f t="shared" si="1"/>
        <v>0</v>
      </c>
      <c r="P79" s="78" t="s">
        <v>1</v>
      </c>
      <c r="Q79" s="52" t="s">
        <v>20</v>
      </c>
      <c r="R79" s="53">
        <v>0</v>
      </c>
      <c r="S79" s="53">
        <f t="shared" si="2"/>
        <v>0</v>
      </c>
      <c r="T79" s="53">
        <v>0</v>
      </c>
      <c r="U79" s="53">
        <f t="shared" si="3"/>
        <v>0</v>
      </c>
      <c r="V79" s="53">
        <v>0</v>
      </c>
      <c r="W79" s="79">
        <f t="shared" si="4"/>
        <v>0</v>
      </c>
      <c r="X79" s="39"/>
      <c r="Y79" s="39"/>
      <c r="AU79" s="7" t="s">
        <v>61</v>
      </c>
      <c r="AW79" s="7" t="s">
        <v>60</v>
      </c>
      <c r="AX79" s="7" t="s">
        <v>31</v>
      </c>
      <c r="BB79" s="7" t="s">
        <v>62</v>
      </c>
      <c r="BH79" s="13">
        <f t="shared" si="5"/>
        <v>0</v>
      </c>
      <c r="BI79" s="13">
        <f t="shared" si="6"/>
        <v>0</v>
      </c>
      <c r="BJ79" s="13">
        <f t="shared" si="7"/>
        <v>0</v>
      </c>
      <c r="BK79" s="13">
        <f t="shared" si="8"/>
        <v>0</v>
      </c>
      <c r="BL79" s="13">
        <f t="shared" si="9"/>
        <v>0</v>
      </c>
      <c r="BM79" s="7" t="s">
        <v>32</v>
      </c>
      <c r="BN79" s="13">
        <f t="shared" si="10"/>
        <v>0</v>
      </c>
      <c r="BO79" s="7" t="s">
        <v>61</v>
      </c>
      <c r="BP79" s="7" t="s">
        <v>72</v>
      </c>
    </row>
    <row r="80" spans="1:68" s="1" customFormat="1" x14ac:dyDescent="0.3">
      <c r="A80" s="39"/>
      <c r="B80" s="32"/>
      <c r="C80" s="49" t="s">
        <v>64</v>
      </c>
      <c r="D80" s="49" t="s">
        <v>60</v>
      </c>
      <c r="E80" s="66" t="s">
        <v>89</v>
      </c>
      <c r="F80" s="66" t="s">
        <v>111</v>
      </c>
      <c r="G80" s="67" t="s">
        <v>90</v>
      </c>
      <c r="H80" s="49" t="s">
        <v>1</v>
      </c>
      <c r="I80" s="105">
        <v>5</v>
      </c>
      <c r="J80" s="108"/>
      <c r="K80" s="105"/>
      <c r="L80" s="109"/>
      <c r="M80" s="106">
        <f t="shared" si="0"/>
        <v>0</v>
      </c>
      <c r="N80" s="51">
        <v>0.21</v>
      </c>
      <c r="O80" s="107">
        <f t="shared" si="1"/>
        <v>0</v>
      </c>
      <c r="P80" s="78" t="s">
        <v>1</v>
      </c>
      <c r="Q80" s="52" t="s">
        <v>20</v>
      </c>
      <c r="R80" s="53">
        <v>0</v>
      </c>
      <c r="S80" s="53">
        <f t="shared" si="2"/>
        <v>0</v>
      </c>
      <c r="T80" s="53">
        <v>0</v>
      </c>
      <c r="U80" s="53">
        <f t="shared" si="3"/>
        <v>0</v>
      </c>
      <c r="V80" s="53">
        <v>0</v>
      </c>
      <c r="W80" s="79">
        <f t="shared" si="4"/>
        <v>0</v>
      </c>
      <c r="X80" s="39"/>
      <c r="Y80" s="39"/>
      <c r="AU80" s="7" t="s">
        <v>61</v>
      </c>
      <c r="AW80" s="7" t="s">
        <v>60</v>
      </c>
      <c r="AX80" s="7" t="s">
        <v>31</v>
      </c>
      <c r="BB80" s="7" t="s">
        <v>62</v>
      </c>
      <c r="BH80" s="13">
        <f t="shared" si="5"/>
        <v>0</v>
      </c>
      <c r="BI80" s="13">
        <f t="shared" si="6"/>
        <v>0</v>
      </c>
      <c r="BJ80" s="13">
        <f t="shared" si="7"/>
        <v>0</v>
      </c>
      <c r="BK80" s="13">
        <f t="shared" si="8"/>
        <v>0</v>
      </c>
      <c r="BL80" s="13">
        <f t="shared" si="9"/>
        <v>0</v>
      </c>
      <c r="BM80" s="7" t="s">
        <v>32</v>
      </c>
      <c r="BN80" s="13">
        <f t="shared" si="10"/>
        <v>0</v>
      </c>
      <c r="BO80" s="7" t="s">
        <v>61</v>
      </c>
      <c r="BP80" s="7" t="s">
        <v>73</v>
      </c>
    </row>
    <row r="81" spans="1:68" s="1" customFormat="1" x14ac:dyDescent="0.3">
      <c r="A81" s="39"/>
      <c r="B81" s="32"/>
      <c r="C81" s="49" t="s">
        <v>5</v>
      </c>
      <c r="D81" s="49" t="s">
        <v>60</v>
      </c>
      <c r="E81" s="66" t="s">
        <v>91</v>
      </c>
      <c r="F81" s="66" t="s">
        <v>110</v>
      </c>
      <c r="G81" s="67" t="s">
        <v>92</v>
      </c>
      <c r="H81" s="49" t="s">
        <v>1</v>
      </c>
      <c r="I81" s="105">
        <v>9</v>
      </c>
      <c r="J81" s="108"/>
      <c r="K81" s="105"/>
      <c r="L81" s="109"/>
      <c r="M81" s="106">
        <f t="shared" si="0"/>
        <v>0</v>
      </c>
      <c r="N81" s="51">
        <v>0.21</v>
      </c>
      <c r="O81" s="107">
        <f t="shared" si="1"/>
        <v>0</v>
      </c>
      <c r="P81" s="78" t="s">
        <v>1</v>
      </c>
      <c r="Q81" s="52" t="s">
        <v>20</v>
      </c>
      <c r="R81" s="53">
        <v>0</v>
      </c>
      <c r="S81" s="53">
        <f t="shared" si="2"/>
        <v>0</v>
      </c>
      <c r="T81" s="53">
        <v>0</v>
      </c>
      <c r="U81" s="53">
        <f t="shared" si="3"/>
        <v>0</v>
      </c>
      <c r="V81" s="53">
        <v>0</v>
      </c>
      <c r="W81" s="79">
        <f t="shared" si="4"/>
        <v>0</v>
      </c>
      <c r="X81" s="39"/>
      <c r="Y81" s="39"/>
      <c r="AU81" s="7" t="s">
        <v>61</v>
      </c>
      <c r="AW81" s="7" t="s">
        <v>60</v>
      </c>
      <c r="AX81" s="7" t="s">
        <v>31</v>
      </c>
      <c r="BB81" s="7" t="s">
        <v>62</v>
      </c>
      <c r="BH81" s="13">
        <f t="shared" si="5"/>
        <v>0</v>
      </c>
      <c r="BI81" s="13">
        <f t="shared" si="6"/>
        <v>0</v>
      </c>
      <c r="BJ81" s="13">
        <f t="shared" si="7"/>
        <v>0</v>
      </c>
      <c r="BK81" s="13">
        <f t="shared" si="8"/>
        <v>0</v>
      </c>
      <c r="BL81" s="13">
        <f t="shared" si="9"/>
        <v>0</v>
      </c>
      <c r="BM81" s="7" t="s">
        <v>32</v>
      </c>
      <c r="BN81" s="13">
        <f t="shared" si="10"/>
        <v>0</v>
      </c>
      <c r="BO81" s="7" t="s">
        <v>61</v>
      </c>
      <c r="BP81" s="7" t="s">
        <v>74</v>
      </c>
    </row>
    <row r="82" spans="1:68" s="1" customFormat="1" x14ac:dyDescent="0.3">
      <c r="A82" s="39"/>
      <c r="B82" s="32"/>
      <c r="C82" s="49" t="s">
        <v>65</v>
      </c>
      <c r="D82" s="49" t="s">
        <v>60</v>
      </c>
      <c r="E82" s="66" t="s">
        <v>93</v>
      </c>
      <c r="F82" s="66" t="s">
        <v>110</v>
      </c>
      <c r="G82" s="67" t="s">
        <v>94</v>
      </c>
      <c r="H82" s="49" t="s">
        <v>1</v>
      </c>
      <c r="I82" s="105">
        <v>20</v>
      </c>
      <c r="J82" s="108"/>
      <c r="K82" s="105"/>
      <c r="L82" s="109"/>
      <c r="M82" s="106">
        <f t="shared" si="0"/>
        <v>0</v>
      </c>
      <c r="N82" s="51">
        <v>0.21</v>
      </c>
      <c r="O82" s="107">
        <f t="shared" si="1"/>
        <v>0</v>
      </c>
      <c r="P82" s="78" t="s">
        <v>1</v>
      </c>
      <c r="Q82" s="52" t="s">
        <v>20</v>
      </c>
      <c r="R82" s="53">
        <v>0</v>
      </c>
      <c r="S82" s="53">
        <f t="shared" si="2"/>
        <v>0</v>
      </c>
      <c r="T82" s="53">
        <v>0</v>
      </c>
      <c r="U82" s="53">
        <f t="shared" si="3"/>
        <v>0</v>
      </c>
      <c r="V82" s="53">
        <v>0</v>
      </c>
      <c r="W82" s="79">
        <f t="shared" si="4"/>
        <v>0</v>
      </c>
      <c r="X82" s="39"/>
      <c r="Y82" s="39"/>
      <c r="AU82" s="7" t="s">
        <v>61</v>
      </c>
      <c r="AW82" s="7" t="s">
        <v>60</v>
      </c>
      <c r="AX82" s="7" t="s">
        <v>31</v>
      </c>
      <c r="BB82" s="7" t="s">
        <v>62</v>
      </c>
      <c r="BH82" s="13">
        <f t="shared" si="5"/>
        <v>0</v>
      </c>
      <c r="BI82" s="13">
        <f t="shared" si="6"/>
        <v>0</v>
      </c>
      <c r="BJ82" s="13">
        <f t="shared" si="7"/>
        <v>0</v>
      </c>
      <c r="BK82" s="13">
        <f t="shared" si="8"/>
        <v>0</v>
      </c>
      <c r="BL82" s="13">
        <f t="shared" si="9"/>
        <v>0</v>
      </c>
      <c r="BM82" s="7" t="s">
        <v>32</v>
      </c>
      <c r="BN82" s="13">
        <f t="shared" si="10"/>
        <v>0</v>
      </c>
      <c r="BO82" s="7" t="s">
        <v>61</v>
      </c>
      <c r="BP82" s="7" t="s">
        <v>75</v>
      </c>
    </row>
    <row r="83" spans="1:68" s="1" customFormat="1" x14ac:dyDescent="0.3">
      <c r="A83" s="39"/>
      <c r="B83" s="32"/>
      <c r="C83" s="49" t="s">
        <v>76</v>
      </c>
      <c r="D83" s="49" t="s">
        <v>60</v>
      </c>
      <c r="E83" s="66" t="s">
        <v>95</v>
      </c>
      <c r="F83" s="66" t="s">
        <v>111</v>
      </c>
      <c r="G83" s="67" t="s">
        <v>96</v>
      </c>
      <c r="H83" s="49" t="s">
        <v>1</v>
      </c>
      <c r="I83" s="105">
        <v>22</v>
      </c>
      <c r="J83" s="108"/>
      <c r="K83" s="105"/>
      <c r="L83" s="109"/>
      <c r="M83" s="106">
        <f t="shared" si="0"/>
        <v>0</v>
      </c>
      <c r="N83" s="51">
        <v>0.21</v>
      </c>
      <c r="O83" s="107">
        <f t="shared" si="1"/>
        <v>0</v>
      </c>
      <c r="P83" s="78" t="s">
        <v>1</v>
      </c>
      <c r="Q83" s="52" t="s">
        <v>20</v>
      </c>
      <c r="R83" s="53">
        <v>0</v>
      </c>
      <c r="S83" s="53">
        <f t="shared" si="2"/>
        <v>0</v>
      </c>
      <c r="T83" s="53">
        <v>0</v>
      </c>
      <c r="U83" s="53">
        <f t="shared" si="3"/>
        <v>0</v>
      </c>
      <c r="V83" s="53">
        <v>0</v>
      </c>
      <c r="W83" s="79">
        <f t="shared" si="4"/>
        <v>0</v>
      </c>
      <c r="X83" s="39"/>
      <c r="Y83" s="39"/>
      <c r="AU83" s="7" t="s">
        <v>61</v>
      </c>
      <c r="AW83" s="7" t="s">
        <v>60</v>
      </c>
      <c r="AX83" s="7" t="s">
        <v>31</v>
      </c>
      <c r="BB83" s="7" t="s">
        <v>62</v>
      </c>
      <c r="BH83" s="13">
        <f t="shared" si="5"/>
        <v>0</v>
      </c>
      <c r="BI83" s="13">
        <f t="shared" si="6"/>
        <v>0</v>
      </c>
      <c r="BJ83" s="13">
        <f t="shared" si="7"/>
        <v>0</v>
      </c>
      <c r="BK83" s="13">
        <f t="shared" si="8"/>
        <v>0</v>
      </c>
      <c r="BL83" s="13">
        <f t="shared" si="9"/>
        <v>0</v>
      </c>
      <c r="BM83" s="7" t="s">
        <v>32</v>
      </c>
      <c r="BN83" s="13">
        <f t="shared" si="10"/>
        <v>0</v>
      </c>
      <c r="BO83" s="7" t="s">
        <v>61</v>
      </c>
      <c r="BP83" s="7" t="s">
        <v>77</v>
      </c>
    </row>
    <row r="84" spans="1:68" s="1" customFormat="1" x14ac:dyDescent="0.3">
      <c r="A84" s="39"/>
      <c r="B84" s="32"/>
      <c r="C84" s="49" t="s">
        <v>66</v>
      </c>
      <c r="D84" s="49" t="s">
        <v>60</v>
      </c>
      <c r="E84" s="66" t="s">
        <v>97</v>
      </c>
      <c r="F84" s="66" t="s">
        <v>110</v>
      </c>
      <c r="G84" s="67" t="s">
        <v>98</v>
      </c>
      <c r="H84" s="49" t="s">
        <v>1</v>
      </c>
      <c r="I84" s="105">
        <v>9</v>
      </c>
      <c r="J84" s="108"/>
      <c r="K84" s="105"/>
      <c r="L84" s="109"/>
      <c r="M84" s="106">
        <f t="shared" si="0"/>
        <v>0</v>
      </c>
      <c r="N84" s="51">
        <v>0.21</v>
      </c>
      <c r="O84" s="107">
        <f t="shared" si="1"/>
        <v>0</v>
      </c>
      <c r="P84" s="78" t="s">
        <v>1</v>
      </c>
      <c r="Q84" s="52" t="s">
        <v>20</v>
      </c>
      <c r="R84" s="53">
        <v>0</v>
      </c>
      <c r="S84" s="53">
        <f t="shared" si="2"/>
        <v>0</v>
      </c>
      <c r="T84" s="53">
        <v>0</v>
      </c>
      <c r="U84" s="53">
        <f t="shared" si="3"/>
        <v>0</v>
      </c>
      <c r="V84" s="53">
        <v>0</v>
      </c>
      <c r="W84" s="79">
        <f t="shared" si="4"/>
        <v>0</v>
      </c>
      <c r="X84" s="39"/>
      <c r="Y84" s="39"/>
      <c r="AU84" s="7" t="s">
        <v>61</v>
      </c>
      <c r="AW84" s="7" t="s">
        <v>60</v>
      </c>
      <c r="AX84" s="7" t="s">
        <v>31</v>
      </c>
      <c r="BB84" s="7" t="s">
        <v>62</v>
      </c>
      <c r="BH84" s="13">
        <f t="shared" si="5"/>
        <v>0</v>
      </c>
      <c r="BI84" s="13">
        <f t="shared" si="6"/>
        <v>0</v>
      </c>
      <c r="BJ84" s="13">
        <f t="shared" si="7"/>
        <v>0</v>
      </c>
      <c r="BK84" s="13">
        <f t="shared" si="8"/>
        <v>0</v>
      </c>
      <c r="BL84" s="13">
        <f t="shared" si="9"/>
        <v>0</v>
      </c>
      <c r="BM84" s="7" t="s">
        <v>32</v>
      </c>
      <c r="BN84" s="13">
        <f t="shared" si="10"/>
        <v>0</v>
      </c>
      <c r="BO84" s="7" t="s">
        <v>61</v>
      </c>
      <c r="BP84" s="7" t="s">
        <v>78</v>
      </c>
    </row>
    <row r="85" spans="1:68" s="1" customFormat="1" x14ac:dyDescent="0.3">
      <c r="A85" s="39"/>
      <c r="B85" s="32"/>
      <c r="C85" s="49" t="s">
        <v>79</v>
      </c>
      <c r="D85" s="49" t="s">
        <v>60</v>
      </c>
      <c r="E85" s="66" t="s">
        <v>99</v>
      </c>
      <c r="F85" s="66" t="s">
        <v>111</v>
      </c>
      <c r="G85" s="67" t="s">
        <v>100</v>
      </c>
      <c r="H85" s="49" t="s">
        <v>1</v>
      </c>
      <c r="I85" s="105">
        <v>6</v>
      </c>
      <c r="J85" s="108"/>
      <c r="K85" s="105"/>
      <c r="L85" s="109"/>
      <c r="M85" s="106">
        <f t="shared" si="0"/>
        <v>0</v>
      </c>
      <c r="N85" s="51">
        <v>0.21</v>
      </c>
      <c r="O85" s="107">
        <f t="shared" si="1"/>
        <v>0</v>
      </c>
      <c r="P85" s="78" t="s">
        <v>1</v>
      </c>
      <c r="Q85" s="52" t="s">
        <v>20</v>
      </c>
      <c r="R85" s="53">
        <v>0</v>
      </c>
      <c r="S85" s="53">
        <f t="shared" si="2"/>
        <v>0</v>
      </c>
      <c r="T85" s="53">
        <v>0</v>
      </c>
      <c r="U85" s="53">
        <f t="shared" si="3"/>
        <v>0</v>
      </c>
      <c r="V85" s="53">
        <v>0</v>
      </c>
      <c r="W85" s="79">
        <f t="shared" si="4"/>
        <v>0</v>
      </c>
      <c r="X85" s="39"/>
      <c r="Y85" s="39"/>
      <c r="AU85" s="7" t="s">
        <v>61</v>
      </c>
      <c r="AW85" s="7" t="s">
        <v>60</v>
      </c>
      <c r="AX85" s="7" t="s">
        <v>31</v>
      </c>
      <c r="BB85" s="7" t="s">
        <v>62</v>
      </c>
      <c r="BH85" s="13">
        <f t="shared" si="5"/>
        <v>0</v>
      </c>
      <c r="BI85" s="13">
        <f t="shared" si="6"/>
        <v>0</v>
      </c>
      <c r="BJ85" s="13">
        <f t="shared" si="7"/>
        <v>0</v>
      </c>
      <c r="BK85" s="13">
        <f t="shared" si="8"/>
        <v>0</v>
      </c>
      <c r="BL85" s="13">
        <f t="shared" si="9"/>
        <v>0</v>
      </c>
      <c r="BM85" s="7" t="s">
        <v>32</v>
      </c>
      <c r="BN85" s="13">
        <f t="shared" si="10"/>
        <v>0</v>
      </c>
      <c r="BO85" s="7" t="s">
        <v>61</v>
      </c>
      <c r="BP85" s="7" t="s">
        <v>80</v>
      </c>
    </row>
    <row r="86" spans="1:68" s="1" customFormat="1" x14ac:dyDescent="0.3">
      <c r="A86" s="39"/>
      <c r="B86" s="32"/>
      <c r="C86" s="49" t="s">
        <v>67</v>
      </c>
      <c r="D86" s="49" t="s">
        <v>60</v>
      </c>
      <c r="E86" s="66" t="s">
        <v>101</v>
      </c>
      <c r="F86" s="66" t="s">
        <v>111</v>
      </c>
      <c r="G86" s="67" t="s">
        <v>96</v>
      </c>
      <c r="H86" s="49" t="s">
        <v>1</v>
      </c>
      <c r="I86" s="105">
        <v>2</v>
      </c>
      <c r="J86" s="108"/>
      <c r="K86" s="105"/>
      <c r="L86" s="109"/>
      <c r="M86" s="106">
        <f t="shared" si="0"/>
        <v>0</v>
      </c>
      <c r="N86" s="51">
        <v>0.21</v>
      </c>
      <c r="O86" s="107">
        <f t="shared" si="1"/>
        <v>0</v>
      </c>
      <c r="P86" s="78" t="s">
        <v>1</v>
      </c>
      <c r="Q86" s="52" t="s">
        <v>20</v>
      </c>
      <c r="R86" s="53">
        <v>0</v>
      </c>
      <c r="S86" s="53">
        <f t="shared" si="2"/>
        <v>0</v>
      </c>
      <c r="T86" s="53">
        <v>0</v>
      </c>
      <c r="U86" s="53">
        <f t="shared" si="3"/>
        <v>0</v>
      </c>
      <c r="V86" s="53">
        <v>0</v>
      </c>
      <c r="W86" s="79">
        <f t="shared" si="4"/>
        <v>0</v>
      </c>
      <c r="X86" s="39"/>
      <c r="Y86" s="39"/>
      <c r="AU86" s="7" t="s">
        <v>61</v>
      </c>
      <c r="AW86" s="7" t="s">
        <v>60</v>
      </c>
      <c r="AX86" s="7" t="s">
        <v>31</v>
      </c>
      <c r="BB86" s="7" t="s">
        <v>62</v>
      </c>
      <c r="BH86" s="13">
        <f t="shared" si="5"/>
        <v>0</v>
      </c>
      <c r="BI86" s="13">
        <f t="shared" si="6"/>
        <v>0</v>
      </c>
      <c r="BJ86" s="13">
        <f t="shared" si="7"/>
        <v>0</v>
      </c>
      <c r="BK86" s="13">
        <f t="shared" si="8"/>
        <v>0</v>
      </c>
      <c r="BL86" s="13">
        <f t="shared" si="9"/>
        <v>0</v>
      </c>
      <c r="BM86" s="7" t="s">
        <v>32</v>
      </c>
      <c r="BN86" s="13">
        <f t="shared" si="10"/>
        <v>0</v>
      </c>
      <c r="BO86" s="7" t="s">
        <v>61</v>
      </c>
      <c r="BP86" s="7" t="s">
        <v>81</v>
      </c>
    </row>
    <row r="87" spans="1:68" s="14" customFormat="1" x14ac:dyDescent="0.3">
      <c r="A87" s="39"/>
      <c r="B87" s="32"/>
      <c r="C87" s="49" t="s">
        <v>4</v>
      </c>
      <c r="D87" s="49" t="s">
        <v>60</v>
      </c>
      <c r="E87" s="66" t="s">
        <v>106</v>
      </c>
      <c r="F87" s="66" t="s">
        <v>111</v>
      </c>
      <c r="G87" s="67" t="s">
        <v>96</v>
      </c>
      <c r="H87" s="49" t="s">
        <v>1</v>
      </c>
      <c r="I87" s="105">
        <v>2</v>
      </c>
      <c r="J87" s="108"/>
      <c r="K87" s="105"/>
      <c r="L87" s="109"/>
      <c r="M87" s="106">
        <f t="shared" ref="M87" si="11">ROUND(L87*I87,2)</f>
        <v>0</v>
      </c>
      <c r="N87" s="51">
        <v>0.21</v>
      </c>
      <c r="O87" s="107">
        <f t="shared" ref="O87" si="12">M87*1.21</f>
        <v>0</v>
      </c>
      <c r="P87" s="78"/>
      <c r="Q87" s="52"/>
      <c r="R87" s="53"/>
      <c r="S87" s="53"/>
      <c r="T87" s="53"/>
      <c r="U87" s="53"/>
      <c r="V87" s="53"/>
      <c r="W87" s="79"/>
      <c r="X87" s="39"/>
      <c r="Y87" s="39"/>
      <c r="AU87" s="7"/>
      <c r="AW87" s="7"/>
      <c r="AX87" s="7"/>
      <c r="BB87" s="7"/>
      <c r="BH87" s="13"/>
      <c r="BI87" s="13"/>
      <c r="BJ87" s="13"/>
      <c r="BK87" s="13"/>
      <c r="BL87" s="13"/>
      <c r="BM87" s="7"/>
      <c r="BN87" s="13"/>
      <c r="BO87" s="7"/>
      <c r="BP87" s="7"/>
    </row>
    <row r="88" spans="1:68" s="1" customFormat="1" x14ac:dyDescent="0.3">
      <c r="A88" s="39"/>
      <c r="B88" s="32"/>
      <c r="C88" s="49" t="s">
        <v>69</v>
      </c>
      <c r="D88" s="49" t="s">
        <v>60</v>
      </c>
      <c r="E88" s="66" t="s">
        <v>102</v>
      </c>
      <c r="F88" s="66" t="s">
        <v>111</v>
      </c>
      <c r="G88" s="67" t="s">
        <v>96</v>
      </c>
      <c r="H88" s="49" t="s">
        <v>1</v>
      </c>
      <c r="I88" s="105">
        <v>4</v>
      </c>
      <c r="J88" s="108"/>
      <c r="K88" s="105"/>
      <c r="L88" s="109"/>
      <c r="M88" s="106">
        <f t="shared" si="0"/>
        <v>0</v>
      </c>
      <c r="N88" s="51">
        <v>0.21</v>
      </c>
      <c r="O88" s="107">
        <f t="shared" si="1"/>
        <v>0</v>
      </c>
      <c r="P88" s="78" t="s">
        <v>1</v>
      </c>
      <c r="Q88" s="52" t="s">
        <v>20</v>
      </c>
      <c r="R88" s="53">
        <v>0</v>
      </c>
      <c r="S88" s="53">
        <f t="shared" si="2"/>
        <v>0</v>
      </c>
      <c r="T88" s="53">
        <v>0</v>
      </c>
      <c r="U88" s="53">
        <f t="shared" si="3"/>
        <v>0</v>
      </c>
      <c r="V88" s="53">
        <v>0</v>
      </c>
      <c r="W88" s="79">
        <f t="shared" si="4"/>
        <v>0</v>
      </c>
      <c r="X88" s="39"/>
      <c r="Y88" s="39"/>
      <c r="AU88" s="7" t="s">
        <v>61</v>
      </c>
      <c r="AW88" s="7" t="s">
        <v>60</v>
      </c>
      <c r="AX88" s="7" t="s">
        <v>31</v>
      </c>
      <c r="BB88" s="7" t="s">
        <v>62</v>
      </c>
      <c r="BH88" s="13">
        <f t="shared" si="5"/>
        <v>0</v>
      </c>
      <c r="BI88" s="13">
        <f t="shared" si="6"/>
        <v>0</v>
      </c>
      <c r="BJ88" s="13">
        <f t="shared" si="7"/>
        <v>0</v>
      </c>
      <c r="BK88" s="13">
        <f t="shared" si="8"/>
        <v>0</v>
      </c>
      <c r="BL88" s="13">
        <f t="shared" si="9"/>
        <v>0</v>
      </c>
      <c r="BM88" s="7" t="s">
        <v>32</v>
      </c>
      <c r="BN88" s="13">
        <f t="shared" si="10"/>
        <v>0</v>
      </c>
      <c r="BO88" s="7" t="s">
        <v>61</v>
      </c>
      <c r="BP88" s="7" t="s">
        <v>82</v>
      </c>
    </row>
    <row r="89" spans="1:68" s="1" customFormat="1" x14ac:dyDescent="0.3">
      <c r="A89" s="39"/>
      <c r="B89" s="32"/>
      <c r="C89" s="49" t="s">
        <v>70</v>
      </c>
      <c r="D89" s="49" t="s">
        <v>60</v>
      </c>
      <c r="E89" s="66" t="s">
        <v>103</v>
      </c>
      <c r="F89" s="66" t="s">
        <v>110</v>
      </c>
      <c r="G89" s="67" t="s">
        <v>98</v>
      </c>
      <c r="H89" s="49" t="s">
        <v>1</v>
      </c>
      <c r="I89" s="105">
        <v>10</v>
      </c>
      <c r="J89" s="108"/>
      <c r="K89" s="105"/>
      <c r="L89" s="109"/>
      <c r="M89" s="106">
        <f t="shared" si="0"/>
        <v>0</v>
      </c>
      <c r="N89" s="51">
        <v>0.21</v>
      </c>
      <c r="O89" s="107">
        <f t="shared" si="1"/>
        <v>0</v>
      </c>
      <c r="P89" s="78" t="s">
        <v>1</v>
      </c>
      <c r="Q89" s="52" t="s">
        <v>20</v>
      </c>
      <c r="R89" s="53">
        <v>0</v>
      </c>
      <c r="S89" s="53">
        <f t="shared" si="2"/>
        <v>0</v>
      </c>
      <c r="T89" s="53">
        <v>0</v>
      </c>
      <c r="U89" s="53">
        <f t="shared" si="3"/>
        <v>0</v>
      </c>
      <c r="V89" s="53">
        <v>0</v>
      </c>
      <c r="W89" s="79">
        <f t="shared" si="4"/>
        <v>0</v>
      </c>
      <c r="X89" s="39"/>
      <c r="Y89" s="39"/>
      <c r="AU89" s="7" t="s">
        <v>61</v>
      </c>
      <c r="AW89" s="7" t="s">
        <v>60</v>
      </c>
      <c r="AX89" s="7" t="s">
        <v>31</v>
      </c>
      <c r="BB89" s="7" t="s">
        <v>62</v>
      </c>
      <c r="BH89" s="13">
        <f t="shared" si="5"/>
        <v>0</v>
      </c>
      <c r="BI89" s="13">
        <f t="shared" si="6"/>
        <v>0</v>
      </c>
      <c r="BJ89" s="13">
        <f t="shared" si="7"/>
        <v>0</v>
      </c>
      <c r="BK89" s="13">
        <f t="shared" si="8"/>
        <v>0</v>
      </c>
      <c r="BL89" s="13">
        <f t="shared" si="9"/>
        <v>0</v>
      </c>
      <c r="BM89" s="7" t="s">
        <v>32</v>
      </c>
      <c r="BN89" s="13">
        <f t="shared" si="10"/>
        <v>0</v>
      </c>
      <c r="BO89" s="7" t="s">
        <v>61</v>
      </c>
      <c r="BP89" s="7" t="s">
        <v>83</v>
      </c>
    </row>
  </sheetData>
  <sheetProtection algorithmName="SHA-512" hashValue="dXC6zDEr8jkGPlf3IJ1xvNAQTiHYf18wvc1rfQMv6jz9dzMO0ETypOIZDU8Zo20vyBAjLuPWO5OAZF8DnNV+Pw==" saltValue="Y2V10iFjDct/uqiTUT43ew==" spinCount="100000" sheet="1" objects="1" scenarios="1"/>
  <autoFilter ref="C75:N89"/>
  <mergeCells count="8">
    <mergeCell ref="E66:I66"/>
    <mergeCell ref="E68:I68"/>
    <mergeCell ref="H1:I1"/>
    <mergeCell ref="E7:I7"/>
    <mergeCell ref="E9:I9"/>
    <mergeCell ref="E24:I24"/>
    <mergeCell ref="E45:I45"/>
    <mergeCell ref="E47:I47"/>
  </mergeCells>
  <hyperlinks>
    <hyperlink ref="G1:H1" location="C2" display="1) Krycí list soupisu"/>
    <hyperlink ref="H1:I1" location="C54" display="2) Rekapitulace"/>
    <hyperlink ref="M1" location="C75" display="3) Soupis prací"/>
    <hyperlink ref="O1:Y1" location="'Rekapitulace stavby'!C2" display="Rekapitulace stavby"/>
  </hyperlinks>
  <pageMargins left="0.58333330000000005" right="0.58333330000000005" top="0.58333330000000005" bottom="0.58333330000000005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03.04 - Osvětlení</vt:lpstr>
      <vt:lpstr>'03.04 - Osvětlení'!Názvy_tisku</vt:lpstr>
      <vt:lpstr>'03.04 - Osvětlení'!Oblast_tisku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Jindra-PC\Jindra</dc:creator>
  <cp:lastModifiedBy>admin</cp:lastModifiedBy>
  <cp:lastPrinted>2019-03-14T09:11:44Z</cp:lastPrinted>
  <dcterms:created xsi:type="dcterms:W3CDTF">2017-02-23T10:26:01Z</dcterms:created>
  <dcterms:modified xsi:type="dcterms:W3CDTF">2019-06-07T11:19:59Z</dcterms:modified>
</cp:coreProperties>
</file>