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v01\Public\INVESTICE\Zámek Pardubice - nová expozice S.K.L.E.M\Veřejné zakázky\VŘ_expozice_zbytek\"/>
    </mc:Choice>
  </mc:AlternateContent>
  <bookViews>
    <workbookView xWindow="0" yWindow="0" windowWidth="23520" windowHeight="10920" tabRatio="500" activeTab="5"/>
  </bookViews>
  <sheets>
    <sheet name="KRYCÍ LIST" sheetId="10" r:id="rId1"/>
    <sheet name="sloupy, pasáž" sheetId="1" r:id="rId2"/>
    <sheet name="závěsný systém" sheetId="6" r:id="rId3"/>
    <sheet name="osvětlení" sheetId="7" r:id="rId4"/>
    <sheet name="AV technika a řízení" sheetId="8" r:id="rId5"/>
    <sheet name="grafika" sheetId="9" r:id="rId6"/>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8" i="1" l="1"/>
  <c r="G7" i="8"/>
  <c r="G8" i="8"/>
  <c r="G9" i="8"/>
  <c r="G10" i="8"/>
  <c r="G11" i="8"/>
  <c r="G12" i="8"/>
  <c r="G13" i="8"/>
  <c r="G9" i="1"/>
  <c r="G10" i="1"/>
  <c r="G11" i="1"/>
  <c r="G12" i="1"/>
  <c r="G13" i="1"/>
  <c r="G14" i="1"/>
  <c r="G15" i="1"/>
  <c r="G16" i="1"/>
  <c r="G17" i="1"/>
  <c r="G18" i="1"/>
  <c r="G19" i="1"/>
  <c r="G9" i="6"/>
  <c r="G8" i="6"/>
  <c r="G6" i="8" l="1"/>
  <c r="G30" i="7"/>
  <c r="G31" i="7"/>
  <c r="G32" i="7"/>
  <c r="G33" i="7"/>
  <c r="G19" i="7"/>
  <c r="G20" i="7"/>
  <c r="G21" i="7"/>
  <c r="G22" i="7"/>
  <c r="G23" i="7"/>
  <c r="G24" i="7"/>
  <c r="G25" i="7"/>
  <c r="G26" i="7"/>
  <c r="G27" i="7"/>
  <c r="G28" i="7"/>
  <c r="G29" i="7"/>
  <c r="G11" i="7"/>
  <c r="G12" i="7"/>
  <c r="G13" i="7"/>
  <c r="G14" i="7"/>
  <c r="G15" i="7"/>
  <c r="G16" i="7"/>
  <c r="G17" i="7"/>
  <c r="G18" i="7"/>
  <c r="G7" i="7"/>
  <c r="G8" i="7"/>
  <c r="G9" i="7"/>
  <c r="G10" i="7"/>
  <c r="G6" i="7"/>
  <c r="F11" i="9" l="1"/>
  <c r="F10" i="9"/>
  <c r="F9" i="9"/>
  <c r="F8" i="9"/>
  <c r="F12" i="9" l="1"/>
  <c r="F11" i="10" s="1"/>
  <c r="G14" i="8"/>
  <c r="F10" i="10" s="1"/>
  <c r="G34" i="7"/>
  <c r="F9" i="10" s="1"/>
  <c r="G10" i="6" l="1"/>
  <c r="F8" i="10" s="1"/>
  <c r="G20" i="1" l="1"/>
  <c r="F7" i="10" l="1"/>
  <c r="F12" i="10" s="1"/>
  <c r="F13" i="10" s="1"/>
  <c r="F14" i="10" s="1"/>
</calcChain>
</file>

<file path=xl/sharedStrings.xml><?xml version="1.0" encoding="utf-8"?>
<sst xmlns="http://schemas.openxmlformats.org/spreadsheetml/2006/main" count="272" uniqueCount="163">
  <si>
    <t>Stavba :</t>
  </si>
  <si>
    <t>Zámek Pardubice</t>
  </si>
  <si>
    <t>Objekt :</t>
  </si>
  <si>
    <t>P.č.</t>
  </si>
  <si>
    <t>Číslo položky</t>
  </si>
  <si>
    <t>Název položky</t>
  </si>
  <si>
    <t>MJ</t>
  </si>
  <si>
    <t>množství</t>
  </si>
  <si>
    <t>cena / MJ</t>
  </si>
  <si>
    <t>celkem (Kč)</t>
  </si>
  <si>
    <t>SL01</t>
  </si>
  <si>
    <t>Sloupy věže z jackel profilů</t>
  </si>
  <si>
    <t>ks</t>
  </si>
  <si>
    <t>SL02</t>
  </si>
  <si>
    <t>SL03</t>
  </si>
  <si>
    <t>SL04</t>
  </si>
  <si>
    <t>PA01</t>
  </si>
  <si>
    <t>Pasáž</t>
  </si>
  <si>
    <t xml:space="preserve">ks </t>
  </si>
  <si>
    <t>Celkem za</t>
  </si>
  <si>
    <t>Vybavení expozice S.K.L.E.M.</t>
  </si>
  <si>
    <t>ZS01</t>
  </si>
  <si>
    <t>Závěsný systém výstavní, lišta 2000 mm, 4 háčky</t>
  </si>
  <si>
    <t>ZS02</t>
  </si>
  <si>
    <t>Závěsný systém výstavní, lišta 3000 mm, 6 háčků</t>
  </si>
  <si>
    <t>RO</t>
  </si>
  <si>
    <t>Rolety  bílé polopropustné, cca 2250 x 1350 mm</t>
  </si>
  <si>
    <t>Závěsné objekty exponáty vč. průhledných krytů</t>
  </si>
  <si>
    <t>05.02_Podrobná specifikace a soupis dodávek vnitřního vybavení a expozice_výkaz výměr</t>
  </si>
  <si>
    <t>05.02.01.01</t>
  </si>
  <si>
    <t>05.02.01.02</t>
  </si>
  <si>
    <t>05.02.01.03</t>
  </si>
  <si>
    <t>05.02.01.04</t>
  </si>
  <si>
    <t>05.02.01.05</t>
  </si>
  <si>
    <t>05.02.01.06</t>
  </si>
  <si>
    <t>IP01</t>
  </si>
  <si>
    <t>05.02.01.07</t>
  </si>
  <si>
    <t>IP04</t>
  </si>
  <si>
    <t>ceny bez DPH 21%</t>
  </si>
  <si>
    <t>ZO01 až ZO03</t>
  </si>
  <si>
    <t>Závěsné objekty na stěně podsvětlené</t>
  </si>
  <si>
    <t>ZO04 až ZO06</t>
  </si>
  <si>
    <t>ZO07, ZO08</t>
  </si>
  <si>
    <t>Závěsné objekty v oknech</t>
  </si>
  <si>
    <t>05.02.01.08</t>
  </si>
  <si>
    <t>skupina 1</t>
  </si>
  <si>
    <t>skupina 5</t>
  </si>
  <si>
    <t>05.02.05.01</t>
  </si>
  <si>
    <t>05.02.05.02</t>
  </si>
  <si>
    <t>poznámka</t>
  </si>
  <si>
    <t>05.02.01.09</t>
  </si>
  <si>
    <t>VT01 až VT06</t>
  </si>
  <si>
    <t>Informační panel včetně potisku</t>
  </si>
  <si>
    <t>Kryt rozvaděče včetně potisku</t>
  </si>
  <si>
    <t>05.03.01_Svítidla a příslušenství_ cenový výkaz výměr</t>
  </si>
  <si>
    <t>Označení dle knihy svítidel</t>
  </si>
  <si>
    <t>cena za kus bez DPH</t>
  </si>
  <si>
    <t>mj</t>
  </si>
  <si>
    <t>počet</t>
  </si>
  <si>
    <t>Celkem bez DPH</t>
  </si>
  <si>
    <t>Poznámka</t>
  </si>
  <si>
    <t>L</t>
  </si>
  <si>
    <t xml:space="preserve">Nosný a napájecí závěsný lištový 3f+DALI systém pro svítidla S3, včetně spojovacích, závěsných a kotvících prvků, umístění a rozměry dle výkresové dokumentace, barevné provedení bílá, lištový systém umožňuje instalaci stávajících refl. lištových svítidel využívaných v expozici Zámku Pardubice  </t>
  </si>
  <si>
    <t>m</t>
  </si>
  <si>
    <t>L1</t>
  </si>
  <si>
    <t xml:space="preserve">Nosný a napájecí lištový systém 3f+DALI systém pro reflektorová svítidla S4, určený pro montáž do konstrukce výstavních sloupů, umístění a rozměry dle výkresové dokumentace, barevné provedení bílá </t>
  </si>
  <si>
    <t>LS</t>
  </si>
  <si>
    <t xml:space="preserve">Lineární svítidlo 24V DC pro podsvícení nástěnných vitráží, Tunable White 2700-6500K, včetně chladícího hliníkového profilu a difusoru, LED 10,5W/m, Ra=80, až 1200lm/m na kanál, elektronický. TW transformátor DALI </t>
  </si>
  <si>
    <t>LV</t>
  </si>
  <si>
    <t>Nosný a napájecí nízkonapěťový lištový DALI systém pro svítidla S1 a S2, včetně spojovacích a kotvících prvků, umístění a rozměry dle výkresové dokumentace, barevné provedení černá, vč. DALI transformátorů</t>
  </si>
  <si>
    <t>S1A</t>
  </si>
  <si>
    <t>Reflektorové směrovatelné svítidlo do lišty "LV" , LED 2W, 180lm, 3000K, Ra=90, L80/B10=50 000 hod, stmívatelné přes DALI, IP20, Optika spot - 14°, SMDC=2, barevné provedení černá, rozměry 19 x 35mm</t>
  </si>
  <si>
    <t>S1B</t>
  </si>
  <si>
    <t>Reflektorové směrovatelné svítidlo do lišty "LV" , LED 2W, 180lm, 3000K, Ra=90, L80/B10=50 000 hod, stmívatelné přes DALI, IP20, Optika medium - 24°, SMDC=2, barevné provedení černá, rozměry 19 x 35mm</t>
  </si>
  <si>
    <t>S2</t>
  </si>
  <si>
    <t>Reflektorové směrovatelné svítidlo do lišty "LV" , LED 7,2W, 600lm, 3000K, Ra=90, L80/B10=50 000 hod, stmívatelné DALI, IP20,  WF - 44°, fresnelova čočka, SMDC=2, barevné prov. černá, rozměry 37 x 64mm</t>
  </si>
  <si>
    <t>S3</t>
  </si>
  <si>
    <t>Reflektorové směrovatelné svítidlo do lišty "L" , LED, 29,6W, 2400lm, 3000K, Ra=97, L80/B10=50 000 hod, manuálně stmívatelné 1-100%, IP20, Optika spot - 12°, SMDC=2, tlakově litý hliník, barevné prov. Bílá, svítidla kompatibilní se stávajícím lištovým systémem v budově Zámku Pardubice</t>
  </si>
  <si>
    <t>S3D</t>
  </si>
  <si>
    <t>Reflektorové směrovatelné svítidlo do lišty "L" , LED, 29,6W, 2400lm, 3000K, Ra=97, L80/B10=50 000 hod, el. DALI předřadník, IP20, Optika spot - 12°, SMDC=2, tlakově litý hliník, barevné prov. Bílá</t>
  </si>
  <si>
    <t>S3D-F</t>
  </si>
  <si>
    <t>Lištové směrovatelné LED svítidlo GOBO, ořezový systém vyzař. světla, LED 21W, 2200lm, 3000K, Ra97, L80/B10=50 000 hod, el. DALI předřadník, IP20, Optika GOBO, SMDC=2, tlakově litý hliník, barevné prov. Bílá</t>
  </si>
  <si>
    <t>S3D-SS</t>
  </si>
  <si>
    <t>Reflektorové směrovatelné svítidlo do lišty "L" , LED, 5,7W, 540lm, 3000K, Ra=90, L80/B10=50 000 hod., el. DALI předřadník, IP20, Optika super spot - 8°, SMDC=2, tlakově litý hliník, barevné prov. Bílá</t>
  </si>
  <si>
    <t>S4</t>
  </si>
  <si>
    <t>Reflektorové směrovatelné svítidlo do lišty "L1/L" , LED, 27W, 3150lm, 3000K, Ra=90, L80/B10=50 000 hod, manuálně stmívatelné 1-100%, IP20, Optika  - 18°, SMDC=2, tlakově litý hliník, barevné prov. Bílá, svítidla kompatibilní se stávajícím lištovým systémem v budově Zámku Pardubice</t>
  </si>
  <si>
    <t>S4-SS</t>
  </si>
  <si>
    <t>Reflektorové směrovatelné svítidlo do lišty "L1/L" , LED, 11W, 850lm, 3000K, Ra=90, L80/B10=50 000 hod, manuálně stmívatelné 1-100%, IP20, Optika  Super Spot 8°, SMDC=2, tlakově litý hliník, barevné prov. Bílá, svítidla kompatibilní se stávajícím lištovým systémem v budově Zámku Pardubice</t>
  </si>
  <si>
    <t>S4D</t>
  </si>
  <si>
    <t>Reflektorové směrovatelné svítidlo do lišty "L1/L" , LED, 27W, 3150lm, 3000K, Ra=90, L80/B10=50 000 hod, el. DALI předřadník, IP20, Optika  - 18°, SMDC=2, tlakově litý hliník, barevné prov. Bílá</t>
  </si>
  <si>
    <t>S4D-SS</t>
  </si>
  <si>
    <t>Reflektorové směrovatelné svítidlo do lišty "L1/L" , LED, 11W, 850lm, 3000K, Ra=90, L80/B10=50 000 hod, el. DALI předřadník, IP20, Optika  Super Spot 8°, SMDC=2, tlakově litý hliník, barevné prov. Bílá</t>
  </si>
  <si>
    <t>S5</t>
  </si>
  <si>
    <t>Nástěnné venkovní svítidlo s difusním krytem, 1xE27 LED, 14W, 3000K, 3600lm, Ra=80, L80/B10=50 000 hod, DALI předřadník, IP54, tlakově litý hliník, barevné provedení bílá, včetně světelného zdroje</t>
  </si>
  <si>
    <t>S6</t>
  </si>
  <si>
    <t>Přisazené refl. směrovatelné svítidlo se základnou, LED 12W, 860lm, 3000K, Ra90, L80/B10 = 49.000 hod, externí el. DALI předřadník, IP20, Optika spot - 12°, SMDC=2, tlakově litý hliník, barevné prov. Bílá</t>
  </si>
  <si>
    <t>S7</t>
  </si>
  <si>
    <t>Vestavné svítidlo směrovatelné, LED 10W, 1200lm, 3000K, Ra90, L80/B10 = 50.000 hod, externí el. DALI předřadník, IP20/23, Optika medium - 26°, SMDC=2, tlakově litý hliník, barevné prov. Bílá</t>
  </si>
  <si>
    <t>P1</t>
  </si>
  <si>
    <t>Výměnný reflektor - medium 20°, určeno pro svítidla S3/S3D</t>
  </si>
  <si>
    <t>P2</t>
  </si>
  <si>
    <t>Výměnný reflektor - flood 38°, určeno pro svítidla S3/S3D</t>
  </si>
  <si>
    <t>P3</t>
  </si>
  <si>
    <t>Výměnný reflektor - Wide flood 46°, určeno pro svítidla S3/S3D</t>
  </si>
  <si>
    <t>P4</t>
  </si>
  <si>
    <t>Směrové klapky, určeno pro svítidla S3/S3D</t>
  </si>
  <si>
    <t>P5</t>
  </si>
  <si>
    <t>Fresnelova čočka pro eliptické vyzařování, určeno pro svítidla S3/S3D</t>
  </si>
  <si>
    <t>P6</t>
  </si>
  <si>
    <t>Výměnný reflektor - flood 32°, určeno pro svítidla S4/S4D</t>
  </si>
  <si>
    <t>P7</t>
  </si>
  <si>
    <t>Výměnný refraktor - medium 10°, určeno pro svítidla S4-SS/S4D-SS</t>
  </si>
  <si>
    <t>P8</t>
  </si>
  <si>
    <t>Výměnný refraktor - flood 26°, určeno pro svítidla S4-SS/S4D-SS</t>
  </si>
  <si>
    <t>P9</t>
  </si>
  <si>
    <t>Výměnný refraktor - medium 38°, určeno pro svítidla S4-SS/S4D-SS</t>
  </si>
  <si>
    <t>p.č.</t>
  </si>
  <si>
    <r>
      <t xml:space="preserve">Popis </t>
    </r>
    <r>
      <rPr>
        <i/>
        <sz val="9"/>
        <rFont val="Calibri"/>
        <family val="2"/>
        <charset val="238"/>
        <scheme val="minor"/>
      </rPr>
      <t>(Technická specifikace svítidel a příslušenství dle knihy svítidel)</t>
    </r>
  </si>
  <si>
    <t>osvětlení</t>
  </si>
  <si>
    <t>05.03.02_AV technika a řídící systém_ cenový výkaz výměr</t>
  </si>
  <si>
    <t xml:space="preserve">Označení </t>
  </si>
  <si>
    <t>Popis (Technická specifikace)</t>
  </si>
  <si>
    <t>Projektor typu DLP se svítivostí 3500lm, rozlišením WXGA s poměrem stran obrazu 16/10. Projektor má světelný zdroj typu laser-led s udávanou životností 20000 hod. . Kontrastní poměr 20000/1 a projekční poměr 1,32 až 1,93/1. Projektor je vybaven následujícími vstupními porty: 1xVGA,2xHDMI,1x C Video, 1x Audio IN/OUT,1xLAN s možností řízení po LAN. Barevnost bílá RAL 9003</t>
  </si>
  <si>
    <t>Atyp – výroba</t>
  </si>
  <si>
    <t>Stropní držák projektoru s regulací nastavení projektoru ve třech osách a s délkou instalační tyče podle požadavků expozice. Vedení přívodních kabelů v noze projektoru. Držák je opatřen bílým komaxitovým nátěrem.</t>
  </si>
  <si>
    <t>Projektor typu DLP se svítivostí 4000lm, rozlišením WXGA s poměrem stran obrazu 16/10. Projektor má světelný zdroj typu laser-led s udávanou životností 20000 hod. . Kontrastní poměr 20000/1 a projekční poměr 1,38 až 2,31/1. Projektor je vybaven následujícími vstupními porty: 1xVGA,2xHDMI,1x C Video, 1x Audio IN/OUT,1xLAN s možností řízení po LAN. Barevnost bílá RAL 9003</t>
  </si>
  <si>
    <t xml:space="preserve">Osmitlačítková klávesnice pro vestavění na stěnu. Klávesnice v barvě bílá RAL 9003, tlačítka standartní. </t>
  </si>
  <si>
    <t>Drobný instalační materiál včetně propojovacích kabelů</t>
  </si>
  <si>
    <t>Instalace AV techniky + programování DALI , řídícího systému a jednotlivých spínacích jednotek v silovém rozvaděči . Programování jednotlivých tlačítek ovládací klávesnice podle požadavku provozovatele expozice. Tvorba časového řízení expozice podle kalendáře. Instalace dodaných videopodkladů do playerů projekcí.</t>
  </si>
  <si>
    <t>AV technika a řídící systém</t>
  </si>
  <si>
    <t xml:space="preserve">Celkem za </t>
  </si>
  <si>
    <t>05.04_Grafické zpracování expozičních prvků_výkaz výměr</t>
  </si>
  <si>
    <t>Poznámky</t>
  </si>
  <si>
    <t>05.04.01</t>
  </si>
  <si>
    <t>Potisknuté čiré plexi / 6mm, 120x70mm, šedá barva ze spodní strany včetně sazby, produkce a kontroly před tiskem</t>
  </si>
  <si>
    <t>05.04.02</t>
  </si>
  <si>
    <t xml:space="preserve">Potisknuté čiré plexi / 6mm, 120x70mm, šedá barva ze spodní strany +
samolepka bílá nebo šedá včetně sazby, produkce a kontroly před tiskem
</t>
  </si>
  <si>
    <t>05.04.05</t>
  </si>
  <si>
    <t>Potisk desky s informacemi o expozici 2600x1600 mm oboustranně UV tisk - technologie FUJI Acuity, vysoké rozlišení a velmi odolný inkoust, který drží na každém povrchu</t>
  </si>
  <si>
    <t>05.04.06</t>
  </si>
  <si>
    <t>Sazba a předtisková příprava podkladů pro výrobu úvodního panelu, vetně produkce a kontroly na místě</t>
  </si>
  <si>
    <t>celkem</t>
  </si>
  <si>
    <t xml:space="preserve">ceny bez DPH% </t>
  </si>
  <si>
    <t>REKAPITULACE ZAKÁZKY</t>
  </si>
  <si>
    <t>celky</t>
  </si>
  <si>
    <t xml:space="preserve">sloupy,pasáž </t>
  </si>
  <si>
    <t>závěsný systém</t>
  </si>
  <si>
    <t>AV technika a řízení</t>
  </si>
  <si>
    <t>grafika</t>
  </si>
  <si>
    <t>Cena bez DPH</t>
  </si>
  <si>
    <t>DPH základní 21%</t>
  </si>
  <si>
    <t>Cena s DPH</t>
  </si>
  <si>
    <t>Poznámka: Položky musí obsahovat veškeré náklady na jejich realizaci, dopravu na místo montáže a umístění v rozsahu daném projektovou dokumentací, smlouvou o dílo a obecně závaznými předpisy. Musí obsahovat veškeré náklady na ochranu stávajících konstrukcí. Cena obsahuje veškeré vedlejší náklady dle požadavků smlouvy dílo např. pojištění apod. Náklady na stavební přípomoce nad rámec poskytnuté projektové dokumentace budou obsaženy v nabídkové ceně.</t>
  </si>
  <si>
    <t>kpl</t>
  </si>
  <si>
    <t>Multimediální player určený pro přehrávání videí do rozlišení 1080p60. Podporované kodeky videosignálu – H265, H264-Mpeg 4,Mpeg 2 a Mpeg 1. Podporované audioformáty: MP3,MP2,AAC a WAV.Player je opatřen 12 pinovým GPIO konektorem pro podporu přímé volby tracků. Výstupními konektory jsou HDMI + 3,5jack a pro dálkovou správu LAN. Interní řídící software včetně požadovaných DAT uložen na mikro SD, která je součástí dodávky</t>
  </si>
  <si>
    <t xml:space="preserve">Poznámka: Položky musí obsahovat veškeré náklady na jejich realizaci, dopravu na místo montáže a umístění v rozsahu daném projektovou dokumentací, smlouvou o dílo a obecně závaznými předpisy. Musí obsahovat veškeré náklady na ochranu stávajících konstrukcí. Cena obsahuje veškeré vedlejší náklady dle požadavků smlouvy dílo. </t>
  </si>
  <si>
    <t>Doplnit označení výrobku</t>
  </si>
  <si>
    <t>Stávající vitríny - úprava, přesun</t>
  </si>
  <si>
    <t>Poznámka: Položky musí obsahovat veškeré náklady na jejich realizaci (včetně vzorků, dokumentací apod), dopravu na místo montáže a umístění v rozsahu daném projektovou dokumentací, smlouvou o dílo a obecně závaznými předpisy. Musí obsahovat veškeré náklady na ochranu stávajících konstrukcí. Cena obsahuje veškeré vedlejší náklady dle požadavků smlouvy dílo např. pojištění apod. Náklady na stavební a další řemeslné přípomoce nad rámec poskytnuté projektové dokumentace budou obsaženy v nabídkové ceně.</t>
  </si>
  <si>
    <t>Montáž včetně revize svítidel a lištových systémů  včetně dodávky a montáže nezbytné kabeláže v expozičních prvcích na připravené vývody, doprava materiálu a osob, odborné nasvícení expozice ve spolupráci s kurátorem a architektem</t>
  </si>
  <si>
    <t>Poznámka: Položky musí obsahovat veškeré náklady na jejich realizaci, dopravu na místo montáže a umístění v rozsahu daném projektovou dokumentací, smlouvou o dílo a obecně závaznými předpisy. Musí obsahovat veškeré náklady na ochranu stávajících konstrukcí. Cena obsahuje veškeré vedlejší náklady dle požadavků smlouvy dílo např. pojištění apod. Náklady na stavební a jiné řemeslné přípomoce nad rámec poskytnuté projektové dokumentace budou obsaženy v nabídkové ceně. Konečný rozsah dodávky bude odpovídat konkrétním dodaným a zabudovaným komponentům.</t>
  </si>
  <si>
    <t>Poznámka: Celková cena musí obsahovat veškeré náklady na realizaci díla (včetně vzorků, dokumentací apod), dopravu na místo montáže a umístění v rozsahu daném projektovou dokumentací, smlouvou o dílo a obecně závaznými předpisy. Musí obsahovat veškeré náklady na ochranu stávajících konstrukcí. Cena obsahuje veškeré vedlejší náklady dle požadavků smlouvy dílo např. pojištění apod. Náklady na stavební a další řemeslné přípomoce a průzkumy nad rámec poskytnuté projektové dokumentace budou obsaženy v celkové nabídkové ceně.</t>
  </si>
  <si>
    <t>Dodavatel je povinnen vyplnit veškeré barevně označené buňky.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</si>
</sst>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č&quot;_-;\-* #,##0\ &quot;Kč&quot;_-;_-* &quot;-&quot;\ &quot;Kč&quot;_-;_-@_-"/>
    <numFmt numFmtId="44" formatCode="_-* #,##0.00\ &quot;Kč&quot;_-;\-* #,##0.00\ &quot;Kč&quot;_-;_-* &quot;-&quot;??\ &quot;Kč&quot;_-;_-@_-"/>
    <numFmt numFmtId="164" formatCode="#,##0\ &quot;Kč&quot;"/>
  </numFmts>
  <fonts count="23">
    <font>
      <sz val="11"/>
      <color rgb="FF000000"/>
      <name val="Calibri"/>
      <family val="2"/>
      <charset val="1"/>
    </font>
    <font>
      <sz val="10"/>
      <name val="Arial CE"/>
      <charset val="1"/>
    </font>
    <font>
      <sz val="10"/>
      <name val="Arial"/>
      <family val="2"/>
      <charset val="238"/>
    </font>
    <font>
      <b/>
      <u/>
      <sz val="10"/>
      <name val="Arial"/>
      <family val="2"/>
      <charset val="238"/>
    </font>
    <font>
      <u/>
      <sz val="10"/>
      <name val="Arial"/>
      <family val="2"/>
      <charset val="238"/>
    </font>
    <font>
      <b/>
      <sz val="12"/>
      <name val="Calibri"/>
      <family val="2"/>
      <charset val="238"/>
      <scheme val="minor"/>
    </font>
    <font>
      <b/>
      <u/>
      <sz val="12"/>
      <name val="Calibri"/>
      <family val="2"/>
      <charset val="238"/>
      <scheme val="minor"/>
    </font>
    <font>
      <sz val="10"/>
      <name val="Calibri"/>
      <family val="2"/>
      <charset val="238"/>
      <scheme val="minor"/>
    </font>
    <font>
      <b/>
      <sz val="10"/>
      <name val="Calibri"/>
      <family val="2"/>
      <charset val="238"/>
      <scheme val="minor"/>
    </font>
    <font>
      <sz val="9"/>
      <name val="Calibri"/>
      <family val="2"/>
      <charset val="238"/>
      <scheme val="minor"/>
    </font>
    <font>
      <sz val="10"/>
      <color rgb="FF000000"/>
      <name val="Calibri"/>
      <family val="2"/>
      <charset val="1"/>
    </font>
    <font>
      <b/>
      <i/>
      <sz val="9"/>
      <name val="Calibri"/>
      <family val="2"/>
      <charset val="238"/>
      <scheme val="minor"/>
    </font>
    <font>
      <b/>
      <sz val="9"/>
      <name val="Calibri"/>
      <family val="2"/>
      <charset val="238"/>
      <scheme val="minor"/>
    </font>
    <font>
      <b/>
      <i/>
      <sz val="10"/>
      <name val="MS Sans Serif"/>
      <charset val="238"/>
    </font>
    <font>
      <sz val="9"/>
      <color rgb="FF000000"/>
      <name val="Calibri"/>
      <family val="2"/>
      <charset val="238"/>
      <scheme val="minor"/>
    </font>
    <font>
      <i/>
      <sz val="9"/>
      <name val="Calibri"/>
      <family val="2"/>
      <charset val="238"/>
      <scheme val="minor"/>
    </font>
    <font>
      <sz val="9"/>
      <color rgb="FF000000"/>
      <name val="Calibri"/>
      <family val="2"/>
      <charset val="1"/>
    </font>
    <font>
      <b/>
      <sz val="9"/>
      <name val="MS Sans Serif"/>
      <charset val="238"/>
    </font>
    <font>
      <b/>
      <i/>
      <sz val="9"/>
      <name val="MS Sans Serif"/>
      <charset val="238"/>
    </font>
    <font>
      <sz val="9"/>
      <color rgb="FF000000"/>
      <name val="Calibri"/>
      <family val="2"/>
      <charset val="238"/>
    </font>
    <font>
      <b/>
      <i/>
      <sz val="9"/>
      <color rgb="FF000000"/>
      <name val="Calibri"/>
      <family val="2"/>
      <charset val="238"/>
    </font>
    <font>
      <b/>
      <sz val="11"/>
      <color rgb="FF000000"/>
      <name val="Calibri"/>
      <family val="2"/>
      <charset val="238"/>
    </font>
    <font>
      <b/>
      <i/>
      <sz val="11"/>
      <color rgb="FF000000"/>
      <name val="Calibri"/>
      <family val="2"/>
      <charset val="238"/>
    </font>
  </fonts>
  <fills count="8">
    <fill>
      <patternFill patternType="none"/>
    </fill>
    <fill>
      <patternFill patternType="gray125"/>
    </fill>
    <fill>
      <patternFill patternType="solid">
        <fgColor rgb="FFC0C0C0"/>
        <bgColor rgb="FFCCCCFF"/>
      </patternFill>
    </fill>
    <fill>
      <patternFill patternType="solid">
        <fgColor theme="6"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FFFF00"/>
        <bgColor indexed="64"/>
      </patternFill>
    </fill>
  </fills>
  <borders count="27">
    <border>
      <left/>
      <right/>
      <top/>
      <bottom/>
      <diagonal/>
    </border>
    <border>
      <left style="double">
        <color auto="1"/>
      </left>
      <right style="thin">
        <color auto="1"/>
      </right>
      <top style="double">
        <color auto="1"/>
      </top>
      <bottom/>
      <diagonal/>
    </border>
    <border>
      <left/>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bottom style="double">
        <color auto="1"/>
      </bottom>
      <diagonal/>
    </border>
    <border>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39">
    <xf numFmtId="0" fontId="0" fillId="0" borderId="0" xfId="0"/>
    <xf numFmtId="0" fontId="2" fillId="0" borderId="0" xfId="1" applyFont="1"/>
    <xf numFmtId="0" fontId="3" fillId="0" borderId="0" xfId="1" applyFont="1" applyAlignment="1">
      <alignment horizontal="center"/>
    </xf>
    <xf numFmtId="0" fontId="4" fillId="0" borderId="0" xfId="1" applyFont="1" applyAlignment="1">
      <alignment horizontal="center"/>
    </xf>
    <xf numFmtId="0" fontId="4" fillId="0" borderId="0" xfId="1" applyFont="1" applyAlignment="1">
      <alignment horizontal="right"/>
    </xf>
    <xf numFmtId="49" fontId="8" fillId="0" borderId="2" xfId="1" applyNumberFormat="1" applyFont="1" applyBorder="1"/>
    <xf numFmtId="0" fontId="7" fillId="0" borderId="2" xfId="1" applyFont="1" applyBorder="1"/>
    <xf numFmtId="0" fontId="9" fillId="0" borderId="3" xfId="1" applyFont="1" applyBorder="1" applyAlignment="1">
      <alignment horizontal="right"/>
    </xf>
    <xf numFmtId="49" fontId="7" fillId="0" borderId="2" xfId="1" applyNumberFormat="1" applyFont="1" applyBorder="1" applyAlignment="1">
      <alignment horizontal="left"/>
    </xf>
    <xf numFmtId="49" fontId="8" fillId="0" borderId="6" xfId="1" applyNumberFormat="1" applyFont="1" applyBorder="1"/>
    <xf numFmtId="0" fontId="7" fillId="0" borderId="6" xfId="1" applyFont="1" applyBorder="1"/>
    <xf numFmtId="0" fontId="9" fillId="0" borderId="0" xfId="1" applyFont="1"/>
    <xf numFmtId="0" fontId="7" fillId="0" borderId="0" xfId="1" applyFont="1"/>
    <xf numFmtId="0" fontId="7" fillId="0" borderId="0" xfId="1" applyFont="1" applyAlignment="1">
      <alignment horizontal="right"/>
    </xf>
    <xf numFmtId="0" fontId="7" fillId="0" borderId="0" xfId="1" applyFont="1" applyAlignment="1"/>
    <xf numFmtId="49" fontId="9" fillId="2" borderId="8" xfId="1" applyNumberFormat="1" applyFont="1" applyFill="1" applyBorder="1"/>
    <xf numFmtId="0" fontId="9" fillId="2" borderId="9" xfId="1" applyFont="1" applyFill="1" applyBorder="1" applyAlignment="1">
      <alignment horizontal="center"/>
    </xf>
    <xf numFmtId="0" fontId="9" fillId="2" borderId="8" xfId="1" applyFont="1" applyFill="1" applyBorder="1" applyAlignment="1">
      <alignment horizontal="center"/>
    </xf>
    <xf numFmtId="0" fontId="10" fillId="0" borderId="0" xfId="0" applyFont="1" applyAlignment="1">
      <alignment horizontal="right"/>
    </xf>
    <xf numFmtId="49" fontId="9" fillId="0" borderId="12" xfId="1" applyNumberFormat="1" applyFont="1" applyBorder="1" applyAlignment="1">
      <alignment horizontal="center" vertical="top"/>
    </xf>
    <xf numFmtId="49" fontId="9" fillId="0" borderId="12" xfId="1" applyNumberFormat="1" applyFont="1" applyBorder="1" applyAlignment="1">
      <alignment horizontal="left" vertical="top"/>
    </xf>
    <xf numFmtId="0" fontId="9" fillId="0" borderId="12" xfId="1" applyFont="1" applyBorder="1" applyAlignment="1">
      <alignment vertical="top" wrapText="1"/>
    </xf>
    <xf numFmtId="49" fontId="9" fillId="0" borderId="12" xfId="1" applyNumberFormat="1" applyFont="1" applyBorder="1" applyAlignment="1">
      <alignment horizontal="center" shrinkToFit="1"/>
    </xf>
    <xf numFmtId="4" fontId="9" fillId="0" borderId="12" xfId="1" applyNumberFormat="1" applyFont="1" applyBorder="1" applyAlignment="1">
      <alignment horizontal="right"/>
    </xf>
    <xf numFmtId="4" fontId="9" fillId="0" borderId="12" xfId="1" applyNumberFormat="1" applyFont="1" applyBorder="1"/>
    <xf numFmtId="49" fontId="11" fillId="2" borderId="8" xfId="1" applyNumberFormat="1" applyFont="1" applyFill="1" applyBorder="1" applyAlignment="1">
      <alignment horizontal="left"/>
    </xf>
    <xf numFmtId="0" fontId="11" fillId="2" borderId="10" xfId="1" applyFont="1" applyFill="1" applyBorder="1"/>
    <xf numFmtId="0" fontId="9" fillId="2" borderId="11" xfId="1" applyFont="1" applyFill="1" applyBorder="1" applyAlignment="1">
      <alignment horizontal="center"/>
    </xf>
    <xf numFmtId="4" fontId="9" fillId="2" borderId="11" xfId="1" applyNumberFormat="1" applyFont="1" applyFill="1" applyBorder="1" applyAlignment="1">
      <alignment horizontal="right"/>
    </xf>
    <xf numFmtId="4" fontId="9" fillId="2" borderId="9" xfId="1" applyNumberFormat="1" applyFont="1" applyFill="1" applyBorder="1" applyAlignment="1">
      <alignment horizontal="right"/>
    </xf>
    <xf numFmtId="4" fontId="12" fillId="2" borderId="8" xfId="1" applyNumberFormat="1" applyFont="1" applyFill="1" applyBorder="1"/>
    <xf numFmtId="0" fontId="0" fillId="0" borderId="4" xfId="0" applyBorder="1"/>
    <xf numFmtId="0" fontId="0" fillId="0" borderId="14" xfId="0" applyBorder="1"/>
    <xf numFmtId="0" fontId="0" fillId="0" borderId="8" xfId="0" applyBorder="1"/>
    <xf numFmtId="0" fontId="0" fillId="0" borderId="0" xfId="0" applyBorder="1"/>
    <xf numFmtId="0" fontId="5" fillId="0" borderId="0" xfId="0" applyFont="1"/>
    <xf numFmtId="0" fontId="13" fillId="0" borderId="0" xfId="0" applyFont="1"/>
    <xf numFmtId="0" fontId="14" fillId="0" borderId="19" xfId="0" applyFont="1" applyBorder="1" applyAlignment="1">
      <alignment horizontal="left" vertical="top"/>
    </xf>
    <xf numFmtId="0" fontId="14" fillId="0" borderId="8" xfId="0" applyFont="1" applyBorder="1" applyAlignment="1">
      <alignment horizontal="left" vertical="top"/>
    </xf>
    <xf numFmtId="0" fontId="14" fillId="0" borderId="8" xfId="0" applyFont="1" applyBorder="1" applyAlignment="1">
      <alignment horizontal="left" vertical="top" wrapText="1"/>
    </xf>
    <xf numFmtId="0" fontId="14" fillId="0" borderId="8" xfId="0" applyFont="1" applyBorder="1"/>
    <xf numFmtId="42" fontId="14" fillId="0" borderId="10" xfId="0" applyNumberFormat="1" applyFont="1" applyBorder="1"/>
    <xf numFmtId="0" fontId="14" fillId="0" borderId="20" xfId="0" applyFont="1" applyBorder="1"/>
    <xf numFmtId="0" fontId="14" fillId="0" borderId="8" xfId="0" applyFont="1" applyFill="1" applyBorder="1" applyAlignment="1">
      <alignment horizontal="left" vertical="top"/>
    </xf>
    <xf numFmtId="0" fontId="14" fillId="3" borderId="18" xfId="0" applyFont="1" applyFill="1" applyBorder="1"/>
    <xf numFmtId="0" fontId="9" fillId="3" borderId="15" xfId="0" applyFont="1" applyFill="1" applyBorder="1" applyAlignment="1">
      <alignment wrapText="1"/>
    </xf>
    <xf numFmtId="0" fontId="9" fillId="3" borderId="16" xfId="0" applyFont="1" applyFill="1" applyBorder="1" applyAlignment="1">
      <alignment wrapText="1"/>
    </xf>
    <xf numFmtId="0" fontId="9" fillId="3" borderId="16" xfId="0" applyFont="1" applyFill="1" applyBorder="1"/>
    <xf numFmtId="164" fontId="9" fillId="3" borderId="16" xfId="0" applyNumberFormat="1" applyFont="1" applyFill="1" applyBorder="1" applyAlignment="1">
      <alignment horizontal="right" wrapText="1"/>
    </xf>
    <xf numFmtId="0" fontId="9" fillId="3" borderId="16" xfId="0" applyFont="1" applyFill="1" applyBorder="1" applyAlignment="1">
      <alignment horizontal="right"/>
    </xf>
    <xf numFmtId="0" fontId="9" fillId="3" borderId="17" xfId="0" applyFont="1" applyFill="1" applyBorder="1" applyAlignment="1">
      <alignment horizontal="right" wrapText="1"/>
    </xf>
    <xf numFmtId="0" fontId="0" fillId="0" borderId="0" xfId="0" applyAlignment="1">
      <alignment horizontal="right"/>
    </xf>
    <xf numFmtId="42" fontId="14" fillId="0" borderId="8" xfId="0" applyNumberFormat="1" applyFont="1" applyBorder="1" applyAlignment="1">
      <alignment horizontal="right"/>
    </xf>
    <xf numFmtId="0" fontId="16" fillId="0" borderId="0" xfId="0" applyFont="1"/>
    <xf numFmtId="0" fontId="18" fillId="0" borderId="0" xfId="0" applyFont="1"/>
    <xf numFmtId="0" fontId="16" fillId="0" borderId="19" xfId="0" applyFont="1" applyBorder="1" applyAlignment="1">
      <alignment horizontal="left" vertical="top"/>
    </xf>
    <xf numFmtId="0" fontId="16" fillId="0" borderId="8" xfId="0" applyFont="1" applyBorder="1" applyAlignment="1">
      <alignment horizontal="left" vertical="top"/>
    </xf>
    <xf numFmtId="0" fontId="16" fillId="0" borderId="8" xfId="0" applyFont="1" applyBorder="1" applyAlignment="1">
      <alignment horizontal="left" vertical="top" wrapText="1"/>
    </xf>
    <xf numFmtId="42" fontId="16" fillId="0" borderId="8" xfId="0" applyNumberFormat="1" applyFont="1" applyBorder="1"/>
    <xf numFmtId="0" fontId="16" fillId="0" borderId="8" xfId="0" applyFont="1" applyBorder="1"/>
    <xf numFmtId="42" fontId="16" fillId="0" borderId="10" xfId="0" applyNumberFormat="1" applyFont="1" applyBorder="1"/>
    <xf numFmtId="0" fontId="16" fillId="0" borderId="20" xfId="0" applyFont="1" applyBorder="1"/>
    <xf numFmtId="0" fontId="7" fillId="0" borderId="13" xfId="1" applyFont="1" applyBorder="1"/>
    <xf numFmtId="0" fontId="14" fillId="0" borderId="21" xfId="0" applyFont="1" applyBorder="1" applyAlignment="1">
      <alignment horizontal="left" vertical="top"/>
    </xf>
    <xf numFmtId="0" fontId="14" fillId="0" borderId="12" xfId="0" applyFont="1" applyBorder="1" applyAlignment="1">
      <alignment horizontal="left" vertical="top"/>
    </xf>
    <xf numFmtId="0" fontId="14" fillId="0" borderId="12" xfId="0" applyFont="1" applyBorder="1" applyAlignment="1">
      <alignment horizontal="left" vertical="top" wrapText="1"/>
    </xf>
    <xf numFmtId="42" fontId="14" fillId="0" borderId="12" xfId="0" applyNumberFormat="1" applyFont="1" applyBorder="1" applyAlignment="1">
      <alignment horizontal="right"/>
    </xf>
    <xf numFmtId="0" fontId="14" fillId="0" borderId="12" xfId="0" applyFont="1" applyBorder="1"/>
    <xf numFmtId="0" fontId="14" fillId="0" borderId="22" xfId="0" applyFont="1" applyBorder="1"/>
    <xf numFmtId="0" fontId="14" fillId="3" borderId="8" xfId="0" applyFont="1" applyFill="1" applyBorder="1"/>
    <xf numFmtId="0" fontId="11" fillId="3" borderId="8" xfId="0" applyFont="1" applyFill="1" applyBorder="1"/>
    <xf numFmtId="0" fontId="12" fillId="3" borderId="8" xfId="0" applyFont="1" applyFill="1" applyBorder="1"/>
    <xf numFmtId="0" fontId="12" fillId="3" borderId="8" xfId="0" applyFont="1" applyFill="1" applyBorder="1" applyAlignment="1">
      <alignment horizontal="right"/>
    </xf>
    <xf numFmtId="42" fontId="12" fillId="3" borderId="8" xfId="0" applyNumberFormat="1" applyFont="1" applyFill="1" applyBorder="1"/>
    <xf numFmtId="0" fontId="16" fillId="0" borderId="21" xfId="0" applyFont="1" applyBorder="1" applyAlignment="1">
      <alignment horizontal="left" vertical="top"/>
    </xf>
    <xf numFmtId="0" fontId="16" fillId="0" borderId="12" xfId="0" applyFont="1" applyFill="1" applyBorder="1" applyAlignment="1">
      <alignment horizontal="left" vertical="top"/>
    </xf>
    <xf numFmtId="0" fontId="16" fillId="0" borderId="12" xfId="0" applyFont="1" applyBorder="1" applyAlignment="1">
      <alignment horizontal="left" vertical="top" wrapText="1"/>
    </xf>
    <xf numFmtId="42" fontId="16" fillId="0" borderId="12" xfId="0" applyNumberFormat="1" applyFont="1" applyBorder="1"/>
    <xf numFmtId="0" fontId="16" fillId="0" borderId="12" xfId="0" applyFont="1" applyBorder="1"/>
    <xf numFmtId="0" fontId="16" fillId="0" borderId="22" xfId="0" applyFont="1" applyBorder="1"/>
    <xf numFmtId="0" fontId="16" fillId="3" borderId="8" xfId="0" applyFont="1" applyFill="1" applyBorder="1"/>
    <xf numFmtId="0" fontId="17" fillId="3" borderId="8" xfId="0" applyFont="1" applyFill="1" applyBorder="1"/>
    <xf numFmtId="42" fontId="17" fillId="3" borderId="8" xfId="0" applyNumberFormat="1" applyFont="1" applyFill="1" applyBorder="1"/>
    <xf numFmtId="0" fontId="16" fillId="4" borderId="8" xfId="0" applyFont="1" applyFill="1" applyBorder="1"/>
    <xf numFmtId="0" fontId="14" fillId="4" borderId="8" xfId="0" applyFont="1" applyFill="1" applyBorder="1"/>
    <xf numFmtId="0" fontId="20" fillId="3" borderId="8" xfId="0" applyFont="1" applyFill="1" applyBorder="1"/>
    <xf numFmtId="0" fontId="9" fillId="0" borderId="1" xfId="1" applyFont="1" applyBorder="1" applyAlignment="1">
      <alignment horizontal="center"/>
    </xf>
    <xf numFmtId="49" fontId="12" fillId="0" borderId="2" xfId="1" applyNumberFormat="1" applyFont="1" applyBorder="1"/>
    <xf numFmtId="0" fontId="9" fillId="0" borderId="2" xfId="1" applyFont="1" applyBorder="1"/>
    <xf numFmtId="49" fontId="9" fillId="0" borderId="2" xfId="1" applyNumberFormat="1" applyFont="1" applyBorder="1" applyAlignment="1">
      <alignment horizontal="left"/>
    </xf>
    <xf numFmtId="0" fontId="19" fillId="0" borderId="4" xfId="0" applyFont="1" applyBorder="1"/>
    <xf numFmtId="49" fontId="9" fillId="0" borderId="5" xfId="1" applyNumberFormat="1" applyFont="1" applyBorder="1" applyAlignment="1">
      <alignment horizontal="center"/>
    </xf>
    <xf numFmtId="49" fontId="12" fillId="0" borderId="6" xfId="1" applyNumberFormat="1" applyFont="1" applyBorder="1"/>
    <xf numFmtId="0" fontId="9" fillId="0" borderId="6" xfId="1" applyFont="1" applyBorder="1"/>
    <xf numFmtId="0" fontId="19" fillId="0" borderId="14" xfId="0" applyFont="1" applyBorder="1"/>
    <xf numFmtId="0" fontId="9" fillId="0" borderId="0" xfId="1" applyFont="1" applyAlignment="1">
      <alignment horizontal="right"/>
    </xf>
    <xf numFmtId="0" fontId="9" fillId="0" borderId="0" xfId="1" applyFont="1" applyAlignment="1"/>
    <xf numFmtId="0" fontId="19" fillId="0" borderId="0" xfId="0" applyFont="1"/>
    <xf numFmtId="0" fontId="19" fillId="0" borderId="8" xfId="0" applyFont="1" applyBorder="1"/>
    <xf numFmtId="0" fontId="19" fillId="0" borderId="0" xfId="0" applyFont="1" applyAlignment="1">
      <alignment horizontal="center"/>
    </xf>
    <xf numFmtId="0" fontId="0" fillId="5" borderId="0" xfId="0" applyFill="1"/>
    <xf numFmtId="0" fontId="22" fillId="5" borderId="0" xfId="0" applyFont="1" applyFill="1" applyAlignment="1">
      <alignment horizontal="right"/>
    </xf>
    <xf numFmtId="0" fontId="0" fillId="0" borderId="11" xfId="0" applyBorder="1"/>
    <xf numFmtId="0" fontId="7" fillId="0" borderId="1" xfId="1" applyFont="1" applyBorder="1" applyAlignment="1">
      <alignment horizontal="center"/>
    </xf>
    <xf numFmtId="49" fontId="7" fillId="0" borderId="5" xfId="1" applyNumberFormat="1" applyFont="1" applyBorder="1" applyAlignment="1">
      <alignment horizontal="center"/>
    </xf>
    <xf numFmtId="0" fontId="8" fillId="0" borderId="7" xfId="1" applyFont="1" applyBorder="1" applyAlignment="1">
      <alignment horizontal="right" shrinkToFit="1"/>
    </xf>
    <xf numFmtId="0" fontId="8" fillId="0" borderId="13" xfId="1" applyFont="1" applyBorder="1" applyAlignment="1">
      <alignment horizontal="right" shrinkToFit="1"/>
    </xf>
    <xf numFmtId="0" fontId="0" fillId="0" borderId="10" xfId="0" applyBorder="1" applyAlignment="1">
      <alignment horizontal="right"/>
    </xf>
    <xf numFmtId="0" fontId="0" fillId="0" borderId="11" xfId="0" applyBorder="1" applyAlignment="1">
      <alignment horizontal="right"/>
    </xf>
    <xf numFmtId="49" fontId="9" fillId="2" borderId="10" xfId="1" applyNumberFormat="1" applyFont="1" applyFill="1" applyBorder="1" applyAlignment="1">
      <alignment horizontal="center"/>
    </xf>
    <xf numFmtId="49" fontId="9" fillId="2" borderId="11" xfId="1" applyNumberFormat="1" applyFont="1" applyFill="1" applyBorder="1" applyAlignment="1">
      <alignment horizontal="center"/>
    </xf>
    <xf numFmtId="0" fontId="9" fillId="2" borderId="11" xfId="1" applyFont="1" applyFill="1" applyBorder="1" applyAlignment="1">
      <alignment horizontal="center"/>
    </xf>
    <xf numFmtId="0" fontId="9" fillId="2" borderId="9" xfId="1" applyFont="1" applyFill="1" applyBorder="1" applyAlignment="1">
      <alignment horizontal="center"/>
    </xf>
    <xf numFmtId="44" fontId="0" fillId="0" borderId="10" xfId="0" applyNumberFormat="1" applyBorder="1" applyAlignment="1">
      <alignment horizontal="right"/>
    </xf>
    <xf numFmtId="44" fontId="0" fillId="0" borderId="11" xfId="0" applyNumberFormat="1" applyBorder="1" applyAlignment="1">
      <alignment horizontal="right"/>
    </xf>
    <xf numFmtId="44" fontId="0" fillId="0" borderId="9" xfId="0" applyNumberFormat="1" applyBorder="1" applyAlignment="1">
      <alignment horizontal="right"/>
    </xf>
    <xf numFmtId="0" fontId="0" fillId="0" borderId="0" xfId="0" applyAlignment="1">
      <alignment horizontal="right"/>
    </xf>
    <xf numFmtId="44" fontId="0" fillId="0" borderId="23" xfId="0" applyNumberFormat="1" applyBorder="1" applyAlignment="1">
      <alignment horizontal="right"/>
    </xf>
    <xf numFmtId="44" fontId="0" fillId="0" borderId="0" xfId="0" applyNumberFormat="1" applyAlignment="1">
      <alignment horizontal="right"/>
    </xf>
    <xf numFmtId="44" fontId="21" fillId="5" borderId="24" xfId="0" applyNumberFormat="1" applyFont="1" applyFill="1" applyBorder="1" applyAlignment="1">
      <alignment horizontal="right"/>
    </xf>
    <xf numFmtId="44" fontId="21" fillId="5" borderId="25" xfId="0" applyNumberFormat="1" applyFont="1" applyFill="1" applyBorder="1" applyAlignment="1">
      <alignment horizontal="right"/>
    </xf>
    <xf numFmtId="44" fontId="21" fillId="5" borderId="26" xfId="0" applyNumberFormat="1" applyFont="1" applyFill="1" applyBorder="1" applyAlignment="1">
      <alignment horizontal="right"/>
    </xf>
    <xf numFmtId="0" fontId="5" fillId="0" borderId="0" xfId="1" applyFont="1" applyBorder="1" applyAlignment="1">
      <alignment horizontal="left"/>
    </xf>
    <xf numFmtId="0" fontId="6" fillId="0" borderId="0" xfId="1" applyFont="1" applyBorder="1" applyAlignment="1">
      <alignment horizontal="left"/>
    </xf>
    <xf numFmtId="0" fontId="7" fillId="0" borderId="7" xfId="1" applyFont="1" applyBorder="1" applyAlignment="1">
      <alignment horizontal="center" shrinkToFit="1"/>
    </xf>
    <xf numFmtId="0" fontId="7" fillId="0" borderId="13" xfId="1" applyFont="1" applyBorder="1" applyAlignment="1">
      <alignment horizontal="center" shrinkToFit="1"/>
    </xf>
    <xf numFmtId="0" fontId="16" fillId="6" borderId="0" xfId="0" applyFont="1" applyFill="1" applyAlignment="1">
      <alignment horizontal="left" vertical="top" wrapText="1"/>
    </xf>
    <xf numFmtId="0" fontId="7" fillId="0" borderId="14" xfId="1" applyFont="1" applyBorder="1" applyAlignment="1">
      <alignment horizontal="center" shrinkToFit="1"/>
    </xf>
    <xf numFmtId="0" fontId="9" fillId="0" borderId="3" xfId="1" applyFont="1" applyBorder="1" applyAlignment="1">
      <alignment horizontal="left"/>
    </xf>
    <xf numFmtId="0" fontId="9" fillId="0" borderId="2" xfId="1" applyFont="1" applyBorder="1" applyAlignment="1">
      <alignment horizontal="left"/>
    </xf>
    <xf numFmtId="0" fontId="9" fillId="0" borderId="7" xfId="1" applyFont="1" applyBorder="1" applyAlignment="1">
      <alignment horizontal="center" shrinkToFit="1"/>
    </xf>
    <xf numFmtId="0" fontId="9" fillId="0" borderId="13" xfId="1" applyFont="1" applyBorder="1" applyAlignment="1">
      <alignment horizontal="center" shrinkToFit="1"/>
    </xf>
    <xf numFmtId="4" fontId="9" fillId="7" borderId="12" xfId="1" applyNumberFormat="1" applyFont="1" applyFill="1" applyBorder="1" applyAlignment="1">
      <alignment horizontal="right"/>
    </xf>
    <xf numFmtId="42" fontId="16" fillId="7" borderId="8" xfId="0" applyNumberFormat="1" applyFont="1" applyFill="1" applyBorder="1"/>
    <xf numFmtId="42" fontId="16" fillId="7" borderId="12" xfId="0" applyNumberFormat="1" applyFont="1" applyFill="1" applyBorder="1"/>
    <xf numFmtId="0" fontId="16" fillId="7" borderId="8" xfId="0" applyFont="1" applyFill="1" applyBorder="1" applyAlignment="1">
      <alignment horizontal="left" vertical="top" wrapText="1"/>
    </xf>
    <xf numFmtId="42" fontId="14" fillId="7" borderId="8" xfId="0" applyNumberFormat="1" applyFont="1" applyFill="1" applyBorder="1"/>
    <xf numFmtId="42" fontId="14" fillId="7" borderId="12" xfId="0" applyNumberFormat="1" applyFont="1" applyFill="1" applyBorder="1"/>
    <xf numFmtId="0" fontId="0" fillId="7" borderId="0" xfId="0" applyFill="1" applyAlignment="1">
      <alignment horizontal="center"/>
    </xf>
  </cellXfs>
  <cellStyles count="2">
    <cellStyle name="Normální" xfId="0" builtinId="0"/>
    <cellStyle name="Vysvětlující text"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9" sqref="C29"/>
    </sheetView>
  </sheetViews>
  <sheetFormatPr defaultRowHeight="15"/>
  <cols>
    <col min="2" max="2" width="14" customWidth="1"/>
    <col min="3" max="3" width="26.140625" customWidth="1"/>
  </cols>
  <sheetData>
    <row r="1" spans="1:8" ht="15.75" thickBot="1"/>
    <row r="2" spans="1:8" ht="15.75" thickTop="1">
      <c r="A2" s="103" t="s">
        <v>0</v>
      </c>
      <c r="B2" s="103"/>
      <c r="C2" s="5" t="s">
        <v>1</v>
      </c>
      <c r="D2" s="6"/>
      <c r="E2" s="7"/>
      <c r="F2" s="8"/>
      <c r="G2" s="6"/>
      <c r="H2" s="31"/>
    </row>
    <row r="3" spans="1:8" ht="15.75" thickBot="1">
      <c r="A3" s="104" t="s">
        <v>2</v>
      </c>
      <c r="B3" s="104"/>
      <c r="C3" s="9" t="s">
        <v>20</v>
      </c>
      <c r="D3" s="10"/>
      <c r="E3" s="105" t="s">
        <v>143</v>
      </c>
      <c r="F3" s="105"/>
      <c r="G3" s="106"/>
      <c r="H3" s="32"/>
    </row>
    <row r="4" spans="1:8" ht="15.75" thickTop="1"/>
    <row r="5" spans="1:8">
      <c r="A5" s="109" t="s">
        <v>144</v>
      </c>
      <c r="B5" s="110"/>
      <c r="C5" s="27"/>
      <c r="D5" s="27"/>
      <c r="E5" s="27"/>
      <c r="F5" s="111"/>
      <c r="G5" s="111"/>
      <c r="H5" s="112"/>
    </row>
    <row r="7" spans="1:8">
      <c r="A7" s="107" t="s">
        <v>145</v>
      </c>
      <c r="B7" s="108"/>
      <c r="C7" s="102"/>
      <c r="D7" s="102"/>
      <c r="E7" s="102"/>
      <c r="F7" s="113">
        <f>'sloupy, pasáž'!G20</f>
        <v>0</v>
      </c>
      <c r="G7" s="114"/>
      <c r="H7" s="115"/>
    </row>
    <row r="8" spans="1:8">
      <c r="A8" s="107" t="s">
        <v>146</v>
      </c>
      <c r="B8" s="108"/>
      <c r="C8" s="102"/>
      <c r="D8" s="102"/>
      <c r="E8" s="102"/>
      <c r="F8" s="113">
        <f>'závěsný systém'!G10</f>
        <v>0</v>
      </c>
      <c r="G8" s="114"/>
      <c r="H8" s="115"/>
    </row>
    <row r="9" spans="1:8">
      <c r="A9" s="107" t="s">
        <v>118</v>
      </c>
      <c r="B9" s="108"/>
      <c r="C9" s="102"/>
      <c r="D9" s="102"/>
      <c r="E9" s="102"/>
      <c r="F9" s="113">
        <f>osvětlení!G34</f>
        <v>0</v>
      </c>
      <c r="G9" s="114"/>
      <c r="H9" s="115"/>
    </row>
    <row r="10" spans="1:8">
      <c r="A10" s="107" t="s">
        <v>147</v>
      </c>
      <c r="B10" s="108"/>
      <c r="C10" s="102"/>
      <c r="D10" s="102"/>
      <c r="E10" s="102"/>
      <c r="F10" s="113">
        <f>'AV technika a řízení'!G14</f>
        <v>0</v>
      </c>
      <c r="G10" s="114"/>
      <c r="H10" s="115"/>
    </row>
    <row r="11" spans="1:8">
      <c r="A11" s="107" t="s">
        <v>148</v>
      </c>
      <c r="B11" s="108"/>
      <c r="C11" s="102"/>
      <c r="D11" s="102"/>
      <c r="E11" s="102"/>
      <c r="F11" s="113">
        <f>grafika!F12</f>
        <v>0</v>
      </c>
      <c r="G11" s="114"/>
      <c r="H11" s="115"/>
    </row>
    <row r="12" spans="1:8">
      <c r="B12" s="51" t="s">
        <v>149</v>
      </c>
      <c r="F12" s="117">
        <f>(F7+F8+F9+F10+F11)</f>
        <v>0</v>
      </c>
      <c r="G12" s="117"/>
      <c r="H12" s="117"/>
    </row>
    <row r="13" spans="1:8" ht="15.75" thickBot="1">
      <c r="A13" s="116" t="s">
        <v>150</v>
      </c>
      <c r="B13" s="116"/>
      <c r="F13" s="118">
        <f>(F12*1.21)-F12</f>
        <v>0</v>
      </c>
      <c r="G13" s="118"/>
      <c r="H13" s="118"/>
    </row>
    <row r="14" spans="1:8" ht="15.75" thickBot="1">
      <c r="A14" s="100"/>
      <c r="B14" s="101" t="s">
        <v>151</v>
      </c>
      <c r="C14" s="100"/>
      <c r="D14" s="100"/>
      <c r="E14" s="100"/>
      <c r="F14" s="119">
        <f>(F12+F13)</f>
        <v>0</v>
      </c>
      <c r="G14" s="120"/>
      <c r="H14" s="121"/>
    </row>
    <row r="16" spans="1:8" ht="73.5" customHeight="1">
      <c r="A16" s="126" t="s">
        <v>161</v>
      </c>
      <c r="B16" s="126"/>
      <c r="C16" s="126"/>
      <c r="D16" s="126"/>
      <c r="E16" s="126"/>
      <c r="F16" s="126"/>
    </row>
    <row r="17" spans="1:6">
      <c r="A17" s="138" t="s">
        <v>162</v>
      </c>
      <c r="B17" s="138"/>
      <c r="C17" s="138"/>
      <c r="D17" s="138"/>
      <c r="E17" s="138"/>
      <c r="F17" s="138"/>
    </row>
  </sheetData>
  <mergeCells count="21">
    <mergeCell ref="A16:F16"/>
    <mergeCell ref="A17:F17"/>
    <mergeCell ref="F14:H14"/>
    <mergeCell ref="A10:B10"/>
    <mergeCell ref="A11:B11"/>
    <mergeCell ref="F10:H10"/>
    <mergeCell ref="F11:H11"/>
    <mergeCell ref="F9:H9"/>
    <mergeCell ref="A9:B9"/>
    <mergeCell ref="A13:B13"/>
    <mergeCell ref="F12:H12"/>
    <mergeCell ref="F13:H13"/>
    <mergeCell ref="A2:B2"/>
    <mergeCell ref="A3:B3"/>
    <mergeCell ref="E3:G3"/>
    <mergeCell ref="A7:B7"/>
    <mergeCell ref="A8:B8"/>
    <mergeCell ref="A5:B5"/>
    <mergeCell ref="F5:H5"/>
    <mergeCell ref="F7:H7"/>
    <mergeCell ref="F8:H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2"/>
  <sheetViews>
    <sheetView zoomScaleNormal="100" workbookViewId="0">
      <selection activeCell="G28" sqref="G28"/>
    </sheetView>
  </sheetViews>
  <sheetFormatPr defaultRowHeight="15"/>
  <cols>
    <col min="1" max="1" width="11.28515625" customWidth="1"/>
    <col min="2" max="2" width="16.140625" customWidth="1"/>
    <col min="3" max="3" width="41.85546875" customWidth="1"/>
    <col min="4" max="6" width="8.42578125" customWidth="1"/>
    <col min="7" max="7" width="10.7109375" customWidth="1"/>
    <col min="8" max="8" width="12.7109375" customWidth="1"/>
    <col min="9" max="1025" width="8.42578125" customWidth="1"/>
  </cols>
  <sheetData>
    <row r="2" spans="1:8" ht="15.75">
      <c r="A2" s="122" t="s">
        <v>28</v>
      </c>
      <c r="B2" s="123"/>
      <c r="C2" s="123"/>
      <c r="D2" s="123"/>
      <c r="E2" s="123"/>
      <c r="F2" s="123"/>
      <c r="G2" s="123"/>
    </row>
    <row r="3" spans="1:8" ht="15.75" thickBot="1">
      <c r="A3" s="1"/>
      <c r="B3" s="2"/>
      <c r="C3" s="3"/>
      <c r="D3" s="3"/>
      <c r="E3" s="4"/>
      <c r="F3" s="3"/>
      <c r="G3" s="3"/>
    </row>
    <row r="4" spans="1:8" ht="15.75" thickTop="1">
      <c r="A4" s="103" t="s">
        <v>0</v>
      </c>
      <c r="B4" s="103"/>
      <c r="C4" s="5" t="s">
        <v>1</v>
      </c>
      <c r="D4" s="6"/>
      <c r="E4" s="7" t="s">
        <v>45</v>
      </c>
      <c r="F4" s="8"/>
      <c r="G4" s="6"/>
      <c r="H4" s="31"/>
    </row>
    <row r="5" spans="1:8" ht="15.75" thickBot="1">
      <c r="A5" s="104" t="s">
        <v>2</v>
      </c>
      <c r="B5" s="104"/>
      <c r="C5" s="9" t="s">
        <v>20</v>
      </c>
      <c r="D5" s="10"/>
      <c r="E5" s="124"/>
      <c r="F5" s="124"/>
      <c r="G5" s="125"/>
      <c r="H5" s="32"/>
    </row>
    <row r="6" spans="1:8" ht="15.75" thickTop="1">
      <c r="A6" s="11"/>
      <c r="B6" s="12"/>
      <c r="C6" s="12"/>
      <c r="D6" s="12"/>
      <c r="E6" s="13"/>
      <c r="F6" s="12"/>
      <c r="G6" s="14"/>
    </row>
    <row r="7" spans="1:8">
      <c r="A7" s="15" t="s">
        <v>3</v>
      </c>
      <c r="B7" s="16" t="s">
        <v>4</v>
      </c>
      <c r="C7" s="16" t="s">
        <v>5</v>
      </c>
      <c r="D7" s="16" t="s">
        <v>6</v>
      </c>
      <c r="E7" s="16" t="s">
        <v>7</v>
      </c>
      <c r="F7" s="16" t="s">
        <v>8</v>
      </c>
      <c r="G7" s="17" t="s">
        <v>9</v>
      </c>
      <c r="H7" s="17" t="s">
        <v>49</v>
      </c>
    </row>
    <row r="8" spans="1:8">
      <c r="A8" s="19" t="s">
        <v>29</v>
      </c>
      <c r="B8" s="20" t="s">
        <v>10</v>
      </c>
      <c r="C8" s="21" t="s">
        <v>11</v>
      </c>
      <c r="D8" s="22" t="s">
        <v>12</v>
      </c>
      <c r="E8" s="23">
        <v>1</v>
      </c>
      <c r="F8" s="132">
        <v>0</v>
      </c>
      <c r="G8" s="24">
        <f>(E8*F8)</f>
        <v>0</v>
      </c>
      <c r="H8" s="33"/>
    </row>
    <row r="9" spans="1:8">
      <c r="A9" s="19" t="s">
        <v>29</v>
      </c>
      <c r="B9" s="20" t="s">
        <v>13</v>
      </c>
      <c r="C9" s="21" t="s">
        <v>11</v>
      </c>
      <c r="D9" s="22" t="s">
        <v>12</v>
      </c>
      <c r="E9" s="23">
        <v>1</v>
      </c>
      <c r="F9" s="132">
        <v>0</v>
      </c>
      <c r="G9" s="24">
        <f t="shared" ref="G9:G19" si="0">(E9*F9)</f>
        <v>0</v>
      </c>
      <c r="H9" s="33"/>
    </row>
    <row r="10" spans="1:8">
      <c r="A10" s="19" t="s">
        <v>29</v>
      </c>
      <c r="B10" s="20" t="s">
        <v>14</v>
      </c>
      <c r="C10" s="21" t="s">
        <v>11</v>
      </c>
      <c r="D10" s="22" t="s">
        <v>12</v>
      </c>
      <c r="E10" s="23">
        <v>1</v>
      </c>
      <c r="F10" s="132">
        <v>0</v>
      </c>
      <c r="G10" s="24">
        <f t="shared" si="0"/>
        <v>0</v>
      </c>
      <c r="H10" s="33"/>
    </row>
    <row r="11" spans="1:8">
      <c r="A11" s="19" t="s">
        <v>29</v>
      </c>
      <c r="B11" s="20" t="s">
        <v>15</v>
      </c>
      <c r="C11" s="21" t="s">
        <v>11</v>
      </c>
      <c r="D11" s="22" t="s">
        <v>12</v>
      </c>
      <c r="E11" s="23">
        <v>1</v>
      </c>
      <c r="F11" s="132">
        <v>0</v>
      </c>
      <c r="G11" s="24">
        <f t="shared" si="0"/>
        <v>0</v>
      </c>
      <c r="H11" s="33"/>
    </row>
    <row r="12" spans="1:8">
      <c r="A12" s="19" t="s">
        <v>30</v>
      </c>
      <c r="B12" s="20" t="s">
        <v>16</v>
      </c>
      <c r="C12" s="21" t="s">
        <v>17</v>
      </c>
      <c r="D12" s="22" t="s">
        <v>18</v>
      </c>
      <c r="E12" s="23">
        <v>1</v>
      </c>
      <c r="F12" s="132">
        <v>0</v>
      </c>
      <c r="G12" s="24">
        <f t="shared" si="0"/>
        <v>0</v>
      </c>
      <c r="H12" s="33"/>
    </row>
    <row r="13" spans="1:8">
      <c r="A13" s="19" t="s">
        <v>31</v>
      </c>
      <c r="B13" s="20" t="s">
        <v>39</v>
      </c>
      <c r="C13" s="21" t="s">
        <v>27</v>
      </c>
      <c r="D13" s="22" t="s">
        <v>18</v>
      </c>
      <c r="E13" s="23">
        <v>3</v>
      </c>
      <c r="F13" s="132">
        <v>0</v>
      </c>
      <c r="G13" s="24">
        <f t="shared" si="0"/>
        <v>0</v>
      </c>
      <c r="H13" s="33"/>
    </row>
    <row r="14" spans="1:8">
      <c r="A14" s="19" t="s">
        <v>32</v>
      </c>
      <c r="B14" s="20" t="s">
        <v>41</v>
      </c>
      <c r="C14" s="21" t="s">
        <v>40</v>
      </c>
      <c r="D14" s="22" t="s">
        <v>18</v>
      </c>
      <c r="E14" s="23">
        <v>3</v>
      </c>
      <c r="F14" s="132">
        <v>0</v>
      </c>
      <c r="G14" s="24">
        <f t="shared" si="0"/>
        <v>0</v>
      </c>
      <c r="H14" s="33"/>
    </row>
    <row r="15" spans="1:8">
      <c r="A15" s="19" t="s">
        <v>33</v>
      </c>
      <c r="B15" s="20" t="s">
        <v>42</v>
      </c>
      <c r="C15" s="21" t="s">
        <v>43</v>
      </c>
      <c r="D15" s="22" t="s">
        <v>18</v>
      </c>
      <c r="E15" s="23">
        <v>2</v>
      </c>
      <c r="F15" s="132">
        <v>0</v>
      </c>
      <c r="G15" s="24">
        <f t="shared" si="0"/>
        <v>0</v>
      </c>
      <c r="H15" s="33"/>
    </row>
    <row r="16" spans="1:8">
      <c r="A16" s="19" t="s">
        <v>34</v>
      </c>
      <c r="B16" s="20" t="s">
        <v>35</v>
      </c>
      <c r="C16" s="21" t="s">
        <v>52</v>
      </c>
      <c r="D16" s="22" t="s">
        <v>18</v>
      </c>
      <c r="E16" s="23">
        <v>1</v>
      </c>
      <c r="F16" s="132">
        <v>0</v>
      </c>
      <c r="G16" s="24">
        <f t="shared" si="0"/>
        <v>0</v>
      </c>
      <c r="H16" s="33"/>
    </row>
    <row r="17" spans="1:8">
      <c r="A17" s="19" t="s">
        <v>36</v>
      </c>
      <c r="B17" s="20" t="s">
        <v>37</v>
      </c>
      <c r="C17" s="21" t="s">
        <v>53</v>
      </c>
      <c r="D17" s="22" t="s">
        <v>18</v>
      </c>
      <c r="E17" s="23">
        <v>1</v>
      </c>
      <c r="F17" s="132">
        <v>0</v>
      </c>
      <c r="G17" s="24">
        <f t="shared" si="0"/>
        <v>0</v>
      </c>
      <c r="H17" s="33"/>
    </row>
    <row r="18" spans="1:8">
      <c r="A18" s="19" t="s">
        <v>44</v>
      </c>
      <c r="B18" s="20" t="s">
        <v>25</v>
      </c>
      <c r="C18" s="21" t="s">
        <v>26</v>
      </c>
      <c r="D18" s="22" t="s">
        <v>12</v>
      </c>
      <c r="E18" s="23">
        <v>16</v>
      </c>
      <c r="F18" s="132">
        <v>0</v>
      </c>
      <c r="G18" s="24">
        <f t="shared" si="0"/>
        <v>0</v>
      </c>
      <c r="H18" s="33"/>
    </row>
    <row r="19" spans="1:8">
      <c r="A19" s="19" t="s">
        <v>50</v>
      </c>
      <c r="B19" s="20" t="s">
        <v>51</v>
      </c>
      <c r="C19" s="21" t="s">
        <v>157</v>
      </c>
      <c r="D19" s="22" t="s">
        <v>12</v>
      </c>
      <c r="E19" s="23">
        <v>6</v>
      </c>
      <c r="F19" s="132">
        <v>0</v>
      </c>
      <c r="G19" s="24">
        <f t="shared" si="0"/>
        <v>0</v>
      </c>
      <c r="H19" s="33"/>
    </row>
    <row r="20" spans="1:8">
      <c r="A20" s="17"/>
      <c r="B20" s="25" t="s">
        <v>19</v>
      </c>
      <c r="C20" s="26"/>
      <c r="D20" s="27"/>
      <c r="E20" s="28"/>
      <c r="F20" s="29"/>
      <c r="G20" s="30">
        <f>SUM(G8:G19)</f>
        <v>0</v>
      </c>
      <c r="H20" s="33"/>
    </row>
    <row r="21" spans="1:8">
      <c r="G21" s="18" t="s">
        <v>38</v>
      </c>
    </row>
    <row r="22" spans="1:8" ht="65.25" customHeight="1">
      <c r="A22" s="126" t="s">
        <v>158</v>
      </c>
      <c r="B22" s="126"/>
      <c r="C22" s="126"/>
      <c r="D22" s="126"/>
      <c r="E22" s="126"/>
      <c r="F22" s="126"/>
    </row>
  </sheetData>
  <mergeCells count="5">
    <mergeCell ref="A2:G2"/>
    <mergeCell ref="A4:B4"/>
    <mergeCell ref="A5:B5"/>
    <mergeCell ref="E5:G5"/>
    <mergeCell ref="A22:F22"/>
  </mergeCells>
  <pageMargins left="0.7" right="0.7" top="0.75" bottom="0.75" header="0.51180555555555496" footer="0.51180555555555496"/>
  <pageSetup paperSize="9" scale="74" firstPageNumber="0"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zoomScaleNormal="100" workbookViewId="0">
      <selection activeCell="D25" sqref="D25"/>
    </sheetView>
  </sheetViews>
  <sheetFormatPr defaultRowHeight="15"/>
  <cols>
    <col min="1" max="1" width="11.28515625" customWidth="1"/>
    <col min="2" max="2" width="16.140625" customWidth="1"/>
    <col min="3" max="3" width="41.85546875" customWidth="1"/>
    <col min="4" max="6" width="8.42578125" customWidth="1"/>
    <col min="7" max="7" width="10" customWidth="1"/>
    <col min="8" max="8" width="12.7109375" customWidth="1"/>
    <col min="9" max="1025" width="8.42578125" customWidth="1"/>
  </cols>
  <sheetData>
    <row r="2" spans="1:8" ht="15.75">
      <c r="A2" s="122" t="s">
        <v>28</v>
      </c>
      <c r="B2" s="123"/>
      <c r="C2" s="123"/>
      <c r="D2" s="123"/>
      <c r="E2" s="123"/>
      <c r="F2" s="123"/>
      <c r="G2" s="123"/>
    </row>
    <row r="3" spans="1:8" ht="15.75" thickBot="1">
      <c r="A3" s="1"/>
      <c r="B3" s="2"/>
      <c r="C3" s="3"/>
      <c r="D3" s="3"/>
      <c r="E3" s="4"/>
      <c r="F3" s="3"/>
      <c r="G3" s="3"/>
    </row>
    <row r="4" spans="1:8" ht="15.75" thickTop="1">
      <c r="A4" s="103" t="s">
        <v>0</v>
      </c>
      <c r="B4" s="103"/>
      <c r="C4" s="5" t="s">
        <v>1</v>
      </c>
      <c r="D4" s="6"/>
      <c r="E4" s="7" t="s">
        <v>46</v>
      </c>
      <c r="F4" s="8"/>
      <c r="G4" s="6"/>
      <c r="H4" s="31"/>
    </row>
    <row r="5" spans="1:8" ht="15.75" thickBot="1">
      <c r="A5" s="104" t="s">
        <v>2</v>
      </c>
      <c r="B5" s="104"/>
      <c r="C5" s="9" t="s">
        <v>20</v>
      </c>
      <c r="D5" s="10"/>
      <c r="E5" s="124"/>
      <c r="F5" s="124"/>
      <c r="G5" s="125"/>
      <c r="H5" s="32"/>
    </row>
    <row r="6" spans="1:8" ht="15.75" thickTop="1">
      <c r="A6" s="11"/>
      <c r="B6" s="12"/>
      <c r="C6" s="12"/>
      <c r="D6" s="12"/>
      <c r="E6" s="13"/>
      <c r="F6" s="12"/>
      <c r="G6" s="14"/>
    </row>
    <row r="7" spans="1:8">
      <c r="A7" s="15" t="s">
        <v>3</v>
      </c>
      <c r="B7" s="16" t="s">
        <v>4</v>
      </c>
      <c r="C7" s="16" t="s">
        <v>5</v>
      </c>
      <c r="D7" s="16" t="s">
        <v>6</v>
      </c>
      <c r="E7" s="16" t="s">
        <v>7</v>
      </c>
      <c r="F7" s="16" t="s">
        <v>8</v>
      </c>
      <c r="G7" s="17" t="s">
        <v>9</v>
      </c>
      <c r="H7" s="17" t="s">
        <v>49</v>
      </c>
    </row>
    <row r="8" spans="1:8" ht="15" customHeight="1">
      <c r="A8" s="19" t="s">
        <v>47</v>
      </c>
      <c r="B8" s="20" t="s">
        <v>21</v>
      </c>
      <c r="C8" s="21" t="s">
        <v>22</v>
      </c>
      <c r="D8" s="22" t="s">
        <v>12</v>
      </c>
      <c r="E8" s="23">
        <v>5</v>
      </c>
      <c r="F8" s="132">
        <v>0</v>
      </c>
      <c r="G8" s="24">
        <f>(E8*F8)</f>
        <v>0</v>
      </c>
      <c r="H8" s="33"/>
    </row>
    <row r="9" spans="1:8">
      <c r="A9" s="19" t="s">
        <v>48</v>
      </c>
      <c r="B9" s="20" t="s">
        <v>23</v>
      </c>
      <c r="C9" s="21" t="s">
        <v>24</v>
      </c>
      <c r="D9" s="22" t="s">
        <v>12</v>
      </c>
      <c r="E9" s="23">
        <v>3</v>
      </c>
      <c r="F9" s="132">
        <v>0</v>
      </c>
      <c r="G9" s="24">
        <f>(E9*F9)</f>
        <v>0</v>
      </c>
      <c r="H9" s="33"/>
    </row>
    <row r="10" spans="1:8">
      <c r="A10" s="17"/>
      <c r="B10" s="25" t="s">
        <v>19</v>
      </c>
      <c r="C10" s="26"/>
      <c r="D10" s="27"/>
      <c r="E10" s="28"/>
      <c r="F10" s="29"/>
      <c r="G10" s="30">
        <f>SUM(G8:G9)</f>
        <v>0</v>
      </c>
      <c r="H10" s="33"/>
    </row>
    <row r="11" spans="1:8">
      <c r="G11" s="18" t="s">
        <v>38</v>
      </c>
      <c r="H11" s="34"/>
    </row>
    <row r="12" spans="1:8" ht="49.5" customHeight="1">
      <c r="A12" s="126" t="s">
        <v>152</v>
      </c>
      <c r="B12" s="126"/>
      <c r="C12" s="126"/>
      <c r="D12" s="126"/>
      <c r="E12" s="126"/>
      <c r="F12" s="126"/>
      <c r="H12" s="34"/>
    </row>
    <row r="13" spans="1:8">
      <c r="H13" s="34"/>
    </row>
    <row r="14" spans="1:8">
      <c r="H14" s="34"/>
    </row>
    <row r="15" spans="1:8">
      <c r="H15" s="34"/>
    </row>
    <row r="16" spans="1:8">
      <c r="H16" s="34"/>
    </row>
    <row r="17" spans="8:8">
      <c r="H17" s="34"/>
    </row>
    <row r="18" spans="8:8">
      <c r="H18" s="34"/>
    </row>
    <row r="19" spans="8:8">
      <c r="H19" s="34"/>
    </row>
  </sheetData>
  <mergeCells count="5">
    <mergeCell ref="A2:G2"/>
    <mergeCell ref="A4:B4"/>
    <mergeCell ref="A5:B5"/>
    <mergeCell ref="E5:G5"/>
    <mergeCell ref="A12:F12"/>
  </mergeCells>
  <pageMargins left="0.7" right="0.7" top="0.75" bottom="0.75" header="0.51180555555555496" footer="0.51180555555555496"/>
  <pageSetup paperSize="9" scale="74" firstPageNumber="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D38" sqref="D38"/>
    </sheetView>
  </sheetViews>
  <sheetFormatPr defaultRowHeight="15"/>
  <cols>
    <col min="1" max="1" width="11.28515625" customWidth="1"/>
    <col min="2" max="2" width="16.140625" customWidth="1"/>
    <col min="3" max="3" width="41.85546875" customWidth="1"/>
    <col min="4" max="4" width="10.28515625" bestFit="1" customWidth="1"/>
    <col min="5" max="5" width="7.85546875" style="51" customWidth="1"/>
    <col min="6" max="6" width="9.28515625" bestFit="1" customWidth="1"/>
    <col min="7" max="7" width="13.7109375" customWidth="1"/>
    <col min="8" max="8" width="12.7109375" customWidth="1"/>
  </cols>
  <sheetData>
    <row r="1" spans="1:8" ht="16.5" thickBot="1">
      <c r="A1" s="35" t="s">
        <v>54</v>
      </c>
    </row>
    <row r="2" spans="1:8" ht="15.75" thickTop="1">
      <c r="A2" s="103" t="s">
        <v>0</v>
      </c>
      <c r="B2" s="103"/>
      <c r="C2" s="5" t="s">
        <v>1</v>
      </c>
      <c r="D2" s="6"/>
      <c r="E2" s="7" t="s">
        <v>118</v>
      </c>
      <c r="F2" s="8"/>
      <c r="G2" s="6"/>
      <c r="H2" s="31"/>
    </row>
    <row r="3" spans="1:8" ht="15.75" thickBot="1">
      <c r="A3" s="104" t="s">
        <v>2</v>
      </c>
      <c r="B3" s="104"/>
      <c r="C3" s="9" t="s">
        <v>20</v>
      </c>
      <c r="D3" s="10"/>
      <c r="E3" s="124"/>
      <c r="F3" s="124"/>
      <c r="G3" s="125"/>
      <c r="H3" s="32"/>
    </row>
    <row r="4" spans="1:8" ht="16.5" thickTop="1" thickBot="1">
      <c r="A4" s="36"/>
    </row>
    <row r="5" spans="1:8" ht="24.75">
      <c r="A5" s="45" t="s">
        <v>116</v>
      </c>
      <c r="B5" s="46" t="s">
        <v>55</v>
      </c>
      <c r="C5" s="47" t="s">
        <v>117</v>
      </c>
      <c r="D5" s="48" t="s">
        <v>56</v>
      </c>
      <c r="E5" s="48" t="s">
        <v>57</v>
      </c>
      <c r="F5" s="49" t="s">
        <v>58</v>
      </c>
      <c r="G5" s="50" t="s">
        <v>59</v>
      </c>
      <c r="H5" s="44" t="s">
        <v>60</v>
      </c>
    </row>
    <row r="6" spans="1:8" ht="78.75" customHeight="1">
      <c r="A6" s="37">
        <v>1</v>
      </c>
      <c r="B6" s="38" t="s">
        <v>61</v>
      </c>
      <c r="C6" s="39" t="s">
        <v>62</v>
      </c>
      <c r="D6" s="136">
        <v>0</v>
      </c>
      <c r="E6" s="52" t="s">
        <v>63</v>
      </c>
      <c r="F6" s="40">
        <v>127</v>
      </c>
      <c r="G6" s="41">
        <f>(D6*F6)</f>
        <v>0</v>
      </c>
      <c r="H6" s="42"/>
    </row>
    <row r="7" spans="1:8" ht="60">
      <c r="A7" s="37">
        <v>2</v>
      </c>
      <c r="B7" s="38" t="s">
        <v>64</v>
      </c>
      <c r="C7" s="39" t="s">
        <v>65</v>
      </c>
      <c r="D7" s="136">
        <v>0</v>
      </c>
      <c r="E7" s="52" t="s">
        <v>12</v>
      </c>
      <c r="F7" s="40">
        <v>16</v>
      </c>
      <c r="G7" s="41">
        <f t="shared" ref="G7:G33" si="0">(D7*F7)</f>
        <v>0</v>
      </c>
      <c r="H7" s="42"/>
    </row>
    <row r="8" spans="1:8" ht="60">
      <c r="A8" s="37">
        <v>3</v>
      </c>
      <c r="B8" s="38" t="s">
        <v>66</v>
      </c>
      <c r="C8" s="39" t="s">
        <v>67</v>
      </c>
      <c r="D8" s="136">
        <v>0</v>
      </c>
      <c r="E8" s="52" t="s">
        <v>12</v>
      </c>
      <c r="F8" s="40">
        <v>3</v>
      </c>
      <c r="G8" s="41">
        <f t="shared" si="0"/>
        <v>0</v>
      </c>
      <c r="H8" s="42"/>
    </row>
    <row r="9" spans="1:8" ht="60">
      <c r="A9" s="37">
        <v>4</v>
      </c>
      <c r="B9" s="38" t="s">
        <v>68</v>
      </c>
      <c r="C9" s="39" t="s">
        <v>69</v>
      </c>
      <c r="D9" s="136">
        <v>0</v>
      </c>
      <c r="E9" s="52" t="s">
        <v>63</v>
      </c>
      <c r="F9" s="40">
        <v>55</v>
      </c>
      <c r="G9" s="41">
        <f t="shared" si="0"/>
        <v>0</v>
      </c>
      <c r="H9" s="42"/>
    </row>
    <row r="10" spans="1:8" ht="60">
      <c r="A10" s="37">
        <v>5</v>
      </c>
      <c r="B10" s="38" t="s">
        <v>70</v>
      </c>
      <c r="C10" s="39" t="s">
        <v>71</v>
      </c>
      <c r="D10" s="136">
        <v>0</v>
      </c>
      <c r="E10" s="52" t="s">
        <v>12</v>
      </c>
      <c r="F10" s="40">
        <v>25</v>
      </c>
      <c r="G10" s="41">
        <f t="shared" si="0"/>
        <v>0</v>
      </c>
      <c r="H10" s="42"/>
    </row>
    <row r="11" spans="1:8" ht="60">
      <c r="A11" s="37">
        <v>6</v>
      </c>
      <c r="B11" s="38" t="s">
        <v>72</v>
      </c>
      <c r="C11" s="39" t="s">
        <v>73</v>
      </c>
      <c r="D11" s="136">
        <v>0</v>
      </c>
      <c r="E11" s="52" t="s">
        <v>12</v>
      </c>
      <c r="F11" s="40">
        <v>55</v>
      </c>
      <c r="G11" s="41">
        <f t="shared" si="0"/>
        <v>0</v>
      </c>
      <c r="H11" s="42"/>
    </row>
    <row r="12" spans="1:8" ht="48">
      <c r="A12" s="37">
        <v>7</v>
      </c>
      <c r="B12" s="38" t="s">
        <v>74</v>
      </c>
      <c r="C12" s="39" t="s">
        <v>75</v>
      </c>
      <c r="D12" s="136">
        <v>0</v>
      </c>
      <c r="E12" s="52" t="s">
        <v>12</v>
      </c>
      <c r="F12" s="40">
        <v>6</v>
      </c>
      <c r="G12" s="41">
        <f t="shared" si="0"/>
        <v>0</v>
      </c>
      <c r="H12" s="42"/>
    </row>
    <row r="13" spans="1:8" ht="72">
      <c r="A13" s="37">
        <v>8</v>
      </c>
      <c r="B13" s="43" t="s">
        <v>76</v>
      </c>
      <c r="C13" s="39" t="s">
        <v>77</v>
      </c>
      <c r="D13" s="136">
        <v>0</v>
      </c>
      <c r="E13" s="52" t="s">
        <v>12</v>
      </c>
      <c r="F13" s="40">
        <v>15</v>
      </c>
      <c r="G13" s="41">
        <f t="shared" si="0"/>
        <v>0</v>
      </c>
      <c r="H13" s="42"/>
    </row>
    <row r="14" spans="1:8" ht="48">
      <c r="A14" s="37">
        <v>9</v>
      </c>
      <c r="B14" s="43" t="s">
        <v>78</v>
      </c>
      <c r="C14" s="39" t="s">
        <v>79</v>
      </c>
      <c r="D14" s="136">
        <v>0</v>
      </c>
      <c r="E14" s="52" t="s">
        <v>12</v>
      </c>
      <c r="F14" s="40">
        <v>5</v>
      </c>
      <c r="G14" s="41">
        <f t="shared" si="0"/>
        <v>0</v>
      </c>
      <c r="H14" s="42"/>
    </row>
    <row r="15" spans="1:8" ht="54" customHeight="1">
      <c r="A15" s="37">
        <v>15</v>
      </c>
      <c r="B15" s="43" t="s">
        <v>80</v>
      </c>
      <c r="C15" s="39" t="s">
        <v>81</v>
      </c>
      <c r="D15" s="136">
        <v>0</v>
      </c>
      <c r="E15" s="52" t="s">
        <v>12</v>
      </c>
      <c r="F15" s="40">
        <v>1</v>
      </c>
      <c r="G15" s="41">
        <f t="shared" si="0"/>
        <v>0</v>
      </c>
      <c r="H15" s="42"/>
    </row>
    <row r="16" spans="1:8" ht="48">
      <c r="A16" s="37">
        <v>16</v>
      </c>
      <c r="B16" s="43" t="s">
        <v>82</v>
      </c>
      <c r="C16" s="39" t="s">
        <v>83</v>
      </c>
      <c r="D16" s="136">
        <v>0</v>
      </c>
      <c r="E16" s="52" t="s">
        <v>12</v>
      </c>
      <c r="F16" s="40">
        <v>2</v>
      </c>
      <c r="G16" s="41">
        <f t="shared" si="0"/>
        <v>0</v>
      </c>
      <c r="H16" s="42"/>
    </row>
    <row r="17" spans="1:8" ht="72">
      <c r="A17" s="37">
        <v>17</v>
      </c>
      <c r="B17" s="43" t="s">
        <v>84</v>
      </c>
      <c r="C17" s="39" t="s">
        <v>85</v>
      </c>
      <c r="D17" s="136">
        <v>0</v>
      </c>
      <c r="E17" s="52" t="s">
        <v>12</v>
      </c>
      <c r="F17" s="40">
        <v>16</v>
      </c>
      <c r="G17" s="41">
        <f t="shared" si="0"/>
        <v>0</v>
      </c>
      <c r="H17" s="42"/>
    </row>
    <row r="18" spans="1:8" ht="72">
      <c r="A18" s="37">
        <v>18</v>
      </c>
      <c r="B18" s="43" t="s">
        <v>86</v>
      </c>
      <c r="C18" s="39" t="s">
        <v>87</v>
      </c>
      <c r="D18" s="136">
        <v>0</v>
      </c>
      <c r="E18" s="52" t="s">
        <v>12</v>
      </c>
      <c r="F18" s="40">
        <v>16</v>
      </c>
      <c r="G18" s="41">
        <f t="shared" si="0"/>
        <v>0</v>
      </c>
      <c r="H18" s="42"/>
    </row>
    <row r="19" spans="1:8" ht="48">
      <c r="A19" s="37">
        <v>19</v>
      </c>
      <c r="B19" s="43" t="s">
        <v>88</v>
      </c>
      <c r="C19" s="39" t="s">
        <v>89</v>
      </c>
      <c r="D19" s="136">
        <v>0</v>
      </c>
      <c r="E19" s="52" t="s">
        <v>12</v>
      </c>
      <c r="F19" s="40">
        <v>2</v>
      </c>
      <c r="G19" s="41">
        <f>(D19*F19)</f>
        <v>0</v>
      </c>
      <c r="H19" s="42"/>
    </row>
    <row r="20" spans="1:8" ht="48">
      <c r="A20" s="37">
        <v>20</v>
      </c>
      <c r="B20" s="43" t="s">
        <v>90</v>
      </c>
      <c r="C20" s="39" t="s">
        <v>91</v>
      </c>
      <c r="D20" s="136">
        <v>0</v>
      </c>
      <c r="E20" s="52" t="s">
        <v>12</v>
      </c>
      <c r="F20" s="40">
        <v>2</v>
      </c>
      <c r="G20" s="41">
        <f t="shared" si="0"/>
        <v>0</v>
      </c>
      <c r="H20" s="42"/>
    </row>
    <row r="21" spans="1:8" ht="48">
      <c r="A21" s="37"/>
      <c r="B21" s="38" t="s">
        <v>92</v>
      </c>
      <c r="C21" s="39" t="s">
        <v>93</v>
      </c>
      <c r="D21" s="136">
        <v>0</v>
      </c>
      <c r="E21" s="52" t="s">
        <v>12</v>
      </c>
      <c r="F21" s="40">
        <v>6</v>
      </c>
      <c r="G21" s="41">
        <f t="shared" si="0"/>
        <v>0</v>
      </c>
      <c r="H21" s="42"/>
    </row>
    <row r="22" spans="1:8" ht="48">
      <c r="A22" s="37"/>
      <c r="B22" s="38" t="s">
        <v>94</v>
      </c>
      <c r="C22" s="39" t="s">
        <v>95</v>
      </c>
      <c r="D22" s="136">
        <v>0</v>
      </c>
      <c r="E22" s="52" t="s">
        <v>12</v>
      </c>
      <c r="F22" s="40">
        <v>3</v>
      </c>
      <c r="G22" s="41">
        <f t="shared" si="0"/>
        <v>0</v>
      </c>
      <c r="H22" s="42"/>
    </row>
    <row r="23" spans="1:8" ht="48">
      <c r="A23" s="37"/>
      <c r="B23" s="38" t="s">
        <v>96</v>
      </c>
      <c r="C23" s="39" t="s">
        <v>97</v>
      </c>
      <c r="D23" s="136">
        <v>0</v>
      </c>
      <c r="E23" s="52" t="s">
        <v>12</v>
      </c>
      <c r="F23" s="40">
        <v>4</v>
      </c>
      <c r="G23" s="41">
        <f t="shared" si="0"/>
        <v>0</v>
      </c>
      <c r="H23" s="42"/>
    </row>
    <row r="24" spans="1:8" ht="24">
      <c r="A24" s="37">
        <v>10</v>
      </c>
      <c r="B24" s="38" t="s">
        <v>98</v>
      </c>
      <c r="C24" s="39" t="s">
        <v>99</v>
      </c>
      <c r="D24" s="136">
        <v>0</v>
      </c>
      <c r="E24" s="52" t="s">
        <v>12</v>
      </c>
      <c r="F24" s="40">
        <v>10</v>
      </c>
      <c r="G24" s="41">
        <f t="shared" si="0"/>
        <v>0</v>
      </c>
      <c r="H24" s="42"/>
    </row>
    <row r="25" spans="1:8" ht="24">
      <c r="A25" s="37">
        <v>11</v>
      </c>
      <c r="B25" s="38" t="s">
        <v>100</v>
      </c>
      <c r="C25" s="39" t="s">
        <v>101</v>
      </c>
      <c r="D25" s="136">
        <v>0</v>
      </c>
      <c r="E25" s="52" t="s">
        <v>12</v>
      </c>
      <c r="F25" s="40">
        <v>10</v>
      </c>
      <c r="G25" s="41">
        <f t="shared" si="0"/>
        <v>0</v>
      </c>
      <c r="H25" s="42"/>
    </row>
    <row r="26" spans="1:8" ht="24">
      <c r="A26" s="37">
        <v>12</v>
      </c>
      <c r="B26" s="38" t="s">
        <v>102</v>
      </c>
      <c r="C26" s="39" t="s">
        <v>103</v>
      </c>
      <c r="D26" s="136">
        <v>0</v>
      </c>
      <c r="E26" s="52" t="s">
        <v>12</v>
      </c>
      <c r="F26" s="40">
        <v>10</v>
      </c>
      <c r="G26" s="41">
        <f t="shared" si="0"/>
        <v>0</v>
      </c>
      <c r="H26" s="42"/>
    </row>
    <row r="27" spans="1:8">
      <c r="A27" s="37">
        <v>13</v>
      </c>
      <c r="B27" s="38" t="s">
        <v>104</v>
      </c>
      <c r="C27" s="39" t="s">
        <v>105</v>
      </c>
      <c r="D27" s="136">
        <v>0</v>
      </c>
      <c r="E27" s="52" t="s">
        <v>12</v>
      </c>
      <c r="F27" s="40">
        <v>20</v>
      </c>
      <c r="G27" s="41">
        <f t="shared" si="0"/>
        <v>0</v>
      </c>
      <c r="H27" s="42"/>
    </row>
    <row r="28" spans="1:8" ht="24">
      <c r="A28" s="37">
        <v>14</v>
      </c>
      <c r="B28" s="38" t="s">
        <v>106</v>
      </c>
      <c r="C28" s="39" t="s">
        <v>107</v>
      </c>
      <c r="D28" s="136">
        <v>0</v>
      </c>
      <c r="E28" s="52" t="s">
        <v>12</v>
      </c>
      <c r="F28" s="40">
        <v>5</v>
      </c>
      <c r="G28" s="41">
        <f t="shared" si="0"/>
        <v>0</v>
      </c>
      <c r="H28" s="42"/>
    </row>
    <row r="29" spans="1:8" ht="24">
      <c r="A29" s="37">
        <v>15</v>
      </c>
      <c r="B29" s="43" t="s">
        <v>108</v>
      </c>
      <c r="C29" s="39" t="s">
        <v>109</v>
      </c>
      <c r="D29" s="136">
        <v>0</v>
      </c>
      <c r="E29" s="52" t="s">
        <v>12</v>
      </c>
      <c r="F29" s="40">
        <v>8</v>
      </c>
      <c r="G29" s="41">
        <f t="shared" si="0"/>
        <v>0</v>
      </c>
      <c r="H29" s="42"/>
    </row>
    <row r="30" spans="1:8" ht="24">
      <c r="A30" s="37">
        <v>16</v>
      </c>
      <c r="B30" s="43" t="s">
        <v>110</v>
      </c>
      <c r="C30" s="39" t="s">
        <v>111</v>
      </c>
      <c r="D30" s="136">
        <v>0</v>
      </c>
      <c r="E30" s="52" t="s">
        <v>12</v>
      </c>
      <c r="F30" s="40">
        <v>6</v>
      </c>
      <c r="G30" s="41">
        <f>(D30*F30)</f>
        <v>0</v>
      </c>
      <c r="H30" s="42"/>
    </row>
    <row r="31" spans="1:8" ht="24">
      <c r="A31" s="37">
        <v>17</v>
      </c>
      <c r="B31" s="43" t="s">
        <v>112</v>
      </c>
      <c r="C31" s="39" t="s">
        <v>113</v>
      </c>
      <c r="D31" s="136">
        <v>0</v>
      </c>
      <c r="E31" s="52" t="s">
        <v>12</v>
      </c>
      <c r="F31" s="40">
        <v>6</v>
      </c>
      <c r="G31" s="41">
        <f t="shared" si="0"/>
        <v>0</v>
      </c>
      <c r="H31" s="42"/>
    </row>
    <row r="32" spans="1:8" ht="24">
      <c r="A32" s="37">
        <v>18</v>
      </c>
      <c r="B32" s="43" t="s">
        <v>114</v>
      </c>
      <c r="C32" s="39" t="s">
        <v>115</v>
      </c>
      <c r="D32" s="136">
        <v>0</v>
      </c>
      <c r="E32" s="52" t="s">
        <v>12</v>
      </c>
      <c r="F32" s="40">
        <v>4</v>
      </c>
      <c r="G32" s="41">
        <f t="shared" si="0"/>
        <v>0</v>
      </c>
      <c r="H32" s="42"/>
    </row>
    <row r="33" spans="1:8" ht="60">
      <c r="A33" s="63">
        <v>19</v>
      </c>
      <c r="B33" s="64"/>
      <c r="C33" s="65" t="s">
        <v>159</v>
      </c>
      <c r="D33" s="137">
        <v>0</v>
      </c>
      <c r="E33" s="66" t="s">
        <v>153</v>
      </c>
      <c r="F33" s="67">
        <v>1</v>
      </c>
      <c r="G33" s="41">
        <f t="shared" si="0"/>
        <v>0</v>
      </c>
      <c r="H33" s="68"/>
    </row>
    <row r="34" spans="1:8">
      <c r="A34" s="69"/>
      <c r="B34" s="70" t="s">
        <v>130</v>
      </c>
      <c r="C34" s="69"/>
      <c r="D34" s="71"/>
      <c r="E34" s="72"/>
      <c r="F34" s="69"/>
      <c r="G34" s="73">
        <f>SUM(G6:G33)</f>
        <v>0</v>
      </c>
      <c r="H34" s="84"/>
    </row>
    <row r="35" spans="1:8">
      <c r="G35" s="18" t="s">
        <v>38</v>
      </c>
    </row>
    <row r="36" spans="1:8" ht="63.75" customHeight="1">
      <c r="A36" s="126" t="s">
        <v>160</v>
      </c>
      <c r="B36" s="126"/>
      <c r="C36" s="126"/>
      <c r="D36" s="126"/>
      <c r="E36" s="126"/>
      <c r="F36" s="126"/>
    </row>
  </sheetData>
  <mergeCells count="4">
    <mergeCell ref="A2:B2"/>
    <mergeCell ref="A3:B3"/>
    <mergeCell ref="E3:G3"/>
    <mergeCell ref="A36:F3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L8" sqref="L8"/>
    </sheetView>
  </sheetViews>
  <sheetFormatPr defaultRowHeight="12"/>
  <cols>
    <col min="1" max="1" width="11.28515625" style="53" customWidth="1"/>
    <col min="2" max="2" width="16.140625" style="53" customWidth="1"/>
    <col min="3" max="3" width="42.140625" style="53" customWidth="1"/>
    <col min="4" max="4" width="10.28515625" style="53" customWidth="1"/>
    <col min="5" max="5" width="7.85546875" style="53" customWidth="1"/>
    <col min="6" max="6" width="9.28515625" style="53" customWidth="1"/>
    <col min="7" max="7" width="13.7109375" style="53" customWidth="1"/>
    <col min="8" max="16384" width="9.140625" style="53"/>
  </cols>
  <sheetData>
    <row r="1" spans="1:8" ht="16.5" thickBot="1">
      <c r="A1" s="35" t="s">
        <v>119</v>
      </c>
    </row>
    <row r="2" spans="1:8" ht="15.75" thickTop="1">
      <c r="A2" s="103" t="s">
        <v>0</v>
      </c>
      <c r="B2" s="103"/>
      <c r="C2" s="5" t="s">
        <v>1</v>
      </c>
      <c r="D2" s="128" t="s">
        <v>129</v>
      </c>
      <c r="E2" s="129"/>
      <c r="F2" s="129"/>
      <c r="G2" s="129"/>
      <c r="H2" s="31"/>
    </row>
    <row r="3" spans="1:8" ht="15.75" thickBot="1">
      <c r="A3" s="104" t="s">
        <v>2</v>
      </c>
      <c r="B3" s="104"/>
      <c r="C3" s="9" t="s">
        <v>20</v>
      </c>
      <c r="D3" s="62"/>
      <c r="E3" s="127"/>
      <c r="F3" s="124"/>
      <c r="G3" s="125"/>
      <c r="H3" s="32"/>
    </row>
    <row r="4" spans="1:8" ht="13.5" thickTop="1" thickBot="1">
      <c r="A4" s="54"/>
    </row>
    <row r="5" spans="1:8" ht="24">
      <c r="A5" s="45" t="s">
        <v>116</v>
      </c>
      <c r="B5" s="46" t="s">
        <v>120</v>
      </c>
      <c r="C5" s="47" t="s">
        <v>121</v>
      </c>
      <c r="D5" s="48" t="s">
        <v>56</v>
      </c>
      <c r="E5" s="48" t="s">
        <v>57</v>
      </c>
      <c r="F5" s="49" t="s">
        <v>58</v>
      </c>
      <c r="G5" s="50" t="s">
        <v>59</v>
      </c>
      <c r="H5" s="44" t="s">
        <v>49</v>
      </c>
    </row>
    <row r="6" spans="1:8" ht="96">
      <c r="A6" s="55">
        <v>1</v>
      </c>
      <c r="B6" s="135" t="s">
        <v>156</v>
      </c>
      <c r="C6" s="57" t="s">
        <v>122</v>
      </c>
      <c r="D6" s="133">
        <v>0</v>
      </c>
      <c r="E6" s="58" t="s">
        <v>12</v>
      </c>
      <c r="F6" s="59">
        <v>1</v>
      </c>
      <c r="G6" s="60">
        <f>(D6*F6)</f>
        <v>0</v>
      </c>
      <c r="H6" s="61"/>
    </row>
    <row r="7" spans="1:8" ht="60">
      <c r="A7" s="55">
        <v>2</v>
      </c>
      <c r="B7" s="56" t="s">
        <v>123</v>
      </c>
      <c r="C7" s="57" t="s">
        <v>124</v>
      </c>
      <c r="D7" s="133">
        <v>0</v>
      </c>
      <c r="E7" s="58" t="s">
        <v>12</v>
      </c>
      <c r="F7" s="59">
        <v>1</v>
      </c>
      <c r="G7" s="60">
        <f t="shared" ref="G7:G13" si="0">(D7*F7)</f>
        <v>0</v>
      </c>
      <c r="H7" s="61"/>
    </row>
    <row r="8" spans="1:8" ht="96">
      <c r="A8" s="55">
        <v>3</v>
      </c>
      <c r="B8" s="135" t="s">
        <v>156</v>
      </c>
      <c r="C8" s="57" t="s">
        <v>125</v>
      </c>
      <c r="D8" s="133">
        <v>0</v>
      </c>
      <c r="E8" s="58" t="s">
        <v>12</v>
      </c>
      <c r="F8" s="59">
        <v>1</v>
      </c>
      <c r="G8" s="60">
        <f t="shared" si="0"/>
        <v>0</v>
      </c>
      <c r="H8" s="61"/>
    </row>
    <row r="9" spans="1:8" ht="60">
      <c r="A9" s="55">
        <v>4</v>
      </c>
      <c r="B9" s="56" t="s">
        <v>123</v>
      </c>
      <c r="C9" s="57" t="s">
        <v>124</v>
      </c>
      <c r="D9" s="133">
        <v>0</v>
      </c>
      <c r="E9" s="58" t="s">
        <v>12</v>
      </c>
      <c r="F9" s="59">
        <v>1</v>
      </c>
      <c r="G9" s="60">
        <f t="shared" si="0"/>
        <v>0</v>
      </c>
      <c r="H9" s="61"/>
    </row>
    <row r="10" spans="1:8" ht="111.75" customHeight="1">
      <c r="A10" s="55">
        <v>5</v>
      </c>
      <c r="B10" s="135" t="s">
        <v>156</v>
      </c>
      <c r="C10" s="57" t="s">
        <v>154</v>
      </c>
      <c r="D10" s="133">
        <v>0</v>
      </c>
      <c r="E10" s="58" t="s">
        <v>12</v>
      </c>
      <c r="F10" s="59">
        <v>2</v>
      </c>
      <c r="G10" s="60">
        <f t="shared" si="0"/>
        <v>0</v>
      </c>
      <c r="H10" s="61"/>
    </row>
    <row r="11" spans="1:8" ht="24">
      <c r="A11" s="55">
        <v>6</v>
      </c>
      <c r="B11" s="135" t="s">
        <v>156</v>
      </c>
      <c r="C11" s="57" t="s">
        <v>126</v>
      </c>
      <c r="D11" s="133">
        <v>0</v>
      </c>
      <c r="E11" s="58" t="s">
        <v>12</v>
      </c>
      <c r="F11" s="59">
        <v>1</v>
      </c>
      <c r="G11" s="60">
        <f t="shared" si="0"/>
        <v>0</v>
      </c>
      <c r="H11" s="61"/>
    </row>
    <row r="12" spans="1:8" ht="24">
      <c r="A12" s="55">
        <v>7</v>
      </c>
      <c r="B12" s="56"/>
      <c r="C12" s="57" t="s">
        <v>127</v>
      </c>
      <c r="D12" s="133">
        <v>0</v>
      </c>
      <c r="E12" s="58" t="s">
        <v>153</v>
      </c>
      <c r="F12" s="59">
        <v>1</v>
      </c>
      <c r="G12" s="60">
        <f t="shared" si="0"/>
        <v>0</v>
      </c>
      <c r="H12" s="61"/>
    </row>
    <row r="13" spans="1:8" ht="84">
      <c r="A13" s="74">
        <v>8</v>
      </c>
      <c r="B13" s="75"/>
      <c r="C13" s="76" t="s">
        <v>128</v>
      </c>
      <c r="D13" s="134">
        <v>0</v>
      </c>
      <c r="E13" s="77" t="s">
        <v>153</v>
      </c>
      <c r="F13" s="78">
        <v>1</v>
      </c>
      <c r="G13" s="60">
        <f t="shared" si="0"/>
        <v>0</v>
      </c>
      <c r="H13" s="79"/>
    </row>
    <row r="14" spans="1:8">
      <c r="A14" s="80"/>
      <c r="B14" s="85" t="s">
        <v>130</v>
      </c>
      <c r="C14" s="80"/>
      <c r="D14" s="81"/>
      <c r="E14" s="81"/>
      <c r="F14" s="80"/>
      <c r="G14" s="82">
        <f>SUM(G6:G13)</f>
        <v>0</v>
      </c>
      <c r="H14" s="83"/>
    </row>
    <row r="15" spans="1:8" ht="12.75">
      <c r="G15" s="18" t="s">
        <v>38</v>
      </c>
    </row>
    <row r="16" spans="1:8" ht="52.5" customHeight="1">
      <c r="A16" s="126" t="s">
        <v>152</v>
      </c>
      <c r="B16" s="126"/>
      <c r="C16" s="126"/>
      <c r="D16" s="126"/>
      <c r="E16" s="126"/>
      <c r="F16" s="126"/>
    </row>
  </sheetData>
  <mergeCells count="5">
    <mergeCell ref="A2:B2"/>
    <mergeCell ref="A3:B3"/>
    <mergeCell ref="E3:G3"/>
    <mergeCell ref="D2:G2"/>
    <mergeCell ref="A16:F1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tabSelected="1" workbookViewId="0">
      <selection activeCell="K14" sqref="K14"/>
    </sheetView>
  </sheetViews>
  <sheetFormatPr defaultRowHeight="15"/>
  <cols>
    <col min="1" max="1" width="11.28515625" customWidth="1"/>
    <col min="2" max="2" width="41.28515625" customWidth="1"/>
  </cols>
  <sheetData>
    <row r="2" spans="1:7" ht="15.75">
      <c r="A2" s="122" t="s">
        <v>131</v>
      </c>
      <c r="B2" s="123"/>
      <c r="C2" s="123"/>
      <c r="D2" s="123"/>
      <c r="E2" s="123"/>
      <c r="F2" s="123"/>
    </row>
    <row r="3" spans="1:7" ht="15.75" thickBot="1">
      <c r="A3" s="1"/>
      <c r="B3" s="3"/>
      <c r="C3" s="3"/>
      <c r="D3" s="4"/>
      <c r="E3" s="3"/>
      <c r="F3" s="3"/>
    </row>
    <row r="4" spans="1:7" ht="15.75" thickTop="1">
      <c r="A4" s="86" t="s">
        <v>0</v>
      </c>
      <c r="B4" s="87" t="s">
        <v>1</v>
      </c>
      <c r="C4" s="88"/>
      <c r="D4" s="7"/>
      <c r="E4" s="89"/>
      <c r="F4" s="88"/>
      <c r="G4" s="90"/>
    </row>
    <row r="5" spans="1:7" ht="15.75" thickBot="1">
      <c r="A5" s="91" t="s">
        <v>2</v>
      </c>
      <c r="B5" s="92" t="s">
        <v>20</v>
      </c>
      <c r="C5" s="93"/>
      <c r="D5" s="130"/>
      <c r="E5" s="130"/>
      <c r="F5" s="131"/>
      <c r="G5" s="94"/>
    </row>
    <row r="6" spans="1:7" ht="15.75" thickTop="1">
      <c r="A6" s="11"/>
      <c r="B6" s="11"/>
      <c r="C6" s="11"/>
      <c r="D6" s="95"/>
      <c r="E6" s="11"/>
      <c r="F6" s="96"/>
      <c r="G6" s="97"/>
    </row>
    <row r="7" spans="1:7">
      <c r="A7" s="15" t="s">
        <v>3</v>
      </c>
      <c r="B7" s="16" t="s">
        <v>5</v>
      </c>
      <c r="C7" s="16" t="s">
        <v>6</v>
      </c>
      <c r="D7" s="16" t="s">
        <v>7</v>
      </c>
      <c r="E7" s="16" t="s">
        <v>8</v>
      </c>
      <c r="F7" s="17" t="s">
        <v>9</v>
      </c>
      <c r="G7" s="17" t="s">
        <v>132</v>
      </c>
    </row>
    <row r="8" spans="1:7" ht="42.75" customHeight="1">
      <c r="A8" s="19" t="s">
        <v>133</v>
      </c>
      <c r="B8" s="21" t="s">
        <v>134</v>
      </c>
      <c r="C8" s="22" t="s">
        <v>12</v>
      </c>
      <c r="D8" s="23">
        <v>150</v>
      </c>
      <c r="E8" s="132">
        <v>0</v>
      </c>
      <c r="F8" s="24">
        <f t="shared" ref="F8:F11" si="0">D8*E8</f>
        <v>0</v>
      </c>
      <c r="G8" s="98"/>
    </row>
    <row r="9" spans="1:7" ht="50.1" customHeight="1">
      <c r="A9" s="19" t="s">
        <v>135</v>
      </c>
      <c r="B9" s="21" t="s">
        <v>136</v>
      </c>
      <c r="C9" s="22" t="s">
        <v>12</v>
      </c>
      <c r="D9" s="23">
        <v>50</v>
      </c>
      <c r="E9" s="132">
        <v>0</v>
      </c>
      <c r="F9" s="24">
        <f t="shared" si="0"/>
        <v>0</v>
      </c>
      <c r="G9" s="98"/>
    </row>
    <row r="10" spans="1:7" ht="50.1" customHeight="1">
      <c r="A10" s="19" t="s">
        <v>137</v>
      </c>
      <c r="B10" s="21" t="s">
        <v>138</v>
      </c>
      <c r="C10" s="22" t="s">
        <v>12</v>
      </c>
      <c r="D10" s="23">
        <v>1</v>
      </c>
      <c r="E10" s="132">
        <v>0</v>
      </c>
      <c r="F10" s="24">
        <f t="shared" si="0"/>
        <v>0</v>
      </c>
      <c r="G10" s="98"/>
    </row>
    <row r="11" spans="1:7" ht="43.5" customHeight="1">
      <c r="A11" s="19" t="s">
        <v>139</v>
      </c>
      <c r="B11" s="21" t="s">
        <v>140</v>
      </c>
      <c r="C11" s="22" t="s">
        <v>153</v>
      </c>
      <c r="D11" s="23">
        <v>1</v>
      </c>
      <c r="E11" s="132">
        <v>0</v>
      </c>
      <c r="F11" s="24">
        <f t="shared" si="0"/>
        <v>0</v>
      </c>
      <c r="G11" s="98"/>
    </row>
    <row r="12" spans="1:7">
      <c r="A12" s="17"/>
      <c r="B12" s="26" t="s">
        <v>141</v>
      </c>
      <c r="C12" s="27"/>
      <c r="D12" s="28"/>
      <c r="E12" s="29"/>
      <c r="F12" s="30">
        <f>SUM(F8:F11)</f>
        <v>0</v>
      </c>
      <c r="G12" s="98"/>
    </row>
    <row r="13" spans="1:7">
      <c r="A13" s="97"/>
      <c r="B13" s="97"/>
      <c r="C13" s="97"/>
      <c r="D13" s="97"/>
      <c r="E13" s="97"/>
      <c r="F13" s="99" t="s">
        <v>142</v>
      </c>
      <c r="G13" s="97"/>
    </row>
    <row r="14" spans="1:7" ht="49.5" customHeight="1">
      <c r="A14" s="126" t="s">
        <v>155</v>
      </c>
      <c r="B14" s="126"/>
      <c r="C14" s="126"/>
      <c r="D14" s="126"/>
      <c r="E14" s="126"/>
    </row>
  </sheetData>
  <mergeCells count="3">
    <mergeCell ref="A2:F2"/>
    <mergeCell ref="D5:F5"/>
    <mergeCell ref="A14:E1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listy</vt:lpstr>
      </vt:variant>
      <vt:variant>
        <vt:i4>6</vt:i4>
      </vt:variant>
    </vt:vector>
  </HeadingPairs>
  <TitlesOfParts>
    <vt:vector size="6" baseType="lpstr">
      <vt:lpstr>KRYCÍ LIST</vt:lpstr>
      <vt:lpstr>sloupy, pasáž</vt:lpstr>
      <vt:lpstr>závěsný systém</vt:lpstr>
      <vt:lpstr>osvětlení</vt:lpstr>
      <vt:lpstr>AV technika a řízení</vt:lpstr>
      <vt:lpstr>grafika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Klára Doleželová</dc:creator>
  <dc:description/>
  <cp:lastModifiedBy>Zbyněk Brabec</cp:lastModifiedBy>
  <cp:revision>1</cp:revision>
  <cp:lastPrinted>2019-10-17T14:45:08Z</cp:lastPrinted>
  <dcterms:created xsi:type="dcterms:W3CDTF">2006-09-16T00:00:00Z</dcterms:created>
  <dcterms:modified xsi:type="dcterms:W3CDTF">2019-11-13T07:37:23Z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